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drawings/drawing2.xml" ContentType="application/vnd.openxmlformats-officedocument.drawing+xml"/>
  <Override PartName="/xl/embeddings/oleObject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00 推計作業【★】\07 Ripple2025\"/>
    </mc:Choice>
  </mc:AlternateContent>
  <xr:revisionPtr revIDLastSave="0" documentId="13_ncr:1_{4A228440-5D8B-4FC5-A0C6-8E209C4F6648}" xr6:coauthVersionLast="47" xr6:coauthVersionMax="47" xr10:uidLastSave="{00000000-0000-0000-0000-000000000000}"/>
  <bookViews>
    <workbookView xWindow="-28920" yWindow="-120" windowWidth="29040" windowHeight="15990" tabRatio="869" xr2:uid="{00000000-000D-0000-FFFF-FFFF00000000}"/>
  </bookViews>
  <sheets>
    <sheet name="与件データ" sheetId="42" r:id="rId1"/>
    <sheet name="分析結果総括表１" sheetId="41" r:id="rId2"/>
    <sheet name="分析結果総括表２" sheetId="40" r:id="rId3"/>
    <sheet name="分析結果総括表３" sheetId="87" r:id="rId4"/>
    <sheet name="購入者価格から生産者価格への変換（分析年価格）" sheetId="44" r:id="rId5"/>
    <sheet name="与件データ（生産者価格表示）（分析年価格）" sheetId="53" r:id="rId6"/>
    <sheet name="県産品需要額" sheetId="85" r:id="rId7"/>
    <sheet name="波及効果（総括表）" sheetId="63" r:id="rId8"/>
    <sheet name="波及効果（粗付加価値部門等内訳）" sheetId="81" r:id="rId9"/>
    <sheet name="就業誘発効果" sheetId="82" r:id="rId10"/>
    <sheet name="価格評価選択" sheetId="86" r:id="rId11"/>
    <sheet name="統合中分類 自給率対角行列(I-M)" sheetId="52" r:id="rId12"/>
    <sheet name="デフレータ" sheetId="84" r:id="rId13"/>
    <sheet name="3-2 統合中分類 投入係数表" sheetId="56" r:id="rId14"/>
    <sheet name="3-3 統合中分類 逆行列係数表(I-(I-M)A)-1" sheetId="49" r:id="rId15"/>
    <sheet name="統合中分類 賃金・俸給率対角行列" sheetId="66" r:id="rId16"/>
    <sheet name="消費転換率" sheetId="37" r:id="rId17"/>
    <sheet name="統合中分類 家計消費支出" sheetId="72" r:id="rId18"/>
    <sheet name="5-3 雇用表 統合中分類・県内生産額 労働力投入係数" sheetId="34" r:id="rId19"/>
  </sheets>
  <definedNames>
    <definedName name="_xlnm._FilterDatabase" localSheetId="12" hidden="1">デフレータ!$A$4:$E$113</definedName>
    <definedName name="_xlnm._FilterDatabase" localSheetId="6" hidden="1">県産品需要額!$A$8:$I$117</definedName>
    <definedName name="_xlnm._FilterDatabase" localSheetId="4" hidden="1">'購入者価格から生産者価格への変換（分析年価格）'!$A$9:$N$118</definedName>
    <definedName name="_xlnm._FilterDatabase" localSheetId="9" hidden="1">就業誘発効果!$A$9:$F$117</definedName>
    <definedName name="_xlnm._FilterDatabase" localSheetId="17" hidden="1">'統合中分類 家計消費支出'!$A$4:$C$113</definedName>
    <definedName name="_xlnm._FilterDatabase" localSheetId="8" hidden="1">'波及効果（粗付加価値部門等内訳）'!$A$7:$F$115</definedName>
    <definedName name="_xlnm._FilterDatabase" localSheetId="7" hidden="1">'波及効果（総括表）'!$A$8:$B$126</definedName>
    <definedName name="_xlnm._FilterDatabase" localSheetId="2" hidden="1">分析結果総括表２!$A$7:$AH$47</definedName>
    <definedName name="_xlnm._FilterDatabase" localSheetId="3" hidden="1">分析結果総括表３!$A$9:$AN$50</definedName>
    <definedName name="_xlnm._FilterDatabase" localSheetId="0" hidden="1">与件データ!$A$4:$G$120</definedName>
    <definedName name="_xlnm._FilterDatabase" localSheetId="5" hidden="1">'与件データ（生産者価格表示）（分析年価格）'!$A$7:$I$116</definedName>
    <definedName name="_Order1" hidden="1">255</definedName>
    <definedName name="_Order2" hidden="1">255</definedName>
    <definedName name="A">'3-2 統合中分類 投入係数表'!$C$5:$DF$112</definedName>
    <definedName name="A_V">'3-2 統合中分類 投入係数表'!$C$114:$DF$120</definedName>
    <definedName name="I_M">'統合中分類 自給率対角行列(I-M)'!$C$5:$DF$112</definedName>
    <definedName name="minv_I_I_M_A">'3-3 統合中分類 逆行列係数表(I-(I-M)A)-1'!$C$5:$DF$112</definedName>
    <definedName name="_xlnm.Print_Area" localSheetId="13">'3-2 統合中分類 投入係数表'!$A$1:$DU$122</definedName>
    <definedName name="_xlnm.Print_Area" localSheetId="14">'3-3 統合中分類 逆行列係数表(I-(I-M)A)-1'!$A$1:$DI$114</definedName>
    <definedName name="_xlnm.Print_Area" localSheetId="18">'5-3 雇用表 統合中分類・県内生産額 労働力投入係数'!$A$1:$W$115</definedName>
    <definedName name="_xlnm.Print_Area" localSheetId="12">デフレータ!$A$1:$F$121</definedName>
    <definedName name="_xlnm.Print_Area" localSheetId="10">価格評価選択!$A$1:$D$6</definedName>
    <definedName name="_xlnm.Print_Area" localSheetId="6">県産品需要額!$A$1:$R$118</definedName>
    <definedName name="_xlnm.Print_Area" localSheetId="4">'購入者価格から生産者価格への変換（分析年価格）'!$A$1:$Z$119</definedName>
    <definedName name="_xlnm.Print_Area" localSheetId="9">就業誘発効果!$A$1:$AT$119</definedName>
    <definedName name="_xlnm.Print_Area" localSheetId="16">消費転換率!$A$1:$H$9</definedName>
    <definedName name="_xlnm.Print_Area" localSheetId="17">'統合中分類 家計消費支出'!$A$1:$H$113</definedName>
    <definedName name="_xlnm.Print_Area" localSheetId="11">'統合中分類 自給率対角行列(I-M)'!$A$1:$DF$112</definedName>
    <definedName name="_xlnm.Print_Area" localSheetId="15">'統合中分類 賃金・俸給率対角行列'!$A$1:$DF$112</definedName>
    <definedName name="_xlnm.Print_Area" localSheetId="8">'波及効果（粗付加価値部門等内訳）'!$A$1:$CJ$117</definedName>
    <definedName name="_xlnm.Print_Area" localSheetId="7">'波及効果（総括表）'!$A$1:$AH$127</definedName>
    <definedName name="_xlnm.Print_Area" localSheetId="1">分析結果総括表１!$A$1:$J$32</definedName>
    <definedName name="_xlnm.Print_Area" localSheetId="2">分析結果総括表２!$A$1:$AH$49</definedName>
    <definedName name="_xlnm.Print_Area" localSheetId="3">分析結果総括表３!$A$1:$AQ$51</definedName>
    <definedName name="_xlnm.Print_Area" localSheetId="0">与件データ!$A$1:$F$119</definedName>
    <definedName name="_xlnm.Print_Area" localSheetId="5">'与件データ（生産者価格表示）（分析年価格）'!$A$1:$I$117</definedName>
    <definedName name="_xlnm.Print_Titles" localSheetId="13">'3-2 統合中分類 投入係数表'!$A:$B,'3-2 統合中分類 投入係数表'!$1:$4</definedName>
    <definedName name="_xlnm.Print_Titles" localSheetId="14">'3-3 統合中分類 逆行列係数表(I-(I-M)A)-1'!$A:$B,'3-3 統合中分類 逆行列係数表(I-(I-M)A)-1'!$1:$4</definedName>
    <definedName name="_xlnm.Print_Titles" localSheetId="18">'5-3 雇用表 統合中分類・県内生産額 労働力投入係数'!$A:$B,'5-3 雇用表 統合中分類・県内生産額 労働力投入係数'!$1:$6</definedName>
    <definedName name="_xlnm.Print_Titles" localSheetId="12">デフレータ!$A:$B,デフレータ!$1:$4</definedName>
    <definedName name="_xlnm.Print_Titles" localSheetId="10">価格評価選択!$A:$B,価格評価選択!$1:$3</definedName>
    <definedName name="_xlnm.Print_Titles" localSheetId="6">県産品需要額!$A:$B,県産品需要額!$1:$8</definedName>
    <definedName name="_xlnm.Print_Titles" localSheetId="4">'購入者価格から生産者価格への変換（分析年価格）'!$A:$B,'購入者価格から生産者価格への変換（分析年価格）'!$1:$9</definedName>
    <definedName name="_xlnm.Print_Titles" localSheetId="9">就業誘発効果!$A:$F,就業誘発効果!$1:$9</definedName>
    <definedName name="_xlnm.Print_Titles" localSheetId="16">消費転換率!$A:$A,消費転換率!$1:$6</definedName>
    <definedName name="_xlnm.Print_Titles" localSheetId="17">'統合中分類 家計消費支出'!$A:$B,'統合中分類 家計消費支出'!$1:$4</definedName>
    <definedName name="_xlnm.Print_Titles" localSheetId="11">'統合中分類 自給率対角行列(I-M)'!$A:$B,'統合中分類 自給率対角行列(I-M)'!$1:$4</definedName>
    <definedName name="_xlnm.Print_Titles" localSheetId="15">'統合中分類 賃金・俸給率対角行列'!$A:$B,'統合中分類 賃金・俸給率対角行列'!$1:$4</definedName>
    <definedName name="_xlnm.Print_Titles" localSheetId="8">'波及効果（粗付加価値部門等内訳）'!$A:$F,'波及効果（粗付加価値部門等内訳）'!$1:$7</definedName>
    <definedName name="_xlnm.Print_Titles" localSheetId="7">'波及効果（総括表）'!$A:$B,'波及効果（総括表）'!$1:$8</definedName>
    <definedName name="_xlnm.Print_Titles" localSheetId="1">分析結果総括表１!$A:$A,分析結果総括表１!$1:$3</definedName>
    <definedName name="_xlnm.Print_Titles" localSheetId="2">分析結果総括表２!$A:$C,分析結果総括表２!$1:$7</definedName>
    <definedName name="_xlnm.Print_Titles" localSheetId="3">分析結果総括表３!$A:$C,分析結果総括表３!$1:$9</definedName>
    <definedName name="_xlnm.Print_Titles" localSheetId="0">与件データ!$A:$B,与件データ!$1:$8</definedName>
    <definedName name="_xlnm.Print_Titles" localSheetId="5">'与件データ（生産者価格表示）（分析年価格）'!$A:$B,'与件データ（生産者価格表示）（分析年価格）'!$1:$7</definedName>
    <definedName name="w">'統合中分類 賃金・俸給率対角行列'!$C$5:$DF$112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2" i="34" l="1"/>
  <c r="Q112" i="34"/>
  <c r="R112" i="34"/>
  <c r="S112" i="34"/>
  <c r="T112" i="34"/>
  <c r="U112" i="34"/>
  <c r="V112" i="34"/>
  <c r="W112" i="34"/>
  <c r="W111" i="34"/>
  <c r="V111" i="34"/>
  <c r="U111" i="34"/>
  <c r="T111" i="34"/>
  <c r="S111" i="34"/>
  <c r="R111" i="34"/>
  <c r="Q111" i="34"/>
  <c r="P111" i="34"/>
  <c r="W7" i="34"/>
  <c r="V7" i="34"/>
  <c r="U7" i="34"/>
  <c r="T7" i="34"/>
  <c r="S7" i="34"/>
  <c r="R7" i="34"/>
  <c r="Q7" i="34"/>
  <c r="P7" i="34"/>
  <c r="D113" i="72" l="1"/>
  <c r="D112" i="72"/>
  <c r="D5" i="72"/>
  <c r="D111" i="72" l="1"/>
  <c r="D110" i="72"/>
  <c r="D109" i="72"/>
  <c r="D108" i="72"/>
  <c r="D107" i="72"/>
  <c r="D106" i="72"/>
  <c r="D105" i="72"/>
  <c r="G114" i="81" l="1"/>
  <c r="G113" i="81"/>
  <c r="G112" i="81"/>
  <c r="G111" i="81"/>
  <c r="G8" i="81"/>
  <c r="AJ117" i="63"/>
  <c r="AI9" i="63"/>
  <c r="G9" i="63" l="1"/>
  <c r="I9" i="63" s="1"/>
  <c r="E113" i="84"/>
  <c r="D113" i="84"/>
  <c r="C113" i="84"/>
  <c r="R114" i="85"/>
  <c r="Q114" i="85" s="1"/>
  <c r="R113" i="85"/>
  <c r="Q113" i="85" s="1"/>
  <c r="R112" i="85"/>
  <c r="Q112" i="85" s="1"/>
  <c r="R9" i="85"/>
  <c r="Q9" i="85" s="1"/>
  <c r="H114" i="85"/>
  <c r="H113" i="85"/>
  <c r="H112" i="85"/>
  <c r="H9" i="85"/>
  <c r="G9" i="85"/>
  <c r="F114" i="85"/>
  <c r="F113" i="85"/>
  <c r="F112" i="85"/>
  <c r="F9" i="85"/>
  <c r="I114" i="53"/>
  <c r="I113" i="53"/>
  <c r="I112" i="53"/>
  <c r="I111" i="53"/>
  <c r="H113" i="53"/>
  <c r="H112" i="53"/>
  <c r="H111" i="53"/>
  <c r="I8" i="53"/>
  <c r="H115" i="53"/>
  <c r="H114" i="53"/>
  <c r="H9" i="53"/>
  <c r="H8" i="53"/>
  <c r="G111" i="53"/>
  <c r="F113" i="53"/>
  <c r="F112" i="53"/>
  <c r="F111" i="53"/>
  <c r="F8" i="53"/>
  <c r="E115" i="53"/>
  <c r="E114" i="53"/>
  <c r="E113" i="53"/>
  <c r="E112" i="53"/>
  <c r="E111" i="53"/>
  <c r="E8" i="53"/>
  <c r="D116" i="53"/>
  <c r="D111" i="53"/>
  <c r="D113" i="53"/>
  <c r="D112" i="53"/>
  <c r="D8" i="53"/>
  <c r="C116" i="53"/>
  <c r="C113" i="53"/>
  <c r="C112" i="53"/>
  <c r="C111" i="53"/>
  <c r="C8" i="53"/>
  <c r="U114" i="44" l="1"/>
  <c r="T114" i="44"/>
  <c r="S114" i="44"/>
  <c r="Y10" i="44"/>
  <c r="X10" i="44"/>
  <c r="W10" i="44"/>
  <c r="V10" i="44"/>
  <c r="U10" i="44"/>
  <c r="T10" i="44"/>
  <c r="S10" i="44"/>
  <c r="Z10" i="44" s="1"/>
  <c r="P10" i="44" s="1"/>
  <c r="R10" i="44" s="1"/>
  <c r="Q114" i="44"/>
  <c r="Q11" i="44"/>
  <c r="Q12" i="44"/>
  <c r="Q13" i="44"/>
  <c r="Q14" i="44"/>
  <c r="Q15" i="44"/>
  <c r="Q16" i="44"/>
  <c r="Q17" i="44"/>
  <c r="Q18" i="44"/>
  <c r="Q19" i="44"/>
  <c r="Q20" i="44"/>
  <c r="Q21" i="44"/>
  <c r="Q22" i="44"/>
  <c r="Q23" i="44"/>
  <c r="Q24" i="44"/>
  <c r="Q25" i="44"/>
  <c r="Q26" i="44"/>
  <c r="Q27" i="44"/>
  <c r="Q28" i="44"/>
  <c r="Q29" i="44"/>
  <c r="Q30" i="44"/>
  <c r="Q31" i="44"/>
  <c r="Q32" i="44"/>
  <c r="Q33" i="44"/>
  <c r="Q34" i="44"/>
  <c r="Q35" i="44"/>
  <c r="Q36" i="44"/>
  <c r="Q37" i="44"/>
  <c r="Q38" i="44"/>
  <c r="Q39" i="44"/>
  <c r="Q40" i="44"/>
  <c r="Q41" i="44"/>
  <c r="Q42" i="44"/>
  <c r="Q43" i="44"/>
  <c r="Q44" i="44"/>
  <c r="Q45" i="44"/>
  <c r="Q46" i="44"/>
  <c r="Q47" i="44"/>
  <c r="Q48" i="44"/>
  <c r="Q49" i="44"/>
  <c r="Q50" i="44"/>
  <c r="Q51" i="44"/>
  <c r="Q52" i="44"/>
  <c r="Q53" i="44"/>
  <c r="Q54" i="44"/>
  <c r="Q55" i="44"/>
  <c r="Q56" i="44"/>
  <c r="Q57" i="44"/>
  <c r="Q58" i="44"/>
  <c r="Q59" i="44"/>
  <c r="Q60" i="44"/>
  <c r="Q61" i="44"/>
  <c r="Q62" i="44"/>
  <c r="Q63" i="44"/>
  <c r="Q64" i="44"/>
  <c r="Q65" i="44"/>
  <c r="Q66" i="44"/>
  <c r="Q67" i="44"/>
  <c r="Q68" i="44"/>
  <c r="Q69" i="44"/>
  <c r="Q70" i="44"/>
  <c r="Q71" i="44"/>
  <c r="Q72" i="44"/>
  <c r="Q73" i="44"/>
  <c r="Q74" i="44"/>
  <c r="Q75" i="44"/>
  <c r="Q76" i="44"/>
  <c r="Q77" i="44"/>
  <c r="Q78" i="44"/>
  <c r="Q80" i="44"/>
  <c r="Q81" i="44"/>
  <c r="Q82" i="44"/>
  <c r="Q83" i="44"/>
  <c r="Q86" i="44"/>
  <c r="Q91" i="44"/>
  <c r="Q92" i="44"/>
  <c r="Q93" i="44"/>
  <c r="Q94" i="44"/>
  <c r="Q95" i="44"/>
  <c r="Q96" i="44"/>
  <c r="Q97" i="44"/>
  <c r="Q98" i="44"/>
  <c r="Q99" i="44"/>
  <c r="Q100" i="44"/>
  <c r="Q101" i="44"/>
  <c r="Q102" i="44"/>
  <c r="Q103" i="44"/>
  <c r="Q104" i="44"/>
  <c r="Q105" i="44"/>
  <c r="Q106" i="44"/>
  <c r="Q107" i="44"/>
  <c r="Q108" i="44"/>
  <c r="Q109" i="44"/>
  <c r="Q110" i="44"/>
  <c r="Q111" i="44"/>
  <c r="Q112" i="44"/>
  <c r="Q113" i="44"/>
  <c r="Q115" i="44"/>
  <c r="Q116" i="44"/>
  <c r="Q117" i="44"/>
  <c r="Q10" i="44"/>
  <c r="C118" i="44"/>
  <c r="I114" i="44"/>
  <c r="H114" i="44"/>
  <c r="G114" i="44"/>
  <c r="M10" i="44"/>
  <c r="H10" i="44"/>
  <c r="G10" i="44"/>
  <c r="E117" i="44"/>
  <c r="E11" i="44"/>
  <c r="E12" i="44"/>
  <c r="E13" i="44"/>
  <c r="E14" i="44"/>
  <c r="E15" i="44"/>
  <c r="E16" i="44"/>
  <c r="E17" i="44"/>
  <c r="E18" i="44"/>
  <c r="E19" i="44"/>
  <c r="E20" i="44"/>
  <c r="E21" i="44"/>
  <c r="E22" i="44"/>
  <c r="E23" i="44"/>
  <c r="E24" i="44"/>
  <c r="E25" i="44"/>
  <c r="E26" i="44"/>
  <c r="E27" i="44"/>
  <c r="E28" i="44"/>
  <c r="E29" i="44"/>
  <c r="E30" i="44"/>
  <c r="E31" i="44"/>
  <c r="E32" i="44"/>
  <c r="E33" i="44"/>
  <c r="E34" i="44"/>
  <c r="E35" i="44"/>
  <c r="E36" i="44"/>
  <c r="E37" i="44"/>
  <c r="E38" i="44"/>
  <c r="E39" i="44"/>
  <c r="E40" i="44"/>
  <c r="E41" i="44"/>
  <c r="E42" i="44"/>
  <c r="E43" i="44"/>
  <c r="E44" i="44"/>
  <c r="E45" i="44"/>
  <c r="E46" i="44"/>
  <c r="E47" i="44"/>
  <c r="E48" i="44"/>
  <c r="E49" i="44"/>
  <c r="E50" i="44"/>
  <c r="E51" i="44"/>
  <c r="E52" i="44"/>
  <c r="E53" i="44"/>
  <c r="E54" i="44"/>
  <c r="E55" i="44"/>
  <c r="E56" i="44"/>
  <c r="E57" i="44"/>
  <c r="E58" i="44"/>
  <c r="E59" i="44"/>
  <c r="E60" i="44"/>
  <c r="E61" i="44"/>
  <c r="E62" i="44"/>
  <c r="E63" i="44"/>
  <c r="E64" i="44"/>
  <c r="E65" i="44"/>
  <c r="E66" i="44"/>
  <c r="E67" i="44"/>
  <c r="E68" i="44"/>
  <c r="E69" i="44"/>
  <c r="E70" i="44"/>
  <c r="E71" i="44"/>
  <c r="E72" i="44"/>
  <c r="E73" i="44"/>
  <c r="E74" i="44"/>
  <c r="E75" i="44"/>
  <c r="E76" i="44"/>
  <c r="E77" i="44"/>
  <c r="E78" i="44"/>
  <c r="E80" i="44"/>
  <c r="E81" i="44"/>
  <c r="E82" i="44"/>
  <c r="E83" i="44"/>
  <c r="E86" i="44"/>
  <c r="E91" i="44"/>
  <c r="E92" i="44"/>
  <c r="E93" i="44"/>
  <c r="E94" i="44"/>
  <c r="E95" i="44"/>
  <c r="E96" i="44"/>
  <c r="E97" i="44"/>
  <c r="E98" i="44"/>
  <c r="E99" i="44"/>
  <c r="E100" i="44"/>
  <c r="E101" i="44"/>
  <c r="E102" i="44"/>
  <c r="E103" i="44"/>
  <c r="E104" i="44"/>
  <c r="E105" i="44"/>
  <c r="E106" i="44"/>
  <c r="E107" i="44"/>
  <c r="E108" i="44"/>
  <c r="E109" i="44"/>
  <c r="E110" i="44"/>
  <c r="E111" i="44"/>
  <c r="E112" i="44"/>
  <c r="E113" i="44"/>
  <c r="E114" i="44"/>
  <c r="E115" i="44"/>
  <c r="E116" i="44"/>
  <c r="E10" i="44"/>
  <c r="C118" i="42"/>
  <c r="F117" i="42"/>
  <c r="W114" i="34" l="1"/>
  <c r="V114" i="34"/>
  <c r="U114" i="34"/>
  <c r="T114" i="34"/>
  <c r="S114" i="34"/>
  <c r="R114" i="34"/>
  <c r="Q114" i="34"/>
  <c r="P114" i="34"/>
  <c r="G120" i="42" l="1"/>
  <c r="C117" i="42"/>
  <c r="M9" i="85" l="1"/>
  <c r="N9" i="85"/>
  <c r="D117" i="42"/>
  <c r="O9" i="85" l="1"/>
  <c r="P8" i="34" l="1"/>
  <c r="O114" i="44" l="1"/>
  <c r="V114" i="44" s="1"/>
  <c r="O113" i="44"/>
  <c r="W113" i="44" s="1"/>
  <c r="C114" i="44"/>
  <c r="J114" i="44" s="1"/>
  <c r="C113" i="44"/>
  <c r="I113" i="44" s="1"/>
  <c r="C110" i="53"/>
  <c r="C109" i="53"/>
  <c r="C108" i="53"/>
  <c r="W110" i="34"/>
  <c r="V110" i="34"/>
  <c r="U110" i="34"/>
  <c r="T110" i="34"/>
  <c r="S110" i="34"/>
  <c r="R110" i="34"/>
  <c r="Q110" i="34"/>
  <c r="P110" i="34"/>
  <c r="P98" i="34"/>
  <c r="H113" i="44" l="1"/>
  <c r="W114" i="44"/>
  <c r="X114" i="44"/>
  <c r="G113" i="44"/>
  <c r="T113" i="44"/>
  <c r="X113" i="44"/>
  <c r="U113" i="44"/>
  <c r="Y113" i="44"/>
  <c r="M114" i="44"/>
  <c r="Y114" i="44"/>
  <c r="L114" i="44"/>
  <c r="V113" i="44"/>
  <c r="K114" i="44"/>
  <c r="N114" i="44" s="1"/>
  <c r="S113" i="44"/>
  <c r="Z113" i="44" l="1"/>
  <c r="D114" i="44"/>
  <c r="Z114" i="44"/>
  <c r="G112" i="53" l="1"/>
  <c r="P114" i="44"/>
  <c r="R114" i="44" s="1"/>
  <c r="P113" i="44"/>
  <c r="R113" i="44" s="1"/>
  <c r="F114" i="44"/>
  <c r="G113" i="85"/>
  <c r="C1" i="84"/>
  <c r="D21" i="72" l="1"/>
  <c r="D17" i="72"/>
  <c r="D16" i="72"/>
  <c r="D13" i="72"/>
  <c r="D12" i="72"/>
  <c r="D11" i="72"/>
  <c r="D9" i="72"/>
  <c r="D8" i="72"/>
  <c r="D7" i="72"/>
  <c r="O10" i="44"/>
  <c r="C10" i="44"/>
  <c r="K10" i="44" s="1"/>
  <c r="O1" i="34"/>
  <c r="W113" i="34"/>
  <c r="W109" i="34"/>
  <c r="W108" i="34"/>
  <c r="W107" i="34"/>
  <c r="W106" i="34"/>
  <c r="W105" i="34"/>
  <c r="W104" i="34"/>
  <c r="W103" i="34"/>
  <c r="W102" i="34"/>
  <c r="W101" i="34"/>
  <c r="W100" i="34"/>
  <c r="W99" i="34"/>
  <c r="W98" i="34"/>
  <c r="W97" i="34"/>
  <c r="W96" i="34"/>
  <c r="W95" i="34"/>
  <c r="W94" i="34"/>
  <c r="W93" i="34"/>
  <c r="W92" i="34"/>
  <c r="W91" i="34"/>
  <c r="W90" i="34"/>
  <c r="W89" i="34"/>
  <c r="W88" i="34"/>
  <c r="W87" i="34"/>
  <c r="W86" i="34"/>
  <c r="W85" i="34"/>
  <c r="W84" i="34"/>
  <c r="W83" i="34"/>
  <c r="W82" i="34"/>
  <c r="W81" i="34"/>
  <c r="W80" i="34"/>
  <c r="W79" i="34"/>
  <c r="W78" i="34"/>
  <c r="W77" i="34"/>
  <c r="W76" i="34"/>
  <c r="W75" i="34"/>
  <c r="W74" i="34"/>
  <c r="W73" i="34"/>
  <c r="W72" i="34"/>
  <c r="W71" i="34"/>
  <c r="W70" i="34"/>
  <c r="W69" i="34"/>
  <c r="W68" i="34"/>
  <c r="W67" i="34"/>
  <c r="W66" i="34"/>
  <c r="W65" i="34"/>
  <c r="W64" i="34"/>
  <c r="W63" i="34"/>
  <c r="W62" i="34"/>
  <c r="W61" i="34"/>
  <c r="W60" i="34"/>
  <c r="W59" i="34"/>
  <c r="W58" i="34"/>
  <c r="W57" i="34"/>
  <c r="W56" i="34"/>
  <c r="W55" i="34"/>
  <c r="W54" i="34"/>
  <c r="W53" i="34"/>
  <c r="W52" i="34"/>
  <c r="W51" i="34"/>
  <c r="W50" i="34"/>
  <c r="W49" i="34"/>
  <c r="W48" i="34"/>
  <c r="W47" i="34"/>
  <c r="W46" i="34"/>
  <c r="W45" i="34"/>
  <c r="W44" i="34"/>
  <c r="W43" i="34"/>
  <c r="W42" i="34"/>
  <c r="W41" i="34"/>
  <c r="W40" i="34"/>
  <c r="W39" i="34"/>
  <c r="W38" i="34"/>
  <c r="W37" i="34"/>
  <c r="W36" i="34"/>
  <c r="W35" i="34"/>
  <c r="W34" i="34"/>
  <c r="W33" i="34"/>
  <c r="W32" i="34"/>
  <c r="W31" i="34"/>
  <c r="W30" i="34"/>
  <c r="W29" i="34"/>
  <c r="W28" i="34"/>
  <c r="W27" i="34"/>
  <c r="W26" i="34"/>
  <c r="W25" i="34"/>
  <c r="W24" i="34"/>
  <c r="W23" i="34"/>
  <c r="W22" i="34"/>
  <c r="W21" i="34"/>
  <c r="W20" i="34"/>
  <c r="W19" i="34"/>
  <c r="W18" i="34"/>
  <c r="W17" i="34"/>
  <c r="W16" i="34"/>
  <c r="W15" i="34"/>
  <c r="W14" i="34"/>
  <c r="W13" i="34"/>
  <c r="W12" i="34"/>
  <c r="W11" i="34"/>
  <c r="W10" i="34"/>
  <c r="W9" i="34"/>
  <c r="W8" i="34"/>
  <c r="D104" i="72"/>
  <c r="D103" i="72"/>
  <c r="D102" i="72"/>
  <c r="D101" i="72"/>
  <c r="D100" i="72"/>
  <c r="D99" i="72"/>
  <c r="D98" i="72"/>
  <c r="D97" i="72"/>
  <c r="D96" i="72"/>
  <c r="D95" i="72"/>
  <c r="D94" i="72"/>
  <c r="D93" i="72"/>
  <c r="D92" i="72"/>
  <c r="D91" i="72"/>
  <c r="D90" i="72"/>
  <c r="D89" i="72"/>
  <c r="D88" i="72"/>
  <c r="D87" i="72"/>
  <c r="D86" i="72"/>
  <c r="D85" i="72"/>
  <c r="D84" i="72"/>
  <c r="D83" i="72"/>
  <c r="D82" i="72"/>
  <c r="D81" i="72"/>
  <c r="D80" i="72"/>
  <c r="D79" i="72"/>
  <c r="D78" i="72"/>
  <c r="D77" i="72"/>
  <c r="D76" i="72"/>
  <c r="D75" i="72"/>
  <c r="D74" i="72"/>
  <c r="D73" i="72"/>
  <c r="D72" i="72"/>
  <c r="D71" i="72"/>
  <c r="D70" i="72"/>
  <c r="D69" i="72"/>
  <c r="D68" i="72"/>
  <c r="D67" i="72"/>
  <c r="D66" i="72"/>
  <c r="D65" i="72"/>
  <c r="D64" i="72"/>
  <c r="D63" i="72"/>
  <c r="D62" i="72"/>
  <c r="D61" i="72"/>
  <c r="D60" i="72"/>
  <c r="D59" i="72"/>
  <c r="D58" i="72"/>
  <c r="D57" i="72"/>
  <c r="D56" i="72"/>
  <c r="D55" i="72"/>
  <c r="D54" i="72"/>
  <c r="D53" i="72"/>
  <c r="D52" i="72"/>
  <c r="D51" i="72"/>
  <c r="D50" i="72"/>
  <c r="D49" i="72"/>
  <c r="D48" i="72"/>
  <c r="D47" i="72"/>
  <c r="D46" i="72"/>
  <c r="D45" i="72"/>
  <c r="D44" i="72"/>
  <c r="D43" i="72"/>
  <c r="D42" i="72"/>
  <c r="D41" i="72"/>
  <c r="D40" i="72"/>
  <c r="D39" i="72"/>
  <c r="D38" i="72"/>
  <c r="D37" i="72"/>
  <c r="D36" i="72"/>
  <c r="D35" i="72"/>
  <c r="D34" i="72"/>
  <c r="D33" i="72"/>
  <c r="D32" i="72"/>
  <c r="D31" i="72"/>
  <c r="D30" i="72"/>
  <c r="D29" i="72"/>
  <c r="D28" i="72"/>
  <c r="D27" i="72"/>
  <c r="D26" i="72"/>
  <c r="D25" i="72"/>
  <c r="D24" i="72"/>
  <c r="D23" i="72"/>
  <c r="D22" i="72"/>
  <c r="D20" i="72"/>
  <c r="D19" i="72"/>
  <c r="D18" i="72"/>
  <c r="D15" i="72"/>
  <c r="D14" i="72"/>
  <c r="D10" i="72"/>
  <c r="D6" i="72"/>
  <c r="C1" i="49"/>
  <c r="C1" i="56"/>
  <c r="C1" i="52"/>
  <c r="AM3" i="82"/>
  <c r="AE3" i="82"/>
  <c r="W3" i="82"/>
  <c r="O3" i="82"/>
  <c r="G3" i="82"/>
  <c r="AV3" i="81"/>
  <c r="AL3" i="81"/>
  <c r="AB3" i="81"/>
  <c r="R3" i="81"/>
  <c r="G3" i="81"/>
  <c r="AA3" i="63"/>
  <c r="S3" i="63"/>
  <c r="K3" i="63"/>
  <c r="C3" i="63"/>
  <c r="J3" i="85"/>
  <c r="C3" i="85"/>
  <c r="C3" i="53"/>
  <c r="O3" i="44"/>
  <c r="C3" i="44"/>
  <c r="AJ3" i="87"/>
  <c r="T3" i="87"/>
  <c r="D3" i="87"/>
  <c r="Y3" i="40"/>
  <c r="O3" i="40"/>
  <c r="D3" i="40"/>
  <c r="B3" i="41"/>
  <c r="O117" i="44"/>
  <c r="O116" i="44"/>
  <c r="X116" i="44" s="1"/>
  <c r="O115" i="44"/>
  <c r="W115" i="44" s="1"/>
  <c r="O112" i="44"/>
  <c r="S112" i="44" s="1"/>
  <c r="O111" i="44"/>
  <c r="U111" i="44" s="1"/>
  <c r="O110" i="44"/>
  <c r="S110" i="44" s="1"/>
  <c r="O109" i="44"/>
  <c r="U109" i="44" s="1"/>
  <c r="O108" i="44"/>
  <c r="U108" i="44" s="1"/>
  <c r="O107" i="44"/>
  <c r="X107" i="44" s="1"/>
  <c r="O106" i="44"/>
  <c r="U106" i="44" s="1"/>
  <c r="O105" i="44"/>
  <c r="W105" i="44" s="1"/>
  <c r="O104" i="44"/>
  <c r="W104" i="44" s="1"/>
  <c r="O103" i="44"/>
  <c r="U103" i="44" s="1"/>
  <c r="O102" i="44"/>
  <c r="Y102" i="44" s="1"/>
  <c r="O101" i="44"/>
  <c r="V101" i="44" s="1"/>
  <c r="O100" i="44"/>
  <c r="O99" i="44"/>
  <c r="X99" i="44" s="1"/>
  <c r="O98" i="44"/>
  <c r="U98" i="44" s="1"/>
  <c r="O97" i="44"/>
  <c r="X97" i="44" s="1"/>
  <c r="O96" i="44"/>
  <c r="T96" i="44" s="1"/>
  <c r="O95" i="44"/>
  <c r="V95" i="44" s="1"/>
  <c r="O94" i="44"/>
  <c r="T94" i="44" s="1"/>
  <c r="O93" i="44"/>
  <c r="O92" i="44"/>
  <c r="T92" i="44" s="1"/>
  <c r="O91" i="44"/>
  <c r="W91" i="44" s="1"/>
  <c r="O90" i="44"/>
  <c r="V90" i="44" s="1"/>
  <c r="O89" i="44"/>
  <c r="T89" i="44" s="1"/>
  <c r="O88" i="44"/>
  <c r="U88" i="44" s="1"/>
  <c r="O87" i="44"/>
  <c r="X87" i="44" s="1"/>
  <c r="O86" i="44"/>
  <c r="T86" i="44" s="1"/>
  <c r="O85" i="44"/>
  <c r="V85" i="44" s="1"/>
  <c r="O84" i="44"/>
  <c r="O83" i="44"/>
  <c r="X83" i="44" s="1"/>
  <c r="O82" i="44"/>
  <c r="S82" i="44" s="1"/>
  <c r="O81" i="44"/>
  <c r="U81" i="44" s="1"/>
  <c r="O80" i="44"/>
  <c r="W80" i="44" s="1"/>
  <c r="O79" i="44"/>
  <c r="V79" i="44" s="1"/>
  <c r="O78" i="44"/>
  <c r="V78" i="44" s="1"/>
  <c r="O77" i="44"/>
  <c r="W77" i="44" s="1"/>
  <c r="O76" i="44"/>
  <c r="O75" i="44"/>
  <c r="X75" i="44" s="1"/>
  <c r="O74" i="44"/>
  <c r="O73" i="44"/>
  <c r="V73" i="44" s="1"/>
  <c r="O72" i="44"/>
  <c r="U72" i="44" s="1"/>
  <c r="O71" i="44"/>
  <c r="Y71" i="44" s="1"/>
  <c r="O70" i="44"/>
  <c r="X70" i="44" s="1"/>
  <c r="O69" i="44"/>
  <c r="U69" i="44" s="1"/>
  <c r="O68" i="44"/>
  <c r="O67" i="44"/>
  <c r="W67" i="44" s="1"/>
  <c r="O66" i="44"/>
  <c r="T66" i="44" s="1"/>
  <c r="O65" i="44"/>
  <c r="U65" i="44" s="1"/>
  <c r="O64" i="44"/>
  <c r="O63" i="44"/>
  <c r="T63" i="44" s="1"/>
  <c r="O62" i="44"/>
  <c r="X62" i="44" s="1"/>
  <c r="O61" i="44"/>
  <c r="O60" i="44"/>
  <c r="V60" i="44" s="1"/>
  <c r="O59" i="44"/>
  <c r="X59" i="44" s="1"/>
  <c r="O58" i="44"/>
  <c r="T58" i="44" s="1"/>
  <c r="O57" i="44"/>
  <c r="U57" i="44" s="1"/>
  <c r="O56" i="44"/>
  <c r="T56" i="44" s="1"/>
  <c r="O55" i="44"/>
  <c r="X55" i="44" s="1"/>
  <c r="O54" i="44"/>
  <c r="W54" i="44" s="1"/>
  <c r="O53" i="44"/>
  <c r="T53" i="44" s="1"/>
  <c r="O52" i="44"/>
  <c r="X52" i="44" s="1"/>
  <c r="O51" i="44"/>
  <c r="X51" i="44" s="1"/>
  <c r="O50" i="44"/>
  <c r="U50" i="44" s="1"/>
  <c r="O49" i="44"/>
  <c r="W49" i="44" s="1"/>
  <c r="O48" i="44"/>
  <c r="S48" i="44" s="1"/>
  <c r="O47" i="44"/>
  <c r="U47" i="44" s="1"/>
  <c r="O46" i="44"/>
  <c r="Y46" i="44" s="1"/>
  <c r="O45" i="44"/>
  <c r="V45" i="44" s="1"/>
  <c r="O44" i="44"/>
  <c r="W44" i="44" s="1"/>
  <c r="O43" i="44"/>
  <c r="T43" i="44" s="1"/>
  <c r="O42" i="44"/>
  <c r="Y42" i="44" s="1"/>
  <c r="O41" i="44"/>
  <c r="X41" i="44" s="1"/>
  <c r="O40" i="44"/>
  <c r="W40" i="44" s="1"/>
  <c r="O39" i="44"/>
  <c r="T39" i="44" s="1"/>
  <c r="O38" i="44"/>
  <c r="S38" i="44" s="1"/>
  <c r="O37" i="44"/>
  <c r="S37" i="44" s="1"/>
  <c r="O36" i="44"/>
  <c r="Y36" i="44" s="1"/>
  <c r="O35" i="44"/>
  <c r="V35" i="44" s="1"/>
  <c r="O34" i="44"/>
  <c r="U34" i="44" s="1"/>
  <c r="O33" i="44"/>
  <c r="W33" i="44" s="1"/>
  <c r="O32" i="44"/>
  <c r="U32" i="44" s="1"/>
  <c r="O31" i="44"/>
  <c r="X31" i="44" s="1"/>
  <c r="O30" i="44"/>
  <c r="W30" i="44" s="1"/>
  <c r="O29" i="44"/>
  <c r="O28" i="44"/>
  <c r="U28" i="44" s="1"/>
  <c r="O27" i="44"/>
  <c r="S27" i="44" s="1"/>
  <c r="O26" i="44"/>
  <c r="U26" i="44" s="1"/>
  <c r="O25" i="44"/>
  <c r="S25" i="44" s="1"/>
  <c r="O24" i="44"/>
  <c r="S24" i="44" s="1"/>
  <c r="O23" i="44"/>
  <c r="S23" i="44" s="1"/>
  <c r="O22" i="44"/>
  <c r="U22" i="44" s="1"/>
  <c r="O21" i="44"/>
  <c r="S21" i="44" s="1"/>
  <c r="O20" i="44"/>
  <c r="O19" i="44"/>
  <c r="Y19" i="44" s="1"/>
  <c r="O18" i="44"/>
  <c r="U18" i="44" s="1"/>
  <c r="O17" i="44"/>
  <c r="S17" i="44" s="1"/>
  <c r="O16" i="44"/>
  <c r="T16" i="44" s="1"/>
  <c r="O15" i="44"/>
  <c r="U15" i="44" s="1"/>
  <c r="O14" i="44"/>
  <c r="W14" i="44" s="1"/>
  <c r="O13" i="44"/>
  <c r="V13" i="44" s="1"/>
  <c r="O12" i="44"/>
  <c r="O11" i="44"/>
  <c r="X11" i="44" s="1"/>
  <c r="C1" i="72"/>
  <c r="D1" i="87"/>
  <c r="A1" i="37"/>
  <c r="A1" i="86"/>
  <c r="C1" i="85"/>
  <c r="C1" i="66"/>
  <c r="C1" i="63"/>
  <c r="C1" i="53"/>
  <c r="C1" i="44"/>
  <c r="G1" i="82"/>
  <c r="D1" i="40"/>
  <c r="G1" i="81"/>
  <c r="B1" i="41"/>
  <c r="C108" i="44"/>
  <c r="G108" i="44" s="1"/>
  <c r="C103" i="44"/>
  <c r="L103" i="44" s="1"/>
  <c r="C98" i="44"/>
  <c r="G98" i="44" s="1"/>
  <c r="C93" i="44"/>
  <c r="J93" i="44" s="1"/>
  <c r="C88" i="44"/>
  <c r="I88" i="44" s="1"/>
  <c r="C83" i="44"/>
  <c r="J83" i="44" s="1"/>
  <c r="C78" i="44"/>
  <c r="J78" i="44" s="1"/>
  <c r="C73" i="44"/>
  <c r="H73" i="44" s="1"/>
  <c r="C68" i="44"/>
  <c r="K68" i="44" s="1"/>
  <c r="C63" i="44"/>
  <c r="I63" i="44" s="1"/>
  <c r="C58" i="44"/>
  <c r="G58" i="44" s="1"/>
  <c r="C53" i="44"/>
  <c r="J53" i="44" s="1"/>
  <c r="C48" i="44"/>
  <c r="L48" i="44" s="1"/>
  <c r="C43" i="44"/>
  <c r="L43" i="44" s="1"/>
  <c r="C38" i="44"/>
  <c r="K38" i="44" s="1"/>
  <c r="C33" i="44"/>
  <c r="M33" i="44" s="1"/>
  <c r="C28" i="44"/>
  <c r="G28" i="44" s="1"/>
  <c r="C23" i="44"/>
  <c r="J23" i="44" s="1"/>
  <c r="C18" i="44"/>
  <c r="K18" i="44" s="1"/>
  <c r="F115" i="53"/>
  <c r="F116" i="85" s="1"/>
  <c r="F114" i="53"/>
  <c r="F115" i="85" s="1"/>
  <c r="F110" i="53"/>
  <c r="F111" i="85" s="1"/>
  <c r="F109" i="53"/>
  <c r="F110" i="85" s="1"/>
  <c r="F108" i="53"/>
  <c r="F109" i="85" s="1"/>
  <c r="F107" i="53"/>
  <c r="F108" i="85" s="1"/>
  <c r="F106" i="53"/>
  <c r="F105" i="53"/>
  <c r="F106" i="85" s="1"/>
  <c r="F104" i="53"/>
  <c r="F105" i="85" s="1"/>
  <c r="F103" i="53"/>
  <c r="F104" i="85" s="1"/>
  <c r="F102" i="53"/>
  <c r="F101" i="53"/>
  <c r="F102" i="85" s="1"/>
  <c r="F100" i="53"/>
  <c r="F101" i="85" s="1"/>
  <c r="F99" i="53"/>
  <c r="F100" i="85" s="1"/>
  <c r="F98" i="53"/>
  <c r="F99" i="85" s="1"/>
  <c r="F97" i="53"/>
  <c r="F98" i="85" s="1"/>
  <c r="F96" i="53"/>
  <c r="F97" i="85" s="1"/>
  <c r="F95" i="53"/>
  <c r="F96" i="85" s="1"/>
  <c r="F94" i="53"/>
  <c r="F95" i="85" s="1"/>
  <c r="F93" i="53"/>
  <c r="F94" i="85" s="1"/>
  <c r="F92" i="53"/>
  <c r="F93" i="85" s="1"/>
  <c r="F91" i="53"/>
  <c r="F92" i="85" s="1"/>
  <c r="F90" i="53"/>
  <c r="F91" i="85" s="1"/>
  <c r="F89" i="53"/>
  <c r="F90" i="85" s="1"/>
  <c r="F88" i="53"/>
  <c r="F89" i="85" s="1"/>
  <c r="F87" i="53"/>
  <c r="F88" i="85" s="1"/>
  <c r="F86" i="53"/>
  <c r="F87" i="85" s="1"/>
  <c r="F85" i="53"/>
  <c r="F86" i="85" s="1"/>
  <c r="F84" i="53"/>
  <c r="F85" i="85" s="1"/>
  <c r="F83" i="53"/>
  <c r="F84" i="85" s="1"/>
  <c r="F82" i="53"/>
  <c r="F83" i="85" s="1"/>
  <c r="F81" i="53"/>
  <c r="F82" i="85" s="1"/>
  <c r="F80" i="53"/>
  <c r="F81" i="85" s="1"/>
  <c r="F79" i="53"/>
  <c r="F80" i="85" s="1"/>
  <c r="F78" i="53"/>
  <c r="F79" i="85" s="1"/>
  <c r="F77" i="53"/>
  <c r="F78" i="85" s="1"/>
  <c r="F76" i="53"/>
  <c r="F77" i="85" s="1"/>
  <c r="F75" i="53"/>
  <c r="F76" i="85" s="1"/>
  <c r="F74" i="53"/>
  <c r="F75" i="85" s="1"/>
  <c r="F73" i="53"/>
  <c r="F74" i="85" s="1"/>
  <c r="F72" i="53"/>
  <c r="F73" i="85" s="1"/>
  <c r="F71" i="53"/>
  <c r="F72" i="85" s="1"/>
  <c r="F70" i="53"/>
  <c r="F71" i="85" s="1"/>
  <c r="F69" i="53"/>
  <c r="F70" i="85" s="1"/>
  <c r="F68" i="53"/>
  <c r="F69" i="85" s="1"/>
  <c r="F67" i="53"/>
  <c r="F68" i="85" s="1"/>
  <c r="F66" i="53"/>
  <c r="F67" i="85" s="1"/>
  <c r="F65" i="53"/>
  <c r="F66" i="85" s="1"/>
  <c r="F64" i="53"/>
  <c r="F65" i="85" s="1"/>
  <c r="F63" i="53"/>
  <c r="F64" i="85" s="1"/>
  <c r="F62" i="53"/>
  <c r="F63" i="85" s="1"/>
  <c r="F61" i="53"/>
  <c r="F62" i="85" s="1"/>
  <c r="F60" i="53"/>
  <c r="F61" i="85" s="1"/>
  <c r="F59" i="53"/>
  <c r="F60" i="85" s="1"/>
  <c r="F58" i="53"/>
  <c r="F59" i="85" s="1"/>
  <c r="F57" i="53"/>
  <c r="F58" i="85" s="1"/>
  <c r="F56" i="53"/>
  <c r="F57" i="85" s="1"/>
  <c r="F55" i="53"/>
  <c r="F56" i="85" s="1"/>
  <c r="F54" i="53"/>
  <c r="F55" i="85" s="1"/>
  <c r="F53" i="53"/>
  <c r="F54" i="85" s="1"/>
  <c r="F52" i="53"/>
  <c r="F53" i="85" s="1"/>
  <c r="F51" i="53"/>
  <c r="F52" i="85" s="1"/>
  <c r="F50" i="53"/>
  <c r="F51" i="85" s="1"/>
  <c r="F49" i="53"/>
  <c r="F50" i="85" s="1"/>
  <c r="F48" i="53"/>
  <c r="F49" i="85" s="1"/>
  <c r="F47" i="53"/>
  <c r="F48" i="85" s="1"/>
  <c r="F46" i="53"/>
  <c r="F47" i="85" s="1"/>
  <c r="F45" i="53"/>
  <c r="F46" i="85" s="1"/>
  <c r="F44" i="53"/>
  <c r="F45" i="85" s="1"/>
  <c r="F43" i="53"/>
  <c r="F44" i="85" s="1"/>
  <c r="F42" i="53"/>
  <c r="F43" i="85" s="1"/>
  <c r="F41" i="53"/>
  <c r="F42" i="85" s="1"/>
  <c r="F40" i="53"/>
  <c r="F41" i="85" s="1"/>
  <c r="F39" i="53"/>
  <c r="F40" i="85" s="1"/>
  <c r="F38" i="53"/>
  <c r="F39" i="85" s="1"/>
  <c r="F37" i="53"/>
  <c r="F38" i="85" s="1"/>
  <c r="F36" i="53"/>
  <c r="F37" i="85" s="1"/>
  <c r="F35" i="53"/>
  <c r="F36" i="85" s="1"/>
  <c r="F34" i="53"/>
  <c r="F35" i="85" s="1"/>
  <c r="F33" i="53"/>
  <c r="F34" i="85" s="1"/>
  <c r="F32" i="53"/>
  <c r="F33" i="85" s="1"/>
  <c r="F31" i="53"/>
  <c r="F32" i="85" s="1"/>
  <c r="F30" i="53"/>
  <c r="F29" i="53"/>
  <c r="F30" i="85" s="1"/>
  <c r="F28" i="53"/>
  <c r="F29" i="85" s="1"/>
  <c r="F27" i="53"/>
  <c r="F28" i="85" s="1"/>
  <c r="F26" i="53"/>
  <c r="F25" i="53"/>
  <c r="F26" i="85" s="1"/>
  <c r="F24" i="53"/>
  <c r="F25" i="85" s="1"/>
  <c r="F23" i="53"/>
  <c r="F24" i="85" s="1"/>
  <c r="F22" i="53"/>
  <c r="F23" i="85" s="1"/>
  <c r="F21" i="53"/>
  <c r="F22" i="85" s="1"/>
  <c r="F20" i="53"/>
  <c r="F21" i="85" s="1"/>
  <c r="F19" i="53"/>
  <c r="F20" i="85" s="1"/>
  <c r="F18" i="53"/>
  <c r="F19" i="85" s="1"/>
  <c r="F17" i="53"/>
  <c r="F18" i="85" s="1"/>
  <c r="F16" i="53"/>
  <c r="F17" i="85" s="1"/>
  <c r="F15" i="53"/>
  <c r="F16" i="85" s="1"/>
  <c r="F14" i="53"/>
  <c r="F15" i="85" s="1"/>
  <c r="F13" i="53"/>
  <c r="F14" i="85" s="1"/>
  <c r="F12" i="53"/>
  <c r="F13" i="85" s="1"/>
  <c r="F11" i="53"/>
  <c r="F12" i="85" s="1"/>
  <c r="F10" i="53"/>
  <c r="F11" i="85" s="1"/>
  <c r="F9" i="53"/>
  <c r="F10" i="85" s="1"/>
  <c r="C115" i="53"/>
  <c r="C114" i="53"/>
  <c r="C107" i="53"/>
  <c r="C106" i="53"/>
  <c r="C105" i="53"/>
  <c r="C104" i="53"/>
  <c r="C103" i="53"/>
  <c r="C102" i="53"/>
  <c r="C101" i="53"/>
  <c r="C100" i="53"/>
  <c r="C99" i="53"/>
  <c r="C98" i="53"/>
  <c r="C97" i="53"/>
  <c r="C96" i="53"/>
  <c r="C95" i="53"/>
  <c r="C94" i="53"/>
  <c r="C93" i="53"/>
  <c r="C92" i="53"/>
  <c r="C91" i="53"/>
  <c r="C90" i="53"/>
  <c r="C89" i="53"/>
  <c r="C88" i="53"/>
  <c r="C87" i="53"/>
  <c r="C86" i="53"/>
  <c r="C85" i="53"/>
  <c r="C84" i="53"/>
  <c r="C83" i="53"/>
  <c r="C82" i="53"/>
  <c r="C81" i="53"/>
  <c r="C80" i="53"/>
  <c r="C79" i="53"/>
  <c r="C78" i="53"/>
  <c r="C77" i="53"/>
  <c r="C76" i="53"/>
  <c r="C75" i="53"/>
  <c r="C74" i="53"/>
  <c r="C73" i="53"/>
  <c r="C72" i="53"/>
  <c r="C71" i="53"/>
  <c r="C70" i="53"/>
  <c r="C69" i="53"/>
  <c r="C68" i="53"/>
  <c r="C67" i="53"/>
  <c r="C66" i="53"/>
  <c r="C65" i="53"/>
  <c r="C64" i="53"/>
  <c r="C63" i="53"/>
  <c r="C62" i="53"/>
  <c r="C61" i="53"/>
  <c r="C60" i="53"/>
  <c r="C59" i="53"/>
  <c r="C58" i="53"/>
  <c r="C57" i="53"/>
  <c r="C56" i="53"/>
  <c r="C55" i="53"/>
  <c r="C54" i="53"/>
  <c r="C53" i="53"/>
  <c r="C52" i="53"/>
  <c r="C51" i="53"/>
  <c r="C50" i="53"/>
  <c r="C49" i="53"/>
  <c r="C48" i="53"/>
  <c r="C47" i="53"/>
  <c r="C46" i="53"/>
  <c r="C45" i="53"/>
  <c r="C44" i="53"/>
  <c r="C43" i="53"/>
  <c r="C42" i="53"/>
  <c r="C41" i="53"/>
  <c r="C40" i="53"/>
  <c r="C39" i="53"/>
  <c r="C38" i="53"/>
  <c r="C37" i="53"/>
  <c r="C36" i="53"/>
  <c r="C35" i="53"/>
  <c r="C34" i="53"/>
  <c r="C33" i="53"/>
  <c r="C32" i="53"/>
  <c r="C31" i="53"/>
  <c r="C30" i="53"/>
  <c r="C29" i="53"/>
  <c r="C28" i="53"/>
  <c r="C27" i="53"/>
  <c r="C26" i="53"/>
  <c r="C25" i="53"/>
  <c r="C24" i="53"/>
  <c r="C23" i="53"/>
  <c r="C22" i="53"/>
  <c r="C21" i="53"/>
  <c r="C20" i="53"/>
  <c r="C19" i="53"/>
  <c r="C18" i="53"/>
  <c r="C17" i="53"/>
  <c r="C16" i="53"/>
  <c r="C15" i="53"/>
  <c r="C14" i="53"/>
  <c r="C13" i="53"/>
  <c r="C12" i="53"/>
  <c r="C11" i="53"/>
  <c r="C10" i="53"/>
  <c r="C9" i="53"/>
  <c r="C11" i="44"/>
  <c r="M11" i="44" s="1"/>
  <c r="C12" i="44"/>
  <c r="J12" i="44" s="1"/>
  <c r="C13" i="44"/>
  <c r="L13" i="44" s="1"/>
  <c r="C14" i="44"/>
  <c r="J14" i="44" s="1"/>
  <c r="C15" i="44"/>
  <c r="J15" i="44" s="1"/>
  <c r="C16" i="44"/>
  <c r="H16" i="44" s="1"/>
  <c r="C17" i="44"/>
  <c r="H17" i="44" s="1"/>
  <c r="C19" i="44"/>
  <c r="K19" i="44" s="1"/>
  <c r="C20" i="44"/>
  <c r="K20" i="44" s="1"/>
  <c r="C21" i="44"/>
  <c r="H21" i="44" s="1"/>
  <c r="C22" i="44"/>
  <c r="L22" i="44" s="1"/>
  <c r="C24" i="44"/>
  <c r="H24" i="44" s="1"/>
  <c r="C25" i="44"/>
  <c r="K25" i="44" s="1"/>
  <c r="C26" i="44"/>
  <c r="H26" i="44" s="1"/>
  <c r="C27" i="44"/>
  <c r="K27" i="44" s="1"/>
  <c r="C29" i="44"/>
  <c r="I29" i="44" s="1"/>
  <c r="C30" i="44"/>
  <c r="J30" i="44" s="1"/>
  <c r="C31" i="44"/>
  <c r="C32" i="44"/>
  <c r="L32" i="44" s="1"/>
  <c r="C34" i="44"/>
  <c r="H34" i="44" s="1"/>
  <c r="C35" i="44"/>
  <c r="J35" i="44" s="1"/>
  <c r="C36" i="44"/>
  <c r="M36" i="44" s="1"/>
  <c r="C37" i="44"/>
  <c r="M37" i="44" s="1"/>
  <c r="C39" i="44"/>
  <c r="L39" i="44" s="1"/>
  <c r="C40" i="44"/>
  <c r="M40" i="44" s="1"/>
  <c r="C41" i="44"/>
  <c r="M41" i="44" s="1"/>
  <c r="C42" i="44"/>
  <c r="H42" i="44" s="1"/>
  <c r="C44" i="44"/>
  <c r="G44" i="44" s="1"/>
  <c r="C45" i="44"/>
  <c r="L45" i="44" s="1"/>
  <c r="C46" i="44"/>
  <c r="H46" i="44" s="1"/>
  <c r="C47" i="44"/>
  <c r="I47" i="44" s="1"/>
  <c r="C49" i="44"/>
  <c r="J49" i="44" s="1"/>
  <c r="C50" i="44"/>
  <c r="K50" i="44" s="1"/>
  <c r="C51" i="44"/>
  <c r="H51" i="44" s="1"/>
  <c r="C52" i="44"/>
  <c r="L52" i="44" s="1"/>
  <c r="C54" i="44"/>
  <c r="J54" i="44" s="1"/>
  <c r="C55" i="44"/>
  <c r="J55" i="44" s="1"/>
  <c r="C56" i="44"/>
  <c r="K56" i="44" s="1"/>
  <c r="C57" i="44"/>
  <c r="I57" i="44" s="1"/>
  <c r="C59" i="44"/>
  <c r="M59" i="44" s="1"/>
  <c r="C60" i="44"/>
  <c r="I60" i="44" s="1"/>
  <c r="C61" i="44"/>
  <c r="H61" i="44" s="1"/>
  <c r="C62" i="44"/>
  <c r="L62" i="44" s="1"/>
  <c r="C64" i="44"/>
  <c r="L64" i="44" s="1"/>
  <c r="C65" i="44"/>
  <c r="G65" i="44" s="1"/>
  <c r="C66" i="44"/>
  <c r="L66" i="44" s="1"/>
  <c r="C67" i="44"/>
  <c r="K67" i="44" s="1"/>
  <c r="C69" i="44"/>
  <c r="K69" i="44" s="1"/>
  <c r="C70" i="44"/>
  <c r="I70" i="44" s="1"/>
  <c r="C71" i="44"/>
  <c r="J71" i="44" s="1"/>
  <c r="C72" i="44"/>
  <c r="L72" i="44" s="1"/>
  <c r="C74" i="44"/>
  <c r="H74" i="44" s="1"/>
  <c r="C75" i="44"/>
  <c r="I75" i="44" s="1"/>
  <c r="C76" i="44"/>
  <c r="H76" i="44" s="1"/>
  <c r="C77" i="44"/>
  <c r="J77" i="44" s="1"/>
  <c r="C79" i="44"/>
  <c r="L79" i="44" s="1"/>
  <c r="C80" i="44"/>
  <c r="L80" i="44" s="1"/>
  <c r="C81" i="44"/>
  <c r="I81" i="44" s="1"/>
  <c r="C82" i="44"/>
  <c r="M82" i="44" s="1"/>
  <c r="C84" i="44"/>
  <c r="L84" i="44" s="1"/>
  <c r="C85" i="44"/>
  <c r="G85" i="44" s="1"/>
  <c r="C86" i="44"/>
  <c r="G86" i="44" s="1"/>
  <c r="C87" i="44"/>
  <c r="G87" i="44" s="1"/>
  <c r="C89" i="44"/>
  <c r="M89" i="44" s="1"/>
  <c r="C90" i="44"/>
  <c r="M90" i="44" s="1"/>
  <c r="C91" i="44"/>
  <c r="K91" i="44" s="1"/>
  <c r="C92" i="44"/>
  <c r="J92" i="44" s="1"/>
  <c r="C94" i="44"/>
  <c r="J94" i="44" s="1"/>
  <c r="C95" i="44"/>
  <c r="K95" i="44" s="1"/>
  <c r="C96" i="44"/>
  <c r="H96" i="44" s="1"/>
  <c r="C97" i="44"/>
  <c r="K97" i="44" s="1"/>
  <c r="C99" i="44"/>
  <c r="L99" i="44" s="1"/>
  <c r="C100" i="44"/>
  <c r="J100" i="44" s="1"/>
  <c r="C101" i="44"/>
  <c r="J101" i="44" s="1"/>
  <c r="C102" i="44"/>
  <c r="H102" i="44" s="1"/>
  <c r="C104" i="44"/>
  <c r="J104" i="44" s="1"/>
  <c r="C105" i="44"/>
  <c r="L105" i="44" s="1"/>
  <c r="C106" i="44"/>
  <c r="I106" i="44" s="1"/>
  <c r="C107" i="44"/>
  <c r="I107" i="44" s="1"/>
  <c r="C109" i="44"/>
  <c r="H109" i="44" s="1"/>
  <c r="C110" i="44"/>
  <c r="J110" i="44" s="1"/>
  <c r="C111" i="44"/>
  <c r="K111" i="44" s="1"/>
  <c r="C112" i="44"/>
  <c r="C115" i="44"/>
  <c r="J115" i="44" s="1"/>
  <c r="C116" i="44"/>
  <c r="I116" i="44" s="1"/>
  <c r="C117" i="44"/>
  <c r="L117" i="44" s="1"/>
  <c r="E117" i="42"/>
  <c r="P113" i="34"/>
  <c r="Q113" i="34"/>
  <c r="R113" i="34"/>
  <c r="S113" i="34"/>
  <c r="T113" i="34"/>
  <c r="U113" i="34"/>
  <c r="V113" i="34"/>
  <c r="P109" i="34"/>
  <c r="Q109" i="34"/>
  <c r="R109" i="34"/>
  <c r="S109" i="34"/>
  <c r="T109" i="34"/>
  <c r="U109" i="34"/>
  <c r="V109" i="34"/>
  <c r="P108" i="34"/>
  <c r="Q108" i="34"/>
  <c r="R108" i="34"/>
  <c r="S108" i="34"/>
  <c r="T108" i="34"/>
  <c r="U108" i="34"/>
  <c r="V108" i="34"/>
  <c r="P107" i="34"/>
  <c r="Q107" i="34"/>
  <c r="R107" i="34"/>
  <c r="S107" i="34"/>
  <c r="T107" i="34"/>
  <c r="U107" i="34"/>
  <c r="V107" i="34"/>
  <c r="P106" i="34"/>
  <c r="Q106" i="34"/>
  <c r="R106" i="34"/>
  <c r="S106" i="34"/>
  <c r="T106" i="34"/>
  <c r="U106" i="34"/>
  <c r="V106" i="34"/>
  <c r="P105" i="34"/>
  <c r="Q105" i="34"/>
  <c r="R105" i="34"/>
  <c r="S105" i="34"/>
  <c r="T105" i="34"/>
  <c r="U105" i="34"/>
  <c r="V105" i="34"/>
  <c r="P104" i="34"/>
  <c r="Q104" i="34"/>
  <c r="R104" i="34"/>
  <c r="S104" i="34"/>
  <c r="T104" i="34"/>
  <c r="U104" i="34"/>
  <c r="V104" i="34"/>
  <c r="P103" i="34"/>
  <c r="Q103" i="34"/>
  <c r="R103" i="34"/>
  <c r="S103" i="34"/>
  <c r="T103" i="34"/>
  <c r="U103" i="34"/>
  <c r="V103" i="34"/>
  <c r="P102" i="34"/>
  <c r="Q102" i="34"/>
  <c r="R102" i="34"/>
  <c r="S102" i="34"/>
  <c r="T102" i="34"/>
  <c r="U102" i="34"/>
  <c r="V102" i="34"/>
  <c r="P101" i="34"/>
  <c r="Q101" i="34"/>
  <c r="R101" i="34"/>
  <c r="S101" i="34"/>
  <c r="T101" i="34"/>
  <c r="U101" i="34"/>
  <c r="V101" i="34"/>
  <c r="P100" i="34"/>
  <c r="Q100" i="34"/>
  <c r="R100" i="34"/>
  <c r="S100" i="34"/>
  <c r="T100" i="34"/>
  <c r="U100" i="34"/>
  <c r="V100" i="34"/>
  <c r="P99" i="34"/>
  <c r="Q99" i="34"/>
  <c r="R99" i="34"/>
  <c r="S99" i="34"/>
  <c r="T99" i="34"/>
  <c r="U99" i="34"/>
  <c r="V99" i="34"/>
  <c r="Q98" i="34"/>
  <c r="R98" i="34"/>
  <c r="S98" i="34"/>
  <c r="T98" i="34"/>
  <c r="U98" i="34"/>
  <c r="V98" i="34"/>
  <c r="P97" i="34"/>
  <c r="Q97" i="34"/>
  <c r="R97" i="34"/>
  <c r="S97" i="34"/>
  <c r="T97" i="34"/>
  <c r="U97" i="34"/>
  <c r="V97" i="34"/>
  <c r="P96" i="34"/>
  <c r="Q96" i="34"/>
  <c r="R96" i="34"/>
  <c r="S96" i="34"/>
  <c r="T96" i="34"/>
  <c r="U96" i="34"/>
  <c r="V96" i="34"/>
  <c r="P95" i="34"/>
  <c r="Q95" i="34"/>
  <c r="R95" i="34"/>
  <c r="S95" i="34"/>
  <c r="T95" i="34"/>
  <c r="U95" i="34"/>
  <c r="V95" i="34"/>
  <c r="P94" i="34"/>
  <c r="Q94" i="34"/>
  <c r="R94" i="34"/>
  <c r="S94" i="34"/>
  <c r="T94" i="34"/>
  <c r="U94" i="34"/>
  <c r="V94" i="34"/>
  <c r="P93" i="34"/>
  <c r="Q93" i="34"/>
  <c r="R93" i="34"/>
  <c r="S93" i="34"/>
  <c r="T93" i="34"/>
  <c r="U93" i="34"/>
  <c r="V93" i="34"/>
  <c r="P92" i="34"/>
  <c r="Q92" i="34"/>
  <c r="R92" i="34"/>
  <c r="S92" i="34"/>
  <c r="T92" i="34"/>
  <c r="U92" i="34"/>
  <c r="V92" i="34"/>
  <c r="P91" i="34"/>
  <c r="Q91" i="34"/>
  <c r="R91" i="34"/>
  <c r="S91" i="34"/>
  <c r="T91" i="34"/>
  <c r="U91" i="34"/>
  <c r="V91" i="34"/>
  <c r="P90" i="34"/>
  <c r="Q90" i="34"/>
  <c r="R90" i="34"/>
  <c r="S90" i="34"/>
  <c r="T90" i="34"/>
  <c r="U90" i="34"/>
  <c r="V90" i="34"/>
  <c r="P89" i="34"/>
  <c r="Q89" i="34"/>
  <c r="R89" i="34"/>
  <c r="S89" i="34"/>
  <c r="T89" i="34"/>
  <c r="U89" i="34"/>
  <c r="V89" i="34"/>
  <c r="P88" i="34"/>
  <c r="Q88" i="34"/>
  <c r="R88" i="34"/>
  <c r="S88" i="34"/>
  <c r="T88" i="34"/>
  <c r="U88" i="34"/>
  <c r="V88" i="34"/>
  <c r="P87" i="34"/>
  <c r="Q87" i="34"/>
  <c r="R87" i="34"/>
  <c r="S87" i="34"/>
  <c r="T87" i="34"/>
  <c r="U87" i="34"/>
  <c r="V87" i="34"/>
  <c r="P86" i="34"/>
  <c r="Q86" i="34"/>
  <c r="R86" i="34"/>
  <c r="S86" i="34"/>
  <c r="T86" i="34"/>
  <c r="U86" i="34"/>
  <c r="V86" i="34"/>
  <c r="P85" i="34"/>
  <c r="Q85" i="34"/>
  <c r="R85" i="34"/>
  <c r="S85" i="34"/>
  <c r="T85" i="34"/>
  <c r="U85" i="34"/>
  <c r="V85" i="34"/>
  <c r="P84" i="34"/>
  <c r="Q84" i="34"/>
  <c r="R84" i="34"/>
  <c r="S84" i="34"/>
  <c r="T84" i="34"/>
  <c r="U84" i="34"/>
  <c r="V84" i="34"/>
  <c r="P83" i="34"/>
  <c r="Q83" i="34"/>
  <c r="R83" i="34"/>
  <c r="S83" i="34"/>
  <c r="T83" i="34"/>
  <c r="U83" i="34"/>
  <c r="V83" i="34"/>
  <c r="P82" i="34"/>
  <c r="Q82" i="34"/>
  <c r="R82" i="34"/>
  <c r="S82" i="34"/>
  <c r="T82" i="34"/>
  <c r="U82" i="34"/>
  <c r="V82" i="34"/>
  <c r="P81" i="34"/>
  <c r="Q81" i="34"/>
  <c r="R81" i="34"/>
  <c r="S81" i="34"/>
  <c r="T81" i="34"/>
  <c r="U81" i="34"/>
  <c r="V81" i="34"/>
  <c r="P80" i="34"/>
  <c r="Q80" i="34"/>
  <c r="R80" i="34"/>
  <c r="S80" i="34"/>
  <c r="T80" i="34"/>
  <c r="U80" i="34"/>
  <c r="V80" i="34"/>
  <c r="P79" i="34"/>
  <c r="Q79" i="34"/>
  <c r="R79" i="34"/>
  <c r="S79" i="34"/>
  <c r="T79" i="34"/>
  <c r="U79" i="34"/>
  <c r="V79" i="34"/>
  <c r="P78" i="34"/>
  <c r="Q78" i="34"/>
  <c r="R78" i="34"/>
  <c r="S78" i="34"/>
  <c r="T78" i="34"/>
  <c r="U78" i="34"/>
  <c r="V78" i="34"/>
  <c r="P77" i="34"/>
  <c r="Q77" i="34"/>
  <c r="R77" i="34"/>
  <c r="S77" i="34"/>
  <c r="T77" i="34"/>
  <c r="U77" i="34"/>
  <c r="V77" i="34"/>
  <c r="P76" i="34"/>
  <c r="Q76" i="34"/>
  <c r="R76" i="34"/>
  <c r="S76" i="34"/>
  <c r="T76" i="34"/>
  <c r="U76" i="34"/>
  <c r="V76" i="34"/>
  <c r="P75" i="34"/>
  <c r="Q75" i="34"/>
  <c r="R75" i="34"/>
  <c r="S75" i="34"/>
  <c r="T75" i="34"/>
  <c r="U75" i="34"/>
  <c r="V75" i="34"/>
  <c r="P74" i="34"/>
  <c r="Q74" i="34"/>
  <c r="R74" i="34"/>
  <c r="S74" i="34"/>
  <c r="T74" i="34"/>
  <c r="U74" i="34"/>
  <c r="V74" i="34"/>
  <c r="P73" i="34"/>
  <c r="Q73" i="34"/>
  <c r="R73" i="34"/>
  <c r="S73" i="34"/>
  <c r="T73" i="34"/>
  <c r="U73" i="34"/>
  <c r="V73" i="34"/>
  <c r="P72" i="34"/>
  <c r="Q72" i="34"/>
  <c r="R72" i="34"/>
  <c r="S72" i="34"/>
  <c r="T72" i="34"/>
  <c r="U72" i="34"/>
  <c r="V72" i="34"/>
  <c r="P71" i="34"/>
  <c r="Q71" i="34"/>
  <c r="R71" i="34"/>
  <c r="S71" i="34"/>
  <c r="T71" i="34"/>
  <c r="U71" i="34"/>
  <c r="V71" i="34"/>
  <c r="P70" i="34"/>
  <c r="Q70" i="34"/>
  <c r="R70" i="34"/>
  <c r="S70" i="34"/>
  <c r="T70" i="34"/>
  <c r="U70" i="34"/>
  <c r="V70" i="34"/>
  <c r="P69" i="34"/>
  <c r="Q69" i="34"/>
  <c r="R69" i="34"/>
  <c r="S69" i="34"/>
  <c r="T69" i="34"/>
  <c r="U69" i="34"/>
  <c r="V69" i="34"/>
  <c r="P68" i="34"/>
  <c r="Q68" i="34"/>
  <c r="R68" i="34"/>
  <c r="S68" i="34"/>
  <c r="T68" i="34"/>
  <c r="U68" i="34"/>
  <c r="V68" i="34"/>
  <c r="P67" i="34"/>
  <c r="Q67" i="34"/>
  <c r="R67" i="34"/>
  <c r="S67" i="34"/>
  <c r="T67" i="34"/>
  <c r="U67" i="34"/>
  <c r="V67" i="34"/>
  <c r="P66" i="34"/>
  <c r="Q66" i="34"/>
  <c r="R66" i="34"/>
  <c r="S66" i="34"/>
  <c r="T66" i="34"/>
  <c r="U66" i="34"/>
  <c r="V66" i="34"/>
  <c r="P65" i="34"/>
  <c r="Q65" i="34"/>
  <c r="R65" i="34"/>
  <c r="S65" i="34"/>
  <c r="T65" i="34"/>
  <c r="U65" i="34"/>
  <c r="V65" i="34"/>
  <c r="P64" i="34"/>
  <c r="Q64" i="34"/>
  <c r="R64" i="34"/>
  <c r="S64" i="34"/>
  <c r="T64" i="34"/>
  <c r="U64" i="34"/>
  <c r="V64" i="34"/>
  <c r="P63" i="34"/>
  <c r="Q63" i="34"/>
  <c r="R63" i="34"/>
  <c r="S63" i="34"/>
  <c r="T63" i="34"/>
  <c r="U63" i="34"/>
  <c r="V63" i="34"/>
  <c r="P62" i="34"/>
  <c r="Q62" i="34"/>
  <c r="R62" i="34"/>
  <c r="S62" i="34"/>
  <c r="T62" i="34"/>
  <c r="U62" i="34"/>
  <c r="V62" i="34"/>
  <c r="P61" i="34"/>
  <c r="Q61" i="34"/>
  <c r="R61" i="34"/>
  <c r="S61" i="34"/>
  <c r="T61" i="34"/>
  <c r="U61" i="34"/>
  <c r="V61" i="34"/>
  <c r="P60" i="34"/>
  <c r="Q60" i="34"/>
  <c r="R60" i="34"/>
  <c r="S60" i="34"/>
  <c r="T60" i="34"/>
  <c r="U60" i="34"/>
  <c r="V60" i="34"/>
  <c r="P59" i="34"/>
  <c r="Q59" i="34"/>
  <c r="R59" i="34"/>
  <c r="S59" i="34"/>
  <c r="T59" i="34"/>
  <c r="U59" i="34"/>
  <c r="V59" i="34"/>
  <c r="P58" i="34"/>
  <c r="Q58" i="34"/>
  <c r="R58" i="34"/>
  <c r="S58" i="34"/>
  <c r="T58" i="34"/>
  <c r="U58" i="34"/>
  <c r="V58" i="34"/>
  <c r="P57" i="34"/>
  <c r="Q57" i="34"/>
  <c r="R57" i="34"/>
  <c r="S57" i="34"/>
  <c r="T57" i="34"/>
  <c r="U57" i="34"/>
  <c r="V57" i="34"/>
  <c r="P56" i="34"/>
  <c r="Q56" i="34"/>
  <c r="R56" i="34"/>
  <c r="S56" i="34"/>
  <c r="T56" i="34"/>
  <c r="U56" i="34"/>
  <c r="V56" i="34"/>
  <c r="P55" i="34"/>
  <c r="Q55" i="34"/>
  <c r="R55" i="34"/>
  <c r="S55" i="34"/>
  <c r="T55" i="34"/>
  <c r="U55" i="34"/>
  <c r="V55" i="34"/>
  <c r="P54" i="34"/>
  <c r="Q54" i="34"/>
  <c r="R54" i="34"/>
  <c r="S54" i="34"/>
  <c r="T54" i="34"/>
  <c r="U54" i="34"/>
  <c r="V54" i="34"/>
  <c r="P53" i="34"/>
  <c r="Q53" i="34"/>
  <c r="R53" i="34"/>
  <c r="S53" i="34"/>
  <c r="T53" i="34"/>
  <c r="U53" i="34"/>
  <c r="V53" i="34"/>
  <c r="P52" i="34"/>
  <c r="Q52" i="34"/>
  <c r="R52" i="34"/>
  <c r="S52" i="34"/>
  <c r="T52" i="34"/>
  <c r="U52" i="34"/>
  <c r="V52" i="34"/>
  <c r="P51" i="34"/>
  <c r="Q51" i="34"/>
  <c r="R51" i="34"/>
  <c r="S51" i="34"/>
  <c r="T51" i="34"/>
  <c r="U51" i="34"/>
  <c r="V51" i="34"/>
  <c r="P50" i="34"/>
  <c r="Q50" i="34"/>
  <c r="R50" i="34"/>
  <c r="S50" i="34"/>
  <c r="T50" i="34"/>
  <c r="U50" i="34"/>
  <c r="V50" i="34"/>
  <c r="P49" i="34"/>
  <c r="Q49" i="34"/>
  <c r="R49" i="34"/>
  <c r="S49" i="34"/>
  <c r="T49" i="34"/>
  <c r="U49" i="34"/>
  <c r="V49" i="34"/>
  <c r="P48" i="34"/>
  <c r="Q48" i="34"/>
  <c r="R48" i="34"/>
  <c r="S48" i="34"/>
  <c r="T48" i="34"/>
  <c r="U48" i="34"/>
  <c r="V48" i="34"/>
  <c r="P47" i="34"/>
  <c r="Q47" i="34"/>
  <c r="R47" i="34"/>
  <c r="S47" i="34"/>
  <c r="T47" i="34"/>
  <c r="U47" i="34"/>
  <c r="V47" i="34"/>
  <c r="P46" i="34"/>
  <c r="Q46" i="34"/>
  <c r="R46" i="34"/>
  <c r="S46" i="34"/>
  <c r="T46" i="34"/>
  <c r="U46" i="34"/>
  <c r="V46" i="34"/>
  <c r="P45" i="34"/>
  <c r="Q45" i="34"/>
  <c r="R45" i="34"/>
  <c r="S45" i="34"/>
  <c r="T45" i="34"/>
  <c r="U45" i="34"/>
  <c r="V45" i="34"/>
  <c r="P44" i="34"/>
  <c r="Q44" i="34"/>
  <c r="R44" i="34"/>
  <c r="S44" i="34"/>
  <c r="T44" i="34"/>
  <c r="U44" i="34"/>
  <c r="V44" i="34"/>
  <c r="P43" i="34"/>
  <c r="Q43" i="34"/>
  <c r="R43" i="34"/>
  <c r="S43" i="34"/>
  <c r="T43" i="34"/>
  <c r="U43" i="34"/>
  <c r="V43" i="34"/>
  <c r="P42" i="34"/>
  <c r="Q42" i="34"/>
  <c r="R42" i="34"/>
  <c r="S42" i="34"/>
  <c r="T42" i="34"/>
  <c r="U42" i="34"/>
  <c r="V42" i="34"/>
  <c r="P41" i="34"/>
  <c r="Q41" i="34"/>
  <c r="R41" i="34"/>
  <c r="S41" i="34"/>
  <c r="T41" i="34"/>
  <c r="U41" i="34"/>
  <c r="V41" i="34"/>
  <c r="P40" i="34"/>
  <c r="Q40" i="34"/>
  <c r="R40" i="34"/>
  <c r="S40" i="34"/>
  <c r="T40" i="34"/>
  <c r="U40" i="34"/>
  <c r="V40" i="34"/>
  <c r="P39" i="34"/>
  <c r="Q39" i="34"/>
  <c r="R39" i="34"/>
  <c r="S39" i="34"/>
  <c r="T39" i="34"/>
  <c r="U39" i="34"/>
  <c r="V39" i="34"/>
  <c r="P38" i="34"/>
  <c r="Q38" i="34"/>
  <c r="R38" i="34"/>
  <c r="S38" i="34"/>
  <c r="T38" i="34"/>
  <c r="U38" i="34"/>
  <c r="V38" i="34"/>
  <c r="P37" i="34"/>
  <c r="Q37" i="34"/>
  <c r="R37" i="34"/>
  <c r="S37" i="34"/>
  <c r="T37" i="34"/>
  <c r="U37" i="34"/>
  <c r="V37" i="34"/>
  <c r="P36" i="34"/>
  <c r="Q36" i="34"/>
  <c r="R36" i="34"/>
  <c r="S36" i="34"/>
  <c r="T36" i="34"/>
  <c r="U36" i="34"/>
  <c r="V36" i="34"/>
  <c r="P35" i="34"/>
  <c r="Q35" i="34"/>
  <c r="R35" i="34"/>
  <c r="S35" i="34"/>
  <c r="T35" i="34"/>
  <c r="U35" i="34"/>
  <c r="V35" i="34"/>
  <c r="P34" i="34"/>
  <c r="Q34" i="34"/>
  <c r="R34" i="34"/>
  <c r="S34" i="34"/>
  <c r="T34" i="34"/>
  <c r="U34" i="34"/>
  <c r="V34" i="34"/>
  <c r="P33" i="34"/>
  <c r="Q33" i="34"/>
  <c r="R33" i="34"/>
  <c r="S33" i="34"/>
  <c r="T33" i="34"/>
  <c r="U33" i="34"/>
  <c r="V33" i="34"/>
  <c r="P32" i="34"/>
  <c r="Q32" i="34"/>
  <c r="R32" i="34"/>
  <c r="S32" i="34"/>
  <c r="T32" i="34"/>
  <c r="U32" i="34"/>
  <c r="V32" i="34"/>
  <c r="P31" i="34"/>
  <c r="Q31" i="34"/>
  <c r="R31" i="34"/>
  <c r="S31" i="34"/>
  <c r="T31" i="34"/>
  <c r="U31" i="34"/>
  <c r="V31" i="34"/>
  <c r="P30" i="34"/>
  <c r="Q30" i="34"/>
  <c r="R30" i="34"/>
  <c r="S30" i="34"/>
  <c r="T30" i="34"/>
  <c r="U30" i="34"/>
  <c r="V30" i="34"/>
  <c r="P29" i="34"/>
  <c r="Q29" i="34"/>
  <c r="R29" i="34"/>
  <c r="S29" i="34"/>
  <c r="T29" i="34"/>
  <c r="U29" i="34"/>
  <c r="V29" i="34"/>
  <c r="P28" i="34"/>
  <c r="Q28" i="34"/>
  <c r="R28" i="34"/>
  <c r="S28" i="34"/>
  <c r="T28" i="34"/>
  <c r="U28" i="34"/>
  <c r="V28" i="34"/>
  <c r="P27" i="34"/>
  <c r="Q27" i="34"/>
  <c r="R27" i="34"/>
  <c r="S27" i="34"/>
  <c r="T27" i="34"/>
  <c r="U27" i="34"/>
  <c r="V27" i="34"/>
  <c r="P26" i="34"/>
  <c r="Q26" i="34"/>
  <c r="R26" i="34"/>
  <c r="S26" i="34"/>
  <c r="T26" i="34"/>
  <c r="U26" i="34"/>
  <c r="V26" i="34"/>
  <c r="P25" i="34"/>
  <c r="Q25" i="34"/>
  <c r="R25" i="34"/>
  <c r="S25" i="34"/>
  <c r="T25" i="34"/>
  <c r="U25" i="34"/>
  <c r="V25" i="34"/>
  <c r="P24" i="34"/>
  <c r="Q24" i="34"/>
  <c r="R24" i="34"/>
  <c r="S24" i="34"/>
  <c r="T24" i="34"/>
  <c r="U24" i="34"/>
  <c r="V24" i="34"/>
  <c r="P23" i="34"/>
  <c r="Q23" i="34"/>
  <c r="R23" i="34"/>
  <c r="S23" i="34"/>
  <c r="T23" i="34"/>
  <c r="U23" i="34"/>
  <c r="V23" i="34"/>
  <c r="P22" i="34"/>
  <c r="Q22" i="34"/>
  <c r="R22" i="34"/>
  <c r="S22" i="34"/>
  <c r="T22" i="34"/>
  <c r="U22" i="34"/>
  <c r="V22" i="34"/>
  <c r="P21" i="34"/>
  <c r="Q21" i="34"/>
  <c r="R21" i="34"/>
  <c r="S21" i="34"/>
  <c r="T21" i="34"/>
  <c r="U21" i="34"/>
  <c r="V21" i="34"/>
  <c r="P20" i="34"/>
  <c r="Q20" i="34"/>
  <c r="R20" i="34"/>
  <c r="S20" i="34"/>
  <c r="T20" i="34"/>
  <c r="U20" i="34"/>
  <c r="V20" i="34"/>
  <c r="P19" i="34"/>
  <c r="Q19" i="34"/>
  <c r="R19" i="34"/>
  <c r="S19" i="34"/>
  <c r="T19" i="34"/>
  <c r="U19" i="34"/>
  <c r="V19" i="34"/>
  <c r="P18" i="34"/>
  <c r="Q18" i="34"/>
  <c r="R18" i="34"/>
  <c r="S18" i="34"/>
  <c r="T18" i="34"/>
  <c r="U18" i="34"/>
  <c r="V18" i="34"/>
  <c r="P17" i="34"/>
  <c r="Q17" i="34"/>
  <c r="R17" i="34"/>
  <c r="S17" i="34"/>
  <c r="T17" i="34"/>
  <c r="U17" i="34"/>
  <c r="V17" i="34"/>
  <c r="P16" i="34"/>
  <c r="Q16" i="34"/>
  <c r="R16" i="34"/>
  <c r="S16" i="34"/>
  <c r="T16" i="34"/>
  <c r="U16" i="34"/>
  <c r="V16" i="34"/>
  <c r="P15" i="34"/>
  <c r="Q15" i="34"/>
  <c r="R15" i="34"/>
  <c r="S15" i="34"/>
  <c r="T15" i="34"/>
  <c r="U15" i="34"/>
  <c r="V15" i="34"/>
  <c r="P14" i="34"/>
  <c r="Q14" i="34"/>
  <c r="R14" i="34"/>
  <c r="S14" i="34"/>
  <c r="T14" i="34"/>
  <c r="U14" i="34"/>
  <c r="V14" i="34"/>
  <c r="P13" i="34"/>
  <c r="Q13" i="34"/>
  <c r="R13" i="34"/>
  <c r="S13" i="34"/>
  <c r="T13" i="34"/>
  <c r="U13" i="34"/>
  <c r="V13" i="34"/>
  <c r="P12" i="34"/>
  <c r="Q12" i="34"/>
  <c r="R12" i="34"/>
  <c r="S12" i="34"/>
  <c r="T12" i="34"/>
  <c r="U12" i="34"/>
  <c r="V12" i="34"/>
  <c r="P11" i="34"/>
  <c r="Q11" i="34"/>
  <c r="R11" i="34"/>
  <c r="S11" i="34"/>
  <c r="T11" i="34"/>
  <c r="U11" i="34"/>
  <c r="V11" i="34"/>
  <c r="P10" i="34"/>
  <c r="Q10" i="34"/>
  <c r="R10" i="34"/>
  <c r="S10" i="34"/>
  <c r="T10" i="34"/>
  <c r="U10" i="34"/>
  <c r="V10" i="34"/>
  <c r="P9" i="34"/>
  <c r="Q9" i="34"/>
  <c r="R9" i="34"/>
  <c r="S9" i="34"/>
  <c r="T9" i="34"/>
  <c r="U9" i="34"/>
  <c r="V9" i="34"/>
  <c r="Q8" i="34"/>
  <c r="R8" i="34"/>
  <c r="S8" i="34"/>
  <c r="T8" i="34"/>
  <c r="U8" i="34"/>
  <c r="V8" i="34"/>
  <c r="S12" i="44"/>
  <c r="S68" i="44"/>
  <c r="S36" i="44"/>
  <c r="T12" i="44"/>
  <c r="T108" i="44"/>
  <c r="S108" i="44"/>
  <c r="Y108" i="44"/>
  <c r="X108" i="44"/>
  <c r="X44" i="44"/>
  <c r="X12" i="44"/>
  <c r="W108" i="44"/>
  <c r="W36" i="44"/>
  <c r="V108" i="44"/>
  <c r="V44" i="44"/>
  <c r="V36" i="44"/>
  <c r="V12" i="44"/>
  <c r="M103" i="44"/>
  <c r="I108" i="44"/>
  <c r="L108" i="44"/>
  <c r="H108" i="44"/>
  <c r="X20" i="44"/>
  <c r="H68" i="44"/>
  <c r="Y28" i="44"/>
  <c r="W28" i="44"/>
  <c r="V28" i="44"/>
  <c r="X28" i="44"/>
  <c r="S28" i="44"/>
  <c r="T28" i="44"/>
  <c r="V92" i="44"/>
  <c r="W76" i="44"/>
  <c r="H103" i="44"/>
  <c r="X92" i="44"/>
  <c r="U76" i="44"/>
  <c r="J28" i="44"/>
  <c r="Y92" i="44"/>
  <c r="S92" i="44"/>
  <c r="L28" i="44"/>
  <c r="X76" i="44"/>
  <c r="U84" i="44"/>
  <c r="S84" i="44"/>
  <c r="V84" i="44"/>
  <c r="X84" i="44"/>
  <c r="T84" i="44"/>
  <c r="Y84" i="44"/>
  <c r="W84" i="44"/>
  <c r="W92" i="44"/>
  <c r="U92" i="44"/>
  <c r="Y12" i="44"/>
  <c r="W12" i="44"/>
  <c r="U12" i="44"/>
  <c r="V76" i="44"/>
  <c r="Y76" i="44"/>
  <c r="T101" i="44"/>
  <c r="Y109" i="44"/>
  <c r="W85" i="44"/>
  <c r="V109" i="44"/>
  <c r="T29" i="44"/>
  <c r="Y85" i="44"/>
  <c r="U101" i="44"/>
  <c r="X69" i="44"/>
  <c r="Y29" i="44"/>
  <c r="T109" i="44"/>
  <c r="X13" i="44"/>
  <c r="U37" i="44"/>
  <c r="W69" i="44"/>
  <c r="U77" i="44"/>
  <c r="W21" i="44"/>
  <c r="W93" i="44"/>
  <c r="X101" i="44"/>
  <c r="S101" i="44"/>
  <c r="T69" i="44"/>
  <c r="S109" i="44"/>
  <c r="S77" i="44"/>
  <c r="Y101" i="44"/>
  <c r="S85" i="44"/>
  <c r="X21" i="44"/>
  <c r="Y69" i="44"/>
  <c r="W109" i="44"/>
  <c r="Y77" i="44"/>
  <c r="W101" i="44"/>
  <c r="S13" i="44"/>
  <c r="W29" i="44"/>
  <c r="J113" i="44"/>
  <c r="X109" i="44"/>
  <c r="U85" i="44"/>
  <c r="T85" i="44"/>
  <c r="L113" i="44"/>
  <c r="X85" i="44"/>
  <c r="U13" i="44"/>
  <c r="T21" i="44"/>
  <c r="S69" i="44"/>
  <c r="Y13" i="44"/>
  <c r="T13" i="44"/>
  <c r="T37" i="44"/>
  <c r="W61" i="44"/>
  <c r="X37" i="44"/>
  <c r="U21" i="44"/>
  <c r="W37" i="44"/>
  <c r="V29" i="44"/>
  <c r="V37" i="44"/>
  <c r="V69" i="44"/>
  <c r="W13" i="44"/>
  <c r="T61" i="44"/>
  <c r="V21" i="44"/>
  <c r="M113" i="44"/>
  <c r="K113" i="44"/>
  <c r="Y37" i="44"/>
  <c r="L68" i="44"/>
  <c r="I28" i="44"/>
  <c r="G68" i="44"/>
  <c r="M28" i="44"/>
  <c r="Y60" i="44"/>
  <c r="Y45" i="44"/>
  <c r="Y100" i="44"/>
  <c r="X45" i="44"/>
  <c r="X100" i="44"/>
  <c r="U45" i="44"/>
  <c r="U52" i="44"/>
  <c r="T100" i="44"/>
  <c r="S45" i="44"/>
  <c r="W45" i="44"/>
  <c r="T45" i="44"/>
  <c r="U36" i="44"/>
  <c r="T36" i="44"/>
  <c r="X36" i="44"/>
  <c r="M68" i="44"/>
  <c r="J68" i="44"/>
  <c r="I68" i="44"/>
  <c r="S76" i="44"/>
  <c r="T76" i="44"/>
  <c r="U44" i="44"/>
  <c r="V53" i="44"/>
  <c r="S53" i="44"/>
  <c r="W53" i="44"/>
  <c r="Y53" i="44"/>
  <c r="X53" i="44"/>
  <c r="U53" i="44"/>
  <c r="V77" i="44"/>
  <c r="X77" i="44"/>
  <c r="T77" i="44"/>
  <c r="S116" i="44"/>
  <c r="U116" i="44"/>
  <c r="J108" i="44"/>
  <c r="M108" i="44"/>
  <c r="K108" i="44"/>
  <c r="G23" i="44"/>
  <c r="T20" i="44"/>
  <c r="Y20" i="44"/>
  <c r="Y21" i="44"/>
  <c r="S44" i="44"/>
  <c r="AJ8" i="63"/>
  <c r="AI8" i="63"/>
  <c r="R8" i="85"/>
  <c r="Q8" i="85"/>
  <c r="N113" i="44" l="1"/>
  <c r="W117" i="44"/>
  <c r="K53" i="44"/>
  <c r="Y22" i="44"/>
  <c r="H83" i="44"/>
  <c r="Y38" i="44"/>
  <c r="S30" i="44"/>
  <c r="V94" i="44"/>
  <c r="W46" i="44"/>
  <c r="I33" i="44"/>
  <c r="S62" i="44"/>
  <c r="Y70" i="44"/>
  <c r="G43" i="44"/>
  <c r="U30" i="44"/>
  <c r="Y86" i="44"/>
  <c r="V30" i="44"/>
  <c r="K73" i="44"/>
  <c r="U62" i="44"/>
  <c r="V14" i="44"/>
  <c r="S94" i="44"/>
  <c r="H33" i="44"/>
  <c r="W70" i="44"/>
  <c r="V102" i="44"/>
  <c r="V86" i="44"/>
  <c r="S22" i="44"/>
  <c r="S78" i="44"/>
  <c r="T30" i="44"/>
  <c r="V22" i="44"/>
  <c r="V38" i="44"/>
  <c r="M73" i="44"/>
  <c r="I73" i="44"/>
  <c r="W86" i="44"/>
  <c r="S102" i="44"/>
  <c r="V70" i="44"/>
  <c r="V62" i="44"/>
  <c r="U14" i="44"/>
  <c r="W38" i="44"/>
  <c r="W22" i="44"/>
  <c r="Y14" i="44"/>
  <c r="X78" i="44"/>
  <c r="W78" i="44"/>
  <c r="T62" i="44"/>
  <c r="T38" i="44"/>
  <c r="W94" i="44"/>
  <c r="Y94" i="44"/>
  <c r="T70" i="44"/>
  <c r="U94" i="44"/>
  <c r="T14" i="44"/>
  <c r="X38" i="44"/>
  <c r="J33" i="44"/>
  <c r="L73" i="44"/>
  <c r="L33" i="44"/>
  <c r="S86" i="44"/>
  <c r="U46" i="44"/>
  <c r="Y62" i="44"/>
  <c r="W62" i="44"/>
  <c r="W102" i="44"/>
  <c r="S14" i="44"/>
  <c r="T22" i="44"/>
  <c r="U38" i="44"/>
  <c r="K33" i="44"/>
  <c r="J73" i="44"/>
  <c r="T78" i="44"/>
  <c r="U86" i="44"/>
  <c r="U78" i="44"/>
  <c r="T102" i="44"/>
  <c r="X22" i="44"/>
  <c r="X94" i="44"/>
  <c r="X14" i="44"/>
  <c r="G33" i="44"/>
  <c r="G73" i="44"/>
  <c r="U102" i="44"/>
  <c r="S70" i="44"/>
  <c r="X102" i="44"/>
  <c r="U70" i="44"/>
  <c r="Y78" i="44"/>
  <c r="X86" i="44"/>
  <c r="U39" i="44"/>
  <c r="T81" i="44"/>
  <c r="S97" i="44"/>
  <c r="H78" i="44"/>
  <c r="M38" i="44"/>
  <c r="U79" i="44"/>
  <c r="I43" i="44"/>
  <c r="H38" i="44"/>
  <c r="X71" i="44"/>
  <c r="U95" i="44"/>
  <c r="W23" i="44"/>
  <c r="L38" i="44"/>
  <c r="G78" i="44"/>
  <c r="V105" i="44"/>
  <c r="T71" i="44"/>
  <c r="W15" i="44"/>
  <c r="W17" i="44"/>
  <c r="M78" i="44"/>
  <c r="L78" i="44"/>
  <c r="I38" i="44"/>
  <c r="W55" i="44"/>
  <c r="U97" i="44"/>
  <c r="G38" i="44"/>
  <c r="T47" i="44"/>
  <c r="S31" i="44"/>
  <c r="K78" i="44"/>
  <c r="V103" i="44"/>
  <c r="K32" i="44"/>
  <c r="J38" i="44"/>
  <c r="I78" i="44"/>
  <c r="V117" i="44"/>
  <c r="U117" i="44"/>
  <c r="U51" i="44"/>
  <c r="S91" i="44"/>
  <c r="S117" i="44"/>
  <c r="T117" i="44"/>
  <c r="Y117" i="44"/>
  <c r="J47" i="44"/>
  <c r="J67" i="44"/>
  <c r="S67" i="44"/>
  <c r="G47" i="44"/>
  <c r="V43" i="44"/>
  <c r="Y35" i="44"/>
  <c r="I97" i="44"/>
  <c r="U107" i="44"/>
  <c r="J97" i="44"/>
  <c r="H47" i="44"/>
  <c r="L97" i="44"/>
  <c r="G25" i="44"/>
  <c r="W35" i="44"/>
  <c r="G37" i="44"/>
  <c r="V83" i="44"/>
  <c r="T83" i="44"/>
  <c r="K37" i="44"/>
  <c r="X117" i="44"/>
  <c r="S59" i="44"/>
  <c r="C9" i="85" a="1"/>
  <c r="AI16" i="63"/>
  <c r="AI24" i="63"/>
  <c r="AI32" i="63"/>
  <c r="AI40" i="63"/>
  <c r="AI48" i="63"/>
  <c r="AI56" i="63"/>
  <c r="AI64" i="63"/>
  <c r="AI72" i="63"/>
  <c r="AI80" i="63"/>
  <c r="AI88" i="63"/>
  <c r="AI96" i="63"/>
  <c r="AI104" i="63"/>
  <c r="AI112" i="63"/>
  <c r="AI17" i="63"/>
  <c r="AI25" i="63"/>
  <c r="AI33" i="63"/>
  <c r="AI49" i="63"/>
  <c r="AI73" i="63"/>
  <c r="AI10" i="63"/>
  <c r="AI18" i="63"/>
  <c r="AI26" i="63"/>
  <c r="AI34" i="63"/>
  <c r="AI42" i="63"/>
  <c r="AI50" i="63"/>
  <c r="AI58" i="63"/>
  <c r="AI66" i="63"/>
  <c r="AI74" i="63"/>
  <c r="AI82" i="63"/>
  <c r="AI90" i="63"/>
  <c r="AI98" i="63"/>
  <c r="AI106" i="63"/>
  <c r="AI114" i="63"/>
  <c r="AI39" i="63"/>
  <c r="AI63" i="63"/>
  <c r="AI95" i="63"/>
  <c r="AI97" i="63"/>
  <c r="AI11" i="63"/>
  <c r="AI19" i="63"/>
  <c r="AI27" i="63"/>
  <c r="AI35" i="63"/>
  <c r="AI43" i="63"/>
  <c r="AI51" i="63"/>
  <c r="AI59" i="63"/>
  <c r="AI67" i="63"/>
  <c r="AI75" i="63"/>
  <c r="AI83" i="63"/>
  <c r="AI91" i="63"/>
  <c r="AI99" i="63"/>
  <c r="AI107" i="63"/>
  <c r="AI115" i="63"/>
  <c r="AI31" i="63"/>
  <c r="AI87" i="63"/>
  <c r="AI57" i="63"/>
  <c r="AI113" i="63"/>
  <c r="AI12" i="63"/>
  <c r="AI20" i="63"/>
  <c r="AI28" i="63"/>
  <c r="AI36" i="63"/>
  <c r="AI44" i="63"/>
  <c r="AI52" i="63"/>
  <c r="AI60" i="63"/>
  <c r="AI68" i="63"/>
  <c r="AI76" i="63"/>
  <c r="AI84" i="63"/>
  <c r="AI92" i="63"/>
  <c r="AI100" i="63"/>
  <c r="AI108" i="63"/>
  <c r="AI116" i="63"/>
  <c r="AI23" i="63"/>
  <c r="AI79" i="63"/>
  <c r="AI41" i="63"/>
  <c r="AI105" i="63"/>
  <c r="AI13" i="63"/>
  <c r="AI21" i="63"/>
  <c r="AI29" i="63"/>
  <c r="AI37" i="63"/>
  <c r="AI45" i="63"/>
  <c r="AI53" i="63"/>
  <c r="AI61" i="63"/>
  <c r="AI69" i="63"/>
  <c r="AI77" i="63"/>
  <c r="AI85" i="63"/>
  <c r="AI93" i="63"/>
  <c r="AI101" i="63"/>
  <c r="AI109" i="63"/>
  <c r="AI47" i="63"/>
  <c r="AI71" i="63"/>
  <c r="AI111" i="63"/>
  <c r="AI65" i="63"/>
  <c r="AI89" i="63"/>
  <c r="AI14" i="63"/>
  <c r="AI22" i="63"/>
  <c r="AI30" i="63"/>
  <c r="AI38" i="63"/>
  <c r="AI46" i="63"/>
  <c r="AI54" i="63"/>
  <c r="AI62" i="63"/>
  <c r="AI70" i="63"/>
  <c r="AI78" i="63"/>
  <c r="AI86" i="63"/>
  <c r="AI94" i="63"/>
  <c r="AI102" i="63"/>
  <c r="AI110" i="63"/>
  <c r="AI15" i="63"/>
  <c r="AI55" i="63"/>
  <c r="AI103" i="63"/>
  <c r="AI81" i="63"/>
  <c r="R10" i="85"/>
  <c r="Q10" i="85" s="1"/>
  <c r="M10" i="85" s="1"/>
  <c r="R18" i="85"/>
  <c r="Q18" i="85" s="1"/>
  <c r="M18" i="85" s="1"/>
  <c r="R26" i="85"/>
  <c r="R34" i="85"/>
  <c r="Q34" i="85" s="1"/>
  <c r="M34" i="85" s="1"/>
  <c r="R42" i="85"/>
  <c r="Q42" i="85" s="1"/>
  <c r="M42" i="85" s="1"/>
  <c r="R50" i="85"/>
  <c r="Q50" i="85" s="1"/>
  <c r="M50" i="85" s="1"/>
  <c r="R58" i="85"/>
  <c r="Q58" i="85" s="1"/>
  <c r="M58" i="85" s="1"/>
  <c r="R66" i="85"/>
  <c r="Q66" i="85" s="1"/>
  <c r="M66" i="85" s="1"/>
  <c r="R74" i="85"/>
  <c r="Q74" i="85" s="1"/>
  <c r="M74" i="85" s="1"/>
  <c r="R82" i="85"/>
  <c r="Q82" i="85" s="1"/>
  <c r="M82" i="85" s="1"/>
  <c r="R90" i="85"/>
  <c r="R98" i="85"/>
  <c r="Q98" i="85" s="1"/>
  <c r="M98" i="85" s="1"/>
  <c r="R106" i="85"/>
  <c r="Q106" i="85" s="1"/>
  <c r="M106" i="85" s="1"/>
  <c r="R47" i="85"/>
  <c r="Q47" i="85" s="1"/>
  <c r="M47" i="85" s="1"/>
  <c r="R55" i="85"/>
  <c r="Q55" i="85" s="1"/>
  <c r="M55" i="85" s="1"/>
  <c r="R87" i="85"/>
  <c r="Q87" i="85" s="1"/>
  <c r="M87" i="85" s="1"/>
  <c r="R16" i="85"/>
  <c r="Q16" i="85" s="1"/>
  <c r="M16" i="85" s="1"/>
  <c r="R56" i="85"/>
  <c r="Q56" i="85" s="1"/>
  <c r="M56" i="85" s="1"/>
  <c r="R88" i="85"/>
  <c r="Q88" i="85" s="1"/>
  <c r="M88" i="85" s="1"/>
  <c r="R33" i="85"/>
  <c r="Q33" i="85" s="1"/>
  <c r="M33" i="85" s="1"/>
  <c r="R57" i="85"/>
  <c r="Q57" i="85" s="1"/>
  <c r="M57" i="85" s="1"/>
  <c r="R73" i="85"/>
  <c r="Q73" i="85" s="1"/>
  <c r="M73" i="85" s="1"/>
  <c r="R11" i="85"/>
  <c r="Q11" i="85" s="1"/>
  <c r="M11" i="85" s="1"/>
  <c r="R19" i="85"/>
  <c r="Q19" i="85" s="1"/>
  <c r="M19" i="85" s="1"/>
  <c r="R27" i="85"/>
  <c r="Q27" i="85" s="1"/>
  <c r="R35" i="85"/>
  <c r="Q35" i="85" s="1"/>
  <c r="M35" i="85" s="1"/>
  <c r="R43" i="85"/>
  <c r="Q43" i="85" s="1"/>
  <c r="M43" i="85" s="1"/>
  <c r="R51" i="85"/>
  <c r="Q51" i="85" s="1"/>
  <c r="M51" i="85" s="1"/>
  <c r="R59" i="85"/>
  <c r="Q59" i="85" s="1"/>
  <c r="M59" i="85" s="1"/>
  <c r="R67" i="85"/>
  <c r="Q67" i="85" s="1"/>
  <c r="R75" i="85"/>
  <c r="Q75" i="85" s="1"/>
  <c r="M75" i="85" s="1"/>
  <c r="R83" i="85"/>
  <c r="Q83" i="85" s="1"/>
  <c r="R91" i="85"/>
  <c r="Q91" i="85" s="1"/>
  <c r="R99" i="85"/>
  <c r="Q99" i="85" s="1"/>
  <c r="M99" i="85" s="1"/>
  <c r="R107" i="85"/>
  <c r="Q107" i="85" s="1"/>
  <c r="R115" i="85"/>
  <c r="Q115" i="85" s="1"/>
  <c r="M115" i="85" s="1"/>
  <c r="R31" i="85"/>
  <c r="Q31" i="85" s="1"/>
  <c r="R63" i="85"/>
  <c r="Q63" i="85" s="1"/>
  <c r="M63" i="85" s="1"/>
  <c r="R95" i="85"/>
  <c r="Q95" i="85" s="1"/>
  <c r="M95" i="85" s="1"/>
  <c r="R48" i="85"/>
  <c r="Q48" i="85" s="1"/>
  <c r="M48" i="85" s="1"/>
  <c r="R72" i="85"/>
  <c r="R104" i="85"/>
  <c r="Q104" i="85" s="1"/>
  <c r="M104" i="85" s="1"/>
  <c r="R12" i="85"/>
  <c r="Q12" i="85" s="1"/>
  <c r="M12" i="85" s="1"/>
  <c r="R20" i="85"/>
  <c r="Q20" i="85" s="1"/>
  <c r="M20" i="85" s="1"/>
  <c r="R28" i="85"/>
  <c r="Q28" i="85" s="1"/>
  <c r="R36" i="85"/>
  <c r="Q36" i="85" s="1"/>
  <c r="M36" i="85" s="1"/>
  <c r="R44" i="85"/>
  <c r="Q44" i="85" s="1"/>
  <c r="M44" i="85" s="1"/>
  <c r="R52" i="85"/>
  <c r="Q52" i="85" s="1"/>
  <c r="R60" i="85"/>
  <c r="Q60" i="85" s="1"/>
  <c r="M60" i="85" s="1"/>
  <c r="R68" i="85"/>
  <c r="Q68" i="85" s="1"/>
  <c r="M68" i="85" s="1"/>
  <c r="R76" i="85"/>
  <c r="Q76" i="85" s="1"/>
  <c r="M76" i="85" s="1"/>
  <c r="R84" i="85"/>
  <c r="Q84" i="85" s="1"/>
  <c r="M84" i="85" s="1"/>
  <c r="R92" i="85"/>
  <c r="Q92" i="85" s="1"/>
  <c r="M92" i="85" s="1"/>
  <c r="R100" i="85"/>
  <c r="Q100" i="85" s="1"/>
  <c r="M100" i="85" s="1"/>
  <c r="R108" i="85"/>
  <c r="Q108" i="85" s="1"/>
  <c r="M108" i="85" s="1"/>
  <c r="R116" i="85"/>
  <c r="Q116" i="85" s="1"/>
  <c r="M116" i="85" s="1"/>
  <c r="R39" i="85"/>
  <c r="R40" i="85"/>
  <c r="Q40" i="85" s="1"/>
  <c r="M40" i="85" s="1"/>
  <c r="R41" i="85"/>
  <c r="R105" i="85"/>
  <c r="Q105" i="85" s="1"/>
  <c r="M105" i="85" s="1"/>
  <c r="R13" i="85"/>
  <c r="Q13" i="85" s="1"/>
  <c r="M13" i="85" s="1"/>
  <c r="R21" i="85"/>
  <c r="Q21" i="85" s="1"/>
  <c r="M21" i="85" s="1"/>
  <c r="R29" i="85"/>
  <c r="Q29" i="85" s="1"/>
  <c r="M29" i="85" s="1"/>
  <c r="R37" i="85"/>
  <c r="Q37" i="85" s="1"/>
  <c r="M37" i="85" s="1"/>
  <c r="R45" i="85"/>
  <c r="R53" i="85"/>
  <c r="Q53" i="85" s="1"/>
  <c r="M53" i="85" s="1"/>
  <c r="R61" i="85"/>
  <c r="R69" i="85"/>
  <c r="Q69" i="85" s="1"/>
  <c r="M69" i="85" s="1"/>
  <c r="R77" i="85"/>
  <c r="Q77" i="85" s="1"/>
  <c r="M77" i="85" s="1"/>
  <c r="R85" i="85"/>
  <c r="Q85" i="85" s="1"/>
  <c r="M85" i="85" s="1"/>
  <c r="R93" i="85"/>
  <c r="Q93" i="85" s="1"/>
  <c r="M93" i="85" s="1"/>
  <c r="R101" i="85"/>
  <c r="Q101" i="85" s="1"/>
  <c r="M101" i="85" s="1"/>
  <c r="R109" i="85"/>
  <c r="Q109" i="85" s="1"/>
  <c r="M109" i="85" s="1"/>
  <c r="R23" i="85"/>
  <c r="Q23" i="85" s="1"/>
  <c r="M23" i="85" s="1"/>
  <c r="R71" i="85"/>
  <c r="Q71" i="85" s="1"/>
  <c r="M71" i="85" s="1"/>
  <c r="R103" i="85"/>
  <c r="Q103" i="85" s="1"/>
  <c r="R32" i="85"/>
  <c r="Q32" i="85" s="1"/>
  <c r="M32" i="85" s="1"/>
  <c r="R64" i="85"/>
  <c r="Q64" i="85" s="1"/>
  <c r="M64" i="85" s="1"/>
  <c r="R96" i="85"/>
  <c r="Q96" i="85" s="1"/>
  <c r="M96" i="85" s="1"/>
  <c r="R25" i="85"/>
  <c r="R49" i="85"/>
  <c r="Q49" i="85" s="1"/>
  <c r="M49" i="85" s="1"/>
  <c r="R65" i="85"/>
  <c r="Q65" i="85" s="1"/>
  <c r="M65" i="85" s="1"/>
  <c r="R81" i="85"/>
  <c r="Q81" i="85" s="1"/>
  <c r="M81" i="85" s="1"/>
  <c r="R97" i="85"/>
  <c r="Q97" i="85" s="1"/>
  <c r="M97" i="85" s="1"/>
  <c r="R14" i="85"/>
  <c r="Q14" i="85" s="1"/>
  <c r="M14" i="85" s="1"/>
  <c r="R22" i="85"/>
  <c r="Q22" i="85" s="1"/>
  <c r="R30" i="85"/>
  <c r="Q30" i="85" s="1"/>
  <c r="M30" i="85" s="1"/>
  <c r="R38" i="85"/>
  <c r="Q38" i="85" s="1"/>
  <c r="M38" i="85" s="1"/>
  <c r="R46" i="85"/>
  <c r="Q46" i="85" s="1"/>
  <c r="M46" i="85" s="1"/>
  <c r="R54" i="85"/>
  <c r="R62" i="85"/>
  <c r="Q62" i="85" s="1"/>
  <c r="M62" i="85" s="1"/>
  <c r="R70" i="85"/>
  <c r="Q70" i="85" s="1"/>
  <c r="M70" i="85" s="1"/>
  <c r="R78" i="85"/>
  <c r="Q78" i="85" s="1"/>
  <c r="M78" i="85" s="1"/>
  <c r="R86" i="85"/>
  <c r="Q86" i="85" s="1"/>
  <c r="M86" i="85" s="1"/>
  <c r="R94" i="85"/>
  <c r="Q94" i="85" s="1"/>
  <c r="M94" i="85" s="1"/>
  <c r="R102" i="85"/>
  <c r="Q102" i="85" s="1"/>
  <c r="M102" i="85" s="1"/>
  <c r="R110" i="85"/>
  <c r="Q110" i="85" s="1"/>
  <c r="M110" i="85" s="1"/>
  <c r="R15" i="85"/>
  <c r="Q15" i="85" s="1"/>
  <c r="R79" i="85"/>
  <c r="Q79" i="85" s="1"/>
  <c r="M79" i="85" s="1"/>
  <c r="R111" i="85"/>
  <c r="Q111" i="85" s="1"/>
  <c r="M111" i="85" s="1"/>
  <c r="R24" i="85"/>
  <c r="Q24" i="85" s="1"/>
  <c r="M24" i="85" s="1"/>
  <c r="R80" i="85"/>
  <c r="Q80" i="85" s="1"/>
  <c r="M80" i="85" s="1"/>
  <c r="M112" i="85"/>
  <c r="R17" i="85"/>
  <c r="Q17" i="85" s="1"/>
  <c r="M17" i="85" s="1"/>
  <c r="R89" i="85"/>
  <c r="Q89" i="85" s="1"/>
  <c r="M89" i="85" s="1"/>
  <c r="D113" i="44"/>
  <c r="I48" i="44"/>
  <c r="S73" i="44"/>
  <c r="U105" i="44"/>
  <c r="V57" i="44"/>
  <c r="M57" i="44"/>
  <c r="L93" i="44"/>
  <c r="X32" i="44"/>
  <c r="T73" i="44"/>
  <c r="Y33" i="44"/>
  <c r="Y17" i="44"/>
  <c r="K93" i="44"/>
  <c r="M67" i="44"/>
  <c r="J37" i="44"/>
  <c r="M93" i="44"/>
  <c r="X17" i="44"/>
  <c r="T17" i="44"/>
  <c r="Y16" i="44"/>
  <c r="S40" i="44"/>
  <c r="U17" i="44"/>
  <c r="H37" i="44"/>
  <c r="J19" i="44"/>
  <c r="J17" i="44"/>
  <c r="L67" i="44"/>
  <c r="X105" i="44"/>
  <c r="G19" i="44"/>
  <c r="K47" i="44"/>
  <c r="H93" i="44"/>
  <c r="X81" i="44"/>
  <c r="V17" i="44"/>
  <c r="M47" i="44"/>
  <c r="G17" i="44"/>
  <c r="G93" i="44"/>
  <c r="I93" i="44"/>
  <c r="G107" i="44"/>
  <c r="H57" i="44"/>
  <c r="J57" i="44"/>
  <c r="H13" i="44"/>
  <c r="I67" i="44"/>
  <c r="L57" i="44"/>
  <c r="I37" i="44"/>
  <c r="X35" i="44"/>
  <c r="Y11" i="44"/>
  <c r="U83" i="44"/>
  <c r="I103" i="44"/>
  <c r="W107" i="44"/>
  <c r="V107" i="44"/>
  <c r="T91" i="44"/>
  <c r="U115" i="44"/>
  <c r="T67" i="44"/>
  <c r="U11" i="44"/>
  <c r="T19" i="44"/>
  <c r="V19" i="44"/>
  <c r="X19" i="44"/>
  <c r="J103" i="44"/>
  <c r="S99" i="44"/>
  <c r="T107" i="44"/>
  <c r="U91" i="44"/>
  <c r="S11" i="44"/>
  <c r="X91" i="44"/>
  <c r="T27" i="44"/>
  <c r="W75" i="44"/>
  <c r="Y51" i="44"/>
  <c r="V11" i="44"/>
  <c r="S83" i="44"/>
  <c r="G63" i="44"/>
  <c r="Y91" i="44"/>
  <c r="V91" i="44"/>
  <c r="H23" i="44"/>
  <c r="U27" i="44"/>
  <c r="T11" i="44"/>
  <c r="V27" i="44"/>
  <c r="U19" i="44"/>
  <c r="W99" i="44"/>
  <c r="S107" i="44"/>
  <c r="H63" i="44"/>
  <c r="S19" i="44"/>
  <c r="Y75" i="44"/>
  <c r="S51" i="44"/>
  <c r="Y67" i="44"/>
  <c r="G103" i="44"/>
  <c r="J63" i="44"/>
  <c r="V116" i="44"/>
  <c r="Y116" i="44"/>
  <c r="W116" i="44"/>
  <c r="X27" i="44"/>
  <c r="U75" i="44"/>
  <c r="S75" i="44"/>
  <c r="W43" i="44"/>
  <c r="V75" i="44"/>
  <c r="V99" i="44"/>
  <c r="M63" i="44"/>
  <c r="Y99" i="44"/>
  <c r="K63" i="44"/>
  <c r="T116" i="44"/>
  <c r="W83" i="44"/>
  <c r="Y83" i="44"/>
  <c r="T75" i="44"/>
  <c r="V98" i="44"/>
  <c r="U99" i="44"/>
  <c r="T99" i="44"/>
  <c r="Y107" i="44"/>
  <c r="Y50" i="44"/>
  <c r="I89" i="44"/>
  <c r="V50" i="44"/>
  <c r="G90" i="44"/>
  <c r="G67" i="44"/>
  <c r="V82" i="44"/>
  <c r="H97" i="44"/>
  <c r="I17" i="44"/>
  <c r="H67" i="44"/>
  <c r="L47" i="44"/>
  <c r="W42" i="44"/>
  <c r="X50" i="44"/>
  <c r="X98" i="44"/>
  <c r="W106" i="44"/>
  <c r="V106" i="44"/>
  <c r="U42" i="44"/>
  <c r="G101" i="44"/>
  <c r="G71" i="44"/>
  <c r="V58" i="44"/>
  <c r="L63" i="44"/>
  <c r="X67" i="44"/>
  <c r="K12" i="44"/>
  <c r="W11" i="44"/>
  <c r="W51" i="44"/>
  <c r="I13" i="44"/>
  <c r="W19" i="44"/>
  <c r="V51" i="44"/>
  <c r="U67" i="44"/>
  <c r="S90" i="44"/>
  <c r="V67" i="44"/>
  <c r="T26" i="44"/>
  <c r="X34" i="44"/>
  <c r="V42" i="44"/>
  <c r="W58" i="44"/>
  <c r="K103" i="44"/>
  <c r="S26" i="44"/>
  <c r="W90" i="44"/>
  <c r="I101" i="44"/>
  <c r="T106" i="44"/>
  <c r="Y34" i="44"/>
  <c r="S58" i="44"/>
  <c r="V18" i="44"/>
  <c r="G12" i="44"/>
  <c r="X106" i="44"/>
  <c r="S42" i="44"/>
  <c r="W34" i="44"/>
  <c r="T34" i="44"/>
  <c r="K101" i="44"/>
  <c r="X58" i="44"/>
  <c r="M12" i="44"/>
  <c r="Y106" i="44"/>
  <c r="I49" i="44"/>
  <c r="V26" i="44"/>
  <c r="T50" i="44"/>
  <c r="U58" i="44"/>
  <c r="T42" i="44"/>
  <c r="X115" i="44"/>
  <c r="I58" i="44"/>
  <c r="T115" i="44"/>
  <c r="I71" i="44"/>
  <c r="X82" i="44"/>
  <c r="Y58" i="44"/>
  <c r="K23" i="44"/>
  <c r="H12" i="44"/>
  <c r="Y66" i="44"/>
  <c r="K28" i="44"/>
  <c r="T51" i="44"/>
  <c r="H28" i="44"/>
  <c r="Y27" i="44"/>
  <c r="W27" i="44"/>
  <c r="V34" i="44"/>
  <c r="X42" i="44"/>
  <c r="G41" i="44"/>
  <c r="S115" i="44"/>
  <c r="W26" i="44"/>
  <c r="S34" i="44"/>
  <c r="Y44" i="44"/>
  <c r="T44" i="44"/>
  <c r="M19" i="44"/>
  <c r="L12" i="44"/>
  <c r="Y98" i="44"/>
  <c r="S106" i="44"/>
  <c r="J50" i="44"/>
  <c r="J81" i="44"/>
  <c r="I18" i="44"/>
  <c r="S18" i="44"/>
  <c r="Y26" i="44"/>
  <c r="V115" i="44"/>
  <c r="Y82" i="44"/>
  <c r="Y115" i="44"/>
  <c r="S98" i="44"/>
  <c r="T98" i="44"/>
  <c r="S50" i="44"/>
  <c r="M61" i="44"/>
  <c r="I12" i="44"/>
  <c r="W98" i="44"/>
  <c r="J21" i="44"/>
  <c r="K41" i="44"/>
  <c r="W50" i="44"/>
  <c r="X26" i="44"/>
  <c r="T72" i="44"/>
  <c r="T40" i="44"/>
  <c r="H48" i="44"/>
  <c r="V16" i="44"/>
  <c r="Y80" i="44"/>
  <c r="Y32" i="44"/>
  <c r="T32" i="44"/>
  <c r="S72" i="44"/>
  <c r="M48" i="44"/>
  <c r="W32" i="44"/>
  <c r="S32" i="44"/>
  <c r="H94" i="44"/>
  <c r="Y40" i="44"/>
  <c r="Y72" i="44"/>
  <c r="V72" i="44"/>
  <c r="V40" i="44"/>
  <c r="T88" i="44"/>
  <c r="J48" i="44"/>
  <c r="U40" i="44"/>
  <c r="G48" i="44"/>
  <c r="U80" i="44"/>
  <c r="X40" i="44"/>
  <c r="V32" i="44"/>
  <c r="T24" i="44"/>
  <c r="M74" i="44"/>
  <c r="G110" i="44"/>
  <c r="K86" i="44"/>
  <c r="H107" i="44"/>
  <c r="M76" i="44"/>
  <c r="J117" i="44"/>
  <c r="J107" i="44"/>
  <c r="I76" i="44"/>
  <c r="L76" i="44"/>
  <c r="K76" i="44"/>
  <c r="M104" i="44"/>
  <c r="L24" i="44"/>
  <c r="K24" i="44"/>
  <c r="G76" i="44"/>
  <c r="K117" i="44"/>
  <c r="J76" i="44"/>
  <c r="M24" i="44"/>
  <c r="G79" i="44"/>
  <c r="J24" i="44"/>
  <c r="G94" i="44"/>
  <c r="J74" i="44"/>
  <c r="G24" i="44"/>
  <c r="H84" i="44"/>
  <c r="I24" i="44"/>
  <c r="J75" i="44"/>
  <c r="M17" i="44"/>
  <c r="G55" i="44"/>
  <c r="J34" i="44"/>
  <c r="I84" i="44"/>
  <c r="Q61" i="85"/>
  <c r="M61" i="85" s="1"/>
  <c r="Q45" i="85"/>
  <c r="M45" i="85" s="1"/>
  <c r="Q41" i="85"/>
  <c r="M41" i="85" s="1"/>
  <c r="Q25" i="85"/>
  <c r="Q54" i="85"/>
  <c r="M54" i="85" s="1"/>
  <c r="Q90" i="85"/>
  <c r="M90" i="85" s="1"/>
  <c r="Q26" i="85"/>
  <c r="M26" i="85" s="1"/>
  <c r="Q39" i="85"/>
  <c r="M39" i="85" s="1"/>
  <c r="Q72" i="85"/>
  <c r="M72" i="85" s="1"/>
  <c r="H92" i="44"/>
  <c r="L92" i="44"/>
  <c r="K82" i="44"/>
  <c r="L89" i="44"/>
  <c r="J72" i="44"/>
  <c r="L82" i="44"/>
  <c r="M52" i="44"/>
  <c r="G42" i="44"/>
  <c r="M92" i="44"/>
  <c r="I62" i="44"/>
  <c r="K89" i="44"/>
  <c r="H52" i="44"/>
  <c r="K107" i="44"/>
  <c r="M32" i="44"/>
  <c r="I117" i="44"/>
  <c r="J32" i="44"/>
  <c r="H19" i="44"/>
  <c r="L19" i="44"/>
  <c r="I92" i="44"/>
  <c r="G109" i="44"/>
  <c r="K42" i="44"/>
  <c r="G92" i="44"/>
  <c r="K11" i="44"/>
  <c r="K109" i="44"/>
  <c r="L42" i="44"/>
  <c r="G32" i="44"/>
  <c r="M42" i="44"/>
  <c r="K92" i="44"/>
  <c r="J82" i="44"/>
  <c r="J89" i="44"/>
  <c r="I82" i="44"/>
  <c r="I99" i="44"/>
  <c r="G89" i="44"/>
  <c r="H89" i="44"/>
  <c r="G75" i="44"/>
  <c r="M51" i="44"/>
  <c r="K85" i="44"/>
  <c r="M55" i="44"/>
  <c r="G84" i="44"/>
  <c r="W79" i="44"/>
  <c r="K17" i="44"/>
  <c r="Y79" i="44"/>
  <c r="L17" i="44"/>
  <c r="H32" i="44"/>
  <c r="I41" i="44"/>
  <c r="G11" i="44"/>
  <c r="K75" i="44"/>
  <c r="L74" i="44"/>
  <c r="I26" i="44"/>
  <c r="H41" i="44"/>
  <c r="V23" i="44"/>
  <c r="T95" i="44"/>
  <c r="T103" i="44"/>
  <c r="L83" i="44"/>
  <c r="K83" i="44"/>
  <c r="K43" i="44"/>
  <c r="V71" i="44"/>
  <c r="U55" i="44"/>
  <c r="G116" i="44"/>
  <c r="I80" i="44"/>
  <c r="G51" i="44"/>
  <c r="H66" i="44"/>
  <c r="G36" i="44"/>
  <c r="L41" i="44"/>
  <c r="K65" i="44"/>
  <c r="U23" i="44"/>
  <c r="X103" i="44"/>
  <c r="U63" i="44"/>
  <c r="Y15" i="44"/>
  <c r="I83" i="44"/>
  <c r="U71" i="44"/>
  <c r="T55" i="44"/>
  <c r="I32" i="44"/>
  <c r="H85" i="44"/>
  <c r="S79" i="44"/>
  <c r="S103" i="44"/>
  <c r="V55" i="44"/>
  <c r="H55" i="44"/>
  <c r="J66" i="44"/>
  <c r="M45" i="44"/>
  <c r="L75" i="44"/>
  <c r="L26" i="44"/>
  <c r="W103" i="44"/>
  <c r="X63" i="44"/>
  <c r="W111" i="44"/>
  <c r="Y95" i="44"/>
  <c r="S71" i="44"/>
  <c r="X47" i="44"/>
  <c r="Y111" i="44"/>
  <c r="Y47" i="44"/>
  <c r="S95" i="44"/>
  <c r="W63" i="44"/>
  <c r="J43" i="44"/>
  <c r="X111" i="44"/>
  <c r="W71" i="44"/>
  <c r="K66" i="44"/>
  <c r="K94" i="44"/>
  <c r="M75" i="44"/>
  <c r="J65" i="44"/>
  <c r="L116" i="44"/>
  <c r="J45" i="44"/>
  <c r="M95" i="44"/>
  <c r="M94" i="44"/>
  <c r="T79" i="44"/>
  <c r="M27" i="44"/>
  <c r="I61" i="44"/>
  <c r="I66" i="44"/>
  <c r="G66" i="44"/>
  <c r="V63" i="44"/>
  <c r="S55" i="44"/>
  <c r="V111" i="44"/>
  <c r="X95" i="44"/>
  <c r="Y63" i="44"/>
  <c r="W47" i="44"/>
  <c r="Y23" i="44"/>
  <c r="T111" i="44"/>
  <c r="K13" i="44"/>
  <c r="M26" i="44"/>
  <c r="H65" i="44"/>
  <c r="M66" i="44"/>
  <c r="J80" i="44"/>
  <c r="M85" i="44"/>
  <c r="G61" i="44"/>
  <c r="H75" i="44"/>
  <c r="W95" i="44"/>
  <c r="K116" i="44"/>
  <c r="K80" i="44"/>
  <c r="K74" i="44"/>
  <c r="I94" i="44"/>
  <c r="T87" i="44"/>
  <c r="I65" i="44"/>
  <c r="I85" i="44"/>
  <c r="J84" i="44"/>
  <c r="I51" i="44"/>
  <c r="K51" i="44"/>
  <c r="X39" i="44"/>
  <c r="Y103" i="44"/>
  <c r="S63" i="44"/>
  <c r="M83" i="44"/>
  <c r="X23" i="44"/>
  <c r="Y55" i="44"/>
  <c r="V47" i="44"/>
  <c r="S111" i="44"/>
  <c r="M65" i="44"/>
  <c r="I74" i="44"/>
  <c r="M84" i="44"/>
  <c r="L94" i="44"/>
  <c r="K84" i="44"/>
  <c r="X79" i="44"/>
  <c r="J41" i="44"/>
  <c r="G117" i="44"/>
  <c r="J51" i="44"/>
  <c r="G14" i="44"/>
  <c r="L61" i="44"/>
  <c r="S47" i="44"/>
  <c r="H43" i="44"/>
  <c r="G83" i="44"/>
  <c r="M43" i="44"/>
  <c r="T23" i="44"/>
  <c r="H116" i="44"/>
  <c r="L54" i="44"/>
  <c r="H64" i="44"/>
  <c r="H99" i="44"/>
  <c r="H100" i="44"/>
  <c r="J109" i="44"/>
  <c r="H44" i="44"/>
  <c r="X57" i="44"/>
  <c r="X33" i="44"/>
  <c r="H58" i="44"/>
  <c r="S49" i="44"/>
  <c r="S33" i="44"/>
  <c r="K34" i="44"/>
  <c r="L98" i="44"/>
  <c r="T41" i="44"/>
  <c r="H81" i="44"/>
  <c r="I25" i="44"/>
  <c r="H25" i="44"/>
  <c r="M98" i="44"/>
  <c r="Y41" i="44"/>
  <c r="W88" i="44"/>
  <c r="M23" i="44"/>
  <c r="X80" i="44"/>
  <c r="Y88" i="44"/>
  <c r="V80" i="44"/>
  <c r="S88" i="44"/>
  <c r="H72" i="44"/>
  <c r="M64" i="44"/>
  <c r="J91" i="44"/>
  <c r="L91" i="44"/>
  <c r="L34" i="44"/>
  <c r="G91" i="44"/>
  <c r="I16" i="44"/>
  <c r="K70" i="44"/>
  <c r="K64" i="44"/>
  <c r="K81" i="44"/>
  <c r="K99" i="44"/>
  <c r="K100" i="44"/>
  <c r="V25" i="44"/>
  <c r="I44" i="44"/>
  <c r="T25" i="44"/>
  <c r="U25" i="44"/>
  <c r="W41" i="44"/>
  <c r="T65" i="44"/>
  <c r="I54" i="44"/>
  <c r="W65" i="44"/>
  <c r="I110" i="44"/>
  <c r="X18" i="44"/>
  <c r="U112" i="44"/>
  <c r="I23" i="44"/>
  <c r="X88" i="44"/>
  <c r="V88" i="44"/>
  <c r="M91" i="44"/>
  <c r="M54" i="44"/>
  <c r="H91" i="44"/>
  <c r="G34" i="44"/>
  <c r="I72" i="44"/>
  <c r="H54" i="44"/>
  <c r="G64" i="44"/>
  <c r="M77" i="44"/>
  <c r="G99" i="44"/>
  <c r="G100" i="44"/>
  <c r="W96" i="44"/>
  <c r="Y25" i="44"/>
  <c r="M44" i="44"/>
  <c r="I100" i="44"/>
  <c r="X65" i="44"/>
  <c r="G72" i="44"/>
  <c r="V65" i="44"/>
  <c r="U33" i="44"/>
  <c r="M72" i="44"/>
  <c r="T57" i="44"/>
  <c r="K54" i="44"/>
  <c r="K16" i="44"/>
  <c r="J16" i="44"/>
  <c r="M16" i="44"/>
  <c r="X112" i="44"/>
  <c r="J70" i="44"/>
  <c r="K87" i="44"/>
  <c r="L100" i="44"/>
  <c r="L23" i="44"/>
  <c r="L109" i="44"/>
  <c r="L44" i="44"/>
  <c r="J44" i="44"/>
  <c r="K58" i="44"/>
  <c r="T33" i="44"/>
  <c r="I98" i="44"/>
  <c r="S65" i="44"/>
  <c r="W57" i="44"/>
  <c r="M99" i="44"/>
  <c r="T18" i="44"/>
  <c r="T80" i="44"/>
  <c r="W72" i="44"/>
  <c r="X104" i="44"/>
  <c r="I91" i="44"/>
  <c r="M34" i="44"/>
  <c r="K106" i="44"/>
  <c r="I34" i="44"/>
  <c r="J58" i="44"/>
  <c r="L58" i="44"/>
  <c r="W25" i="44"/>
  <c r="K72" i="44"/>
  <c r="V41" i="44"/>
  <c r="M58" i="44"/>
  <c r="S41" i="44"/>
  <c r="M81" i="44"/>
  <c r="G16" i="44"/>
  <c r="H98" i="44"/>
  <c r="S80" i="44"/>
  <c r="X72" i="44"/>
  <c r="K44" i="44"/>
  <c r="G54" i="44"/>
  <c r="Y57" i="44"/>
  <c r="V33" i="44"/>
  <c r="J98" i="44"/>
  <c r="K98" i="44"/>
  <c r="Y65" i="44"/>
  <c r="U41" i="44"/>
  <c r="G81" i="44"/>
  <c r="M25" i="44"/>
  <c r="Y18" i="44"/>
  <c r="L81" i="44"/>
  <c r="L70" i="44"/>
  <c r="X25" i="44"/>
  <c r="W18" i="44"/>
  <c r="S57" i="44"/>
  <c r="U73" i="44"/>
  <c r="X73" i="44"/>
  <c r="J87" i="44"/>
  <c r="V59" i="44"/>
  <c r="H30" i="44"/>
  <c r="K30" i="44"/>
  <c r="K15" i="44"/>
  <c r="H15" i="44"/>
  <c r="S46" i="44"/>
  <c r="V46" i="44"/>
  <c r="W39" i="44"/>
  <c r="H14" i="44"/>
  <c r="S16" i="44"/>
  <c r="G40" i="44"/>
  <c r="S81" i="44"/>
  <c r="J39" i="44"/>
  <c r="V104" i="44"/>
  <c r="V24" i="44"/>
  <c r="G53" i="44"/>
  <c r="T104" i="44"/>
  <c r="G106" i="44"/>
  <c r="L15" i="44"/>
  <c r="L49" i="44"/>
  <c r="K59" i="44"/>
  <c r="S96" i="44"/>
  <c r="U16" i="44"/>
  <c r="M49" i="44"/>
  <c r="G59" i="44"/>
  <c r="M106" i="44"/>
  <c r="M116" i="44"/>
  <c r="U96" i="44"/>
  <c r="G39" i="44"/>
  <c r="W16" i="44"/>
  <c r="J105" i="44"/>
  <c r="W52" i="44"/>
  <c r="U66" i="44"/>
  <c r="J88" i="44"/>
  <c r="I50" i="44"/>
  <c r="M87" i="44"/>
  <c r="T59" i="44"/>
  <c r="L14" i="44"/>
  <c r="W89" i="44"/>
  <c r="K14" i="44"/>
  <c r="Y81" i="44"/>
  <c r="G26" i="44"/>
  <c r="I40" i="44"/>
  <c r="G15" i="44"/>
  <c r="I19" i="44"/>
  <c r="H39" i="44"/>
  <c r="S39" i="44"/>
  <c r="X16" i="44"/>
  <c r="L53" i="44"/>
  <c r="I53" i="44"/>
  <c r="U24" i="44"/>
  <c r="H53" i="44"/>
  <c r="S104" i="44"/>
  <c r="H50" i="44"/>
  <c r="I39" i="44"/>
  <c r="L10" i="44"/>
  <c r="T52" i="44"/>
  <c r="Y59" i="44"/>
  <c r="H59" i="44"/>
  <c r="L87" i="44"/>
  <c r="X89" i="44"/>
  <c r="M30" i="44"/>
  <c r="X96" i="44"/>
  <c r="Y24" i="44"/>
  <c r="Y39" i="44"/>
  <c r="G70" i="44"/>
  <c r="H106" i="44"/>
  <c r="G88" i="44"/>
  <c r="K22" i="44"/>
  <c r="M88" i="44"/>
  <c r="G50" i="44"/>
  <c r="G21" i="44"/>
  <c r="I14" i="44"/>
  <c r="K49" i="44"/>
  <c r="L59" i="44"/>
  <c r="J106" i="44"/>
  <c r="Y31" i="44"/>
  <c r="I22" i="44"/>
  <c r="K39" i="44"/>
  <c r="S52" i="44"/>
  <c r="L69" i="44"/>
  <c r="H69" i="44"/>
  <c r="W66" i="44"/>
  <c r="W59" i="44"/>
  <c r="U59" i="44"/>
  <c r="M14" i="44"/>
  <c r="G82" i="44"/>
  <c r="Y89" i="44"/>
  <c r="W81" i="44"/>
  <c r="I30" i="44"/>
  <c r="G30" i="44"/>
  <c r="G74" i="44"/>
  <c r="X66" i="44"/>
  <c r="Y96" i="44"/>
  <c r="M53" i="44"/>
  <c r="X24" i="44"/>
  <c r="W31" i="44"/>
  <c r="H70" i="44"/>
  <c r="Y52" i="44"/>
  <c r="Y73" i="44"/>
  <c r="L21" i="44"/>
  <c r="M22" i="44"/>
  <c r="I59" i="44"/>
  <c r="S89" i="44"/>
  <c r="U89" i="44"/>
  <c r="V81" i="44"/>
  <c r="V89" i="44"/>
  <c r="L85" i="44"/>
  <c r="M15" i="44"/>
  <c r="J26" i="44"/>
  <c r="G49" i="44"/>
  <c r="T46" i="44"/>
  <c r="I21" i="44"/>
  <c r="V66" i="44"/>
  <c r="W112" i="44"/>
  <c r="H40" i="44"/>
  <c r="L30" i="44"/>
  <c r="K40" i="44"/>
  <c r="V96" i="44"/>
  <c r="V52" i="44"/>
  <c r="W24" i="44"/>
  <c r="T31" i="44"/>
  <c r="Z12" i="44"/>
  <c r="P12" i="44" s="1"/>
  <c r="R12" i="44" s="1"/>
  <c r="G10" i="53" s="1"/>
  <c r="H49" i="44"/>
  <c r="J40" i="44"/>
  <c r="M70" i="44"/>
  <c r="L106" i="44"/>
  <c r="U31" i="44"/>
  <c r="G22" i="44"/>
  <c r="J22" i="44"/>
  <c r="M39" i="44"/>
  <c r="V39" i="44"/>
  <c r="Z53" i="44"/>
  <c r="P53" i="44" s="1"/>
  <c r="R53" i="44" s="1"/>
  <c r="G51" i="53" s="1"/>
  <c r="H51" i="53" s="1"/>
  <c r="L50" i="44"/>
  <c r="M101" i="44"/>
  <c r="J116" i="44"/>
  <c r="H101" i="44"/>
  <c r="L101" i="44"/>
  <c r="M69" i="44"/>
  <c r="W73" i="44"/>
  <c r="J69" i="44"/>
  <c r="K21" i="44"/>
  <c r="M21" i="44"/>
  <c r="H22" i="44"/>
  <c r="J59" i="44"/>
  <c r="K26" i="44"/>
  <c r="J85" i="44"/>
  <c r="Z101" i="44"/>
  <c r="P101" i="44" s="1"/>
  <c r="R101" i="44" s="1"/>
  <c r="G99" i="53" s="1"/>
  <c r="G100" i="85" s="1"/>
  <c r="X46" i="44"/>
  <c r="Y112" i="44"/>
  <c r="I15" i="44"/>
  <c r="L40" i="44"/>
  <c r="Y104" i="44"/>
  <c r="V31" i="44"/>
  <c r="U104" i="44"/>
  <c r="I112" i="44"/>
  <c r="J112" i="44"/>
  <c r="L112" i="44"/>
  <c r="M112" i="44"/>
  <c r="H104" i="44"/>
  <c r="K104" i="44"/>
  <c r="I104" i="44"/>
  <c r="I95" i="44"/>
  <c r="G95" i="44"/>
  <c r="H86" i="44"/>
  <c r="J86" i="44"/>
  <c r="I86" i="44"/>
  <c r="L86" i="44"/>
  <c r="G69" i="44"/>
  <c r="I69" i="44"/>
  <c r="K88" i="44"/>
  <c r="L88" i="44"/>
  <c r="H88" i="44"/>
  <c r="T112" i="44"/>
  <c r="V112" i="44"/>
  <c r="I10" i="44"/>
  <c r="J10" i="44"/>
  <c r="L29" i="44"/>
  <c r="J29" i="44"/>
  <c r="M29" i="44"/>
  <c r="H29" i="44"/>
  <c r="K29" i="44"/>
  <c r="J20" i="44"/>
  <c r="L20" i="44"/>
  <c r="G18" i="44"/>
  <c r="L18" i="44"/>
  <c r="H18" i="44"/>
  <c r="M18" i="44"/>
  <c r="J18" i="44"/>
  <c r="U82" i="44"/>
  <c r="W82" i="44"/>
  <c r="T82" i="44"/>
  <c r="U90" i="44"/>
  <c r="X90" i="44"/>
  <c r="Y90" i="44"/>
  <c r="T90" i="44"/>
  <c r="W97" i="44"/>
  <c r="Y97" i="44"/>
  <c r="V97" i="44"/>
  <c r="S105" i="44"/>
  <c r="Y105" i="44"/>
  <c r="T105" i="44"/>
  <c r="M102" i="44"/>
  <c r="I36" i="44"/>
  <c r="H36" i="44"/>
  <c r="S54" i="44"/>
  <c r="Y54" i="44"/>
  <c r="U54" i="44"/>
  <c r="V54" i="44"/>
  <c r="T54" i="44"/>
  <c r="X54" i="44"/>
  <c r="V61" i="44"/>
  <c r="Y61" i="44"/>
  <c r="S61" i="44"/>
  <c r="X61" i="44"/>
  <c r="U61" i="44"/>
  <c r="V68" i="44"/>
  <c r="X68" i="44"/>
  <c r="Y68" i="44"/>
  <c r="U68" i="44"/>
  <c r="T68" i="44"/>
  <c r="W68" i="44"/>
  <c r="G56" i="44"/>
  <c r="H56" i="44"/>
  <c r="L56" i="44"/>
  <c r="I56" i="44"/>
  <c r="M56" i="44"/>
  <c r="J56" i="44"/>
  <c r="H27" i="44"/>
  <c r="J27" i="44"/>
  <c r="J102" i="44"/>
  <c r="G29" i="44"/>
  <c r="L95" i="44"/>
  <c r="G20" i="44"/>
  <c r="I55" i="44"/>
  <c r="K55" i="44"/>
  <c r="H45" i="44"/>
  <c r="I45" i="44"/>
  <c r="G45" i="44"/>
  <c r="G35" i="44"/>
  <c r="H35" i="44"/>
  <c r="M35" i="44"/>
  <c r="I35" i="44"/>
  <c r="L35" i="44"/>
  <c r="K35" i="44"/>
  <c r="U49" i="44"/>
  <c r="X49" i="44"/>
  <c r="T49" i="44"/>
  <c r="V49" i="44"/>
  <c r="Y49" i="44"/>
  <c r="K112" i="44"/>
  <c r="G13" i="44"/>
  <c r="J46" i="44"/>
  <c r="M20" i="44"/>
  <c r="L55" i="44"/>
  <c r="M13" i="44"/>
  <c r="J64" i="44"/>
  <c r="I64" i="44"/>
  <c r="L25" i="44"/>
  <c r="J25" i="44"/>
  <c r="L11" i="44"/>
  <c r="I11" i="44"/>
  <c r="J11" i="44"/>
  <c r="H11" i="44"/>
  <c r="U35" i="44"/>
  <c r="S35" i="44"/>
  <c r="T35" i="44"/>
  <c r="X43" i="44"/>
  <c r="S43" i="44"/>
  <c r="U43" i="44"/>
  <c r="Y43" i="44"/>
  <c r="M111" i="44"/>
  <c r="H111" i="44"/>
  <c r="J111" i="44"/>
  <c r="L111" i="44"/>
  <c r="L27" i="44"/>
  <c r="G111" i="44"/>
  <c r="K36" i="44"/>
  <c r="J36" i="44"/>
  <c r="L104" i="44"/>
  <c r="M97" i="44"/>
  <c r="G97" i="44"/>
  <c r="K90" i="44"/>
  <c r="J90" i="44"/>
  <c r="L90" i="44"/>
  <c r="H90" i="44"/>
  <c r="I90" i="44"/>
  <c r="G80" i="44"/>
  <c r="M80" i="44"/>
  <c r="H80" i="44"/>
  <c r="G62" i="44"/>
  <c r="H62" i="44"/>
  <c r="K62" i="44"/>
  <c r="M62" i="44"/>
  <c r="I52" i="44"/>
  <c r="J52" i="44"/>
  <c r="I42" i="44"/>
  <c r="J42" i="44"/>
  <c r="M46" i="44"/>
  <c r="K46" i="44"/>
  <c r="L46" i="44"/>
  <c r="G46" i="44"/>
  <c r="I111" i="44"/>
  <c r="J95" i="44"/>
  <c r="G27" i="44"/>
  <c r="L36" i="44"/>
  <c r="H20" i="44"/>
  <c r="I27" i="44"/>
  <c r="I20" i="44"/>
  <c r="I105" i="44"/>
  <c r="G105" i="44"/>
  <c r="H105" i="44"/>
  <c r="K105" i="44"/>
  <c r="M105" i="44"/>
  <c r="K79" i="44"/>
  <c r="M79" i="44"/>
  <c r="H79" i="44"/>
  <c r="J79" i="44"/>
  <c r="I79" i="44"/>
  <c r="H71" i="44"/>
  <c r="M71" i="44"/>
  <c r="L71" i="44"/>
  <c r="K71" i="44"/>
  <c r="U29" i="44"/>
  <c r="X29" i="44"/>
  <c r="S29" i="44"/>
  <c r="H112" i="44"/>
  <c r="M86" i="44"/>
  <c r="J13" i="44"/>
  <c r="I46" i="44"/>
  <c r="G112" i="44"/>
  <c r="G104" i="44"/>
  <c r="H95" i="44"/>
  <c r="I87" i="44"/>
  <c r="H87" i="44"/>
  <c r="M60" i="44"/>
  <c r="K60" i="44"/>
  <c r="H60" i="44"/>
  <c r="L60" i="44"/>
  <c r="J60" i="44"/>
  <c r="G60" i="44"/>
  <c r="X15" i="44"/>
  <c r="S15" i="44"/>
  <c r="I109" i="44"/>
  <c r="H117" i="44"/>
  <c r="J61" i="44"/>
  <c r="M117" i="44"/>
  <c r="N68" i="44"/>
  <c r="D68" i="44" s="1"/>
  <c r="F68" i="44" s="1"/>
  <c r="D66" i="53" s="1"/>
  <c r="E66" i="53" s="1"/>
  <c r="Z13" i="44"/>
  <c r="P13" i="44" s="1"/>
  <c r="R13" i="44" s="1"/>
  <c r="G11" i="53" s="1"/>
  <c r="M110" i="44"/>
  <c r="K110" i="44"/>
  <c r="H110" i="44"/>
  <c r="L110" i="44"/>
  <c r="Z84" i="44"/>
  <c r="P84" i="44" s="1"/>
  <c r="N108" i="44"/>
  <c r="D108" i="44" s="1"/>
  <c r="F108" i="44" s="1"/>
  <c r="D106" i="53" s="1"/>
  <c r="E106" i="53" s="1"/>
  <c r="Z45" i="44"/>
  <c r="P45" i="44" s="1"/>
  <c r="R45" i="44" s="1"/>
  <c r="G43" i="53" s="1"/>
  <c r="Z69" i="44"/>
  <c r="P69" i="44" s="1"/>
  <c r="R69" i="44" s="1"/>
  <c r="G67" i="53" s="1"/>
  <c r="G68" i="85" s="1"/>
  <c r="M107" i="44"/>
  <c r="I102" i="44"/>
  <c r="M109" i="44"/>
  <c r="K61" i="44"/>
  <c r="H82" i="44"/>
  <c r="Z77" i="44"/>
  <c r="P77" i="44" s="1"/>
  <c r="R77" i="44" s="1"/>
  <c r="G75" i="53" s="1"/>
  <c r="L65" i="44"/>
  <c r="M100" i="44"/>
  <c r="J62" i="44"/>
  <c r="J99" i="44"/>
  <c r="Z21" i="44"/>
  <c r="P21" i="44" s="1"/>
  <c r="R21" i="44" s="1"/>
  <c r="G19" i="53" s="1"/>
  <c r="K45" i="44"/>
  <c r="L16" i="44"/>
  <c r="K57" i="44"/>
  <c r="G57" i="44"/>
  <c r="L37" i="44"/>
  <c r="M50" i="44"/>
  <c r="Z92" i="44"/>
  <c r="P92" i="44" s="1"/>
  <c r="R92" i="44" s="1"/>
  <c r="G90" i="53" s="1"/>
  <c r="G102" i="44"/>
  <c r="K102" i="44"/>
  <c r="L107" i="44"/>
  <c r="Z108" i="44"/>
  <c r="P108" i="44" s="1"/>
  <c r="R108" i="44" s="1"/>
  <c r="G106" i="53" s="1"/>
  <c r="G107" i="85" s="1"/>
  <c r="Z85" i="44"/>
  <c r="P85" i="44" s="1"/>
  <c r="Z36" i="44"/>
  <c r="P36" i="44" s="1"/>
  <c r="R36" i="44" s="1"/>
  <c r="G34" i="53" s="1"/>
  <c r="H34" i="53" s="1"/>
  <c r="L102" i="44"/>
  <c r="L31" i="44"/>
  <c r="G31" i="44"/>
  <c r="K31" i="44"/>
  <c r="I31" i="44"/>
  <c r="H31" i="44"/>
  <c r="J31" i="44"/>
  <c r="M31" i="44"/>
  <c r="Z37" i="44"/>
  <c r="P37" i="44" s="1"/>
  <c r="R37" i="44" s="1"/>
  <c r="G35" i="53" s="1"/>
  <c r="V74" i="44"/>
  <c r="S74" i="44"/>
  <c r="Y74" i="44"/>
  <c r="U74" i="44"/>
  <c r="W74" i="44"/>
  <c r="T74" i="44"/>
  <c r="X74" i="44"/>
  <c r="V87" i="44"/>
  <c r="U87" i="44"/>
  <c r="S87" i="44"/>
  <c r="Y87" i="44"/>
  <c r="W87" i="44"/>
  <c r="H115" i="44"/>
  <c r="M115" i="44"/>
  <c r="G115" i="44"/>
  <c r="I115" i="44"/>
  <c r="K115" i="44"/>
  <c r="L115" i="44"/>
  <c r="H77" i="44"/>
  <c r="L77" i="44"/>
  <c r="G77" i="44"/>
  <c r="I77" i="44"/>
  <c r="K77" i="44"/>
  <c r="W56" i="44"/>
  <c r="S56" i="44"/>
  <c r="X56" i="44"/>
  <c r="V56" i="44"/>
  <c r="Y56" i="44"/>
  <c r="U56" i="44"/>
  <c r="Z76" i="44"/>
  <c r="P76" i="44" s="1"/>
  <c r="R76" i="44" s="1"/>
  <c r="G74" i="53" s="1"/>
  <c r="F107" i="85"/>
  <c r="F116" i="53"/>
  <c r="F31" i="85"/>
  <c r="Y30" i="44"/>
  <c r="X30" i="44"/>
  <c r="V93" i="44"/>
  <c r="Y93" i="44"/>
  <c r="U93" i="44"/>
  <c r="X93" i="44"/>
  <c r="S93" i="44"/>
  <c r="T93" i="44"/>
  <c r="F103" i="85"/>
  <c r="W64" i="44"/>
  <c r="U64" i="44"/>
  <c r="S64" i="44"/>
  <c r="Y64" i="44"/>
  <c r="T64" i="44"/>
  <c r="V64" i="44"/>
  <c r="X64" i="44"/>
  <c r="V110" i="44"/>
  <c r="X110" i="44"/>
  <c r="T110" i="44"/>
  <c r="Y110" i="44"/>
  <c r="U110" i="44"/>
  <c r="W110" i="44"/>
  <c r="J96" i="44"/>
  <c r="L96" i="44"/>
  <c r="G96" i="44"/>
  <c r="M96" i="44"/>
  <c r="K96" i="44"/>
  <c r="F27" i="85"/>
  <c r="U20" i="44"/>
  <c r="W20" i="44"/>
  <c r="S20" i="44"/>
  <c r="V20" i="44"/>
  <c r="W48" i="44"/>
  <c r="T48" i="44"/>
  <c r="U48" i="44"/>
  <c r="Y48" i="44"/>
  <c r="V48" i="44"/>
  <c r="X48" i="44"/>
  <c r="W100" i="44"/>
  <c r="S100" i="44"/>
  <c r="U100" i="44"/>
  <c r="V100" i="44"/>
  <c r="I96" i="44"/>
  <c r="Z109" i="44"/>
  <c r="P109" i="44" s="1"/>
  <c r="R109" i="44" s="1"/>
  <c r="G107" i="53" s="1"/>
  <c r="Z28" i="44"/>
  <c r="P28" i="44" s="1"/>
  <c r="R28" i="44" s="1"/>
  <c r="G26" i="53" s="1"/>
  <c r="G27" i="85" s="1"/>
  <c r="K52" i="44"/>
  <c r="G52" i="44"/>
  <c r="V15" i="44"/>
  <c r="T15" i="44"/>
  <c r="O118" i="44"/>
  <c r="U60" i="44"/>
  <c r="X60" i="44"/>
  <c r="W60" i="44"/>
  <c r="S60" i="44"/>
  <c r="T60" i="44"/>
  <c r="L51" i="44"/>
  <c r="K48" i="44"/>
  <c r="S66" i="44"/>
  <c r="T97" i="44"/>
  <c r="N114" i="85" l="1"/>
  <c r="M114" i="85"/>
  <c r="O114" i="85" s="1"/>
  <c r="N113" i="85"/>
  <c r="M113" i="85"/>
  <c r="O113" i="85" s="1"/>
  <c r="J113" i="85"/>
  <c r="N115" i="44"/>
  <c r="N116" i="44"/>
  <c r="N11" i="44"/>
  <c r="N10" i="44"/>
  <c r="D10" i="44" s="1"/>
  <c r="F113" i="44"/>
  <c r="Z70" i="44"/>
  <c r="P70" i="44" s="1"/>
  <c r="R70" i="44" s="1"/>
  <c r="G68" i="53" s="1"/>
  <c r="G69" i="85" s="1"/>
  <c r="H69" i="85" s="1"/>
  <c r="Z22" i="44"/>
  <c r="P22" i="44" s="1"/>
  <c r="R22" i="44" s="1"/>
  <c r="G20" i="53" s="1"/>
  <c r="H20" i="53" s="1"/>
  <c r="Z62" i="44"/>
  <c r="P62" i="44" s="1"/>
  <c r="R62" i="44" s="1"/>
  <c r="G60" i="53" s="1"/>
  <c r="Z78" i="44"/>
  <c r="P78" i="44" s="1"/>
  <c r="R78" i="44" s="1"/>
  <c r="G76" i="53" s="1"/>
  <c r="H76" i="53" s="1"/>
  <c r="Z102" i="44"/>
  <c r="P102" i="44" s="1"/>
  <c r="R102" i="44" s="1"/>
  <c r="G100" i="53" s="1"/>
  <c r="H100" i="53" s="1"/>
  <c r="N73" i="44"/>
  <c r="D73" i="44" s="1"/>
  <c r="F73" i="44" s="1"/>
  <c r="D71" i="53" s="1"/>
  <c r="E71" i="53" s="1"/>
  <c r="Z94" i="44"/>
  <c r="P94" i="44" s="1"/>
  <c r="R94" i="44" s="1"/>
  <c r="G92" i="53" s="1"/>
  <c r="G93" i="85" s="1"/>
  <c r="Z14" i="44"/>
  <c r="P14" i="44" s="1"/>
  <c r="R14" i="44" s="1"/>
  <c r="G12" i="53" s="1"/>
  <c r="H12" i="53" s="1"/>
  <c r="Z86" i="44"/>
  <c r="P86" i="44" s="1"/>
  <c r="R86" i="44" s="1"/>
  <c r="G84" i="53" s="1"/>
  <c r="G85" i="85" s="1"/>
  <c r="H85" i="85" s="1"/>
  <c r="Z38" i="44"/>
  <c r="P38" i="44" s="1"/>
  <c r="R38" i="44" s="1"/>
  <c r="G36" i="53" s="1"/>
  <c r="G37" i="85" s="1"/>
  <c r="H37" i="85" s="1"/>
  <c r="N33" i="44"/>
  <c r="D33" i="44" s="1"/>
  <c r="F33" i="44" s="1"/>
  <c r="D31" i="53" s="1"/>
  <c r="E31" i="53" s="1"/>
  <c r="N78" i="44"/>
  <c r="D78" i="44" s="1"/>
  <c r="F78" i="44" s="1"/>
  <c r="D76" i="53" s="1"/>
  <c r="E76" i="53" s="1"/>
  <c r="N38" i="44"/>
  <c r="D38" i="44" s="1"/>
  <c r="F38" i="44" s="1"/>
  <c r="D36" i="53" s="1"/>
  <c r="E36" i="53" s="1"/>
  <c r="Z117" i="44"/>
  <c r="P117" i="44" s="1"/>
  <c r="N63" i="44"/>
  <c r="D63" i="44" s="1"/>
  <c r="F63" i="44" s="1"/>
  <c r="D61" i="53" s="1"/>
  <c r="E61" i="53" s="1"/>
  <c r="Z83" i="44"/>
  <c r="P83" i="44" s="1"/>
  <c r="R83" i="44" s="1"/>
  <c r="G81" i="53" s="1"/>
  <c r="H81" i="53" s="1"/>
  <c r="C9" i="85"/>
  <c r="C103" i="85"/>
  <c r="J103" i="85" s="1"/>
  <c r="C114" i="85"/>
  <c r="C101" i="85"/>
  <c r="J101" i="85" s="1"/>
  <c r="C52" i="85"/>
  <c r="J52" i="85" s="1"/>
  <c r="C87" i="85"/>
  <c r="J87" i="85" s="1"/>
  <c r="C110" i="85"/>
  <c r="J110" i="85" s="1"/>
  <c r="C14" i="85"/>
  <c r="J14" i="85" s="1"/>
  <c r="C37" i="85"/>
  <c r="J37" i="85" s="1"/>
  <c r="C72" i="85"/>
  <c r="J72" i="85" s="1"/>
  <c r="C107" i="85"/>
  <c r="J107" i="85" s="1"/>
  <c r="C11" i="85"/>
  <c r="J11" i="85" s="1"/>
  <c r="C34" i="85"/>
  <c r="J34" i="85" s="1"/>
  <c r="C57" i="85"/>
  <c r="J57" i="85" s="1"/>
  <c r="C88" i="85"/>
  <c r="J88" i="85" s="1"/>
  <c r="C73" i="85"/>
  <c r="J73" i="85" s="1"/>
  <c r="C70" i="85"/>
  <c r="J70" i="85" s="1"/>
  <c r="C76" i="85"/>
  <c r="J76" i="85" s="1"/>
  <c r="C61" i="85"/>
  <c r="J61" i="85" s="1"/>
  <c r="C81" i="85"/>
  <c r="J81" i="85" s="1"/>
  <c r="C115" i="85"/>
  <c r="C99" i="85"/>
  <c r="J99" i="85" s="1"/>
  <c r="C23" i="85"/>
  <c r="J23" i="85" s="1"/>
  <c r="C116" i="85"/>
  <c r="C91" i="85"/>
  <c r="J91" i="85" s="1"/>
  <c r="C102" i="85"/>
  <c r="J102" i="85" s="1"/>
  <c r="C89" i="85"/>
  <c r="J89" i="85" s="1"/>
  <c r="C40" i="85"/>
  <c r="J40" i="85" s="1"/>
  <c r="C75" i="85"/>
  <c r="J75" i="85" s="1"/>
  <c r="C98" i="85"/>
  <c r="J98" i="85" s="1"/>
  <c r="C53" i="85"/>
  <c r="J53" i="85" s="1"/>
  <c r="C25" i="85"/>
  <c r="J25" i="85" s="1"/>
  <c r="C60" i="85"/>
  <c r="J60" i="85" s="1"/>
  <c r="C95" i="85"/>
  <c r="J95" i="85" s="1"/>
  <c r="C41" i="85"/>
  <c r="J41" i="85" s="1"/>
  <c r="C22" i="85"/>
  <c r="J22" i="85" s="1"/>
  <c r="C45" i="85"/>
  <c r="J45" i="85" s="1"/>
  <c r="C43" i="85"/>
  <c r="J43" i="85" s="1"/>
  <c r="C108" i="85"/>
  <c r="J108" i="85" s="1"/>
  <c r="C20" i="85"/>
  <c r="J20" i="85" s="1"/>
  <c r="C111" i="85"/>
  <c r="C32" i="85"/>
  <c r="J32" i="85" s="1"/>
  <c r="C19" i="85"/>
  <c r="J19" i="85" s="1"/>
  <c r="C49" i="85"/>
  <c r="J49" i="85" s="1"/>
  <c r="C46" i="85"/>
  <c r="J46" i="85" s="1"/>
  <c r="C104" i="85"/>
  <c r="J104" i="85" s="1"/>
  <c r="C79" i="85"/>
  <c r="J79" i="85" s="1"/>
  <c r="C90" i="85"/>
  <c r="J90" i="85" s="1"/>
  <c r="C17" i="85"/>
  <c r="J17" i="85" s="1"/>
  <c r="C28" i="85"/>
  <c r="J28" i="85" s="1"/>
  <c r="C63" i="85"/>
  <c r="J63" i="85" s="1"/>
  <c r="C86" i="85"/>
  <c r="J86" i="85" s="1"/>
  <c r="C109" i="85"/>
  <c r="J109" i="85" s="1"/>
  <c r="C13" i="85"/>
  <c r="J13" i="85" s="1"/>
  <c r="C48" i="85"/>
  <c r="J48" i="85" s="1"/>
  <c r="C83" i="85"/>
  <c r="J83" i="85" s="1"/>
  <c r="C106" i="85"/>
  <c r="J106" i="85" s="1"/>
  <c r="C10" i="85"/>
  <c r="J10" i="85" s="1"/>
  <c r="C33" i="85"/>
  <c r="J33" i="85" s="1"/>
  <c r="C50" i="85"/>
  <c r="J50" i="85" s="1"/>
  <c r="C93" i="85"/>
  <c r="J93" i="85" s="1"/>
  <c r="C31" i="85"/>
  <c r="J31" i="85" s="1"/>
  <c r="C38" i="85"/>
  <c r="J38" i="85" s="1"/>
  <c r="C58" i="85"/>
  <c r="J58" i="85" s="1"/>
  <c r="C64" i="85"/>
  <c r="J64" i="85" s="1"/>
  <c r="C84" i="85"/>
  <c r="J84" i="85" s="1"/>
  <c r="C92" i="85"/>
  <c r="J92" i="85" s="1"/>
  <c r="C67" i="85"/>
  <c r="J67" i="85" s="1"/>
  <c r="C78" i="85"/>
  <c r="J78" i="85" s="1"/>
  <c r="C112" i="85"/>
  <c r="C16" i="85"/>
  <c r="C51" i="85"/>
  <c r="J51" i="85" s="1"/>
  <c r="C74" i="85"/>
  <c r="J74" i="85" s="1"/>
  <c r="C97" i="85"/>
  <c r="J97" i="85" s="1"/>
  <c r="C44" i="85"/>
  <c r="J44" i="85" s="1"/>
  <c r="C36" i="85"/>
  <c r="J36" i="85" s="1"/>
  <c r="C71" i="85"/>
  <c r="J71" i="85" s="1"/>
  <c r="C94" i="85"/>
  <c r="J94" i="85" s="1"/>
  <c r="C65" i="85"/>
  <c r="J65" i="85" s="1"/>
  <c r="C21" i="85"/>
  <c r="J21" i="85" s="1"/>
  <c r="C68" i="85"/>
  <c r="J68" i="85" s="1"/>
  <c r="C27" i="85"/>
  <c r="J27" i="85" s="1"/>
  <c r="C47" i="85"/>
  <c r="J47" i="85" s="1"/>
  <c r="C18" i="85"/>
  <c r="J18" i="85" s="1"/>
  <c r="C96" i="85"/>
  <c r="J96" i="85" s="1"/>
  <c r="C77" i="85"/>
  <c r="J77" i="85" s="1"/>
  <c r="C30" i="85"/>
  <c r="J30" i="85" s="1"/>
  <c r="C80" i="85"/>
  <c r="J80" i="85" s="1"/>
  <c r="C55" i="85"/>
  <c r="J55" i="85" s="1"/>
  <c r="C66" i="85"/>
  <c r="J66" i="85" s="1"/>
  <c r="C100" i="85"/>
  <c r="J100" i="85" s="1"/>
  <c r="C56" i="85"/>
  <c r="J56" i="85" s="1"/>
  <c r="C39" i="85"/>
  <c r="J39" i="85" s="1"/>
  <c r="C62" i="85"/>
  <c r="J62" i="85" s="1"/>
  <c r="C85" i="85"/>
  <c r="J85" i="85" s="1"/>
  <c r="C42" i="85"/>
  <c r="J42" i="85" s="1"/>
  <c r="C24" i="85"/>
  <c r="J24" i="85" s="1"/>
  <c r="C59" i="85"/>
  <c r="J59" i="85" s="1"/>
  <c r="C82" i="85"/>
  <c r="J82" i="85" s="1"/>
  <c r="C105" i="85"/>
  <c r="J105" i="85" s="1"/>
  <c r="C54" i="85"/>
  <c r="J54" i="85" s="1"/>
  <c r="C29" i="85"/>
  <c r="J29" i="85" s="1"/>
  <c r="C12" i="85"/>
  <c r="J12" i="85" s="1"/>
  <c r="C15" i="85"/>
  <c r="J15" i="85" s="1"/>
  <c r="C35" i="85"/>
  <c r="J35" i="85" s="1"/>
  <c r="C113" i="85"/>
  <c r="C26" i="85"/>
  <c r="J26" i="85" s="1"/>
  <c r="C69" i="85"/>
  <c r="J69" i="85" s="1"/>
  <c r="N103" i="44"/>
  <c r="D103" i="44" s="1"/>
  <c r="F103" i="44" s="1"/>
  <c r="D101" i="53" s="1"/>
  <c r="E101" i="53" s="1"/>
  <c r="Z17" i="44"/>
  <c r="P17" i="44" s="1"/>
  <c r="R17" i="44" s="1"/>
  <c r="G15" i="53" s="1"/>
  <c r="G16" i="85" s="1"/>
  <c r="H16" i="85" s="1"/>
  <c r="N37" i="44"/>
  <c r="D37" i="44" s="1"/>
  <c r="F37" i="44" s="1"/>
  <c r="D35" i="53" s="1"/>
  <c r="E35" i="53" s="1"/>
  <c r="N93" i="44"/>
  <c r="D93" i="44" s="1"/>
  <c r="F93" i="44" s="1"/>
  <c r="D91" i="53" s="1"/>
  <c r="E91" i="53" s="1"/>
  <c r="N28" i="44"/>
  <c r="D28" i="44" s="1"/>
  <c r="F28" i="44" s="1"/>
  <c r="D26" i="53" s="1"/>
  <c r="E26" i="53" s="1"/>
  <c r="Z19" i="44"/>
  <c r="P19" i="44" s="1"/>
  <c r="R19" i="44" s="1"/>
  <c r="G17" i="53" s="1"/>
  <c r="H17" i="53" s="1"/>
  <c r="Z106" i="44"/>
  <c r="P106" i="44" s="1"/>
  <c r="R106" i="44" s="1"/>
  <c r="G104" i="53" s="1"/>
  <c r="G105" i="85" s="1"/>
  <c r="N12" i="44"/>
  <c r="D12" i="44" s="1"/>
  <c r="N47" i="44"/>
  <c r="D47" i="44" s="1"/>
  <c r="F47" i="44" s="1"/>
  <c r="D45" i="53" s="1"/>
  <c r="E45" i="53" s="1"/>
  <c r="Z115" i="44"/>
  <c r="N74" i="44"/>
  <c r="D74" i="44" s="1"/>
  <c r="F74" i="44" s="1"/>
  <c r="D72" i="53" s="1"/>
  <c r="E72" i="53" s="1"/>
  <c r="Z26" i="44"/>
  <c r="P26" i="44" s="1"/>
  <c r="R26" i="44" s="1"/>
  <c r="G24" i="53" s="1"/>
  <c r="G25" i="85" s="1"/>
  <c r="Z99" i="44"/>
  <c r="P99" i="44" s="1"/>
  <c r="R99" i="44" s="1"/>
  <c r="G97" i="53" s="1"/>
  <c r="H97" i="53" s="1"/>
  <c r="Z91" i="44"/>
  <c r="P91" i="44" s="1"/>
  <c r="R91" i="44" s="1"/>
  <c r="G89" i="53" s="1"/>
  <c r="H89" i="53" s="1"/>
  <c r="N24" i="44"/>
  <c r="D24" i="44" s="1"/>
  <c r="F24" i="44" s="1"/>
  <c r="D22" i="53" s="1"/>
  <c r="E22" i="53" s="1"/>
  <c r="N67" i="44"/>
  <c r="D67" i="44" s="1"/>
  <c r="F67" i="44" s="1"/>
  <c r="D65" i="53" s="1"/>
  <c r="E65" i="53" s="1"/>
  <c r="Z116" i="44"/>
  <c r="P116" i="44" s="1"/>
  <c r="R116" i="44" s="1"/>
  <c r="G114" i="53" s="1"/>
  <c r="Z75" i="44"/>
  <c r="P75" i="44" s="1"/>
  <c r="R75" i="44" s="1"/>
  <c r="G73" i="53" s="1"/>
  <c r="H73" i="53" s="1"/>
  <c r="Z51" i="44"/>
  <c r="P51" i="44" s="1"/>
  <c r="R51" i="44" s="1"/>
  <c r="G49" i="53" s="1"/>
  <c r="H49" i="53" s="1"/>
  <c r="Z11" i="44"/>
  <c r="P11" i="44" s="1"/>
  <c r="R11" i="44" s="1"/>
  <c r="G9" i="53" s="1"/>
  <c r="Z107" i="44"/>
  <c r="P107" i="44" s="1"/>
  <c r="R107" i="44" s="1"/>
  <c r="G105" i="53" s="1"/>
  <c r="G106" i="85" s="1"/>
  <c r="H106" i="85" s="1"/>
  <c r="N89" i="44"/>
  <c r="D89" i="44" s="1"/>
  <c r="Z44" i="44"/>
  <c r="P44" i="44" s="1"/>
  <c r="R44" i="44" s="1"/>
  <c r="G42" i="53" s="1"/>
  <c r="G43" i="85" s="1"/>
  <c r="Z27" i="44"/>
  <c r="P27" i="44" s="1"/>
  <c r="R27" i="44" s="1"/>
  <c r="G25" i="53" s="1"/>
  <c r="H25" i="53" s="1"/>
  <c r="Z67" i="44"/>
  <c r="P67" i="44" s="1"/>
  <c r="R67" i="44" s="1"/>
  <c r="G65" i="53" s="1"/>
  <c r="G66" i="85" s="1"/>
  <c r="Z32" i="44"/>
  <c r="P32" i="44" s="1"/>
  <c r="R32" i="44" s="1"/>
  <c r="G30" i="53" s="1"/>
  <c r="G31" i="85" s="1"/>
  <c r="Z98" i="44"/>
  <c r="P98" i="44" s="1"/>
  <c r="R98" i="44" s="1"/>
  <c r="G96" i="53" s="1"/>
  <c r="G97" i="85" s="1"/>
  <c r="Z42" i="44"/>
  <c r="P42" i="44" s="1"/>
  <c r="R42" i="44" s="1"/>
  <c r="G40" i="53" s="1"/>
  <c r="G41" i="85" s="1"/>
  <c r="Z58" i="44"/>
  <c r="P58" i="44" s="1"/>
  <c r="R58" i="44" s="1"/>
  <c r="G56" i="53" s="1"/>
  <c r="H56" i="53" s="1"/>
  <c r="Z50" i="44"/>
  <c r="P50" i="44" s="1"/>
  <c r="R50" i="44" s="1"/>
  <c r="G48" i="53" s="1"/>
  <c r="H48" i="53" s="1"/>
  <c r="G52" i="85"/>
  <c r="N52" i="85" s="1"/>
  <c r="N25" i="44"/>
  <c r="D25" i="44" s="1"/>
  <c r="F25" i="44" s="1"/>
  <c r="D23" i="53" s="1"/>
  <c r="E23" i="53" s="1"/>
  <c r="Z40" i="44"/>
  <c r="P40" i="44" s="1"/>
  <c r="R40" i="44" s="1"/>
  <c r="G38" i="53" s="1"/>
  <c r="H38" i="53" s="1"/>
  <c r="Z72" i="44"/>
  <c r="P72" i="44" s="1"/>
  <c r="R72" i="44" s="1"/>
  <c r="G70" i="53" s="1"/>
  <c r="G71" i="85" s="1"/>
  <c r="Z34" i="44"/>
  <c r="P34" i="44" s="1"/>
  <c r="R34" i="44" s="1"/>
  <c r="G32" i="53" s="1"/>
  <c r="H32" i="53" s="1"/>
  <c r="N48" i="44"/>
  <c r="D48" i="44" s="1"/>
  <c r="F48" i="44" s="1"/>
  <c r="D46" i="53" s="1"/>
  <c r="E46" i="53" s="1"/>
  <c r="N53" i="44"/>
  <c r="D53" i="44" s="1"/>
  <c r="F53" i="44" s="1"/>
  <c r="D51" i="53" s="1"/>
  <c r="E51" i="53" s="1"/>
  <c r="I51" i="53" s="1"/>
  <c r="G51" i="81" s="1"/>
  <c r="D21" i="40" s="1"/>
  <c r="N17" i="44"/>
  <c r="D17" i="44" s="1"/>
  <c r="F17" i="44" s="1"/>
  <c r="D15" i="53" s="1"/>
  <c r="E15" i="53" s="1"/>
  <c r="N13" i="44"/>
  <c r="D13" i="44" s="1"/>
  <c r="F13" i="44" s="1"/>
  <c r="D11" i="53" s="1"/>
  <c r="E11" i="53" s="1"/>
  <c r="Z29" i="44"/>
  <c r="P29" i="44" s="1"/>
  <c r="R29" i="44" s="1"/>
  <c r="G27" i="53" s="1"/>
  <c r="G28" i="85" s="1"/>
  <c r="H28" i="85" s="1"/>
  <c r="N76" i="44"/>
  <c r="D76" i="44" s="1"/>
  <c r="F76" i="44" s="1"/>
  <c r="D74" i="53" s="1"/>
  <c r="E74" i="53" s="1"/>
  <c r="N39" i="44"/>
  <c r="D39" i="44" s="1"/>
  <c r="F39" i="44" s="1"/>
  <c r="D37" i="53" s="1"/>
  <c r="E37" i="53" s="1"/>
  <c r="N21" i="44"/>
  <c r="D21" i="44" s="1"/>
  <c r="F21" i="44" s="1"/>
  <c r="D19" i="53" s="1"/>
  <c r="E19" i="53" s="1"/>
  <c r="N43" i="44"/>
  <c r="D43" i="44" s="1"/>
  <c r="F43" i="44" s="1"/>
  <c r="D41" i="53" s="1"/>
  <c r="E41" i="53" s="1"/>
  <c r="Z55" i="44"/>
  <c r="P55" i="44" s="1"/>
  <c r="R55" i="44" s="1"/>
  <c r="G53" i="53" s="1"/>
  <c r="G54" i="85" s="1"/>
  <c r="G35" i="85"/>
  <c r="H35" i="85" s="1"/>
  <c r="Z63" i="44"/>
  <c r="P63" i="44" s="1"/>
  <c r="R63" i="44" s="1"/>
  <c r="G61" i="53" s="1"/>
  <c r="G62" i="85" s="1"/>
  <c r="N32" i="44"/>
  <c r="D32" i="44" s="1"/>
  <c r="F32" i="44" s="1"/>
  <c r="D30" i="53" s="1"/>
  <c r="E30" i="53" s="1"/>
  <c r="N92" i="44"/>
  <c r="D92" i="44" s="1"/>
  <c r="F92" i="44" s="1"/>
  <c r="D90" i="53" s="1"/>
  <c r="E90" i="53" s="1"/>
  <c r="N45" i="44"/>
  <c r="D45" i="44" s="1"/>
  <c r="F45" i="44" s="1"/>
  <c r="D43" i="53" s="1"/>
  <c r="E43" i="53" s="1"/>
  <c r="N19" i="44"/>
  <c r="D19" i="44" s="1"/>
  <c r="F19" i="44" s="1"/>
  <c r="D17" i="53" s="1"/>
  <c r="E17" i="53" s="1"/>
  <c r="H67" i="53"/>
  <c r="Z46" i="44"/>
  <c r="P46" i="44" s="1"/>
  <c r="R46" i="44" s="1"/>
  <c r="G44" i="53" s="1"/>
  <c r="G45" i="85" s="1"/>
  <c r="Z89" i="44"/>
  <c r="P89" i="44" s="1"/>
  <c r="N59" i="44"/>
  <c r="D59" i="44" s="1"/>
  <c r="F59" i="44" s="1"/>
  <c r="D57" i="53" s="1"/>
  <c r="E57" i="53" s="1"/>
  <c r="Z24" i="44"/>
  <c r="P24" i="44" s="1"/>
  <c r="R24" i="44" s="1"/>
  <c r="G22" i="53" s="1"/>
  <c r="H22" i="53" s="1"/>
  <c r="Z104" i="44"/>
  <c r="P104" i="44" s="1"/>
  <c r="R104" i="44" s="1"/>
  <c r="G102" i="53" s="1"/>
  <c r="G103" i="85" s="1"/>
  <c r="N103" i="85" s="1"/>
  <c r="N58" i="44"/>
  <c r="D58" i="44" s="1"/>
  <c r="F58" i="44" s="1"/>
  <c r="D56" i="53" s="1"/>
  <c r="E56" i="53" s="1"/>
  <c r="Z65" i="44"/>
  <c r="P65" i="44" s="1"/>
  <c r="R65" i="44" s="1"/>
  <c r="G63" i="53" s="1"/>
  <c r="H63" i="53" s="1"/>
  <c r="N23" i="44"/>
  <c r="D23" i="44" s="1"/>
  <c r="F23" i="44" s="1"/>
  <c r="D21" i="53" s="1"/>
  <c r="E21" i="53" s="1"/>
  <c r="Z97" i="44"/>
  <c r="P97" i="44" s="1"/>
  <c r="R97" i="44" s="1"/>
  <c r="G95" i="53" s="1"/>
  <c r="G96" i="85" s="1"/>
  <c r="N99" i="44"/>
  <c r="D99" i="44" s="1"/>
  <c r="F99" i="44" s="1"/>
  <c r="D97" i="53" s="1"/>
  <c r="E97" i="53" s="1"/>
  <c r="N18" i="44"/>
  <c r="D18" i="44" s="1"/>
  <c r="F18" i="44" s="1"/>
  <c r="D16" i="53" s="1"/>
  <c r="E16" i="53" s="1"/>
  <c r="D116" i="44"/>
  <c r="F116" i="44" s="1"/>
  <c r="D114" i="53" s="1"/>
  <c r="Z95" i="44"/>
  <c r="P95" i="44" s="1"/>
  <c r="R95" i="44" s="1"/>
  <c r="G93" i="53" s="1"/>
  <c r="H93" i="53" s="1"/>
  <c r="Z111" i="44"/>
  <c r="P111" i="44" s="1"/>
  <c r="R111" i="44" s="1"/>
  <c r="G109" i="53" s="1"/>
  <c r="H109" i="53" s="1"/>
  <c r="Z47" i="44"/>
  <c r="P47" i="44" s="1"/>
  <c r="R47" i="44" s="1"/>
  <c r="G45" i="53" s="1"/>
  <c r="G46" i="85" s="1"/>
  <c r="H46" i="85" s="1"/>
  <c r="N66" i="44"/>
  <c r="D66" i="44" s="1"/>
  <c r="F66" i="44" s="1"/>
  <c r="D64" i="53" s="1"/>
  <c r="E64" i="53" s="1"/>
  <c r="N83" i="44"/>
  <c r="D83" i="44" s="1"/>
  <c r="F83" i="44" s="1"/>
  <c r="D81" i="53" s="1"/>
  <c r="E81" i="53" s="1"/>
  <c r="N75" i="44"/>
  <c r="D75" i="44" s="1"/>
  <c r="F75" i="44" s="1"/>
  <c r="D73" i="53" s="1"/>
  <c r="E73" i="53" s="1"/>
  <c r="N84" i="44"/>
  <c r="D84" i="44" s="1"/>
  <c r="N36" i="44"/>
  <c r="D36" i="44" s="1"/>
  <c r="F36" i="44" s="1"/>
  <c r="D34" i="53" s="1"/>
  <c r="E34" i="53" s="1"/>
  <c r="I34" i="53" s="1"/>
  <c r="G34" i="81" s="1"/>
  <c r="Z31" i="44"/>
  <c r="P31" i="44" s="1"/>
  <c r="R31" i="44" s="1"/>
  <c r="G29" i="53" s="1"/>
  <c r="G30" i="85" s="1"/>
  <c r="H30" i="85" s="1"/>
  <c r="N40" i="44"/>
  <c r="D40" i="44" s="1"/>
  <c r="F40" i="44" s="1"/>
  <c r="D38" i="53" s="1"/>
  <c r="E38" i="53" s="1"/>
  <c r="N54" i="44"/>
  <c r="D54" i="44" s="1"/>
  <c r="F54" i="44" s="1"/>
  <c r="D52" i="53" s="1"/>
  <c r="E52" i="53" s="1"/>
  <c r="Z39" i="44"/>
  <c r="P39" i="44" s="1"/>
  <c r="R39" i="44" s="1"/>
  <c r="G37" i="53" s="1"/>
  <c r="G38" i="85" s="1"/>
  <c r="H38" i="85" s="1"/>
  <c r="N49" i="44"/>
  <c r="D49" i="44" s="1"/>
  <c r="F49" i="44" s="1"/>
  <c r="D47" i="53" s="1"/>
  <c r="E47" i="53" s="1"/>
  <c r="N106" i="44"/>
  <c r="D106" i="44" s="1"/>
  <c r="F106" i="44" s="1"/>
  <c r="D104" i="53" s="1"/>
  <c r="E104" i="53" s="1"/>
  <c r="N30" i="44"/>
  <c r="D30" i="44" s="1"/>
  <c r="F30" i="44" s="1"/>
  <c r="D28" i="53" s="1"/>
  <c r="E28" i="53" s="1"/>
  <c r="Z71" i="44"/>
  <c r="P71" i="44" s="1"/>
  <c r="R71" i="44" s="1"/>
  <c r="G69" i="53" s="1"/>
  <c r="G70" i="85" s="1"/>
  <c r="N101" i="44"/>
  <c r="D101" i="44" s="1"/>
  <c r="F101" i="44" s="1"/>
  <c r="D99" i="53" s="1"/>
  <c r="E99" i="53" s="1"/>
  <c r="N15" i="44"/>
  <c r="D15" i="44" s="1"/>
  <c r="F15" i="44" s="1"/>
  <c r="D13" i="53" s="1"/>
  <c r="E13" i="53" s="1"/>
  <c r="N64" i="44"/>
  <c r="D64" i="44" s="1"/>
  <c r="F64" i="44" s="1"/>
  <c r="D62" i="53" s="1"/>
  <c r="E62" i="53" s="1"/>
  <c r="N22" i="44"/>
  <c r="D22" i="44" s="1"/>
  <c r="F22" i="44" s="1"/>
  <c r="D20" i="53" s="1"/>
  <c r="E20" i="53" s="1"/>
  <c r="N16" i="44"/>
  <c r="D16" i="44" s="1"/>
  <c r="F16" i="44" s="1"/>
  <c r="D14" i="53" s="1"/>
  <c r="E14" i="53" s="1"/>
  <c r="N82" i="44"/>
  <c r="D82" i="44" s="1"/>
  <c r="F82" i="44" s="1"/>
  <c r="D80" i="53" s="1"/>
  <c r="E80" i="53" s="1"/>
  <c r="Z73" i="44"/>
  <c r="P73" i="44" s="1"/>
  <c r="R73" i="44" s="1"/>
  <c r="G71" i="53" s="1"/>
  <c r="G72" i="85" s="1"/>
  <c r="N14" i="44"/>
  <c r="D14" i="44" s="1"/>
  <c r="F14" i="44" s="1"/>
  <c r="D12" i="53" s="1"/>
  <c r="E12" i="53" s="1"/>
  <c r="Z103" i="44"/>
  <c r="P103" i="44" s="1"/>
  <c r="R103" i="44" s="1"/>
  <c r="G101" i="53" s="1"/>
  <c r="G102" i="85" s="1"/>
  <c r="N94" i="44"/>
  <c r="D94" i="44" s="1"/>
  <c r="F94" i="44" s="1"/>
  <c r="D92" i="53" s="1"/>
  <c r="E92" i="53" s="1"/>
  <c r="N27" i="44"/>
  <c r="D27" i="44" s="1"/>
  <c r="F27" i="44" s="1"/>
  <c r="D25" i="53" s="1"/>
  <c r="E25" i="53" s="1"/>
  <c r="N85" i="44"/>
  <c r="D85" i="44" s="1"/>
  <c r="N41" i="44"/>
  <c r="D41" i="44" s="1"/>
  <c r="F41" i="44" s="1"/>
  <c r="D39" i="53" s="1"/>
  <c r="E39" i="53" s="1"/>
  <c r="Z79" i="44"/>
  <c r="P79" i="44" s="1"/>
  <c r="G112" i="85"/>
  <c r="Z52" i="44"/>
  <c r="P52" i="44" s="1"/>
  <c r="R52" i="44" s="1"/>
  <c r="G50" i="53" s="1"/>
  <c r="H50" i="53" s="1"/>
  <c r="Z81" i="44"/>
  <c r="P81" i="44" s="1"/>
  <c r="R81" i="44" s="1"/>
  <c r="G79" i="53" s="1"/>
  <c r="G80" i="85" s="1"/>
  <c r="N80" i="85" s="1"/>
  <c r="O80" i="85" s="1"/>
  <c r="Z59" i="44"/>
  <c r="P59" i="44" s="1"/>
  <c r="R59" i="44" s="1"/>
  <c r="G57" i="53" s="1"/>
  <c r="H57" i="53" s="1"/>
  <c r="Z80" i="44"/>
  <c r="P80" i="44" s="1"/>
  <c r="R80" i="44" s="1"/>
  <c r="G78" i="53" s="1"/>
  <c r="G79" i="85" s="1"/>
  <c r="H79" i="85" s="1"/>
  <c r="Z25" i="44"/>
  <c r="P25" i="44" s="1"/>
  <c r="R25" i="44" s="1"/>
  <c r="G23" i="53" s="1"/>
  <c r="G24" i="85" s="1"/>
  <c r="H24" i="85" s="1"/>
  <c r="N98" i="44"/>
  <c r="D98" i="44" s="1"/>
  <c r="F98" i="44" s="1"/>
  <c r="D96" i="53" s="1"/>
  <c r="E96" i="53" s="1"/>
  <c r="Z57" i="44"/>
  <c r="P57" i="44" s="1"/>
  <c r="R57" i="44" s="1"/>
  <c r="G55" i="53" s="1"/>
  <c r="H55" i="53" s="1"/>
  <c r="N34" i="44"/>
  <c r="D34" i="44" s="1"/>
  <c r="F34" i="44" s="1"/>
  <c r="D32" i="53" s="1"/>
  <c r="E32" i="53" s="1"/>
  <c r="N44" i="44"/>
  <c r="D44" i="44" s="1"/>
  <c r="F44" i="44" s="1"/>
  <c r="D42" i="53" s="1"/>
  <c r="E42" i="53" s="1"/>
  <c r="N91" i="44"/>
  <c r="D91" i="44" s="1"/>
  <c r="F91" i="44" s="1"/>
  <c r="D89" i="53" s="1"/>
  <c r="E89" i="53" s="1"/>
  <c r="Z88" i="44"/>
  <c r="P88" i="44" s="1"/>
  <c r="N81" i="44"/>
  <c r="D81" i="44" s="1"/>
  <c r="F81" i="44" s="1"/>
  <c r="D79" i="53" s="1"/>
  <c r="E79" i="53" s="1"/>
  <c r="Z105" i="44"/>
  <c r="P105" i="44" s="1"/>
  <c r="R105" i="44" s="1"/>
  <c r="G103" i="53" s="1"/>
  <c r="H103" i="53" s="1"/>
  <c r="N112" i="44"/>
  <c r="D112" i="44" s="1"/>
  <c r="F112" i="44" s="1"/>
  <c r="D110" i="53" s="1"/>
  <c r="E110" i="53" s="1"/>
  <c r="Z33" i="44"/>
  <c r="P33" i="44" s="1"/>
  <c r="R33" i="44" s="1"/>
  <c r="G31" i="53" s="1"/>
  <c r="G32" i="85" s="1"/>
  <c r="Z96" i="44"/>
  <c r="P96" i="44" s="1"/>
  <c r="R96" i="44" s="1"/>
  <c r="G94" i="53" s="1"/>
  <c r="G95" i="85" s="1"/>
  <c r="N95" i="85" s="1"/>
  <c r="O95" i="85" s="1"/>
  <c r="Z41" i="44"/>
  <c r="P41" i="44" s="1"/>
  <c r="R41" i="44" s="1"/>
  <c r="G39" i="53" s="1"/>
  <c r="H39" i="53" s="1"/>
  <c r="N27" i="85"/>
  <c r="Z66" i="44"/>
  <c r="P66" i="44" s="1"/>
  <c r="R66" i="44" s="1"/>
  <c r="G64" i="53" s="1"/>
  <c r="G65" i="85" s="1"/>
  <c r="N51" i="44"/>
  <c r="D51" i="44" s="1"/>
  <c r="F51" i="44" s="1"/>
  <c r="D49" i="53" s="1"/>
  <c r="E49" i="53" s="1"/>
  <c r="N111" i="44"/>
  <c r="D111" i="44" s="1"/>
  <c r="F111" i="44" s="1"/>
  <c r="D109" i="53" s="1"/>
  <c r="E109" i="53" s="1"/>
  <c r="Z18" i="44"/>
  <c r="P18" i="44" s="1"/>
  <c r="R18" i="44" s="1"/>
  <c r="G16" i="53" s="1"/>
  <c r="H16" i="53" s="1"/>
  <c r="H99" i="53"/>
  <c r="N100" i="44"/>
  <c r="D100" i="44" s="1"/>
  <c r="F100" i="44" s="1"/>
  <c r="D98" i="53" s="1"/>
  <c r="E98" i="53" s="1"/>
  <c r="N65" i="44"/>
  <c r="D65" i="44" s="1"/>
  <c r="F65" i="44" s="1"/>
  <c r="D63" i="53" s="1"/>
  <c r="E63" i="53" s="1"/>
  <c r="N109" i="44"/>
  <c r="D109" i="44" s="1"/>
  <c r="F109" i="44" s="1"/>
  <c r="D107" i="53" s="1"/>
  <c r="E107" i="53" s="1"/>
  <c r="H106" i="53"/>
  <c r="I106" i="53" s="1"/>
  <c r="G106" i="81" s="1"/>
  <c r="N50" i="44"/>
  <c r="D50" i="44" s="1"/>
  <c r="F50" i="44" s="1"/>
  <c r="D48" i="53" s="1"/>
  <c r="E48" i="53" s="1"/>
  <c r="N26" i="44"/>
  <c r="D26" i="44" s="1"/>
  <c r="F26" i="44" s="1"/>
  <c r="D24" i="53" s="1"/>
  <c r="E24" i="53" s="1"/>
  <c r="N72" i="44"/>
  <c r="D72" i="44" s="1"/>
  <c r="F72" i="44" s="1"/>
  <c r="D70" i="53" s="1"/>
  <c r="E70" i="53" s="1"/>
  <c r="Z23" i="44"/>
  <c r="P23" i="44" s="1"/>
  <c r="R23" i="44" s="1"/>
  <c r="G21" i="53" s="1"/>
  <c r="N107" i="85"/>
  <c r="M91" i="85"/>
  <c r="M52" i="85"/>
  <c r="M67" i="85"/>
  <c r="M25" i="85"/>
  <c r="M22" i="85"/>
  <c r="M15" i="85"/>
  <c r="M28" i="85"/>
  <c r="M83" i="85"/>
  <c r="Z54" i="44"/>
  <c r="P54" i="44" s="1"/>
  <c r="R54" i="44" s="1"/>
  <c r="G52" i="53" s="1"/>
  <c r="H52" i="53" s="1"/>
  <c r="N70" i="44"/>
  <c r="D70" i="44" s="1"/>
  <c r="F70" i="44" s="1"/>
  <c r="D68" i="53" s="1"/>
  <c r="E68" i="53" s="1"/>
  <c r="J118" i="44"/>
  <c r="E87" i="44" s="1"/>
  <c r="N110" i="44"/>
  <c r="D110" i="44" s="1"/>
  <c r="F110" i="44" s="1"/>
  <c r="D108" i="53" s="1"/>
  <c r="E108" i="53" s="1"/>
  <c r="N60" i="44"/>
  <c r="D60" i="44" s="1"/>
  <c r="F60" i="44" s="1"/>
  <c r="D58" i="53" s="1"/>
  <c r="E58" i="53" s="1"/>
  <c r="N80" i="44"/>
  <c r="D80" i="44" s="1"/>
  <c r="F80" i="44" s="1"/>
  <c r="D78" i="53" s="1"/>
  <c r="E78" i="53" s="1"/>
  <c r="Z82" i="44"/>
  <c r="P82" i="44" s="1"/>
  <c r="R82" i="44" s="1"/>
  <c r="G80" i="53" s="1"/>
  <c r="G81" i="85" s="1"/>
  <c r="N55" i="44"/>
  <c r="D55" i="44" s="1"/>
  <c r="F55" i="44" s="1"/>
  <c r="D53" i="53" s="1"/>
  <c r="E53" i="53" s="1"/>
  <c r="N56" i="44"/>
  <c r="D56" i="44" s="1"/>
  <c r="F56" i="44" s="1"/>
  <c r="D54" i="53" s="1"/>
  <c r="E54" i="53" s="1"/>
  <c r="N69" i="44"/>
  <c r="D69" i="44" s="1"/>
  <c r="F69" i="44" s="1"/>
  <c r="D67" i="53" s="1"/>
  <c r="E67" i="53" s="1"/>
  <c r="N107" i="44"/>
  <c r="D107" i="44" s="1"/>
  <c r="F107" i="44" s="1"/>
  <c r="D105" i="53" s="1"/>
  <c r="E105" i="53" s="1"/>
  <c r="Z15" i="44"/>
  <c r="P15" i="44" s="1"/>
  <c r="N46" i="44"/>
  <c r="D46" i="44" s="1"/>
  <c r="F46" i="44" s="1"/>
  <c r="D44" i="53" s="1"/>
  <c r="E44" i="53" s="1"/>
  <c r="Z35" i="44"/>
  <c r="P35" i="44" s="1"/>
  <c r="R35" i="44" s="1"/>
  <c r="G33" i="53" s="1"/>
  <c r="N29" i="44"/>
  <c r="D29" i="44" s="1"/>
  <c r="F29" i="44" s="1"/>
  <c r="D27" i="53" s="1"/>
  <c r="E27" i="53" s="1"/>
  <c r="Z112" i="44"/>
  <c r="P112" i="44" s="1"/>
  <c r="R112" i="44" s="1"/>
  <c r="G110" i="53" s="1"/>
  <c r="G111" i="85" s="1"/>
  <c r="N117" i="44"/>
  <c r="D117" i="44" s="1"/>
  <c r="F117" i="44" s="1"/>
  <c r="D115" i="53" s="1"/>
  <c r="N42" i="44"/>
  <c r="D42" i="44" s="1"/>
  <c r="F42" i="44" s="1"/>
  <c r="D40" i="53" s="1"/>
  <c r="E40" i="53" s="1"/>
  <c r="Z68" i="44"/>
  <c r="P68" i="44" s="1"/>
  <c r="R68" i="44" s="1"/>
  <c r="G66" i="53" s="1"/>
  <c r="G67" i="85" s="1"/>
  <c r="Z61" i="44"/>
  <c r="P61" i="44" s="1"/>
  <c r="R61" i="44" s="1"/>
  <c r="G59" i="53" s="1"/>
  <c r="H59" i="53" s="1"/>
  <c r="Z90" i="44"/>
  <c r="P90" i="44" s="1"/>
  <c r="N88" i="44"/>
  <c r="D88" i="44" s="1"/>
  <c r="N86" i="44"/>
  <c r="D86" i="44" s="1"/>
  <c r="F86" i="44" s="1"/>
  <c r="D84" i="53" s="1"/>
  <c r="E84" i="53" s="1"/>
  <c r="Z16" i="44"/>
  <c r="P16" i="44" s="1"/>
  <c r="R16" i="44" s="1"/>
  <c r="G14" i="53" s="1"/>
  <c r="N71" i="44"/>
  <c r="D71" i="44" s="1"/>
  <c r="F71" i="44" s="1"/>
  <c r="D69" i="53" s="1"/>
  <c r="E69" i="53" s="1"/>
  <c r="N87" i="44"/>
  <c r="D87" i="44" s="1"/>
  <c r="Z43" i="44"/>
  <c r="P43" i="44" s="1"/>
  <c r="R43" i="44" s="1"/>
  <c r="G41" i="53" s="1"/>
  <c r="H41" i="53" s="1"/>
  <c r="Z49" i="44"/>
  <c r="P49" i="44" s="1"/>
  <c r="R49" i="44" s="1"/>
  <c r="G47" i="53" s="1"/>
  <c r="H47" i="53" s="1"/>
  <c r="N35" i="44"/>
  <c r="D35" i="44" s="1"/>
  <c r="F35" i="44" s="1"/>
  <c r="D33" i="53" s="1"/>
  <c r="E33" i="53" s="1"/>
  <c r="N79" i="44"/>
  <c r="D79" i="44" s="1"/>
  <c r="N95" i="44"/>
  <c r="D95" i="44" s="1"/>
  <c r="F95" i="44" s="1"/>
  <c r="D93" i="53" s="1"/>
  <c r="E93" i="53" s="1"/>
  <c r="S118" i="44"/>
  <c r="Q79" i="44" s="1"/>
  <c r="N97" i="44"/>
  <c r="D97" i="44" s="1"/>
  <c r="F97" i="44" s="1"/>
  <c r="D95" i="53" s="1"/>
  <c r="E95" i="53" s="1"/>
  <c r="N105" i="44"/>
  <c r="D105" i="44" s="1"/>
  <c r="F105" i="44" s="1"/>
  <c r="D103" i="53" s="1"/>
  <c r="E103" i="53" s="1"/>
  <c r="N20" i="44"/>
  <c r="D20" i="44" s="1"/>
  <c r="F20" i="44" s="1"/>
  <c r="D18" i="53" s="1"/>
  <c r="E18" i="53" s="1"/>
  <c r="N62" i="44"/>
  <c r="D62" i="44" s="1"/>
  <c r="F62" i="44" s="1"/>
  <c r="D60" i="53" s="1"/>
  <c r="E60" i="53" s="1"/>
  <c r="N104" i="44"/>
  <c r="D104" i="44" s="1"/>
  <c r="F104" i="44" s="1"/>
  <c r="D102" i="53" s="1"/>
  <c r="E102" i="53" s="1"/>
  <c r="N61" i="44"/>
  <c r="D61" i="44" s="1"/>
  <c r="F61" i="44" s="1"/>
  <c r="D59" i="53" s="1"/>
  <c r="E59" i="53" s="1"/>
  <c r="N90" i="44"/>
  <c r="D90" i="44" s="1"/>
  <c r="D11" i="44"/>
  <c r="F11" i="44" s="1"/>
  <c r="D9" i="53" s="1"/>
  <c r="E9" i="53" s="1"/>
  <c r="H90" i="53"/>
  <c r="G91" i="85"/>
  <c r="H11" i="53"/>
  <c r="G12" i="85"/>
  <c r="W118" i="44"/>
  <c r="Q88" i="44" s="1"/>
  <c r="H118" i="44"/>
  <c r="E84" i="44" s="1"/>
  <c r="H19" i="53"/>
  <c r="G20" i="85"/>
  <c r="T118" i="44"/>
  <c r="Q84" i="44" s="1"/>
  <c r="H26" i="53"/>
  <c r="Z87" i="44"/>
  <c r="P87" i="44" s="1"/>
  <c r="G61" i="85"/>
  <c r="H60" i="53"/>
  <c r="X118" i="44"/>
  <c r="Q89" i="44" s="1"/>
  <c r="Z48" i="44"/>
  <c r="P48" i="44" s="1"/>
  <c r="R48" i="44" s="1"/>
  <c r="G46" i="53" s="1"/>
  <c r="H46" i="53" s="1"/>
  <c r="Z30" i="44"/>
  <c r="P30" i="44" s="1"/>
  <c r="R30" i="44" s="1"/>
  <c r="G28" i="53" s="1"/>
  <c r="G29" i="85" s="1"/>
  <c r="N57" i="44"/>
  <c r="D57" i="44" s="1"/>
  <c r="F57" i="44" s="1"/>
  <c r="D55" i="53" s="1"/>
  <c r="E55" i="53" s="1"/>
  <c r="G21" i="85"/>
  <c r="Z110" i="44"/>
  <c r="P110" i="44" s="1"/>
  <c r="R110" i="44" s="1"/>
  <c r="G108" i="53" s="1"/>
  <c r="H108" i="53" s="1"/>
  <c r="N77" i="44"/>
  <c r="D77" i="44" s="1"/>
  <c r="F77" i="44" s="1"/>
  <c r="D75" i="53" s="1"/>
  <c r="E75" i="53" s="1"/>
  <c r="G44" i="85"/>
  <c r="H43" i="53"/>
  <c r="N102" i="44"/>
  <c r="D102" i="44" s="1"/>
  <c r="F102" i="44" s="1"/>
  <c r="D100" i="53" s="1"/>
  <c r="E100" i="53" s="1"/>
  <c r="H75" i="53"/>
  <c r="G76" i="85"/>
  <c r="V118" i="44"/>
  <c r="Q87" i="44" s="1"/>
  <c r="H27" i="85"/>
  <c r="M27" i="85"/>
  <c r="Z56" i="44"/>
  <c r="P56" i="44" s="1"/>
  <c r="R56" i="44" s="1"/>
  <c r="G54" i="53" s="1"/>
  <c r="Y118" i="44"/>
  <c r="Q90" i="44" s="1"/>
  <c r="Z64" i="44"/>
  <c r="P64" i="44" s="1"/>
  <c r="R64" i="44" s="1"/>
  <c r="G62" i="53" s="1"/>
  <c r="G108" i="85"/>
  <c r="H107" i="53"/>
  <c r="U118" i="44"/>
  <c r="Q85" i="44" s="1"/>
  <c r="Z60" i="44"/>
  <c r="P60" i="44" s="1"/>
  <c r="R60" i="44" s="1"/>
  <c r="G58" i="53" s="1"/>
  <c r="N52" i="44"/>
  <c r="D52" i="44" s="1"/>
  <c r="F52" i="44" s="1"/>
  <c r="D50" i="53" s="1"/>
  <c r="E50" i="53" s="1"/>
  <c r="M103" i="85"/>
  <c r="K118" i="44"/>
  <c r="E88" i="44" s="1"/>
  <c r="Z100" i="44"/>
  <c r="P100" i="44" s="1"/>
  <c r="R100" i="44" s="1"/>
  <c r="G98" i="53" s="1"/>
  <c r="N96" i="44"/>
  <c r="D96" i="44" s="1"/>
  <c r="F96" i="44" s="1"/>
  <c r="D94" i="53" s="1"/>
  <c r="E94" i="53" s="1"/>
  <c r="Z93" i="44"/>
  <c r="P93" i="44" s="1"/>
  <c r="R93" i="44" s="1"/>
  <c r="G91" i="53" s="1"/>
  <c r="D115" i="44"/>
  <c r="Z74" i="44"/>
  <c r="P74" i="44" s="1"/>
  <c r="R74" i="44" s="1"/>
  <c r="G72" i="53" s="1"/>
  <c r="H100" i="85"/>
  <c r="N100" i="85"/>
  <c r="O100" i="85" s="1"/>
  <c r="G36" i="85"/>
  <c r="H35" i="53"/>
  <c r="N31" i="44"/>
  <c r="D31" i="44" s="1"/>
  <c r="F31" i="44" s="1"/>
  <c r="D29" i="53" s="1"/>
  <c r="E29" i="53" s="1"/>
  <c r="G118" i="44"/>
  <c r="E79" i="44" s="1"/>
  <c r="Z20" i="44"/>
  <c r="P20" i="44" s="1"/>
  <c r="R20" i="44" s="1"/>
  <c r="G18" i="53" s="1"/>
  <c r="M31" i="85"/>
  <c r="H74" i="53"/>
  <c r="G75" i="85"/>
  <c r="H68" i="85"/>
  <c r="N68" i="85"/>
  <c r="O68" i="85" s="1"/>
  <c r="M118" i="44"/>
  <c r="E90" i="44" s="1"/>
  <c r="H107" i="85"/>
  <c r="M107" i="85"/>
  <c r="F117" i="85"/>
  <c r="G11" i="85"/>
  <c r="H10" i="53"/>
  <c r="L118" i="44"/>
  <c r="E89" i="44" s="1"/>
  <c r="I118" i="44"/>
  <c r="E85" i="44" s="1"/>
  <c r="J111" i="85" l="1"/>
  <c r="C117" i="85"/>
  <c r="J9" i="85"/>
  <c r="J116" i="85"/>
  <c r="J114" i="85"/>
  <c r="J112" i="85"/>
  <c r="J115" i="85"/>
  <c r="E118" i="44"/>
  <c r="G113" i="53"/>
  <c r="P115" i="44"/>
  <c r="R115" i="44" s="1"/>
  <c r="Q118" i="44"/>
  <c r="F115" i="44"/>
  <c r="F10" i="44"/>
  <c r="N69" i="85"/>
  <c r="O69" i="85" s="1"/>
  <c r="G69" i="63" s="1"/>
  <c r="I69" i="63" s="1"/>
  <c r="H68" i="53"/>
  <c r="R117" i="44"/>
  <c r="G115" i="53" s="1"/>
  <c r="I115" i="53" s="1"/>
  <c r="I76" i="53"/>
  <c r="G76" i="81" s="1"/>
  <c r="D41" i="40" s="1"/>
  <c r="R85" i="44"/>
  <c r="G83" i="53" s="1"/>
  <c r="G8" i="53"/>
  <c r="P118" i="44"/>
  <c r="G77" i="85"/>
  <c r="N77" i="85" s="1"/>
  <c r="O77" i="85" s="1"/>
  <c r="I100" i="53"/>
  <c r="G100" i="81" s="1"/>
  <c r="G101" i="85"/>
  <c r="H101" i="85" s="1"/>
  <c r="H92" i="53"/>
  <c r="I92" i="53" s="1"/>
  <c r="G92" i="81" s="1"/>
  <c r="I35" i="53"/>
  <c r="G35" i="81" s="1"/>
  <c r="D15" i="40" s="1"/>
  <c r="N85" i="85"/>
  <c r="O85" i="85" s="1"/>
  <c r="G85" i="63" s="1"/>
  <c r="I85" i="63" s="1"/>
  <c r="I81" i="53"/>
  <c r="G81" i="81" s="1"/>
  <c r="H84" i="53"/>
  <c r="I84" i="53" s="1"/>
  <c r="G84" i="81" s="1"/>
  <c r="H36" i="53"/>
  <c r="I36" i="53" s="1"/>
  <c r="G36" i="81" s="1"/>
  <c r="N37" i="85"/>
  <c r="O37" i="85" s="1"/>
  <c r="G37" i="63" s="1"/>
  <c r="I37" i="63" s="1"/>
  <c r="G64" i="85"/>
  <c r="H64" i="85" s="1"/>
  <c r="G57" i="85"/>
  <c r="H57" i="85" s="1"/>
  <c r="G13" i="85"/>
  <c r="N13" i="85" s="1"/>
  <c r="O13" i="85" s="1"/>
  <c r="G13" i="63" s="1"/>
  <c r="I13" i="63" s="1"/>
  <c r="I12" i="53"/>
  <c r="G12" i="81" s="1"/>
  <c r="G80" i="63"/>
  <c r="I80" i="63" s="1"/>
  <c r="G95" i="63"/>
  <c r="I95" i="63" s="1"/>
  <c r="I41" i="53"/>
  <c r="G41" i="81" s="1"/>
  <c r="G100" i="63"/>
  <c r="I100" i="63" s="1"/>
  <c r="G68" i="63"/>
  <c r="I68" i="63" s="1"/>
  <c r="G90" i="85"/>
  <c r="N90" i="85" s="1"/>
  <c r="O90" i="85" s="1"/>
  <c r="H95" i="53"/>
  <c r="I95" i="53" s="1"/>
  <c r="G95" i="81" s="1"/>
  <c r="F88" i="44"/>
  <c r="D86" i="53" s="1"/>
  <c r="E86" i="53" s="1"/>
  <c r="G82" i="85"/>
  <c r="H82" i="85" s="1"/>
  <c r="H65" i="53"/>
  <c r="I65" i="53" s="1"/>
  <c r="G65" i="81" s="1"/>
  <c r="I26" i="53"/>
  <c r="G26" i="81" s="1"/>
  <c r="G18" i="85"/>
  <c r="H18" i="85" s="1"/>
  <c r="H104" i="53"/>
  <c r="I104" i="53" s="1"/>
  <c r="G104" i="81" s="1"/>
  <c r="H53" i="53"/>
  <c r="I53" i="53" s="1"/>
  <c r="G53" i="81" s="1"/>
  <c r="D23" i="40" s="1"/>
  <c r="I67" i="53"/>
  <c r="G67" i="81" s="1"/>
  <c r="H15" i="53"/>
  <c r="I15" i="53" s="1"/>
  <c r="G15" i="81" s="1"/>
  <c r="N16" i="85"/>
  <c r="O16" i="85" s="1"/>
  <c r="H96" i="53"/>
  <c r="I96" i="53" s="1"/>
  <c r="G96" i="81" s="1"/>
  <c r="D39" i="40" s="1"/>
  <c r="F90" i="44"/>
  <c r="D88" i="53" s="1"/>
  <c r="E88" i="53" s="1"/>
  <c r="G56" i="85"/>
  <c r="H56" i="85" s="1"/>
  <c r="H44" i="53"/>
  <c r="I44" i="53" s="1"/>
  <c r="G44" i="81" s="1"/>
  <c r="R79" i="44"/>
  <c r="H23" i="53"/>
  <c r="I23" i="53" s="1"/>
  <c r="G23" i="81" s="1"/>
  <c r="G26" i="85"/>
  <c r="N26" i="85" s="1"/>
  <c r="O26" i="85" s="1"/>
  <c r="G49" i="85"/>
  <c r="H49" i="85" s="1"/>
  <c r="G48" i="85"/>
  <c r="N48" i="85" s="1"/>
  <c r="O48" i="85" s="1"/>
  <c r="G40" i="85"/>
  <c r="H40" i="85" s="1"/>
  <c r="N28" i="85"/>
  <c r="O28" i="85" s="1"/>
  <c r="H45" i="53"/>
  <c r="I45" i="53" s="1"/>
  <c r="G45" i="81" s="1"/>
  <c r="G74" i="85"/>
  <c r="N74" i="85" s="1"/>
  <c r="O74" i="85" s="1"/>
  <c r="G23" i="85"/>
  <c r="H23" i="85" s="1"/>
  <c r="I25" i="53"/>
  <c r="G25" i="81" s="1"/>
  <c r="H61" i="53"/>
  <c r="I61" i="53" s="1"/>
  <c r="G61" i="81" s="1"/>
  <c r="I11" i="53"/>
  <c r="G11" i="81" s="1"/>
  <c r="H94" i="53"/>
  <c r="I94" i="53" s="1"/>
  <c r="G94" i="81" s="1"/>
  <c r="I39" i="53"/>
  <c r="G39" i="81" s="1"/>
  <c r="G10" i="85"/>
  <c r="N10" i="85" s="1"/>
  <c r="O10" i="85" s="1"/>
  <c r="H66" i="53"/>
  <c r="I66" i="53" s="1"/>
  <c r="G66" i="81" s="1"/>
  <c r="G39" i="85"/>
  <c r="H39" i="85" s="1"/>
  <c r="H24" i="53"/>
  <c r="I24" i="53" s="1"/>
  <c r="G24" i="81" s="1"/>
  <c r="I74" i="53"/>
  <c r="G74" i="81" s="1"/>
  <c r="H103" i="85"/>
  <c r="H27" i="53"/>
  <c r="I27" i="53" s="1"/>
  <c r="G27" i="81" s="1"/>
  <c r="D29" i="40"/>
  <c r="G98" i="85"/>
  <c r="H98" i="85" s="1"/>
  <c r="I49" i="53"/>
  <c r="G49" i="81" s="1"/>
  <c r="I97" i="53"/>
  <c r="G97" i="81" s="1"/>
  <c r="G114" i="85"/>
  <c r="G50" i="85"/>
  <c r="H50" i="85" s="1"/>
  <c r="H102" i="53"/>
  <c r="I102" i="53" s="1"/>
  <c r="G102" i="81" s="1"/>
  <c r="N106" i="85"/>
  <c r="O106" i="85" s="1"/>
  <c r="H52" i="85"/>
  <c r="N46" i="85"/>
  <c r="O46" i="85" s="1"/>
  <c r="N35" i="85"/>
  <c r="O35" i="85" s="1"/>
  <c r="N30" i="85"/>
  <c r="O30" i="85" s="1"/>
  <c r="N54" i="85"/>
  <c r="O54" i="85" s="1"/>
  <c r="H54" i="85"/>
  <c r="H40" i="53"/>
  <c r="I40" i="53" s="1"/>
  <c r="G40" i="81" s="1"/>
  <c r="H80" i="85"/>
  <c r="H29" i="53"/>
  <c r="I29" i="53" s="1"/>
  <c r="G29" i="81" s="1"/>
  <c r="G115" i="85"/>
  <c r="H115" i="85" s="1"/>
  <c r="H78" i="53"/>
  <c r="I78" i="53" s="1"/>
  <c r="G78" i="81" s="1"/>
  <c r="D35" i="40" s="1"/>
  <c r="I47" i="53"/>
  <c r="G47" i="81" s="1"/>
  <c r="I108" i="53"/>
  <c r="G108" i="81" s="1"/>
  <c r="N79" i="85"/>
  <c r="O79" i="85" s="1"/>
  <c r="H42" i="53"/>
  <c r="I42" i="53" s="1"/>
  <c r="G42" i="81" s="1"/>
  <c r="N112" i="85"/>
  <c r="O112" i="85" s="1"/>
  <c r="I17" i="53"/>
  <c r="G17" i="81" s="1"/>
  <c r="G110" i="85"/>
  <c r="H110" i="85" s="1"/>
  <c r="R90" i="44"/>
  <c r="G88" i="53" s="1"/>
  <c r="G89" i="85" s="1"/>
  <c r="I22" i="53"/>
  <c r="G22" i="81" s="1"/>
  <c r="G104" i="85"/>
  <c r="H104" i="85" s="1"/>
  <c r="I73" i="53"/>
  <c r="G73" i="81" s="1"/>
  <c r="H70" i="53"/>
  <c r="I70" i="53" s="1"/>
  <c r="G70" i="81" s="1"/>
  <c r="H101" i="53"/>
  <c r="I101" i="53" s="1"/>
  <c r="G101" i="81" s="1"/>
  <c r="H105" i="53"/>
  <c r="I105" i="53" s="1"/>
  <c r="G105" i="81" s="1"/>
  <c r="H64" i="53"/>
  <c r="I64" i="53" s="1"/>
  <c r="G64" i="81" s="1"/>
  <c r="F89" i="44"/>
  <c r="D87" i="53" s="1"/>
  <c r="E87" i="53" s="1"/>
  <c r="H95" i="85"/>
  <c r="I57" i="53"/>
  <c r="G57" i="81" s="1"/>
  <c r="I32" i="53"/>
  <c r="G32" i="81" s="1"/>
  <c r="N31" i="85"/>
  <c r="O31" i="85" s="1"/>
  <c r="H31" i="85"/>
  <c r="H80" i="53"/>
  <c r="I80" i="53" s="1"/>
  <c r="G80" i="81" s="1"/>
  <c r="I38" i="53"/>
  <c r="G38" i="81" s="1"/>
  <c r="F84" i="44"/>
  <c r="D82" i="53" s="1"/>
  <c r="E82" i="53" s="1"/>
  <c r="I99" i="53"/>
  <c r="G99" i="81" s="1"/>
  <c r="G51" i="85"/>
  <c r="H51" i="85" s="1"/>
  <c r="O27" i="85"/>
  <c r="I16" i="53"/>
  <c r="G16" i="81" s="1"/>
  <c r="I90" i="53"/>
  <c r="G90" i="81" s="1"/>
  <c r="G33" i="85"/>
  <c r="N33" i="85" s="1"/>
  <c r="O33" i="85" s="1"/>
  <c r="H69" i="53"/>
  <c r="I69" i="53" s="1"/>
  <c r="G69" i="81" s="1"/>
  <c r="H30" i="53"/>
  <c r="I30" i="53" s="1"/>
  <c r="G30" i="81" s="1"/>
  <c r="I68" i="53"/>
  <c r="G68" i="81" s="1"/>
  <c r="G53" i="85"/>
  <c r="N53" i="85" s="1"/>
  <c r="O53" i="85" s="1"/>
  <c r="I46" i="53"/>
  <c r="G46" i="81" s="1"/>
  <c r="I19" i="53"/>
  <c r="G19" i="81" s="1"/>
  <c r="I89" i="53"/>
  <c r="G89" i="81" s="1"/>
  <c r="I20" i="53"/>
  <c r="G20" i="81" s="1"/>
  <c r="I43" i="53"/>
  <c r="G43" i="81" s="1"/>
  <c r="H31" i="53"/>
  <c r="I31" i="53" s="1"/>
  <c r="G31" i="81" s="1"/>
  <c r="R89" i="44"/>
  <c r="G87" i="53" s="1"/>
  <c r="H87" i="53" s="1"/>
  <c r="H71" i="53"/>
  <c r="I71" i="53" s="1"/>
  <c r="G71" i="81" s="1"/>
  <c r="O107" i="85"/>
  <c r="O103" i="85"/>
  <c r="I103" i="53"/>
  <c r="G103" i="81" s="1"/>
  <c r="D44" i="40" s="1"/>
  <c r="I59" i="53"/>
  <c r="G59" i="81" s="1"/>
  <c r="G60" i="85"/>
  <c r="H60" i="85" s="1"/>
  <c r="I109" i="53"/>
  <c r="G109" i="81" s="1"/>
  <c r="H79" i="53"/>
  <c r="I79" i="53" s="1"/>
  <c r="G79" i="81" s="1"/>
  <c r="H70" i="85"/>
  <c r="N70" i="85"/>
  <c r="O70" i="85" s="1"/>
  <c r="I63" i="53"/>
  <c r="G63" i="81" s="1"/>
  <c r="G47" i="85"/>
  <c r="H47" i="85" s="1"/>
  <c r="I56" i="53"/>
  <c r="G56" i="81" s="1"/>
  <c r="I9" i="53"/>
  <c r="G9" i="81" s="1"/>
  <c r="G94" i="85"/>
  <c r="H94" i="85" s="1"/>
  <c r="J16" i="85"/>
  <c r="H37" i="53"/>
  <c r="I37" i="53" s="1"/>
  <c r="G37" i="81" s="1"/>
  <c r="G58" i="85"/>
  <c r="H58" i="85" s="1"/>
  <c r="N24" i="85"/>
  <c r="O24" i="85" s="1"/>
  <c r="G42" i="85"/>
  <c r="F85" i="44"/>
  <c r="D83" i="53" s="1"/>
  <c r="E83" i="53" s="1"/>
  <c r="N38" i="85"/>
  <c r="O38" i="85" s="1"/>
  <c r="I52" i="53"/>
  <c r="G52" i="81" s="1"/>
  <c r="D22" i="40" s="1"/>
  <c r="I107" i="53"/>
  <c r="G107" i="81" s="1"/>
  <c r="H28" i="53"/>
  <c r="I28" i="53" s="1"/>
  <c r="G28" i="81" s="1"/>
  <c r="R88" i="44"/>
  <c r="G86" i="53" s="1"/>
  <c r="H86" i="53" s="1"/>
  <c r="G17" i="85"/>
  <c r="H17" i="85" s="1"/>
  <c r="R87" i="44"/>
  <c r="G85" i="53" s="1"/>
  <c r="G86" i="85" s="1"/>
  <c r="G22" i="85"/>
  <c r="H21" i="53"/>
  <c r="I21" i="53" s="1"/>
  <c r="G21" i="81" s="1"/>
  <c r="I48" i="53"/>
  <c r="G48" i="81" s="1"/>
  <c r="I93" i="53"/>
  <c r="G93" i="81" s="1"/>
  <c r="G109" i="85"/>
  <c r="H109" i="85" s="1"/>
  <c r="F87" i="44"/>
  <c r="D85" i="53" s="1"/>
  <c r="E85" i="53" s="1"/>
  <c r="O52" i="85"/>
  <c r="H110" i="53"/>
  <c r="I110" i="53" s="1"/>
  <c r="G110" i="81" s="1"/>
  <c r="I60" i="53"/>
  <c r="G60" i="81" s="1"/>
  <c r="I50" i="53"/>
  <c r="G50" i="81" s="1"/>
  <c r="H14" i="53"/>
  <c r="I14" i="53" s="1"/>
  <c r="G14" i="81" s="1"/>
  <c r="G15" i="85"/>
  <c r="G34" i="85"/>
  <c r="H33" i="53"/>
  <c r="I33" i="53" s="1"/>
  <c r="G33" i="81" s="1"/>
  <c r="H81" i="85"/>
  <c r="N81" i="85"/>
  <c r="O81" i="85" s="1"/>
  <c r="H72" i="85"/>
  <c r="N72" i="85"/>
  <c r="O72" i="85" s="1"/>
  <c r="H93" i="85"/>
  <c r="N93" i="85"/>
  <c r="O93" i="85" s="1"/>
  <c r="I75" i="53"/>
  <c r="G75" i="81" s="1"/>
  <c r="D33" i="40" s="1"/>
  <c r="H61" i="85"/>
  <c r="N61" i="85"/>
  <c r="O61" i="85" s="1"/>
  <c r="H76" i="85"/>
  <c r="N76" i="85"/>
  <c r="O76" i="85" s="1"/>
  <c r="N111" i="85"/>
  <c r="O111" i="85" s="1"/>
  <c r="H111" i="85"/>
  <c r="H67" i="85"/>
  <c r="N67" i="85"/>
  <c r="O67" i="85" s="1"/>
  <c r="H62" i="85"/>
  <c r="N62" i="85"/>
  <c r="O62" i="85" s="1"/>
  <c r="H43" i="85"/>
  <c r="N43" i="85"/>
  <c r="O43" i="85" s="1"/>
  <c r="H44" i="85"/>
  <c r="N44" i="85"/>
  <c r="O44" i="85" s="1"/>
  <c r="N20" i="85"/>
  <c r="O20" i="85" s="1"/>
  <c r="H20" i="85"/>
  <c r="I55" i="53"/>
  <c r="G55" i="81" s="1"/>
  <c r="H97" i="85"/>
  <c r="N97" i="85"/>
  <c r="O97" i="85" s="1"/>
  <c r="H102" i="85"/>
  <c r="N102" i="85"/>
  <c r="O102" i="85" s="1"/>
  <c r="H91" i="85"/>
  <c r="N91" i="85"/>
  <c r="O91" i="85" s="1"/>
  <c r="H105" i="85"/>
  <c r="N105" i="85"/>
  <c r="O105" i="85" s="1"/>
  <c r="H45" i="85"/>
  <c r="N45" i="85"/>
  <c r="O45" i="85" s="1"/>
  <c r="H12" i="85"/>
  <c r="N12" i="85"/>
  <c r="O12" i="85" s="1"/>
  <c r="N21" i="85"/>
  <c r="O21" i="85" s="1"/>
  <c r="H21" i="85"/>
  <c r="H66" i="85"/>
  <c r="N66" i="85"/>
  <c r="O66" i="85" s="1"/>
  <c r="F12" i="44"/>
  <c r="D118" i="44"/>
  <c r="H41" i="85"/>
  <c r="N41" i="85"/>
  <c r="O41" i="85" s="1"/>
  <c r="H75" i="85"/>
  <c r="N75" i="85"/>
  <c r="O75" i="85" s="1"/>
  <c r="H65" i="85"/>
  <c r="N65" i="85"/>
  <c r="O65" i="85" s="1"/>
  <c r="H29" i="85"/>
  <c r="N29" i="85"/>
  <c r="O29" i="85" s="1"/>
  <c r="G73" i="85"/>
  <c r="H72" i="53"/>
  <c r="I72" i="53" s="1"/>
  <c r="G72" i="81" s="1"/>
  <c r="Z118" i="44"/>
  <c r="G59" i="85"/>
  <c r="H58" i="53"/>
  <c r="I58" i="53" s="1"/>
  <c r="G58" i="81" s="1"/>
  <c r="N32" i="85"/>
  <c r="O32" i="85" s="1"/>
  <c r="H32" i="85"/>
  <c r="M117" i="85"/>
  <c r="R15" i="44"/>
  <c r="H11" i="85"/>
  <c r="N11" i="85"/>
  <c r="O11" i="85" s="1"/>
  <c r="H36" i="85"/>
  <c r="N36" i="85"/>
  <c r="O36" i="85" s="1"/>
  <c r="H25" i="85"/>
  <c r="N25" i="85"/>
  <c r="O25" i="85" s="1"/>
  <c r="H91" i="53"/>
  <c r="I91" i="53" s="1"/>
  <c r="G91" i="81" s="1"/>
  <c r="G92" i="85"/>
  <c r="G19" i="85"/>
  <c r="H18" i="53"/>
  <c r="I18" i="53" s="1"/>
  <c r="G18" i="81" s="1"/>
  <c r="H108" i="85"/>
  <c r="N108" i="85"/>
  <c r="O108" i="85" s="1"/>
  <c r="H54" i="53"/>
  <c r="I54" i="53" s="1"/>
  <c r="G54" i="81" s="1"/>
  <c r="G55" i="85"/>
  <c r="H71" i="85"/>
  <c r="N71" i="85"/>
  <c r="O71" i="85" s="1"/>
  <c r="H98" i="53"/>
  <c r="I98" i="53" s="1"/>
  <c r="G98" i="81" s="1"/>
  <c r="G99" i="85"/>
  <c r="G63" i="85"/>
  <c r="H62" i="53"/>
  <c r="I62" i="53" s="1"/>
  <c r="G62" i="81" s="1"/>
  <c r="F79" i="44"/>
  <c r="D77" i="53" s="1"/>
  <c r="E77" i="53" s="1"/>
  <c r="N118" i="44"/>
  <c r="H96" i="85"/>
  <c r="N96" i="85"/>
  <c r="O96" i="85" s="1"/>
  <c r="J117" i="85" l="1"/>
  <c r="F118" i="44"/>
  <c r="H77" i="85"/>
  <c r="I86" i="53"/>
  <c r="G86" i="81" s="1"/>
  <c r="N49" i="85"/>
  <c r="O49" i="85" s="1"/>
  <c r="D40" i="40"/>
  <c r="N101" i="85"/>
  <c r="O101" i="85" s="1"/>
  <c r="G101" i="63" s="1"/>
  <c r="I101" i="63" s="1"/>
  <c r="G116" i="85"/>
  <c r="N64" i="85"/>
  <c r="O64" i="85" s="1"/>
  <c r="G64" i="63" s="1"/>
  <c r="I64" i="63" s="1"/>
  <c r="N57" i="85"/>
  <c r="O57" i="85" s="1"/>
  <c r="D16" i="40"/>
  <c r="G84" i="85"/>
  <c r="H84" i="85" s="1"/>
  <c r="H83" i="53"/>
  <c r="I83" i="53" s="1"/>
  <c r="G83" i="81" s="1"/>
  <c r="R84" i="44"/>
  <c r="G82" i="53" s="1"/>
  <c r="N18" i="85"/>
  <c r="O18" i="85" s="1"/>
  <c r="G18" i="63" s="1"/>
  <c r="I18" i="63" s="1"/>
  <c r="H13" i="85"/>
  <c r="H90" i="85"/>
  <c r="G77" i="53"/>
  <c r="G115" i="81"/>
  <c r="D47" i="40" s="1"/>
  <c r="N82" i="85"/>
  <c r="O82" i="85" s="1"/>
  <c r="G82" i="63" s="1"/>
  <c r="I82" i="63" s="1"/>
  <c r="G49" i="63"/>
  <c r="I49" i="63" s="1"/>
  <c r="G36" i="63"/>
  <c r="I36" i="63" s="1"/>
  <c r="G29" i="63"/>
  <c r="I29" i="63" s="1"/>
  <c r="G41" i="63"/>
  <c r="I41" i="63" s="1"/>
  <c r="G12" i="63"/>
  <c r="I12" i="63" s="1"/>
  <c r="G102" i="63"/>
  <c r="I102" i="63" s="1"/>
  <c r="G72" i="63"/>
  <c r="I72" i="63" s="1"/>
  <c r="G11" i="63"/>
  <c r="I11" i="63" s="1"/>
  <c r="G32" i="63"/>
  <c r="I32" i="63" s="1"/>
  <c r="G65" i="63"/>
  <c r="I65" i="63" s="1"/>
  <c r="G45" i="63"/>
  <c r="I45" i="63" s="1"/>
  <c r="G97" i="63"/>
  <c r="I97" i="63" s="1"/>
  <c r="G81" i="63"/>
  <c r="I81" i="63" s="1"/>
  <c r="G96" i="63"/>
  <c r="I96" i="63" s="1"/>
  <c r="G62" i="63"/>
  <c r="I62" i="63" s="1"/>
  <c r="G67" i="63"/>
  <c r="I67" i="63" s="1"/>
  <c r="G77" i="63"/>
  <c r="I77" i="63" s="1"/>
  <c r="G52" i="63"/>
  <c r="I52" i="63" s="1"/>
  <c r="G53" i="63"/>
  <c r="I53" i="63" s="1"/>
  <c r="G31" i="63"/>
  <c r="I31" i="63" s="1"/>
  <c r="G112" i="63"/>
  <c r="I112" i="63" s="1"/>
  <c r="G16" i="63"/>
  <c r="I16" i="63" s="1"/>
  <c r="G108" i="63"/>
  <c r="I108" i="63" s="1"/>
  <c r="G75" i="63"/>
  <c r="I75" i="63" s="1"/>
  <c r="G66" i="63"/>
  <c r="I66" i="63" s="1"/>
  <c r="G105" i="63"/>
  <c r="I105" i="63" s="1"/>
  <c r="G27" i="63"/>
  <c r="I27" i="63" s="1"/>
  <c r="G106" i="63"/>
  <c r="I106" i="63" s="1"/>
  <c r="G26" i="63"/>
  <c r="I26" i="63" s="1"/>
  <c r="G113" i="63"/>
  <c r="I113" i="63" s="1"/>
  <c r="G24" i="63"/>
  <c r="I24" i="63" s="1"/>
  <c r="G79" i="63"/>
  <c r="I79" i="63" s="1"/>
  <c r="G10" i="63"/>
  <c r="I10" i="63" s="1"/>
  <c r="G74" i="63"/>
  <c r="I74" i="63" s="1"/>
  <c r="G25" i="63"/>
  <c r="I25" i="63" s="1"/>
  <c r="G90" i="63"/>
  <c r="I90" i="63" s="1"/>
  <c r="G91" i="63"/>
  <c r="I91" i="63" s="1"/>
  <c r="G20" i="63"/>
  <c r="I20" i="63" s="1"/>
  <c r="G111" i="63"/>
  <c r="I111" i="63" s="1"/>
  <c r="G93" i="63"/>
  <c r="I93" i="63" s="1"/>
  <c r="D11" i="40"/>
  <c r="G54" i="63"/>
  <c r="I54" i="63" s="1"/>
  <c r="G21" i="63"/>
  <c r="I21" i="63" s="1"/>
  <c r="G44" i="63"/>
  <c r="I44" i="63" s="1"/>
  <c r="G57" i="63"/>
  <c r="I57" i="63" s="1"/>
  <c r="G76" i="63"/>
  <c r="I76" i="63" s="1"/>
  <c r="G30" i="63"/>
  <c r="I30" i="63" s="1"/>
  <c r="G28" i="63"/>
  <c r="I28" i="63" s="1"/>
  <c r="G71" i="63"/>
  <c r="I71" i="63" s="1"/>
  <c r="G43" i="63"/>
  <c r="I43" i="63" s="1"/>
  <c r="G61" i="63"/>
  <c r="I61" i="63" s="1"/>
  <c r="G38" i="63"/>
  <c r="I38" i="63" s="1"/>
  <c r="G107" i="63"/>
  <c r="I107" i="63" s="1"/>
  <c r="G33" i="63"/>
  <c r="I33" i="63" s="1"/>
  <c r="G35" i="63"/>
  <c r="I35" i="63" s="1"/>
  <c r="G70" i="63"/>
  <c r="I70" i="63" s="1"/>
  <c r="G103" i="63"/>
  <c r="I103" i="63" s="1"/>
  <c r="G46" i="63"/>
  <c r="I46" i="63" s="1"/>
  <c r="G48" i="63"/>
  <c r="I48" i="63" s="1"/>
  <c r="N40" i="85"/>
  <c r="O40" i="85" s="1"/>
  <c r="H48" i="85"/>
  <c r="H26" i="85"/>
  <c r="N56" i="85"/>
  <c r="O56" i="85" s="1"/>
  <c r="N23" i="85"/>
  <c r="O23" i="85" s="1"/>
  <c r="H74" i="85"/>
  <c r="D26" i="40"/>
  <c r="N50" i="85"/>
  <c r="O50" i="85" s="1"/>
  <c r="H10" i="85"/>
  <c r="N39" i="85"/>
  <c r="O39" i="85" s="1"/>
  <c r="H88" i="53"/>
  <c r="I88" i="53" s="1"/>
  <c r="G88" i="81" s="1"/>
  <c r="D20" i="40"/>
  <c r="D32" i="40"/>
  <c r="I87" i="53"/>
  <c r="G87" i="81" s="1"/>
  <c r="N98" i="85"/>
  <c r="O98" i="85" s="1"/>
  <c r="N51" i="85"/>
  <c r="O51" i="85" s="1"/>
  <c r="D36" i="40"/>
  <c r="N47" i="85"/>
  <c r="O47" i="85" s="1"/>
  <c r="D19" i="40"/>
  <c r="N109" i="85"/>
  <c r="O109" i="85" s="1"/>
  <c r="N104" i="85"/>
  <c r="O104" i="85" s="1"/>
  <c r="D12" i="40"/>
  <c r="D17" i="40"/>
  <c r="H85" i="53"/>
  <c r="I85" i="53" s="1"/>
  <c r="G85" i="81" s="1"/>
  <c r="N115" i="85"/>
  <c r="O115" i="85" s="1"/>
  <c r="G87" i="85"/>
  <c r="N87" i="85" s="1"/>
  <c r="O87" i="85" s="1"/>
  <c r="G88" i="85"/>
  <c r="H88" i="85" s="1"/>
  <c r="D25" i="40"/>
  <c r="D28" i="40"/>
  <c r="N110" i="85"/>
  <c r="O110" i="85" s="1"/>
  <c r="D13" i="40"/>
  <c r="N58" i="85"/>
  <c r="O58" i="85" s="1"/>
  <c r="D38" i="40"/>
  <c r="D45" i="40"/>
  <c r="N60" i="85"/>
  <c r="O60" i="85" s="1"/>
  <c r="H33" i="85"/>
  <c r="D18" i="40"/>
  <c r="D43" i="40"/>
  <c r="D30" i="40"/>
  <c r="H53" i="85"/>
  <c r="N17" i="85"/>
  <c r="O17" i="85" s="1"/>
  <c r="N94" i="85"/>
  <c r="O94" i="85" s="1"/>
  <c r="D46" i="40"/>
  <c r="D27" i="40"/>
  <c r="D14" i="40"/>
  <c r="N42" i="85"/>
  <c r="O42" i="85" s="1"/>
  <c r="H42" i="85"/>
  <c r="D24" i="40"/>
  <c r="H22" i="85"/>
  <c r="N22" i="85"/>
  <c r="O22" i="85" s="1"/>
  <c r="D31" i="40"/>
  <c r="H34" i="85"/>
  <c r="N34" i="85"/>
  <c r="O34" i="85" s="1"/>
  <c r="H15" i="85"/>
  <c r="N15" i="85"/>
  <c r="O15" i="85" s="1"/>
  <c r="N55" i="85"/>
  <c r="O55" i="85" s="1"/>
  <c r="H55" i="85"/>
  <c r="H86" i="85"/>
  <c r="N86" i="85"/>
  <c r="O86" i="85" s="1"/>
  <c r="H59" i="85"/>
  <c r="N59" i="85"/>
  <c r="O59" i="85" s="1"/>
  <c r="D10" i="53"/>
  <c r="D9" i="85" s="1" a="1"/>
  <c r="D10" i="40"/>
  <c r="H63" i="85"/>
  <c r="N63" i="85"/>
  <c r="O63" i="85" s="1"/>
  <c r="H99" i="85"/>
  <c r="N99" i="85"/>
  <c r="O99" i="85" s="1"/>
  <c r="H19" i="85"/>
  <c r="N19" i="85"/>
  <c r="O19" i="85" s="1"/>
  <c r="H92" i="85"/>
  <c r="N92" i="85"/>
  <c r="O92" i="85" s="1"/>
  <c r="G13" i="53"/>
  <c r="H73" i="85"/>
  <c r="N73" i="85"/>
  <c r="O73" i="85" s="1"/>
  <c r="D42" i="40"/>
  <c r="H89" i="85"/>
  <c r="N89" i="85"/>
  <c r="O89" i="85" s="1"/>
  <c r="N116" i="85" l="1"/>
  <c r="O116" i="85" s="1"/>
  <c r="G116" i="63" s="1"/>
  <c r="I116" i="63" s="1"/>
  <c r="H116" i="85"/>
  <c r="N84" i="85"/>
  <c r="O84" i="85" s="1"/>
  <c r="R118" i="44"/>
  <c r="H82" i="53"/>
  <c r="I82" i="53" s="1"/>
  <c r="G82" i="81" s="1"/>
  <c r="G83" i="85"/>
  <c r="G78" i="85"/>
  <c r="H77" i="53"/>
  <c r="I77" i="53" s="1"/>
  <c r="G77" i="81" s="1"/>
  <c r="D34" i="40" s="1"/>
  <c r="G84" i="63"/>
  <c r="I84" i="63" s="1"/>
  <c r="G22" i="63"/>
  <c r="I22" i="63" s="1"/>
  <c r="G94" i="63"/>
  <c r="I94" i="63" s="1"/>
  <c r="G87" i="63"/>
  <c r="I87" i="63" s="1"/>
  <c r="G47" i="63"/>
  <c r="I47" i="63" s="1"/>
  <c r="G39" i="63"/>
  <c r="I39" i="63" s="1"/>
  <c r="G23" i="63"/>
  <c r="I23" i="63" s="1"/>
  <c r="G73" i="63"/>
  <c r="I73" i="63" s="1"/>
  <c r="G17" i="63"/>
  <c r="I17" i="63" s="1"/>
  <c r="G115" i="63"/>
  <c r="I115" i="63" s="1"/>
  <c r="G56" i="63"/>
  <c r="I56" i="63" s="1"/>
  <c r="G99" i="63"/>
  <c r="I99" i="63" s="1"/>
  <c r="G60" i="63"/>
  <c r="I60" i="63" s="1"/>
  <c r="G51" i="63"/>
  <c r="I51" i="63" s="1"/>
  <c r="G50" i="63"/>
  <c r="I50" i="63" s="1"/>
  <c r="G109" i="63"/>
  <c r="I109" i="63" s="1"/>
  <c r="G86" i="63"/>
  <c r="I86" i="63" s="1"/>
  <c r="G19" i="63"/>
  <c r="I19" i="63" s="1"/>
  <c r="G55" i="63"/>
  <c r="I55" i="63" s="1"/>
  <c r="G58" i="63"/>
  <c r="I58" i="63" s="1"/>
  <c r="G15" i="63"/>
  <c r="I15" i="63" s="1"/>
  <c r="G98" i="63"/>
  <c r="I98" i="63" s="1"/>
  <c r="G114" i="63"/>
  <c r="I114" i="63" s="1"/>
  <c r="G40" i="63"/>
  <c r="I40" i="63" s="1"/>
  <c r="G110" i="63"/>
  <c r="I110" i="63" s="1"/>
  <c r="G59" i="63"/>
  <c r="I59" i="63" s="1"/>
  <c r="G34" i="63"/>
  <c r="I34" i="63" s="1"/>
  <c r="G104" i="63"/>
  <c r="I104" i="63" s="1"/>
  <c r="G42" i="63"/>
  <c r="I42" i="63" s="1"/>
  <c r="G89" i="63"/>
  <c r="I89" i="63" s="1"/>
  <c r="G92" i="63"/>
  <c r="I92" i="63" s="1"/>
  <c r="G63" i="63"/>
  <c r="I63" i="63" s="1"/>
  <c r="D9" i="85"/>
  <c r="D92" i="85"/>
  <c r="D79" i="85"/>
  <c r="D54" i="85"/>
  <c r="D112" i="85"/>
  <c r="E112" i="85" s="1"/>
  <c r="I112" i="85" s="1"/>
  <c r="D16" i="85"/>
  <c r="D39" i="85"/>
  <c r="D62" i="85"/>
  <c r="D97" i="85"/>
  <c r="D31" i="85"/>
  <c r="D24" i="85"/>
  <c r="D59" i="85"/>
  <c r="D94" i="85"/>
  <c r="D55" i="85"/>
  <c r="D21" i="85"/>
  <c r="D78" i="85"/>
  <c r="D53" i="85"/>
  <c r="D22" i="85"/>
  <c r="D17" i="85"/>
  <c r="D36" i="85"/>
  <c r="D80" i="85"/>
  <c r="D67" i="85"/>
  <c r="D18" i="85"/>
  <c r="D100" i="85"/>
  <c r="D29" i="85"/>
  <c r="D27" i="85"/>
  <c r="D50" i="85"/>
  <c r="D85" i="85"/>
  <c r="D108" i="85"/>
  <c r="D12" i="85"/>
  <c r="D47" i="85"/>
  <c r="D82" i="85"/>
  <c r="D105" i="85"/>
  <c r="D103" i="85"/>
  <c r="D63" i="85"/>
  <c r="D48" i="85"/>
  <c r="D91" i="85"/>
  <c r="D51" i="85"/>
  <c r="D106" i="85"/>
  <c r="D68" i="85"/>
  <c r="D19" i="85"/>
  <c r="D113" i="85"/>
  <c r="D88" i="85"/>
  <c r="D111" i="85"/>
  <c r="E111" i="85" s="1"/>
  <c r="D15" i="85"/>
  <c r="D38" i="85"/>
  <c r="D73" i="85"/>
  <c r="D96" i="85"/>
  <c r="D32" i="85"/>
  <c r="D35" i="85"/>
  <c r="D70" i="85"/>
  <c r="D93" i="85"/>
  <c r="D57" i="85"/>
  <c r="D116" i="85"/>
  <c r="E116" i="85" s="1"/>
  <c r="D86" i="85"/>
  <c r="D83" i="85"/>
  <c r="D28" i="85"/>
  <c r="D13" i="85"/>
  <c r="D10" i="85"/>
  <c r="D56" i="85"/>
  <c r="D114" i="85"/>
  <c r="D101" i="85"/>
  <c r="D76" i="85"/>
  <c r="D99" i="85"/>
  <c r="D41" i="85"/>
  <c r="D26" i="85"/>
  <c r="D61" i="85"/>
  <c r="D84" i="85"/>
  <c r="D30" i="85"/>
  <c r="D23" i="85"/>
  <c r="D58" i="85"/>
  <c r="D81" i="85"/>
  <c r="D40" i="85"/>
  <c r="D42" i="85"/>
  <c r="D104" i="85"/>
  <c r="D109" i="85"/>
  <c r="D33" i="85"/>
  <c r="D20" i="85"/>
  <c r="D102" i="85"/>
  <c r="D89" i="85"/>
  <c r="D64" i="85"/>
  <c r="D87" i="85"/>
  <c r="D110" i="85"/>
  <c r="D14" i="85"/>
  <c r="D49" i="85"/>
  <c r="D72" i="85"/>
  <c r="D107" i="85"/>
  <c r="D11" i="85"/>
  <c r="D46" i="85"/>
  <c r="D69" i="85"/>
  <c r="D115" i="85"/>
  <c r="E115" i="85" s="1"/>
  <c r="D90" i="85"/>
  <c r="D77" i="85"/>
  <c r="D52" i="85"/>
  <c r="D75" i="85"/>
  <c r="D98" i="85"/>
  <c r="D43" i="85"/>
  <c r="D37" i="85"/>
  <c r="D60" i="85"/>
  <c r="D95" i="85"/>
  <c r="D44" i="85"/>
  <c r="D34" i="85"/>
  <c r="D65" i="85"/>
  <c r="D25" i="85"/>
  <c r="D45" i="85"/>
  <c r="D66" i="85"/>
  <c r="D74" i="85"/>
  <c r="D71" i="85"/>
  <c r="D37" i="40"/>
  <c r="H87" i="85"/>
  <c r="N88" i="85"/>
  <c r="O88" i="85" s="1"/>
  <c r="E10" i="53"/>
  <c r="H13" i="53"/>
  <c r="G14" i="85"/>
  <c r="G116" i="53"/>
  <c r="K9" i="85" l="1"/>
  <c r="L9" i="85" s="1"/>
  <c r="C9" i="63" s="1"/>
  <c r="E9" i="85"/>
  <c r="K114" i="85"/>
  <c r="L114" i="85" s="1"/>
  <c r="E114" i="85"/>
  <c r="I114" i="85" s="1"/>
  <c r="K113" i="85"/>
  <c r="L113" i="85" s="1"/>
  <c r="E113" i="85"/>
  <c r="I113" i="85" s="1"/>
  <c r="H83" i="85"/>
  <c r="N83" i="85"/>
  <c r="O83" i="85" s="1"/>
  <c r="G83" i="63" s="1"/>
  <c r="I83" i="63" s="1"/>
  <c r="H78" i="85"/>
  <c r="N78" i="85"/>
  <c r="O78" i="85" s="1"/>
  <c r="G78" i="63" s="1"/>
  <c r="I78" i="63" s="1"/>
  <c r="G88" i="63"/>
  <c r="I88" i="63" s="1"/>
  <c r="H14" i="85"/>
  <c r="N14" i="85"/>
  <c r="G117" i="85"/>
  <c r="I13" i="53"/>
  <c r="G13" i="81" s="1"/>
  <c r="D9" i="40" s="1"/>
  <c r="H116" i="53"/>
  <c r="I10" i="53"/>
  <c r="E116" i="53"/>
  <c r="P114" i="85" l="1"/>
  <c r="C114" i="63"/>
  <c r="P113" i="85"/>
  <c r="C113" i="63"/>
  <c r="E9" i="63"/>
  <c r="K9" i="63"/>
  <c r="I116" i="53"/>
  <c r="H117" i="85"/>
  <c r="E62" i="85"/>
  <c r="I62" i="85" s="1"/>
  <c r="K62" i="85"/>
  <c r="L62" i="85" s="1"/>
  <c r="C62" i="63" s="1"/>
  <c r="E93" i="85"/>
  <c r="I93" i="85" s="1"/>
  <c r="K93" i="85"/>
  <c r="L93" i="85" s="1"/>
  <c r="C93" i="63" s="1"/>
  <c r="K100" i="85"/>
  <c r="L100" i="85" s="1"/>
  <c r="C100" i="63" s="1"/>
  <c r="E100" i="85"/>
  <c r="I100" i="85" s="1"/>
  <c r="K109" i="85"/>
  <c r="L109" i="85" s="1"/>
  <c r="C109" i="63" s="1"/>
  <c r="E109" i="85"/>
  <c r="I109" i="85" s="1"/>
  <c r="K73" i="85"/>
  <c r="L73" i="85" s="1"/>
  <c r="C73" i="63" s="1"/>
  <c r="E73" i="85"/>
  <c r="I73" i="85" s="1"/>
  <c r="K17" i="85"/>
  <c r="L17" i="85" s="1"/>
  <c r="C17" i="63" s="1"/>
  <c r="E17" i="85"/>
  <c r="I17" i="85" s="1"/>
  <c r="E16" i="85"/>
  <c r="I16" i="85" s="1"/>
  <c r="K16" i="85"/>
  <c r="L16" i="85" s="1"/>
  <c r="C16" i="63" s="1"/>
  <c r="E64" i="85"/>
  <c r="I64" i="85" s="1"/>
  <c r="K64" i="85"/>
  <c r="L64" i="85" s="1"/>
  <c r="C64" i="63" s="1"/>
  <c r="E20" i="85"/>
  <c r="I20" i="85" s="1"/>
  <c r="K20" i="85"/>
  <c r="L20" i="85" s="1"/>
  <c r="C20" i="63" s="1"/>
  <c r="E10" i="85"/>
  <c r="I10" i="85" s="1"/>
  <c r="K10" i="85"/>
  <c r="L10" i="85" s="1"/>
  <c r="C10" i="63" s="1"/>
  <c r="K55" i="85"/>
  <c r="L55" i="85" s="1"/>
  <c r="C55" i="63" s="1"/>
  <c r="E55" i="85"/>
  <c r="I55" i="85" s="1"/>
  <c r="K19" i="85"/>
  <c r="L19" i="85" s="1"/>
  <c r="C19" i="63" s="1"/>
  <c r="E19" i="85"/>
  <c r="I19" i="85" s="1"/>
  <c r="E96" i="85"/>
  <c r="I96" i="85" s="1"/>
  <c r="K96" i="85"/>
  <c r="L96" i="85" s="1"/>
  <c r="C96" i="63" s="1"/>
  <c r="E52" i="85"/>
  <c r="I52" i="85" s="1"/>
  <c r="K52" i="85"/>
  <c r="L52" i="85" s="1"/>
  <c r="C52" i="63" s="1"/>
  <c r="K76" i="85"/>
  <c r="L76" i="85" s="1"/>
  <c r="C76" i="63" s="1"/>
  <c r="E76" i="85"/>
  <c r="I76" i="85" s="1"/>
  <c r="K69" i="85"/>
  <c r="L69" i="85" s="1"/>
  <c r="C69" i="63" s="1"/>
  <c r="E69" i="85"/>
  <c r="I69" i="85" s="1"/>
  <c r="K31" i="85"/>
  <c r="L31" i="85" s="1"/>
  <c r="C31" i="63" s="1"/>
  <c r="E31" i="85"/>
  <c r="I31" i="85" s="1"/>
  <c r="K44" i="85"/>
  <c r="L44" i="85" s="1"/>
  <c r="C44" i="63" s="1"/>
  <c r="E44" i="85"/>
  <c r="I44" i="85" s="1"/>
  <c r="K51" i="85"/>
  <c r="L51" i="85" s="1"/>
  <c r="C51" i="63" s="1"/>
  <c r="E51" i="85"/>
  <c r="I51" i="85" s="1"/>
  <c r="E26" i="85"/>
  <c r="I26" i="85" s="1"/>
  <c r="K26" i="85"/>
  <c r="L26" i="85" s="1"/>
  <c r="C26" i="63" s="1"/>
  <c r="K86" i="85"/>
  <c r="L86" i="85" s="1"/>
  <c r="C86" i="63" s="1"/>
  <c r="E86" i="85"/>
  <c r="I86" i="85" s="1"/>
  <c r="E56" i="85"/>
  <c r="I56" i="85" s="1"/>
  <c r="K56" i="85"/>
  <c r="L56" i="85" s="1"/>
  <c r="C56" i="63" s="1"/>
  <c r="K106" i="85"/>
  <c r="L106" i="85" s="1"/>
  <c r="C106" i="63" s="1"/>
  <c r="E106" i="85"/>
  <c r="I106" i="85" s="1"/>
  <c r="K21" i="85"/>
  <c r="L21" i="85" s="1"/>
  <c r="C21" i="63" s="1"/>
  <c r="E21" i="85"/>
  <c r="I21" i="85" s="1"/>
  <c r="E27" i="85"/>
  <c r="I27" i="85" s="1"/>
  <c r="K27" i="85"/>
  <c r="L27" i="85" s="1"/>
  <c r="C27" i="63" s="1"/>
  <c r="K105" i="85"/>
  <c r="L105" i="85" s="1"/>
  <c r="C105" i="63" s="1"/>
  <c r="E105" i="85"/>
  <c r="I105" i="85" s="1"/>
  <c r="E50" i="85"/>
  <c r="I50" i="85" s="1"/>
  <c r="K50" i="85"/>
  <c r="L50" i="85" s="1"/>
  <c r="C50" i="63" s="1"/>
  <c r="E24" i="85"/>
  <c r="I24" i="85" s="1"/>
  <c r="K24" i="85"/>
  <c r="L24" i="85" s="1"/>
  <c r="C24" i="63" s="1"/>
  <c r="K70" i="85"/>
  <c r="L70" i="85" s="1"/>
  <c r="C70" i="63" s="1"/>
  <c r="E70" i="85"/>
  <c r="I70" i="85" s="1"/>
  <c r="E81" i="85"/>
  <c r="I81" i="85" s="1"/>
  <c r="K81" i="85"/>
  <c r="L81" i="85" s="1"/>
  <c r="C81" i="63" s="1"/>
  <c r="E42" i="85"/>
  <c r="I42" i="85" s="1"/>
  <c r="K42" i="85"/>
  <c r="L42" i="85" s="1"/>
  <c r="C42" i="63" s="1"/>
  <c r="K32" i="85"/>
  <c r="L32" i="85" s="1"/>
  <c r="C32" i="63" s="1"/>
  <c r="E32" i="85"/>
  <c r="I32" i="85" s="1"/>
  <c r="K78" i="85"/>
  <c r="L78" i="85" s="1"/>
  <c r="C78" i="63" s="1"/>
  <c r="E78" i="85"/>
  <c r="I78" i="85" s="1"/>
  <c r="K38" i="85"/>
  <c r="L38" i="85" s="1"/>
  <c r="C38" i="63" s="1"/>
  <c r="E38" i="85"/>
  <c r="I38" i="85" s="1"/>
  <c r="E110" i="85"/>
  <c r="I110" i="85" s="1"/>
  <c r="K110" i="85"/>
  <c r="L110" i="85" s="1"/>
  <c r="C110" i="63" s="1"/>
  <c r="K99" i="85"/>
  <c r="L99" i="85" s="1"/>
  <c r="C99" i="63" s="1"/>
  <c r="E99" i="85"/>
  <c r="I99" i="85" s="1"/>
  <c r="K35" i="85"/>
  <c r="L35" i="85" s="1"/>
  <c r="C35" i="63" s="1"/>
  <c r="E35" i="85"/>
  <c r="I35" i="85" s="1"/>
  <c r="E83" i="85"/>
  <c r="I83" i="85" s="1"/>
  <c r="K83" i="85"/>
  <c r="L83" i="85" s="1"/>
  <c r="C83" i="63" s="1"/>
  <c r="K58" i="85"/>
  <c r="L58" i="85" s="1"/>
  <c r="C58" i="63" s="1"/>
  <c r="E58" i="85"/>
  <c r="I58" i="85" s="1"/>
  <c r="K88" i="85"/>
  <c r="L88" i="85" s="1"/>
  <c r="C88" i="63" s="1"/>
  <c r="E88" i="85"/>
  <c r="I88" i="85" s="1"/>
  <c r="E53" i="85"/>
  <c r="I53" i="85" s="1"/>
  <c r="K53" i="85"/>
  <c r="L53" i="85" s="1"/>
  <c r="C53" i="63" s="1"/>
  <c r="K63" i="85"/>
  <c r="L63" i="85" s="1"/>
  <c r="C63" i="63" s="1"/>
  <c r="E63" i="85"/>
  <c r="I63" i="85" s="1"/>
  <c r="K30" i="85"/>
  <c r="L30" i="85" s="1"/>
  <c r="C30" i="63" s="1"/>
  <c r="E30" i="85"/>
  <c r="I30" i="85" s="1"/>
  <c r="K34" i="85"/>
  <c r="L34" i="85" s="1"/>
  <c r="C34" i="63" s="1"/>
  <c r="E34" i="85"/>
  <c r="I34" i="85" s="1"/>
  <c r="K111" i="85"/>
  <c r="L111" i="85" s="1"/>
  <c r="C111" i="63" s="1"/>
  <c r="I111" i="85"/>
  <c r="K82" i="85"/>
  <c r="L82" i="85" s="1"/>
  <c r="C82" i="63" s="1"/>
  <c r="E82" i="85"/>
  <c r="I82" i="85" s="1"/>
  <c r="K61" i="85"/>
  <c r="L61" i="85" s="1"/>
  <c r="C61" i="63" s="1"/>
  <c r="E61" i="85"/>
  <c r="I61" i="85" s="1"/>
  <c r="K45" i="85"/>
  <c r="L45" i="85" s="1"/>
  <c r="C45" i="63" s="1"/>
  <c r="E45" i="85"/>
  <c r="I45" i="85" s="1"/>
  <c r="K112" i="85"/>
  <c r="K23" i="85"/>
  <c r="L23" i="85" s="1"/>
  <c r="C23" i="63" s="1"/>
  <c r="E23" i="85"/>
  <c r="I23" i="85" s="1"/>
  <c r="K41" i="85"/>
  <c r="L41" i="85" s="1"/>
  <c r="C41" i="63" s="1"/>
  <c r="E41" i="85"/>
  <c r="I41" i="85" s="1"/>
  <c r="K107" i="85"/>
  <c r="L107" i="85" s="1"/>
  <c r="C107" i="63" s="1"/>
  <c r="E107" i="85"/>
  <c r="I107" i="85" s="1"/>
  <c r="K47" i="85"/>
  <c r="L47" i="85" s="1"/>
  <c r="C47" i="63" s="1"/>
  <c r="E47" i="85"/>
  <c r="I47" i="85" s="1"/>
  <c r="E84" i="85"/>
  <c r="I84" i="85" s="1"/>
  <c r="K84" i="85"/>
  <c r="L84" i="85" s="1"/>
  <c r="C84" i="63" s="1"/>
  <c r="K98" i="85"/>
  <c r="L98" i="85" s="1"/>
  <c r="C98" i="63" s="1"/>
  <c r="E98" i="85"/>
  <c r="I98" i="85" s="1"/>
  <c r="E97" i="85"/>
  <c r="I97" i="85" s="1"/>
  <c r="K97" i="85"/>
  <c r="L97" i="85" s="1"/>
  <c r="C97" i="63" s="1"/>
  <c r="K11" i="85"/>
  <c r="L11" i="85" s="1"/>
  <c r="C11" i="63" s="1"/>
  <c r="E11" i="85"/>
  <c r="I11" i="85" s="1"/>
  <c r="E25" i="85"/>
  <c r="I25" i="85" s="1"/>
  <c r="K25" i="85"/>
  <c r="L25" i="85" s="1"/>
  <c r="C25" i="63" s="1"/>
  <c r="K94" i="85"/>
  <c r="L94" i="85" s="1"/>
  <c r="C94" i="63" s="1"/>
  <c r="E94" i="85"/>
  <c r="I94" i="85" s="1"/>
  <c r="K37" i="85"/>
  <c r="L37" i="85" s="1"/>
  <c r="C37" i="63" s="1"/>
  <c r="E37" i="85"/>
  <c r="I37" i="85" s="1"/>
  <c r="E18" i="85"/>
  <c r="I18" i="85" s="1"/>
  <c r="K18" i="85"/>
  <c r="L18" i="85" s="1"/>
  <c r="C18" i="63" s="1"/>
  <c r="E60" i="85"/>
  <c r="I60" i="85" s="1"/>
  <c r="K60" i="85"/>
  <c r="L60" i="85" s="1"/>
  <c r="C60" i="63" s="1"/>
  <c r="E66" i="85"/>
  <c r="I66" i="85" s="1"/>
  <c r="K66" i="85"/>
  <c r="L66" i="85" s="1"/>
  <c r="C66" i="63" s="1"/>
  <c r="K29" i="85"/>
  <c r="L29" i="85" s="1"/>
  <c r="C29" i="63" s="1"/>
  <c r="E29" i="85"/>
  <c r="I29" i="85" s="1"/>
  <c r="E108" i="85"/>
  <c r="I108" i="85" s="1"/>
  <c r="K108" i="85"/>
  <c r="L108" i="85" s="1"/>
  <c r="C108" i="63" s="1"/>
  <c r="G10" i="81"/>
  <c r="D8" i="40" s="1"/>
  <c r="D48" i="40" s="1"/>
  <c r="G116" i="81"/>
  <c r="K39" i="85"/>
  <c r="L39" i="85" s="1"/>
  <c r="C39" i="63" s="1"/>
  <c r="E39" i="85"/>
  <c r="I39" i="85" s="1"/>
  <c r="E87" i="85"/>
  <c r="I87" i="85" s="1"/>
  <c r="K87" i="85"/>
  <c r="L87" i="85" s="1"/>
  <c r="C87" i="63" s="1"/>
  <c r="K71" i="85"/>
  <c r="L71" i="85" s="1"/>
  <c r="C71" i="63" s="1"/>
  <c r="E71" i="85"/>
  <c r="I71" i="85" s="1"/>
  <c r="E33" i="85"/>
  <c r="I33" i="85" s="1"/>
  <c r="K33" i="85"/>
  <c r="L33" i="85" s="1"/>
  <c r="C33" i="63" s="1"/>
  <c r="K65" i="85"/>
  <c r="L65" i="85" s="1"/>
  <c r="C65" i="63" s="1"/>
  <c r="E65" i="85"/>
  <c r="I65" i="85" s="1"/>
  <c r="K79" i="85"/>
  <c r="L79" i="85" s="1"/>
  <c r="C79" i="63" s="1"/>
  <c r="E79" i="85"/>
  <c r="I79" i="85" s="1"/>
  <c r="E46" i="85"/>
  <c r="I46" i="85" s="1"/>
  <c r="K46" i="85"/>
  <c r="L46" i="85" s="1"/>
  <c r="C46" i="63" s="1"/>
  <c r="K74" i="85"/>
  <c r="L74" i="85" s="1"/>
  <c r="C74" i="63" s="1"/>
  <c r="E74" i="85"/>
  <c r="I74" i="85" s="1"/>
  <c r="E67" i="85"/>
  <c r="I67" i="85" s="1"/>
  <c r="K67" i="85"/>
  <c r="L67" i="85" s="1"/>
  <c r="C67" i="63" s="1"/>
  <c r="E12" i="85"/>
  <c r="I12" i="85" s="1"/>
  <c r="K12" i="85"/>
  <c r="L12" i="85" s="1"/>
  <c r="C12" i="63" s="1"/>
  <c r="K101" i="85"/>
  <c r="L101" i="85" s="1"/>
  <c r="C101" i="63" s="1"/>
  <c r="E101" i="85"/>
  <c r="I101" i="85" s="1"/>
  <c r="E28" i="85"/>
  <c r="I28" i="85" s="1"/>
  <c r="K28" i="85"/>
  <c r="L28" i="85" s="1"/>
  <c r="C28" i="63" s="1"/>
  <c r="E72" i="85"/>
  <c r="I72" i="85" s="1"/>
  <c r="K72" i="85"/>
  <c r="L72" i="85" s="1"/>
  <c r="C72" i="63" s="1"/>
  <c r="K57" i="85"/>
  <c r="L57" i="85" s="1"/>
  <c r="C57" i="63" s="1"/>
  <c r="E57" i="85"/>
  <c r="I57" i="85" s="1"/>
  <c r="K59" i="85"/>
  <c r="L59" i="85" s="1"/>
  <c r="C59" i="63" s="1"/>
  <c r="E59" i="85"/>
  <c r="I59" i="85" s="1"/>
  <c r="K77" i="85"/>
  <c r="L77" i="85" s="1"/>
  <c r="C77" i="63" s="1"/>
  <c r="E77" i="85"/>
  <c r="I77" i="85" s="1"/>
  <c r="K90" i="85"/>
  <c r="L90" i="85" s="1"/>
  <c r="C90" i="63" s="1"/>
  <c r="E90" i="85"/>
  <c r="I90" i="85" s="1"/>
  <c r="K75" i="85"/>
  <c r="L75" i="85" s="1"/>
  <c r="C75" i="63" s="1"/>
  <c r="E75" i="85"/>
  <c r="I75" i="85" s="1"/>
  <c r="K40" i="85"/>
  <c r="L40" i="85" s="1"/>
  <c r="C40" i="63" s="1"/>
  <c r="E40" i="85"/>
  <c r="I40" i="85" s="1"/>
  <c r="K89" i="85"/>
  <c r="L89" i="85" s="1"/>
  <c r="C89" i="63" s="1"/>
  <c r="E89" i="85"/>
  <c r="I89" i="85" s="1"/>
  <c r="K48" i="85"/>
  <c r="L48" i="85" s="1"/>
  <c r="C48" i="63" s="1"/>
  <c r="E48" i="85"/>
  <c r="I48" i="85" s="1"/>
  <c r="K115" i="85"/>
  <c r="I115" i="85"/>
  <c r="E15" i="85"/>
  <c r="I15" i="85" s="1"/>
  <c r="K15" i="85"/>
  <c r="L15" i="85" s="1"/>
  <c r="C15" i="63" s="1"/>
  <c r="K103" i="85"/>
  <c r="L103" i="85" s="1"/>
  <c r="C103" i="63" s="1"/>
  <c r="E103" i="85"/>
  <c r="I103" i="85" s="1"/>
  <c r="D117" i="85"/>
  <c r="E95" i="85"/>
  <c r="I95" i="85" s="1"/>
  <c r="K95" i="85"/>
  <c r="L95" i="85" s="1"/>
  <c r="C95" i="63" s="1"/>
  <c r="K116" i="85"/>
  <c r="L116" i="85" s="1"/>
  <c r="C116" i="63" s="1"/>
  <c r="I116" i="85"/>
  <c r="K68" i="85"/>
  <c r="L68" i="85" s="1"/>
  <c r="C68" i="63" s="1"/>
  <c r="E68" i="85"/>
  <c r="I68" i="85" s="1"/>
  <c r="K22" i="85"/>
  <c r="L22" i="85" s="1"/>
  <c r="C22" i="63" s="1"/>
  <c r="E22" i="85"/>
  <c r="I22" i="85" s="1"/>
  <c r="K92" i="85"/>
  <c r="L92" i="85" s="1"/>
  <c r="C92" i="63" s="1"/>
  <c r="E92" i="85"/>
  <c r="I92" i="85" s="1"/>
  <c r="K104" i="85"/>
  <c r="L104" i="85" s="1"/>
  <c r="C104" i="63" s="1"/>
  <c r="E104" i="85"/>
  <c r="I104" i="85" s="1"/>
  <c r="E85" i="85"/>
  <c r="I85" i="85" s="1"/>
  <c r="K85" i="85"/>
  <c r="L85" i="85" s="1"/>
  <c r="C85" i="63" s="1"/>
  <c r="E54" i="85"/>
  <c r="I54" i="85" s="1"/>
  <c r="K54" i="85"/>
  <c r="L54" i="85" s="1"/>
  <c r="C54" i="63" s="1"/>
  <c r="E36" i="85"/>
  <c r="I36" i="85" s="1"/>
  <c r="K36" i="85"/>
  <c r="L36" i="85" s="1"/>
  <c r="C36" i="63" s="1"/>
  <c r="K80" i="85"/>
  <c r="L80" i="85" s="1"/>
  <c r="C80" i="63" s="1"/>
  <c r="E80" i="85"/>
  <c r="I80" i="85" s="1"/>
  <c r="K14" i="85"/>
  <c r="L14" i="85" s="1"/>
  <c r="C14" i="63" s="1"/>
  <c r="E14" i="85"/>
  <c r="I14" i="85" s="1"/>
  <c r="E43" i="85"/>
  <c r="I43" i="85" s="1"/>
  <c r="K43" i="85"/>
  <c r="L43" i="85" s="1"/>
  <c r="C43" i="63" s="1"/>
  <c r="K91" i="85"/>
  <c r="L91" i="85" s="1"/>
  <c r="C91" i="63" s="1"/>
  <c r="E91" i="85"/>
  <c r="I91" i="85" s="1"/>
  <c r="E102" i="85"/>
  <c r="I102" i="85" s="1"/>
  <c r="K102" i="85"/>
  <c r="L102" i="85" s="1"/>
  <c r="C102" i="63" s="1"/>
  <c r="K49" i="85"/>
  <c r="L49" i="85" s="1"/>
  <c r="C49" i="63" s="1"/>
  <c r="E49" i="85"/>
  <c r="I49" i="85" s="1"/>
  <c r="K13" i="85"/>
  <c r="L13" i="85" s="1"/>
  <c r="C13" i="63" s="1"/>
  <c r="E13" i="85"/>
  <c r="I13" i="85" s="1"/>
  <c r="O14" i="85"/>
  <c r="G14" i="63" s="1"/>
  <c r="G117" i="63" s="1"/>
  <c r="N117" i="85"/>
  <c r="M9" i="63" l="1"/>
  <c r="K113" i="63"/>
  <c r="E113" i="63"/>
  <c r="M113" i="63" s="1"/>
  <c r="E114" i="63"/>
  <c r="M114" i="63" s="1"/>
  <c r="K114" i="63"/>
  <c r="C115" i="63"/>
  <c r="L115" i="85"/>
  <c r="P115" i="85" s="1"/>
  <c r="L112" i="85"/>
  <c r="K116" i="63"/>
  <c r="E116" i="63"/>
  <c r="M116" i="63" s="1"/>
  <c r="P13" i="85"/>
  <c r="P22" i="85"/>
  <c r="P72" i="85"/>
  <c r="P67" i="85"/>
  <c r="P66" i="85"/>
  <c r="P110" i="85"/>
  <c r="P42" i="85"/>
  <c r="P50" i="85"/>
  <c r="P64" i="85"/>
  <c r="P85" i="85"/>
  <c r="K117" i="85"/>
  <c r="P48" i="85"/>
  <c r="P90" i="85"/>
  <c r="P65" i="85"/>
  <c r="P39" i="85"/>
  <c r="P94" i="85"/>
  <c r="P98" i="85"/>
  <c r="P41" i="85"/>
  <c r="P61" i="85"/>
  <c r="P30" i="85"/>
  <c r="P58" i="85"/>
  <c r="P106" i="85"/>
  <c r="P51" i="85"/>
  <c r="P76" i="85"/>
  <c r="P55" i="85"/>
  <c r="P109" i="85"/>
  <c r="P49" i="85"/>
  <c r="P14" i="85"/>
  <c r="P68" i="85"/>
  <c r="P28" i="85"/>
  <c r="P33" i="85"/>
  <c r="B8" i="41"/>
  <c r="D51" i="40" s="1"/>
  <c r="P60" i="85"/>
  <c r="P25" i="85"/>
  <c r="P84" i="85"/>
  <c r="P83" i="85"/>
  <c r="P81" i="85"/>
  <c r="P56" i="85"/>
  <c r="P52" i="85"/>
  <c r="P10" i="85"/>
  <c r="P16" i="85"/>
  <c r="P103" i="85"/>
  <c r="P89" i="85"/>
  <c r="P77" i="85"/>
  <c r="P74" i="85"/>
  <c r="G118" i="81"/>
  <c r="G119" i="81" s="1"/>
  <c r="P23" i="85"/>
  <c r="P82" i="85"/>
  <c r="P63" i="85"/>
  <c r="P38" i="85"/>
  <c r="P105" i="85"/>
  <c r="P44" i="85"/>
  <c r="P100" i="85"/>
  <c r="P102" i="85"/>
  <c r="P80" i="85"/>
  <c r="P104" i="85"/>
  <c r="P116" i="85"/>
  <c r="P15" i="85"/>
  <c r="P46" i="85"/>
  <c r="P108" i="85"/>
  <c r="P18" i="85"/>
  <c r="P53" i="85"/>
  <c r="P27" i="85"/>
  <c r="P96" i="85"/>
  <c r="P93" i="85"/>
  <c r="P36" i="85"/>
  <c r="P95" i="85"/>
  <c r="P40" i="85"/>
  <c r="P59" i="85"/>
  <c r="P101" i="85"/>
  <c r="P71" i="85"/>
  <c r="P11" i="85"/>
  <c r="P47" i="85"/>
  <c r="P111" i="85"/>
  <c r="P35" i="85"/>
  <c r="P78" i="85"/>
  <c r="P70" i="85"/>
  <c r="P86" i="85"/>
  <c r="P31" i="85"/>
  <c r="P17" i="85"/>
  <c r="O117" i="85"/>
  <c r="P91" i="85"/>
  <c r="P92" i="85"/>
  <c r="P12" i="85"/>
  <c r="P87" i="85"/>
  <c r="P97" i="85"/>
  <c r="P24" i="85"/>
  <c r="P26" i="85"/>
  <c r="P20" i="85"/>
  <c r="P62" i="85"/>
  <c r="P43" i="85"/>
  <c r="P54" i="85"/>
  <c r="I9" i="85"/>
  <c r="I117" i="85" s="1"/>
  <c r="E117" i="85"/>
  <c r="P75" i="85"/>
  <c r="P57" i="85"/>
  <c r="P79" i="85"/>
  <c r="P29" i="85"/>
  <c r="P37" i="85"/>
  <c r="P107" i="85"/>
  <c r="P45" i="85"/>
  <c r="P34" i="85"/>
  <c r="P88" i="85"/>
  <c r="P99" i="85"/>
  <c r="P32" i="85"/>
  <c r="P21" i="85"/>
  <c r="P69" i="85"/>
  <c r="P19" i="85"/>
  <c r="P73" i="85"/>
  <c r="Q113" i="81" l="1"/>
  <c r="Q112" i="81"/>
  <c r="H112" i="81" s="1"/>
  <c r="Q8" i="81"/>
  <c r="P112" i="85"/>
  <c r="C112" i="63"/>
  <c r="E112" i="63" s="1"/>
  <c r="M112" i="63" s="1"/>
  <c r="J114" i="82"/>
  <c r="L114" i="82"/>
  <c r="K114" i="82"/>
  <c r="M114" i="82"/>
  <c r="N114" i="82"/>
  <c r="I114" i="82"/>
  <c r="G114" i="82"/>
  <c r="H114" i="82"/>
  <c r="H9" i="63" a="1"/>
  <c r="H118" i="63" a="1"/>
  <c r="D52" i="40"/>
  <c r="K19" i="63"/>
  <c r="E19" i="63"/>
  <c r="M19" i="63" s="1"/>
  <c r="E69" i="63"/>
  <c r="M69" i="63" s="1"/>
  <c r="K69" i="63"/>
  <c r="K78" i="63"/>
  <c r="E78" i="63"/>
  <c r="M78" i="63" s="1"/>
  <c r="E62" i="63"/>
  <c r="M62" i="63" s="1"/>
  <c r="K62" i="63"/>
  <c r="E91" i="63"/>
  <c r="M91" i="63" s="1"/>
  <c r="K91" i="63"/>
  <c r="E35" i="63"/>
  <c r="M35" i="63" s="1"/>
  <c r="K35" i="63"/>
  <c r="K11" i="63"/>
  <c r="E11" i="63"/>
  <c r="M11" i="63" s="1"/>
  <c r="K108" i="63"/>
  <c r="E108" i="63"/>
  <c r="M108" i="63" s="1"/>
  <c r="K44" i="63"/>
  <c r="E44" i="63"/>
  <c r="M44" i="63" s="1"/>
  <c r="E82" i="63"/>
  <c r="M82" i="63" s="1"/>
  <c r="K82" i="63"/>
  <c r="K77" i="63"/>
  <c r="E77" i="63"/>
  <c r="M77" i="63" s="1"/>
  <c r="E83" i="63"/>
  <c r="M83" i="63" s="1"/>
  <c r="K83" i="63"/>
  <c r="K30" i="63"/>
  <c r="E30" i="63"/>
  <c r="M30" i="63" s="1"/>
  <c r="K94" i="63"/>
  <c r="E94" i="63"/>
  <c r="M94" i="63" s="1"/>
  <c r="E50" i="63"/>
  <c r="M50" i="63" s="1"/>
  <c r="K50" i="63"/>
  <c r="E79" i="63"/>
  <c r="M79" i="63" s="1"/>
  <c r="K79" i="63"/>
  <c r="E88" i="63"/>
  <c r="M88" i="63" s="1"/>
  <c r="K88" i="63"/>
  <c r="E37" i="63"/>
  <c r="M37" i="63" s="1"/>
  <c r="K37" i="63"/>
  <c r="K24" i="63"/>
  <c r="E24" i="63"/>
  <c r="M24" i="63" s="1"/>
  <c r="E34" i="63"/>
  <c r="M34" i="63" s="1"/>
  <c r="K34" i="63"/>
  <c r="K97" i="63"/>
  <c r="E97" i="63"/>
  <c r="M97" i="63" s="1"/>
  <c r="E21" i="63"/>
  <c r="M21" i="63" s="1"/>
  <c r="K21" i="63"/>
  <c r="E29" i="63"/>
  <c r="M29" i="63" s="1"/>
  <c r="K29" i="63"/>
  <c r="E115" i="63"/>
  <c r="M115" i="63" s="1"/>
  <c r="K115" i="63"/>
  <c r="K31" i="63"/>
  <c r="E31" i="63"/>
  <c r="M31" i="63" s="1"/>
  <c r="K40" i="63"/>
  <c r="E40" i="63"/>
  <c r="M40" i="63" s="1"/>
  <c r="E96" i="63"/>
  <c r="M96" i="63" s="1"/>
  <c r="K96" i="63"/>
  <c r="E104" i="63"/>
  <c r="M104" i="63" s="1"/>
  <c r="K104" i="63"/>
  <c r="E10" i="63"/>
  <c r="K10" i="63"/>
  <c r="K14" i="63"/>
  <c r="E14" i="63"/>
  <c r="E76" i="63"/>
  <c r="M76" i="63" s="1"/>
  <c r="K76" i="63"/>
  <c r="E48" i="63"/>
  <c r="M48" i="63" s="1"/>
  <c r="K48" i="63"/>
  <c r="E67" i="63"/>
  <c r="M67" i="63" s="1"/>
  <c r="K67" i="63"/>
  <c r="K84" i="63"/>
  <c r="E84" i="63"/>
  <c r="M84" i="63" s="1"/>
  <c r="K61" i="63"/>
  <c r="E61" i="63"/>
  <c r="M61" i="63" s="1"/>
  <c r="K73" i="63"/>
  <c r="E73" i="63"/>
  <c r="M73" i="63" s="1"/>
  <c r="E32" i="63"/>
  <c r="M32" i="63" s="1"/>
  <c r="K32" i="63"/>
  <c r="E45" i="63"/>
  <c r="M45" i="63" s="1"/>
  <c r="K45" i="63"/>
  <c r="I14" i="63"/>
  <c r="I117" i="63" s="1"/>
  <c r="K86" i="63"/>
  <c r="E86" i="63"/>
  <c r="M86" i="63" s="1"/>
  <c r="K71" i="63"/>
  <c r="H72" i="82" s="1"/>
  <c r="E71" i="63"/>
  <c r="M71" i="63" s="1"/>
  <c r="E95" i="63"/>
  <c r="M95" i="63" s="1"/>
  <c r="K95" i="63"/>
  <c r="K27" i="63"/>
  <c r="E27" i="63"/>
  <c r="M27" i="63" s="1"/>
  <c r="K46" i="63"/>
  <c r="E46" i="63"/>
  <c r="M46" i="63" s="1"/>
  <c r="K80" i="63"/>
  <c r="E80" i="63"/>
  <c r="M80" i="63" s="1"/>
  <c r="E23" i="63"/>
  <c r="M23" i="63" s="1"/>
  <c r="K23" i="63"/>
  <c r="K89" i="63"/>
  <c r="E89" i="63"/>
  <c r="M89" i="63" s="1"/>
  <c r="E52" i="63"/>
  <c r="M52" i="63" s="1"/>
  <c r="K52" i="63"/>
  <c r="K33" i="63"/>
  <c r="E33" i="63"/>
  <c r="M33" i="63" s="1"/>
  <c r="K49" i="63"/>
  <c r="E49" i="63"/>
  <c r="M49" i="63" s="1"/>
  <c r="E72" i="63"/>
  <c r="M72" i="63" s="1"/>
  <c r="K72" i="63"/>
  <c r="K105" i="63"/>
  <c r="E105" i="63"/>
  <c r="M105" i="63" s="1"/>
  <c r="K51" i="63"/>
  <c r="E51" i="63"/>
  <c r="M51" i="63" s="1"/>
  <c r="E39" i="63"/>
  <c r="M39" i="63" s="1"/>
  <c r="K39" i="63"/>
  <c r="P9" i="85"/>
  <c r="P117" i="85" s="1"/>
  <c r="L117" i="85"/>
  <c r="E42" i="63"/>
  <c r="M42" i="63" s="1"/>
  <c r="K42" i="63"/>
  <c r="E87" i="63"/>
  <c r="M87" i="63" s="1"/>
  <c r="K87" i="63"/>
  <c r="K111" i="63"/>
  <c r="E111" i="63"/>
  <c r="M111" i="63" s="1"/>
  <c r="E57" i="63"/>
  <c r="M57" i="63" s="1"/>
  <c r="K57" i="63"/>
  <c r="E12" i="63"/>
  <c r="M12" i="63" s="1"/>
  <c r="K12" i="63"/>
  <c r="E70" i="63"/>
  <c r="M70" i="63" s="1"/>
  <c r="K70" i="63"/>
  <c r="K101" i="63"/>
  <c r="E101" i="63"/>
  <c r="M101" i="63" s="1"/>
  <c r="E15" i="63"/>
  <c r="M15" i="63" s="1"/>
  <c r="K15" i="63"/>
  <c r="E25" i="63"/>
  <c r="M25" i="63" s="1"/>
  <c r="K25" i="63"/>
  <c r="K109" i="63"/>
  <c r="E109" i="63"/>
  <c r="M109" i="63" s="1"/>
  <c r="K41" i="63"/>
  <c r="E41" i="63"/>
  <c r="M41" i="63" s="1"/>
  <c r="K65" i="63"/>
  <c r="E65" i="63"/>
  <c r="M65" i="63" s="1"/>
  <c r="E99" i="63"/>
  <c r="M99" i="63" s="1"/>
  <c r="K99" i="63"/>
  <c r="K36" i="63"/>
  <c r="E36" i="63"/>
  <c r="M36" i="63" s="1"/>
  <c r="K53" i="63"/>
  <c r="E53" i="63"/>
  <c r="M53" i="63" s="1"/>
  <c r="K102" i="63"/>
  <c r="E102" i="63"/>
  <c r="M102" i="63" s="1"/>
  <c r="E38" i="63"/>
  <c r="M38" i="63" s="1"/>
  <c r="K38" i="63"/>
  <c r="K103" i="63"/>
  <c r="E103" i="63"/>
  <c r="M103" i="63" s="1"/>
  <c r="K56" i="63"/>
  <c r="E56" i="63"/>
  <c r="M56" i="63" s="1"/>
  <c r="K28" i="63"/>
  <c r="E28" i="63"/>
  <c r="M28" i="63" s="1"/>
  <c r="K106" i="63"/>
  <c r="E106" i="63"/>
  <c r="M106" i="63" s="1"/>
  <c r="E85" i="63"/>
  <c r="M85" i="63" s="1"/>
  <c r="K85" i="63"/>
  <c r="K110" i="63"/>
  <c r="E110" i="63"/>
  <c r="M110" i="63" s="1"/>
  <c r="E22" i="63"/>
  <c r="M22" i="63" s="1"/>
  <c r="K22" i="63"/>
  <c r="K20" i="63"/>
  <c r="E20" i="63"/>
  <c r="M20" i="63" s="1"/>
  <c r="K54" i="63"/>
  <c r="E54" i="63"/>
  <c r="M54" i="63" s="1"/>
  <c r="E26" i="63"/>
  <c r="M26" i="63" s="1"/>
  <c r="K26" i="63"/>
  <c r="E17" i="63"/>
  <c r="M17" i="63" s="1"/>
  <c r="K17" i="63"/>
  <c r="K75" i="63"/>
  <c r="E75" i="63"/>
  <c r="M75" i="63" s="1"/>
  <c r="K43" i="63"/>
  <c r="E43" i="63"/>
  <c r="M43" i="63" s="1"/>
  <c r="K92" i="63"/>
  <c r="E92" i="63"/>
  <c r="M92" i="63" s="1"/>
  <c r="E74" i="63"/>
  <c r="M74" i="63" s="1"/>
  <c r="K74" i="63"/>
  <c r="K16" i="63"/>
  <c r="E16" i="63"/>
  <c r="M16" i="63" s="1"/>
  <c r="K68" i="63"/>
  <c r="E68" i="63"/>
  <c r="M68" i="63" s="1"/>
  <c r="K55" i="63"/>
  <c r="E55" i="63"/>
  <c r="M55" i="63" s="1"/>
  <c r="K58" i="63"/>
  <c r="E58" i="63"/>
  <c r="M58" i="63" s="1"/>
  <c r="E64" i="63"/>
  <c r="M64" i="63" s="1"/>
  <c r="K64" i="63"/>
  <c r="E66" i="63"/>
  <c r="M66" i="63" s="1"/>
  <c r="K66" i="63"/>
  <c r="E107" i="63"/>
  <c r="M107" i="63" s="1"/>
  <c r="K107" i="63"/>
  <c r="E47" i="63"/>
  <c r="M47" i="63" s="1"/>
  <c r="K47" i="63"/>
  <c r="K59" i="63"/>
  <c r="E59" i="63"/>
  <c r="M59" i="63" s="1"/>
  <c r="E93" i="63"/>
  <c r="M93" i="63" s="1"/>
  <c r="K93" i="63"/>
  <c r="K18" i="63"/>
  <c r="E18" i="63"/>
  <c r="M18" i="63" s="1"/>
  <c r="E100" i="63"/>
  <c r="M100" i="63" s="1"/>
  <c r="K100" i="63"/>
  <c r="K63" i="63"/>
  <c r="E63" i="63"/>
  <c r="M63" i="63" s="1"/>
  <c r="E81" i="63"/>
  <c r="M81" i="63" s="1"/>
  <c r="K81" i="63"/>
  <c r="K60" i="63"/>
  <c r="E60" i="63"/>
  <c r="M60" i="63" s="1"/>
  <c r="K98" i="63"/>
  <c r="E98" i="63"/>
  <c r="M98" i="63" s="1"/>
  <c r="E90" i="63"/>
  <c r="M90" i="63" s="1"/>
  <c r="K90" i="63"/>
  <c r="K13" i="63"/>
  <c r="E13" i="63"/>
  <c r="M13" i="63" s="1"/>
  <c r="M112" i="81" l="1"/>
  <c r="J112" i="81"/>
  <c r="I112" i="81"/>
  <c r="Q111" i="81"/>
  <c r="P112" i="81"/>
  <c r="N112" i="81"/>
  <c r="O112" i="81"/>
  <c r="H8" i="81"/>
  <c r="I8" i="81"/>
  <c r="J8" i="81"/>
  <c r="K8" i="81"/>
  <c r="K112" i="63"/>
  <c r="K117" i="63" s="1"/>
  <c r="C117" i="63"/>
  <c r="K112" i="81"/>
  <c r="E117" i="63"/>
  <c r="L112" i="81"/>
  <c r="M10" i="63"/>
  <c r="J118" i="63" a="1"/>
  <c r="J9" i="63" a="1"/>
  <c r="D118" i="63" a="1"/>
  <c r="D9" i="63" a="1"/>
  <c r="H123" i="63"/>
  <c r="H118" i="63"/>
  <c r="H124" i="63"/>
  <c r="H122" i="63"/>
  <c r="H119" i="63"/>
  <c r="H121" i="63"/>
  <c r="H120" i="63"/>
  <c r="H9" i="63"/>
  <c r="H68" i="63"/>
  <c r="H19" i="63"/>
  <c r="H53" i="63"/>
  <c r="H80" i="63"/>
  <c r="H54" i="63"/>
  <c r="H76" i="63"/>
  <c r="H63" i="63"/>
  <c r="H74" i="63"/>
  <c r="H73" i="63"/>
  <c r="H84" i="63"/>
  <c r="H95" i="63"/>
  <c r="H106" i="63"/>
  <c r="H10" i="63"/>
  <c r="H21" i="63"/>
  <c r="H100" i="63"/>
  <c r="H11" i="63"/>
  <c r="H56" i="63"/>
  <c r="H114" i="63"/>
  <c r="H17" i="63"/>
  <c r="H44" i="63"/>
  <c r="H30" i="63"/>
  <c r="H52" i="63"/>
  <c r="H51" i="63"/>
  <c r="H62" i="63"/>
  <c r="H61" i="63"/>
  <c r="H72" i="63"/>
  <c r="H83" i="63"/>
  <c r="H94" i="63"/>
  <c r="H105" i="63"/>
  <c r="H77" i="63"/>
  <c r="H96" i="63"/>
  <c r="H32" i="63"/>
  <c r="H90" i="63"/>
  <c r="H112" i="63"/>
  <c r="H103" i="63"/>
  <c r="H113" i="63"/>
  <c r="H40" i="63"/>
  <c r="H39" i="63"/>
  <c r="H50" i="63"/>
  <c r="H49" i="63"/>
  <c r="H60" i="63"/>
  <c r="H71" i="63"/>
  <c r="H82" i="63"/>
  <c r="H93" i="63"/>
  <c r="H43" i="63"/>
  <c r="H78" i="63"/>
  <c r="H86" i="63"/>
  <c r="H22" i="63"/>
  <c r="H20" i="63"/>
  <c r="H66" i="63"/>
  <c r="H88" i="63"/>
  <c r="H79" i="63"/>
  <c r="H89" i="63"/>
  <c r="H16" i="63"/>
  <c r="H27" i="63"/>
  <c r="H38" i="63"/>
  <c r="H37" i="63"/>
  <c r="H48" i="63"/>
  <c r="H59" i="63"/>
  <c r="H70" i="63"/>
  <c r="H81" i="63"/>
  <c r="H116" i="63"/>
  <c r="H85" i="63"/>
  <c r="H33" i="63"/>
  <c r="H115" i="63"/>
  <c r="H42" i="63"/>
  <c r="H64" i="63"/>
  <c r="H55" i="63"/>
  <c r="H65" i="63"/>
  <c r="H111" i="63"/>
  <c r="H15" i="63"/>
  <c r="H26" i="63"/>
  <c r="H25" i="63"/>
  <c r="H36" i="63"/>
  <c r="H47" i="63"/>
  <c r="H58" i="63"/>
  <c r="H69" i="63"/>
  <c r="H92" i="63"/>
  <c r="H75" i="63"/>
  <c r="H107" i="63"/>
  <c r="H91" i="63"/>
  <c r="H18" i="63"/>
  <c r="H28" i="63"/>
  <c r="H31" i="63"/>
  <c r="H41" i="63"/>
  <c r="H99" i="63"/>
  <c r="H110" i="63"/>
  <c r="H109" i="63"/>
  <c r="H13" i="63"/>
  <c r="H24" i="63"/>
  <c r="H35" i="63"/>
  <c r="H46" i="63"/>
  <c r="H57" i="63"/>
  <c r="H104" i="63"/>
  <c r="H67" i="63"/>
  <c r="H101" i="63"/>
  <c r="H14" i="63"/>
  <c r="H102" i="63"/>
  <c r="H29" i="63"/>
  <c r="H87" i="63"/>
  <c r="H98" i="63"/>
  <c r="H97" i="63"/>
  <c r="H108" i="63"/>
  <c r="H12" i="63"/>
  <c r="H23" i="63"/>
  <c r="H34" i="63"/>
  <c r="H45" i="63"/>
  <c r="M14" i="63"/>
  <c r="Q13" i="81" s="1"/>
  <c r="I48" i="82"/>
  <c r="N48" i="82"/>
  <c r="M48" i="82"/>
  <c r="G48" i="82"/>
  <c r="L48" i="82"/>
  <c r="J48" i="82"/>
  <c r="H48" i="82"/>
  <c r="K48" i="82"/>
  <c r="Q102" i="81"/>
  <c r="H90" i="82"/>
  <c r="L90" i="82"/>
  <c r="N90" i="82"/>
  <c r="I90" i="82"/>
  <c r="G90" i="82"/>
  <c r="J90" i="82"/>
  <c r="M90" i="82"/>
  <c r="K90" i="82"/>
  <c r="Q63" i="81"/>
  <c r="J102" i="82"/>
  <c r="H102" i="82"/>
  <c r="K102" i="82"/>
  <c r="G102" i="82"/>
  <c r="M102" i="82"/>
  <c r="I102" i="82"/>
  <c r="L102" i="82"/>
  <c r="N102" i="82"/>
  <c r="Q89" i="81"/>
  <c r="L64" i="82"/>
  <c r="M64" i="82"/>
  <c r="K64" i="82"/>
  <c r="G64" i="82"/>
  <c r="I64" i="82"/>
  <c r="J64" i="82"/>
  <c r="H64" i="82"/>
  <c r="N64" i="82"/>
  <c r="M60" i="82"/>
  <c r="H60" i="82"/>
  <c r="N60" i="82"/>
  <c r="L60" i="82"/>
  <c r="K60" i="82"/>
  <c r="I60" i="82"/>
  <c r="G60" i="82"/>
  <c r="J60" i="82"/>
  <c r="Q65" i="81"/>
  <c r="H69" i="82"/>
  <c r="J69" i="82"/>
  <c r="G69" i="82"/>
  <c r="N69" i="82"/>
  <c r="L69" i="82"/>
  <c r="M69" i="82"/>
  <c r="I69" i="82"/>
  <c r="K69" i="82"/>
  <c r="G93" i="82"/>
  <c r="K93" i="82"/>
  <c r="I93" i="82"/>
  <c r="H93" i="82"/>
  <c r="M93" i="82"/>
  <c r="L93" i="82"/>
  <c r="N93" i="82"/>
  <c r="J93" i="82"/>
  <c r="Q25" i="81"/>
  <c r="J111" i="82"/>
  <c r="N111" i="82"/>
  <c r="K111" i="82"/>
  <c r="I111" i="82"/>
  <c r="G111" i="82"/>
  <c r="H111" i="82"/>
  <c r="L111" i="82"/>
  <c r="M111" i="82"/>
  <c r="J57" i="82"/>
  <c r="H57" i="82"/>
  <c r="G57" i="82"/>
  <c r="L57" i="82"/>
  <c r="M57" i="82"/>
  <c r="K57" i="82"/>
  <c r="N57" i="82"/>
  <c r="I57" i="82"/>
  <c r="I54" i="82"/>
  <c r="F24" i="87" s="1"/>
  <c r="N54" i="82"/>
  <c r="K24" i="87" s="1"/>
  <c r="G54" i="82"/>
  <c r="D24" i="87" s="1"/>
  <c r="H54" i="82"/>
  <c r="E24" i="87" s="1"/>
  <c r="J54" i="82"/>
  <c r="G24" i="87" s="1"/>
  <c r="L54" i="82"/>
  <c r="I24" i="87" s="1"/>
  <c r="M54" i="82"/>
  <c r="J24" i="87" s="1"/>
  <c r="K54" i="82"/>
  <c r="H24" i="87" s="1"/>
  <c r="N66" i="82"/>
  <c r="H66" i="82"/>
  <c r="L66" i="82"/>
  <c r="I66" i="82"/>
  <c r="G66" i="82"/>
  <c r="M66" i="82"/>
  <c r="K66" i="82"/>
  <c r="J66" i="82"/>
  <c r="Q14" i="81"/>
  <c r="Q56" i="81"/>
  <c r="W9" i="63" a="1"/>
  <c r="J73" i="82"/>
  <c r="N73" i="82"/>
  <c r="M73" i="82"/>
  <c r="L73" i="82"/>
  <c r="K73" i="82"/>
  <c r="G73" i="82"/>
  <c r="H73" i="82"/>
  <c r="I73" i="82"/>
  <c r="Q88" i="81"/>
  <c r="Q26" i="81"/>
  <c r="Q72" i="81"/>
  <c r="J49" i="82"/>
  <c r="I49" i="82"/>
  <c r="G49" i="82"/>
  <c r="M49" i="82"/>
  <c r="L49" i="82"/>
  <c r="H49" i="82"/>
  <c r="N49" i="82"/>
  <c r="K49" i="82"/>
  <c r="H105" i="82"/>
  <c r="E46" i="87" s="1"/>
  <c r="G105" i="82"/>
  <c r="D46" i="87" s="1"/>
  <c r="M105" i="82"/>
  <c r="J46" i="87" s="1"/>
  <c r="L105" i="82"/>
  <c r="I46" i="87" s="1"/>
  <c r="N105" i="82"/>
  <c r="K46" i="87" s="1"/>
  <c r="K105" i="82"/>
  <c r="H46" i="87" s="1"/>
  <c r="J105" i="82"/>
  <c r="G46" i="87" s="1"/>
  <c r="I105" i="82"/>
  <c r="F46" i="87" s="1"/>
  <c r="H116" i="82"/>
  <c r="E31" i="87" s="1"/>
  <c r="J116" i="82"/>
  <c r="G31" i="87" s="1"/>
  <c r="M116" i="82"/>
  <c r="J31" i="87" s="1"/>
  <c r="I116" i="82"/>
  <c r="F31" i="87" s="1"/>
  <c r="L116" i="82"/>
  <c r="I31" i="87" s="1"/>
  <c r="G116" i="82"/>
  <c r="D31" i="87" s="1"/>
  <c r="N116" i="82"/>
  <c r="K31" i="87" s="1"/>
  <c r="K116" i="82"/>
  <c r="H31" i="87" s="1"/>
  <c r="J35" i="82"/>
  <c r="K35" i="82"/>
  <c r="N35" i="82"/>
  <c r="I35" i="82"/>
  <c r="G35" i="82"/>
  <c r="M35" i="82"/>
  <c r="L35" i="82"/>
  <c r="H35" i="82"/>
  <c r="H80" i="82"/>
  <c r="E37" i="87" s="1"/>
  <c r="N80" i="82"/>
  <c r="K37" i="87" s="1"/>
  <c r="L80" i="82"/>
  <c r="I37" i="87" s="1"/>
  <c r="K80" i="82"/>
  <c r="H37" i="87" s="1"/>
  <c r="G80" i="82"/>
  <c r="D37" i="87" s="1"/>
  <c r="M80" i="82"/>
  <c r="J37" i="87" s="1"/>
  <c r="I80" i="82"/>
  <c r="F37" i="87" s="1"/>
  <c r="J80" i="82"/>
  <c r="G37" i="87" s="1"/>
  <c r="I84" i="82"/>
  <c r="G84" i="82"/>
  <c r="N84" i="82"/>
  <c r="K84" i="82"/>
  <c r="H84" i="82"/>
  <c r="L84" i="82"/>
  <c r="M84" i="82"/>
  <c r="J84" i="82"/>
  <c r="Q107" i="81"/>
  <c r="M63" i="82"/>
  <c r="H63" i="82"/>
  <c r="N63" i="82"/>
  <c r="L63" i="82"/>
  <c r="K63" i="82"/>
  <c r="G63" i="82"/>
  <c r="I63" i="82"/>
  <c r="J63" i="82"/>
  <c r="H74" i="82"/>
  <c r="M74" i="82"/>
  <c r="I74" i="82"/>
  <c r="L74" i="82"/>
  <c r="J74" i="82"/>
  <c r="K74" i="82"/>
  <c r="N74" i="82"/>
  <c r="G74" i="82"/>
  <c r="Q47" i="81"/>
  <c r="Q103" i="81"/>
  <c r="Q114" i="81"/>
  <c r="Q33" i="81"/>
  <c r="Q78" i="81"/>
  <c r="Q82" i="81"/>
  <c r="G109" i="82"/>
  <c r="I109" i="82"/>
  <c r="L109" i="82"/>
  <c r="N109" i="82"/>
  <c r="J109" i="82"/>
  <c r="M109" i="82"/>
  <c r="H109" i="82"/>
  <c r="K109" i="82"/>
  <c r="Q61" i="81"/>
  <c r="Q60" i="81"/>
  <c r="N77" i="82"/>
  <c r="K35" i="87" s="1"/>
  <c r="J77" i="82"/>
  <c r="G35" i="87" s="1"/>
  <c r="I77" i="82"/>
  <c r="F35" i="87" s="1"/>
  <c r="L77" i="82"/>
  <c r="I35" i="87" s="1"/>
  <c r="H77" i="82"/>
  <c r="E35" i="87" s="1"/>
  <c r="G77" i="82"/>
  <c r="D35" i="87" s="1"/>
  <c r="M77" i="82"/>
  <c r="J35" i="87" s="1"/>
  <c r="K77" i="82"/>
  <c r="H35" i="87" s="1"/>
  <c r="M97" i="82"/>
  <c r="H97" i="82"/>
  <c r="I97" i="82"/>
  <c r="G97" i="82"/>
  <c r="J97" i="82"/>
  <c r="L97" i="82"/>
  <c r="N97" i="82"/>
  <c r="K97" i="82"/>
  <c r="I30" i="82"/>
  <c r="H30" i="82"/>
  <c r="J30" i="82"/>
  <c r="N30" i="82"/>
  <c r="G30" i="82"/>
  <c r="L30" i="82"/>
  <c r="K30" i="82"/>
  <c r="M30" i="82"/>
  <c r="Q23" i="81"/>
  <c r="J51" i="82"/>
  <c r="L51" i="82"/>
  <c r="K51" i="82"/>
  <c r="M51" i="82"/>
  <c r="G51" i="82"/>
  <c r="H51" i="82"/>
  <c r="I51" i="82"/>
  <c r="N51" i="82"/>
  <c r="Q76" i="81"/>
  <c r="Q10" i="81"/>
  <c r="Q77" i="81"/>
  <c r="Q97" i="81"/>
  <c r="Q53" i="81"/>
  <c r="Q40" i="81"/>
  <c r="H28" i="82"/>
  <c r="M28" i="82"/>
  <c r="G28" i="82"/>
  <c r="J28" i="82"/>
  <c r="L28" i="82"/>
  <c r="N28" i="82"/>
  <c r="I28" i="82"/>
  <c r="K28" i="82"/>
  <c r="I55" i="82"/>
  <c r="F25" i="87" s="1"/>
  <c r="K55" i="82"/>
  <c r="H25" i="87" s="1"/>
  <c r="G55" i="82"/>
  <c r="D25" i="87" s="1"/>
  <c r="N55" i="82"/>
  <c r="K25" i="87" s="1"/>
  <c r="M55" i="82"/>
  <c r="J25" i="87" s="1"/>
  <c r="H55" i="82"/>
  <c r="E25" i="87" s="1"/>
  <c r="J55" i="82"/>
  <c r="G25" i="87" s="1"/>
  <c r="L55" i="82"/>
  <c r="I25" i="87" s="1"/>
  <c r="I96" i="82"/>
  <c r="G96" i="82"/>
  <c r="N96" i="82"/>
  <c r="K96" i="82"/>
  <c r="M96" i="82"/>
  <c r="J96" i="82"/>
  <c r="H96" i="82"/>
  <c r="L96" i="82"/>
  <c r="Q59" i="81"/>
  <c r="Q17" i="81"/>
  <c r="Q57" i="81"/>
  <c r="G75" i="82"/>
  <c r="L75" i="82"/>
  <c r="N75" i="82"/>
  <c r="K75" i="82"/>
  <c r="H75" i="82"/>
  <c r="I75" i="82"/>
  <c r="M75" i="82"/>
  <c r="J75" i="82"/>
  <c r="Q74" i="81"/>
  <c r="Q19" i="81"/>
  <c r="Q105" i="81"/>
  <c r="N39" i="82"/>
  <c r="K39" i="82"/>
  <c r="H39" i="82"/>
  <c r="I39" i="82"/>
  <c r="G39" i="82"/>
  <c r="M39" i="82"/>
  <c r="L39" i="82"/>
  <c r="J39" i="82"/>
  <c r="I113" i="82"/>
  <c r="J113" i="82"/>
  <c r="K113" i="82"/>
  <c r="N113" i="82"/>
  <c r="G113" i="82"/>
  <c r="L113" i="82"/>
  <c r="H113" i="82"/>
  <c r="M113" i="82"/>
  <c r="Q108" i="81"/>
  <c r="K71" i="82"/>
  <c r="H71" i="82"/>
  <c r="I71" i="82"/>
  <c r="N71" i="82"/>
  <c r="G71" i="82"/>
  <c r="L71" i="82"/>
  <c r="M71" i="82"/>
  <c r="J71" i="82"/>
  <c r="G88" i="82"/>
  <c r="M88" i="82"/>
  <c r="N88" i="82"/>
  <c r="K88" i="82"/>
  <c r="I88" i="82"/>
  <c r="J88" i="82"/>
  <c r="L88" i="82"/>
  <c r="H88" i="82"/>
  <c r="Q38" i="81"/>
  <c r="M50" i="82"/>
  <c r="H50" i="82"/>
  <c r="J50" i="82"/>
  <c r="G50" i="82"/>
  <c r="L50" i="82"/>
  <c r="I50" i="82"/>
  <c r="K50" i="82"/>
  <c r="N50" i="82"/>
  <c r="Q22" i="81"/>
  <c r="Q94" i="81"/>
  <c r="K62" i="82"/>
  <c r="I62" i="82"/>
  <c r="M62" i="82"/>
  <c r="N62" i="82"/>
  <c r="L62" i="82"/>
  <c r="G62" i="82"/>
  <c r="J62" i="82"/>
  <c r="H62" i="82"/>
  <c r="Q75" i="81"/>
  <c r="Q95" i="81"/>
  <c r="Q28" i="81"/>
  <c r="G25" i="82"/>
  <c r="I25" i="82"/>
  <c r="M25" i="82"/>
  <c r="H25" i="82"/>
  <c r="J25" i="82"/>
  <c r="K25" i="82"/>
  <c r="L25" i="82"/>
  <c r="N25" i="82"/>
  <c r="Q49" i="81"/>
  <c r="N78" i="82"/>
  <c r="K78" i="82"/>
  <c r="L78" i="82"/>
  <c r="I78" i="82"/>
  <c r="H78" i="82"/>
  <c r="M78" i="82"/>
  <c r="J78" i="82"/>
  <c r="G78" i="82"/>
  <c r="L12" i="82"/>
  <c r="K12" i="82"/>
  <c r="I12" i="82"/>
  <c r="J12" i="82"/>
  <c r="H12" i="82"/>
  <c r="G12" i="82"/>
  <c r="N12" i="82"/>
  <c r="M12" i="82"/>
  <c r="L79" i="82"/>
  <c r="I36" i="87" s="1"/>
  <c r="H79" i="82"/>
  <c r="E36" i="87" s="1"/>
  <c r="M79" i="82"/>
  <c r="J36" i="87" s="1"/>
  <c r="I79" i="82"/>
  <c r="F36" i="87" s="1"/>
  <c r="N79" i="82"/>
  <c r="K36" i="87" s="1"/>
  <c r="K79" i="82"/>
  <c r="H36" i="87" s="1"/>
  <c r="G79" i="82"/>
  <c r="D36" i="87" s="1"/>
  <c r="J79" i="82"/>
  <c r="G36" i="87" s="1"/>
  <c r="I99" i="82"/>
  <c r="K99" i="82"/>
  <c r="J99" i="82"/>
  <c r="H99" i="82"/>
  <c r="G99" i="82"/>
  <c r="N99" i="82"/>
  <c r="L99" i="82"/>
  <c r="M99" i="82"/>
  <c r="N17" i="82"/>
  <c r="M17" i="82"/>
  <c r="J17" i="82"/>
  <c r="H17" i="82"/>
  <c r="G17" i="82"/>
  <c r="L17" i="82"/>
  <c r="I17" i="82"/>
  <c r="K17" i="82"/>
  <c r="K104" i="82"/>
  <c r="G104" i="82"/>
  <c r="I104" i="82"/>
  <c r="J104" i="82"/>
  <c r="L104" i="82"/>
  <c r="H104" i="82"/>
  <c r="M104" i="82"/>
  <c r="N104" i="82"/>
  <c r="I42" i="82"/>
  <c r="G42" i="82"/>
  <c r="L42" i="82"/>
  <c r="M42" i="82"/>
  <c r="J42" i="82"/>
  <c r="H42" i="82"/>
  <c r="K42" i="82"/>
  <c r="N42" i="82"/>
  <c r="M24" i="82"/>
  <c r="L24" i="82"/>
  <c r="G24" i="82"/>
  <c r="K24" i="82"/>
  <c r="H24" i="82"/>
  <c r="J24" i="82"/>
  <c r="I24" i="82"/>
  <c r="N24" i="82"/>
  <c r="M61" i="82"/>
  <c r="L61" i="82"/>
  <c r="N61" i="82"/>
  <c r="K61" i="82"/>
  <c r="J61" i="82"/>
  <c r="G61" i="82"/>
  <c r="I61" i="82"/>
  <c r="H61" i="82"/>
  <c r="L19" i="82"/>
  <c r="N19" i="82"/>
  <c r="K19" i="82"/>
  <c r="I19" i="82"/>
  <c r="J19" i="82"/>
  <c r="H19" i="82"/>
  <c r="G19" i="82"/>
  <c r="M19" i="82"/>
  <c r="I115" i="82"/>
  <c r="J115" i="82"/>
  <c r="K115" i="82"/>
  <c r="G115" i="82"/>
  <c r="N115" i="82"/>
  <c r="H115" i="82"/>
  <c r="M115" i="82"/>
  <c r="L115" i="82"/>
  <c r="N59" i="82"/>
  <c r="K59" i="82"/>
  <c r="J59" i="82"/>
  <c r="I59" i="82"/>
  <c r="M59" i="82"/>
  <c r="G59" i="82"/>
  <c r="L59" i="82"/>
  <c r="H59" i="82"/>
  <c r="Q73" i="81"/>
  <c r="L76" i="82"/>
  <c r="M76" i="82"/>
  <c r="G76" i="82"/>
  <c r="H76" i="82"/>
  <c r="K76" i="82"/>
  <c r="N76" i="82"/>
  <c r="I76" i="82"/>
  <c r="J76" i="82"/>
  <c r="I21" i="82"/>
  <c r="H21" i="82"/>
  <c r="N21" i="82"/>
  <c r="K21" i="82"/>
  <c r="L21" i="82"/>
  <c r="M21" i="82"/>
  <c r="J21" i="82"/>
  <c r="G21" i="82"/>
  <c r="L107" i="82"/>
  <c r="J107" i="82"/>
  <c r="I107" i="82"/>
  <c r="H107" i="82"/>
  <c r="G107" i="82"/>
  <c r="M107" i="82"/>
  <c r="N107" i="82"/>
  <c r="K107" i="82"/>
  <c r="Q37" i="81"/>
  <c r="M110" i="82"/>
  <c r="K110" i="82"/>
  <c r="L110" i="82"/>
  <c r="I110" i="82"/>
  <c r="N110" i="82"/>
  <c r="H110" i="82"/>
  <c r="J110" i="82"/>
  <c r="G110" i="82"/>
  <c r="Q69" i="81"/>
  <c r="Q86" i="81"/>
  <c r="Q50" i="81"/>
  <c r="Q32" i="81"/>
  <c r="Q79" i="81"/>
  <c r="Q70" i="81"/>
  <c r="H46" i="82"/>
  <c r="L46" i="82"/>
  <c r="K46" i="82"/>
  <c r="G46" i="82"/>
  <c r="N46" i="82"/>
  <c r="I46" i="82"/>
  <c r="M46" i="82"/>
  <c r="J46" i="82"/>
  <c r="Q83" i="81"/>
  <c r="Q39" i="81"/>
  <c r="J22" i="82"/>
  <c r="G22" i="82"/>
  <c r="I22" i="82"/>
  <c r="N22" i="82"/>
  <c r="M22" i="82"/>
  <c r="H22" i="82"/>
  <c r="L22" i="82"/>
  <c r="K22" i="82"/>
  <c r="G38" i="82"/>
  <c r="M38" i="82"/>
  <c r="L38" i="82"/>
  <c r="K38" i="82"/>
  <c r="N38" i="82"/>
  <c r="J38" i="82"/>
  <c r="I38" i="82"/>
  <c r="H38" i="82"/>
  <c r="Q93" i="81"/>
  <c r="H83" i="82"/>
  <c r="K83" i="82"/>
  <c r="M83" i="82"/>
  <c r="L83" i="82"/>
  <c r="G83" i="82"/>
  <c r="J83" i="82"/>
  <c r="N83" i="82"/>
  <c r="I83" i="82"/>
  <c r="I36" i="82"/>
  <c r="J36" i="82"/>
  <c r="K36" i="82"/>
  <c r="G36" i="82"/>
  <c r="N36" i="82"/>
  <c r="L36" i="82"/>
  <c r="M36" i="82"/>
  <c r="H36" i="82"/>
  <c r="L70" i="82"/>
  <c r="J70" i="82"/>
  <c r="I70" i="82"/>
  <c r="H70" i="82"/>
  <c r="N70" i="82"/>
  <c r="M70" i="82"/>
  <c r="G70" i="82"/>
  <c r="K70" i="82"/>
  <c r="Q42" i="81"/>
  <c r="Q35" i="81"/>
  <c r="Q110" i="81"/>
  <c r="H44" i="82"/>
  <c r="I44" i="82"/>
  <c r="J44" i="82"/>
  <c r="G44" i="82"/>
  <c r="N44" i="82"/>
  <c r="L44" i="82"/>
  <c r="M44" i="82"/>
  <c r="K44" i="82"/>
  <c r="Q48" i="81"/>
  <c r="Q12" i="81"/>
  <c r="K82" i="82"/>
  <c r="L82" i="82"/>
  <c r="N82" i="82"/>
  <c r="G82" i="82"/>
  <c r="I82" i="82"/>
  <c r="H82" i="82"/>
  <c r="J82" i="82"/>
  <c r="M82" i="82"/>
  <c r="N94" i="82"/>
  <c r="K94" i="82"/>
  <c r="I94" i="82"/>
  <c r="G94" i="82"/>
  <c r="H94" i="82"/>
  <c r="J94" i="82"/>
  <c r="L94" i="82"/>
  <c r="M94" i="82"/>
  <c r="H108" i="82"/>
  <c r="J108" i="82"/>
  <c r="M108" i="82"/>
  <c r="K108" i="82"/>
  <c r="I108" i="82"/>
  <c r="N108" i="82"/>
  <c r="G108" i="82"/>
  <c r="L108" i="82"/>
  <c r="Q54" i="81"/>
  <c r="K117" i="82"/>
  <c r="H49" i="87" s="1"/>
  <c r="I117" i="82"/>
  <c r="F49" i="87" s="1"/>
  <c r="J117" i="82"/>
  <c r="G49" i="87" s="1"/>
  <c r="H117" i="82"/>
  <c r="E49" i="87" s="1"/>
  <c r="G117" i="82"/>
  <c r="D49" i="87" s="1"/>
  <c r="M117" i="82"/>
  <c r="J49" i="87" s="1"/>
  <c r="L117" i="82"/>
  <c r="I49" i="87" s="1"/>
  <c r="N117" i="82"/>
  <c r="K49" i="87" s="1"/>
  <c r="J18" i="82"/>
  <c r="I18" i="82"/>
  <c r="M18" i="82"/>
  <c r="G18" i="82"/>
  <c r="L18" i="82"/>
  <c r="H18" i="82"/>
  <c r="K18" i="82"/>
  <c r="N18" i="82"/>
  <c r="K23" i="82"/>
  <c r="L23" i="82"/>
  <c r="M23" i="82"/>
  <c r="H23" i="82"/>
  <c r="I23" i="82"/>
  <c r="J23" i="82"/>
  <c r="N23" i="82"/>
  <c r="G23" i="82"/>
  <c r="Q27" i="81"/>
  <c r="Q101" i="81"/>
  <c r="I100" i="82"/>
  <c r="M100" i="82"/>
  <c r="K100" i="82"/>
  <c r="L100" i="82"/>
  <c r="H100" i="82"/>
  <c r="G100" i="82"/>
  <c r="N100" i="82"/>
  <c r="J100" i="82"/>
  <c r="H26" i="82"/>
  <c r="L26" i="82"/>
  <c r="G26" i="82"/>
  <c r="M26" i="82"/>
  <c r="I26" i="82"/>
  <c r="K26" i="82"/>
  <c r="N26" i="82"/>
  <c r="J26" i="82"/>
  <c r="K13" i="82"/>
  <c r="L13" i="82"/>
  <c r="N13" i="82"/>
  <c r="H13" i="82"/>
  <c r="I13" i="82"/>
  <c r="J13" i="82"/>
  <c r="G13" i="82"/>
  <c r="M13" i="82"/>
  <c r="G43" i="82"/>
  <c r="H43" i="82"/>
  <c r="L43" i="82"/>
  <c r="N43" i="82"/>
  <c r="J43" i="82"/>
  <c r="I43" i="82"/>
  <c r="K43" i="82"/>
  <c r="M43" i="82"/>
  <c r="M52" i="82"/>
  <c r="G52" i="82"/>
  <c r="K52" i="82"/>
  <c r="I52" i="82"/>
  <c r="J52" i="82"/>
  <c r="N52" i="82"/>
  <c r="L52" i="82"/>
  <c r="H52" i="82"/>
  <c r="N34" i="82"/>
  <c r="H34" i="82"/>
  <c r="L34" i="82"/>
  <c r="I34" i="82"/>
  <c r="G34" i="82"/>
  <c r="J34" i="82"/>
  <c r="M34" i="82"/>
  <c r="K34" i="82"/>
  <c r="I81" i="82"/>
  <c r="K81" i="82"/>
  <c r="G81" i="82"/>
  <c r="H81" i="82"/>
  <c r="L81" i="82"/>
  <c r="M81" i="82"/>
  <c r="N81" i="82"/>
  <c r="J81" i="82"/>
  <c r="L72" i="82"/>
  <c r="K72" i="82"/>
  <c r="G72" i="82"/>
  <c r="N72" i="82"/>
  <c r="J72" i="82"/>
  <c r="M72" i="82"/>
  <c r="I72" i="82"/>
  <c r="Q44" i="81"/>
  <c r="M85" i="82"/>
  <c r="I85" i="82"/>
  <c r="K85" i="82"/>
  <c r="G85" i="82"/>
  <c r="N85" i="82"/>
  <c r="H85" i="82"/>
  <c r="L85" i="82"/>
  <c r="J85" i="82"/>
  <c r="N15" i="82"/>
  <c r="M15" i="82"/>
  <c r="I15" i="82"/>
  <c r="K15" i="82"/>
  <c r="J15" i="82"/>
  <c r="G15" i="82"/>
  <c r="L15" i="82"/>
  <c r="H15" i="82"/>
  <c r="M41" i="82"/>
  <c r="N41" i="82"/>
  <c r="I41" i="82"/>
  <c r="G41" i="82"/>
  <c r="L41" i="82"/>
  <c r="J41" i="82"/>
  <c r="K41" i="82"/>
  <c r="H41" i="82"/>
  <c r="Q20" i="81"/>
  <c r="Q36" i="81"/>
  <c r="K95" i="82"/>
  <c r="G95" i="82"/>
  <c r="I95" i="82"/>
  <c r="N95" i="82"/>
  <c r="L95" i="82"/>
  <c r="J95" i="82"/>
  <c r="H95" i="82"/>
  <c r="M95" i="82"/>
  <c r="Q81" i="81"/>
  <c r="Q34" i="81"/>
  <c r="Q68" i="81"/>
  <c r="H101" i="82"/>
  <c r="L101" i="82"/>
  <c r="J101" i="82"/>
  <c r="G101" i="82"/>
  <c r="N101" i="82"/>
  <c r="M101" i="82"/>
  <c r="I101" i="82"/>
  <c r="K101" i="82"/>
  <c r="L65" i="82"/>
  <c r="K65" i="82"/>
  <c r="I65" i="82"/>
  <c r="M65" i="82"/>
  <c r="N65" i="82"/>
  <c r="G65" i="82"/>
  <c r="H65" i="82"/>
  <c r="J65" i="82"/>
  <c r="M86" i="82"/>
  <c r="I86" i="82"/>
  <c r="H86" i="82"/>
  <c r="L86" i="82"/>
  <c r="J86" i="82"/>
  <c r="G86" i="82"/>
  <c r="K86" i="82"/>
  <c r="N86" i="82"/>
  <c r="Q71" i="81"/>
  <c r="Q46" i="81"/>
  <c r="K37" i="82"/>
  <c r="G37" i="82"/>
  <c r="I37" i="82"/>
  <c r="M37" i="82"/>
  <c r="N37" i="82"/>
  <c r="H37" i="82"/>
  <c r="J37" i="82"/>
  <c r="L37" i="82"/>
  <c r="M112" i="82"/>
  <c r="H112" i="82"/>
  <c r="K112" i="82"/>
  <c r="G112" i="82"/>
  <c r="I112" i="82"/>
  <c r="L112" i="82"/>
  <c r="J112" i="82"/>
  <c r="N112" i="82"/>
  <c r="K14" i="82"/>
  <c r="I14" i="82"/>
  <c r="G14" i="82"/>
  <c r="J14" i="82"/>
  <c r="H14" i="82"/>
  <c r="L14" i="82"/>
  <c r="N14" i="82"/>
  <c r="M14" i="82"/>
  <c r="Q80" i="81"/>
  <c r="Q92" i="81"/>
  <c r="Q106" i="81"/>
  <c r="H56" i="82"/>
  <c r="K56" i="82"/>
  <c r="L56" i="82"/>
  <c r="J56" i="82"/>
  <c r="M56" i="82"/>
  <c r="G56" i="82"/>
  <c r="I56" i="82"/>
  <c r="N56" i="82"/>
  <c r="Q115" i="81"/>
  <c r="H115" i="81" s="1"/>
  <c r="Q16" i="81"/>
  <c r="Q21" i="81"/>
  <c r="G29" i="82"/>
  <c r="H29" i="82"/>
  <c r="I29" i="82"/>
  <c r="K29" i="82"/>
  <c r="N29" i="82"/>
  <c r="L29" i="82"/>
  <c r="J29" i="82"/>
  <c r="M29" i="82"/>
  <c r="H103" i="82"/>
  <c r="L103" i="82"/>
  <c r="N103" i="82"/>
  <c r="J103" i="82"/>
  <c r="M103" i="82"/>
  <c r="G103" i="82"/>
  <c r="K103" i="82"/>
  <c r="I103" i="82"/>
  <c r="Q98" i="81"/>
  <c r="Q24" i="81"/>
  <c r="Q11" i="81"/>
  <c r="Q41" i="81"/>
  <c r="Q104" i="81"/>
  <c r="H53" i="82"/>
  <c r="E23" i="87" s="1"/>
  <c r="G53" i="82"/>
  <c r="D23" i="87" s="1"/>
  <c r="N53" i="82"/>
  <c r="K23" i="87" s="1"/>
  <c r="K53" i="82"/>
  <c r="H23" i="87" s="1"/>
  <c r="L53" i="82"/>
  <c r="I23" i="87" s="1"/>
  <c r="J53" i="82"/>
  <c r="G23" i="87" s="1"/>
  <c r="M53" i="82"/>
  <c r="J23" i="87" s="1"/>
  <c r="I53" i="82"/>
  <c r="F23" i="87" s="1"/>
  <c r="Q45" i="81"/>
  <c r="Q85" i="81"/>
  <c r="K33" i="82"/>
  <c r="I33" i="82"/>
  <c r="N33" i="82"/>
  <c r="J33" i="82"/>
  <c r="L33" i="82"/>
  <c r="H33" i="82"/>
  <c r="G33" i="82"/>
  <c r="M33" i="82"/>
  <c r="I68" i="82"/>
  <c r="J68" i="82"/>
  <c r="M68" i="82"/>
  <c r="N68" i="82"/>
  <c r="K68" i="82"/>
  <c r="L68" i="82"/>
  <c r="H68" i="82"/>
  <c r="G68" i="82"/>
  <c r="G11" i="82"/>
  <c r="N11" i="82"/>
  <c r="J11" i="82"/>
  <c r="L11" i="82"/>
  <c r="H11" i="82"/>
  <c r="M11" i="82"/>
  <c r="I11" i="82"/>
  <c r="K11" i="82"/>
  <c r="Q30" i="81"/>
  <c r="Q96" i="81"/>
  <c r="J89" i="82"/>
  <c r="M89" i="82"/>
  <c r="G89" i="82"/>
  <c r="H89" i="82"/>
  <c r="I89" i="82"/>
  <c r="K89" i="82"/>
  <c r="N89" i="82"/>
  <c r="L89" i="82"/>
  <c r="Q29" i="81"/>
  <c r="Q43" i="81"/>
  <c r="G92" i="82"/>
  <c r="H92" i="82"/>
  <c r="I92" i="82"/>
  <c r="N92" i="82"/>
  <c r="M92" i="82"/>
  <c r="K92" i="82"/>
  <c r="L92" i="82"/>
  <c r="J92" i="82"/>
  <c r="Q18" i="81"/>
  <c r="Q15" i="81"/>
  <c r="Q100" i="81"/>
  <c r="Q99" i="81"/>
  <c r="Q84" i="81"/>
  <c r="J40" i="82"/>
  <c r="H40" i="82"/>
  <c r="K40" i="82"/>
  <c r="I40" i="82"/>
  <c r="N40" i="82"/>
  <c r="L40" i="82"/>
  <c r="G40" i="82"/>
  <c r="M40" i="82"/>
  <c r="J91" i="82"/>
  <c r="K91" i="82"/>
  <c r="I91" i="82"/>
  <c r="H91" i="82"/>
  <c r="M91" i="82"/>
  <c r="G91" i="82"/>
  <c r="L91" i="82"/>
  <c r="N91" i="82"/>
  <c r="Q62" i="81"/>
  <c r="Q58" i="81"/>
  <c r="I67" i="82"/>
  <c r="H67" i="82"/>
  <c r="N67" i="82"/>
  <c r="M67" i="82"/>
  <c r="L67" i="82"/>
  <c r="K67" i="82"/>
  <c r="G67" i="82"/>
  <c r="J67" i="82"/>
  <c r="Q67" i="81"/>
  <c r="Q91" i="81"/>
  <c r="H27" i="82"/>
  <c r="I27" i="82"/>
  <c r="K27" i="82"/>
  <c r="M27" i="82"/>
  <c r="L27" i="82"/>
  <c r="G27" i="82"/>
  <c r="J27" i="82"/>
  <c r="N27" i="82"/>
  <c r="Q109" i="81"/>
  <c r="Q55" i="81"/>
  <c r="Q52" i="81"/>
  <c r="Q64" i="81"/>
  <c r="K16" i="82"/>
  <c r="H16" i="82"/>
  <c r="I16" i="82"/>
  <c r="M16" i="82"/>
  <c r="N16" i="82"/>
  <c r="G16" i="82"/>
  <c r="J16" i="82"/>
  <c r="L16" i="82"/>
  <c r="J58" i="82"/>
  <c r="K58" i="82"/>
  <c r="I58" i="82"/>
  <c r="G58" i="82"/>
  <c r="N58" i="82"/>
  <c r="M58" i="82"/>
  <c r="L58" i="82"/>
  <c r="H58" i="82"/>
  <c r="G106" i="82"/>
  <c r="N106" i="82"/>
  <c r="H106" i="82"/>
  <c r="J106" i="82"/>
  <c r="K106" i="82"/>
  <c r="M106" i="82"/>
  <c r="L106" i="82"/>
  <c r="I106" i="82"/>
  <c r="Q51" i="81"/>
  <c r="H47" i="82"/>
  <c r="K47" i="82"/>
  <c r="N47" i="82"/>
  <c r="I47" i="82"/>
  <c r="M47" i="82"/>
  <c r="J47" i="82"/>
  <c r="G47" i="82"/>
  <c r="L47" i="82"/>
  <c r="G87" i="82"/>
  <c r="L87" i="82"/>
  <c r="K87" i="82"/>
  <c r="J87" i="82"/>
  <c r="H87" i="82"/>
  <c r="N87" i="82"/>
  <c r="M87" i="82"/>
  <c r="I87" i="82"/>
  <c r="Q31" i="81"/>
  <c r="Q66" i="81"/>
  <c r="I32" i="82"/>
  <c r="M32" i="82"/>
  <c r="K32" i="82"/>
  <c r="G32" i="82"/>
  <c r="J32" i="82"/>
  <c r="L32" i="82"/>
  <c r="N32" i="82"/>
  <c r="H32" i="82"/>
  <c r="M98" i="82"/>
  <c r="J41" i="87" s="1"/>
  <c r="L98" i="82"/>
  <c r="I41" i="87" s="1"/>
  <c r="H98" i="82"/>
  <c r="E41" i="87" s="1"/>
  <c r="I98" i="82"/>
  <c r="F41" i="87" s="1"/>
  <c r="G98" i="82"/>
  <c r="D41" i="87" s="1"/>
  <c r="J98" i="82"/>
  <c r="G41" i="87" s="1"/>
  <c r="N98" i="82"/>
  <c r="K41" i="87" s="1"/>
  <c r="K98" i="82"/>
  <c r="H41" i="87" s="1"/>
  <c r="Q87" i="81"/>
  <c r="G31" i="82"/>
  <c r="N31" i="82"/>
  <c r="H31" i="82"/>
  <c r="J31" i="82"/>
  <c r="M31" i="82"/>
  <c r="K31" i="82"/>
  <c r="I31" i="82"/>
  <c r="L31" i="82"/>
  <c r="I45" i="82"/>
  <c r="H45" i="82"/>
  <c r="N45" i="82"/>
  <c r="K45" i="82"/>
  <c r="J45" i="82"/>
  <c r="M45" i="82"/>
  <c r="L45" i="82"/>
  <c r="G45" i="82"/>
  <c r="Q90" i="81"/>
  <c r="H20" i="82"/>
  <c r="I20" i="82"/>
  <c r="G20" i="82"/>
  <c r="N20" i="82"/>
  <c r="L20" i="82"/>
  <c r="J20" i="82"/>
  <c r="K20" i="82"/>
  <c r="M20" i="82"/>
  <c r="H125" i="63" l="1"/>
  <c r="Q9" i="81"/>
  <c r="M117" i="63"/>
  <c r="I111" i="81"/>
  <c r="H111" i="81"/>
  <c r="H117" i="63"/>
  <c r="H126" i="63" s="1"/>
  <c r="D26" i="87"/>
  <c r="J26" i="87"/>
  <c r="G28" i="87"/>
  <c r="D9" i="63"/>
  <c r="L9" i="63" s="1"/>
  <c r="D32" i="63"/>
  <c r="L32" i="63" s="1"/>
  <c r="D88" i="63"/>
  <c r="L88" i="63" s="1"/>
  <c r="D98" i="63"/>
  <c r="L98" i="63" s="1"/>
  <c r="D102" i="63"/>
  <c r="L102" i="63" s="1"/>
  <c r="D53" i="63"/>
  <c r="L53" i="63" s="1"/>
  <c r="D39" i="63"/>
  <c r="L39" i="63" s="1"/>
  <c r="D49" i="63"/>
  <c r="L49" i="63" s="1"/>
  <c r="D67" i="63"/>
  <c r="L67" i="63" s="1"/>
  <c r="D30" i="63"/>
  <c r="L30" i="63" s="1"/>
  <c r="D24" i="63"/>
  <c r="L24" i="63" s="1"/>
  <c r="D35" i="63"/>
  <c r="L35" i="63" s="1"/>
  <c r="D46" i="63"/>
  <c r="L46" i="63" s="1"/>
  <c r="D57" i="63"/>
  <c r="L57" i="63" s="1"/>
  <c r="D14" i="63"/>
  <c r="L14" i="63" s="1"/>
  <c r="D36" i="63"/>
  <c r="L36" i="63" s="1"/>
  <c r="D116" i="63"/>
  <c r="L116" i="63" s="1"/>
  <c r="D20" i="63"/>
  <c r="L20" i="63" s="1"/>
  <c r="D64" i="63"/>
  <c r="L64" i="63" s="1"/>
  <c r="D86" i="63"/>
  <c r="L86" i="63" s="1"/>
  <c r="D78" i="63"/>
  <c r="L78" i="63" s="1"/>
  <c r="D29" i="63"/>
  <c r="L29" i="63" s="1"/>
  <c r="D15" i="63"/>
  <c r="L15" i="63" s="1"/>
  <c r="D37" i="63"/>
  <c r="L37" i="63" s="1"/>
  <c r="D55" i="63"/>
  <c r="L55" i="63" s="1"/>
  <c r="D108" i="63"/>
  <c r="L108" i="63" s="1"/>
  <c r="D12" i="63"/>
  <c r="L12" i="63" s="1"/>
  <c r="D23" i="63"/>
  <c r="L23" i="63" s="1"/>
  <c r="D34" i="63"/>
  <c r="L34" i="63" s="1"/>
  <c r="D45" i="63"/>
  <c r="L45" i="63" s="1"/>
  <c r="D112" i="63"/>
  <c r="L112" i="63" s="1"/>
  <c r="D79" i="63"/>
  <c r="L79" i="63" s="1"/>
  <c r="D69" i="63"/>
  <c r="L69" i="63" s="1"/>
  <c r="D104" i="63"/>
  <c r="L104" i="63" s="1"/>
  <c r="D63" i="63"/>
  <c r="L63" i="63" s="1"/>
  <c r="D40" i="63"/>
  <c r="L40" i="63" s="1"/>
  <c r="D74" i="63"/>
  <c r="L74" i="63" s="1"/>
  <c r="D54" i="63"/>
  <c r="L54" i="63" s="1"/>
  <c r="D100" i="63"/>
  <c r="L100" i="63" s="1"/>
  <c r="D110" i="63"/>
  <c r="L110" i="63" s="1"/>
  <c r="D25" i="63"/>
  <c r="L25" i="63" s="1"/>
  <c r="D43" i="63"/>
  <c r="L43" i="63" s="1"/>
  <c r="D96" i="63"/>
  <c r="L96" i="63" s="1"/>
  <c r="D107" i="63"/>
  <c r="L107" i="63" s="1"/>
  <c r="D11" i="63"/>
  <c r="L11" i="63" s="1"/>
  <c r="D22" i="63"/>
  <c r="L22" i="63" s="1"/>
  <c r="D33" i="63"/>
  <c r="L33" i="63" s="1"/>
  <c r="D27" i="63"/>
  <c r="L27" i="63" s="1"/>
  <c r="D61" i="63"/>
  <c r="L61" i="63" s="1"/>
  <c r="D47" i="63"/>
  <c r="L47" i="63" s="1"/>
  <c r="D92" i="63"/>
  <c r="L92" i="63" s="1"/>
  <c r="D89" i="63"/>
  <c r="L89" i="63" s="1"/>
  <c r="D16" i="63"/>
  <c r="L16" i="63" s="1"/>
  <c r="D62" i="63"/>
  <c r="L62" i="63" s="1"/>
  <c r="D42" i="63"/>
  <c r="L42" i="63" s="1"/>
  <c r="D76" i="63"/>
  <c r="L76" i="63" s="1"/>
  <c r="D109" i="63"/>
  <c r="L109" i="63" s="1"/>
  <c r="D13" i="63"/>
  <c r="L13" i="63" s="1"/>
  <c r="D31" i="63"/>
  <c r="L31" i="63" s="1"/>
  <c r="D84" i="63"/>
  <c r="L84" i="63" s="1"/>
  <c r="D95" i="63"/>
  <c r="L95" i="63" s="1"/>
  <c r="D106" i="63"/>
  <c r="L106" i="63" s="1"/>
  <c r="D10" i="63"/>
  <c r="L10" i="63" s="1"/>
  <c r="D21" i="63"/>
  <c r="L21" i="63" s="1"/>
  <c r="D75" i="63"/>
  <c r="L75" i="63" s="1"/>
  <c r="D58" i="63"/>
  <c r="L58" i="63" s="1"/>
  <c r="D80" i="63"/>
  <c r="L80" i="63" s="1"/>
  <c r="D65" i="63"/>
  <c r="L65" i="63" s="1"/>
  <c r="D111" i="63"/>
  <c r="L111" i="63" s="1"/>
  <c r="D50" i="63"/>
  <c r="L50" i="63" s="1"/>
  <c r="D18" i="63"/>
  <c r="L18" i="63" s="1"/>
  <c r="D52" i="63"/>
  <c r="L52" i="63" s="1"/>
  <c r="D97" i="63"/>
  <c r="L97" i="63" s="1"/>
  <c r="D115" i="63"/>
  <c r="L115" i="63" s="1"/>
  <c r="D19" i="63"/>
  <c r="L19" i="63" s="1"/>
  <c r="D72" i="63"/>
  <c r="L72" i="63" s="1"/>
  <c r="D83" i="63"/>
  <c r="L83" i="63" s="1"/>
  <c r="D94" i="63"/>
  <c r="L94" i="63" s="1"/>
  <c r="D105" i="63"/>
  <c r="L105" i="63" s="1"/>
  <c r="D44" i="63"/>
  <c r="L44" i="63" s="1"/>
  <c r="D77" i="63"/>
  <c r="L77" i="63" s="1"/>
  <c r="D66" i="63"/>
  <c r="L66" i="63" s="1"/>
  <c r="D68" i="63"/>
  <c r="L68" i="63" s="1"/>
  <c r="D41" i="63"/>
  <c r="L41" i="63" s="1"/>
  <c r="D87" i="63"/>
  <c r="L87" i="63" s="1"/>
  <c r="D38" i="63"/>
  <c r="L38" i="63" s="1"/>
  <c r="D113" i="63"/>
  <c r="L113" i="63" s="1"/>
  <c r="D28" i="63"/>
  <c r="L28" i="63" s="1"/>
  <c r="D85" i="63"/>
  <c r="L85" i="63" s="1"/>
  <c r="D103" i="63"/>
  <c r="L103" i="63" s="1"/>
  <c r="D114" i="63"/>
  <c r="L114" i="63" s="1"/>
  <c r="D60" i="63"/>
  <c r="L60" i="63" s="1"/>
  <c r="D71" i="63"/>
  <c r="L71" i="63" s="1"/>
  <c r="D82" i="63"/>
  <c r="L82" i="63" s="1"/>
  <c r="D93" i="63"/>
  <c r="L93" i="63" s="1"/>
  <c r="D56" i="63"/>
  <c r="L56" i="63" s="1"/>
  <c r="D17" i="63"/>
  <c r="L17" i="63" s="1"/>
  <c r="D51" i="63"/>
  <c r="L51" i="63" s="1"/>
  <c r="D26" i="63"/>
  <c r="L26" i="63" s="1"/>
  <c r="D101" i="63"/>
  <c r="L101" i="63" s="1"/>
  <c r="D99" i="63"/>
  <c r="L99" i="63" s="1"/>
  <c r="D73" i="63"/>
  <c r="L73" i="63" s="1"/>
  <c r="D91" i="63"/>
  <c r="L91" i="63" s="1"/>
  <c r="D90" i="63"/>
  <c r="L90" i="63" s="1"/>
  <c r="D48" i="63"/>
  <c r="L48" i="63" s="1"/>
  <c r="D59" i="63"/>
  <c r="L59" i="63" s="1"/>
  <c r="D70" i="63"/>
  <c r="L70" i="63" s="1"/>
  <c r="D81" i="63"/>
  <c r="L81" i="63" s="1"/>
  <c r="D122" i="63"/>
  <c r="L122" i="63" s="1"/>
  <c r="D118" i="63"/>
  <c r="D121" i="63"/>
  <c r="L121" i="63" s="1"/>
  <c r="D120" i="63"/>
  <c r="L120" i="63" s="1"/>
  <c r="D119" i="63"/>
  <c r="L119" i="63" s="1"/>
  <c r="D124" i="63"/>
  <c r="L124" i="63" s="1"/>
  <c r="D123" i="63"/>
  <c r="L123" i="63" s="1"/>
  <c r="E28" i="87"/>
  <c r="F118" i="63" a="1"/>
  <c r="F9" i="63" a="1"/>
  <c r="J9" i="63"/>
  <c r="J30" i="63"/>
  <c r="J20" i="63"/>
  <c r="J77" i="63"/>
  <c r="J99" i="63"/>
  <c r="J62" i="63"/>
  <c r="J32" i="63"/>
  <c r="J53" i="63"/>
  <c r="J63" i="63"/>
  <c r="J37" i="63"/>
  <c r="J48" i="63"/>
  <c r="J107" i="63"/>
  <c r="J106" i="63"/>
  <c r="J81" i="63"/>
  <c r="J16" i="63"/>
  <c r="J87" i="63"/>
  <c r="J93" i="63"/>
  <c r="J113" i="63"/>
  <c r="J103" i="63"/>
  <c r="J41" i="63"/>
  <c r="J75" i="63"/>
  <c r="J50" i="63"/>
  <c r="J115" i="63"/>
  <c r="J29" i="63"/>
  <c r="J27" i="63"/>
  <c r="J25" i="63"/>
  <c r="J36" i="63"/>
  <c r="J83" i="63"/>
  <c r="J82" i="63"/>
  <c r="J69" i="63"/>
  <c r="J74" i="63"/>
  <c r="J10" i="63"/>
  <c r="J65" i="63"/>
  <c r="J67" i="63"/>
  <c r="J17" i="63"/>
  <c r="J51" i="63"/>
  <c r="J38" i="63"/>
  <c r="J79" i="63"/>
  <c r="J100" i="63"/>
  <c r="J109" i="63"/>
  <c r="J13" i="63"/>
  <c r="J24" i="63"/>
  <c r="J71" i="63"/>
  <c r="J70" i="63"/>
  <c r="J57" i="63"/>
  <c r="J56" i="63"/>
  <c r="J44" i="63"/>
  <c r="J60" i="63"/>
  <c r="J91" i="63"/>
  <c r="J15" i="63"/>
  <c r="J31" i="63"/>
  <c r="J112" i="63"/>
  <c r="J39" i="63"/>
  <c r="J26" i="63"/>
  <c r="J43" i="63"/>
  <c r="J76" i="63"/>
  <c r="J97" i="63"/>
  <c r="J108" i="63"/>
  <c r="J12" i="63"/>
  <c r="J59" i="63"/>
  <c r="J46" i="63"/>
  <c r="J45" i="63"/>
  <c r="J66" i="63"/>
  <c r="J89" i="63"/>
  <c r="J11" i="63"/>
  <c r="J55" i="63"/>
  <c r="J116" i="63"/>
  <c r="J90" i="63"/>
  <c r="J88" i="63"/>
  <c r="J110" i="63"/>
  <c r="J14" i="63"/>
  <c r="J114" i="63"/>
  <c r="J52" i="63"/>
  <c r="J85" i="63"/>
  <c r="J96" i="63"/>
  <c r="J95" i="63"/>
  <c r="J47" i="63"/>
  <c r="J34" i="63"/>
  <c r="J33" i="63"/>
  <c r="J101" i="63"/>
  <c r="J49" i="63"/>
  <c r="J19" i="63"/>
  <c r="J92" i="63"/>
  <c r="J54" i="63"/>
  <c r="J64" i="63"/>
  <c r="J98" i="63"/>
  <c r="J104" i="63"/>
  <c r="J78" i="63"/>
  <c r="J28" i="63"/>
  <c r="J73" i="63"/>
  <c r="J84" i="63"/>
  <c r="J94" i="63"/>
  <c r="J35" i="63"/>
  <c r="J22" i="63"/>
  <c r="J21" i="63"/>
  <c r="J102" i="63"/>
  <c r="J80" i="63"/>
  <c r="J18" i="63"/>
  <c r="J40" i="63"/>
  <c r="J86" i="63"/>
  <c r="J68" i="63"/>
  <c r="J42" i="63"/>
  <c r="J111" i="63"/>
  <c r="J61" i="63"/>
  <c r="J72" i="63"/>
  <c r="J58" i="63"/>
  <c r="J23" i="63"/>
  <c r="J105" i="63"/>
  <c r="W14" i="63"/>
  <c r="W54" i="63"/>
  <c r="W100" i="63"/>
  <c r="W108" i="63"/>
  <c r="W56" i="63"/>
  <c r="W111" i="63"/>
  <c r="W15" i="63"/>
  <c r="W25" i="63"/>
  <c r="W12" i="63"/>
  <c r="W23" i="63"/>
  <c r="W34" i="63"/>
  <c r="W116" i="63"/>
  <c r="W114" i="63"/>
  <c r="W74" i="63"/>
  <c r="W18" i="63"/>
  <c r="W88" i="63"/>
  <c r="W84" i="63"/>
  <c r="W32" i="63"/>
  <c r="W99" i="63"/>
  <c r="W109" i="63"/>
  <c r="W13" i="63"/>
  <c r="W107" i="63"/>
  <c r="W11" i="63"/>
  <c r="W22" i="63"/>
  <c r="W92" i="63"/>
  <c r="W78" i="63"/>
  <c r="W62" i="63"/>
  <c r="W103" i="63"/>
  <c r="W101" i="63"/>
  <c r="W76" i="63"/>
  <c r="W93" i="63"/>
  <c r="W91" i="63"/>
  <c r="W87" i="63"/>
  <c r="W97" i="63"/>
  <c r="W96" i="63"/>
  <c r="W95" i="63"/>
  <c r="W106" i="63"/>
  <c r="W10" i="63"/>
  <c r="W68" i="63"/>
  <c r="W30" i="63"/>
  <c r="W50" i="63"/>
  <c r="W67" i="63"/>
  <c r="W77" i="63"/>
  <c r="W64" i="63"/>
  <c r="W69" i="63"/>
  <c r="W43" i="63"/>
  <c r="W75" i="63"/>
  <c r="W85" i="63"/>
  <c r="W72" i="63"/>
  <c r="W83" i="63"/>
  <c r="W94" i="63"/>
  <c r="W105" i="63"/>
  <c r="W44" i="63"/>
  <c r="W89" i="63"/>
  <c r="W38" i="63"/>
  <c r="W55" i="63"/>
  <c r="W65" i="63"/>
  <c r="W52" i="63"/>
  <c r="W45" i="63"/>
  <c r="W90" i="63"/>
  <c r="W63" i="63"/>
  <c r="W73" i="63"/>
  <c r="W60" i="63"/>
  <c r="W71" i="63"/>
  <c r="W82" i="63"/>
  <c r="W81" i="63"/>
  <c r="W20" i="63"/>
  <c r="W41" i="63"/>
  <c r="W26" i="63"/>
  <c r="W19" i="63"/>
  <c r="W53" i="63"/>
  <c r="W40" i="63"/>
  <c r="W21" i="63"/>
  <c r="W42" i="63"/>
  <c r="W51" i="63"/>
  <c r="W61" i="63"/>
  <c r="W48" i="63"/>
  <c r="W59" i="63"/>
  <c r="W70" i="63"/>
  <c r="W57" i="63"/>
  <c r="W115" i="63"/>
  <c r="W110" i="63"/>
  <c r="W102" i="63"/>
  <c r="W17" i="63"/>
  <c r="W28" i="63"/>
  <c r="W104" i="63"/>
  <c r="W113" i="63"/>
  <c r="W39" i="63"/>
  <c r="W49" i="63"/>
  <c r="W36" i="63"/>
  <c r="W47" i="63"/>
  <c r="W58" i="63"/>
  <c r="W33" i="63"/>
  <c r="W79" i="63"/>
  <c r="W98" i="63"/>
  <c r="W16" i="63"/>
  <c r="W9" i="63"/>
  <c r="W46" i="63"/>
  <c r="W80" i="63"/>
  <c r="W31" i="63"/>
  <c r="W29" i="63"/>
  <c r="W86" i="63"/>
  <c r="W112" i="63"/>
  <c r="W27" i="63"/>
  <c r="W37" i="63"/>
  <c r="W24" i="63"/>
  <c r="W66" i="63"/>
  <c r="W35" i="63"/>
  <c r="J123" i="63"/>
  <c r="J118" i="63"/>
  <c r="J122" i="63"/>
  <c r="J121" i="63"/>
  <c r="J120" i="63"/>
  <c r="J119" i="63"/>
  <c r="J124" i="63"/>
  <c r="I28" i="87"/>
  <c r="E18" i="87"/>
  <c r="F30" i="87"/>
  <c r="G26" i="87"/>
  <c r="K26" i="87"/>
  <c r="F26" i="87"/>
  <c r="K47" i="87"/>
  <c r="D18" i="87"/>
  <c r="H28" i="87"/>
  <c r="G19" i="87"/>
  <c r="G20" i="87"/>
  <c r="I27" i="87"/>
  <c r="E26" i="87"/>
  <c r="F14" i="87"/>
  <c r="D28" i="87"/>
  <c r="J18" i="87"/>
  <c r="H20" i="87"/>
  <c r="I19" i="87"/>
  <c r="E45" i="87"/>
  <c r="K20" i="87"/>
  <c r="I26" i="87"/>
  <c r="I47" i="87"/>
  <c r="G18" i="87"/>
  <c r="D47" i="87"/>
  <c r="K18" i="87"/>
  <c r="I15" i="87"/>
  <c r="K30" i="87"/>
  <c r="I18" i="87"/>
  <c r="F28" i="87"/>
  <c r="H27" i="87"/>
  <c r="I32" i="87"/>
  <c r="F18" i="87"/>
  <c r="G44" i="87"/>
  <c r="H30" i="87"/>
  <c r="H11" i="87"/>
  <c r="K15" i="87"/>
  <c r="G16" i="87"/>
  <c r="G15" i="87"/>
  <c r="K27" i="87"/>
  <c r="K45" i="87"/>
  <c r="D38" i="87"/>
  <c r="G14" i="87"/>
  <c r="I20" i="87"/>
  <c r="G47" i="87"/>
  <c r="J19" i="87"/>
  <c r="E15" i="87"/>
  <c r="G17" i="87"/>
  <c r="F22" i="87"/>
  <c r="D21" i="87"/>
  <c r="F27" i="87"/>
  <c r="G30" i="87"/>
  <c r="I48" i="87"/>
  <c r="G38" i="87"/>
  <c r="E17" i="87"/>
  <c r="D44" i="87"/>
  <c r="G21" i="87"/>
  <c r="D11" i="87"/>
  <c r="I39" i="87"/>
  <c r="P88" i="81"/>
  <c r="K88" i="81"/>
  <c r="I88" i="81"/>
  <c r="H88" i="81"/>
  <c r="J88" i="81"/>
  <c r="N88" i="81"/>
  <c r="O88" i="81"/>
  <c r="L88" i="81"/>
  <c r="M88" i="81"/>
  <c r="N56" i="81"/>
  <c r="O56" i="81"/>
  <c r="L56" i="81"/>
  <c r="I56" i="81"/>
  <c r="J56" i="81"/>
  <c r="M56" i="81"/>
  <c r="P56" i="81"/>
  <c r="H56" i="81"/>
  <c r="K56" i="81"/>
  <c r="E25" i="40"/>
  <c r="J25" i="40" s="1"/>
  <c r="J25" i="81"/>
  <c r="H25" i="81"/>
  <c r="K25" i="81"/>
  <c r="I25" i="81"/>
  <c r="O25" i="81"/>
  <c r="E28" i="40"/>
  <c r="J28" i="40" s="1"/>
  <c r="M25" i="81"/>
  <c r="N25" i="81"/>
  <c r="P25" i="81"/>
  <c r="L25" i="81"/>
  <c r="H40" i="87"/>
  <c r="E29" i="87"/>
  <c r="O89" i="81"/>
  <c r="J89" i="81"/>
  <c r="H89" i="81"/>
  <c r="M89" i="81"/>
  <c r="P89" i="81"/>
  <c r="L89" i="81"/>
  <c r="K89" i="81"/>
  <c r="I89" i="81"/>
  <c r="N89" i="81"/>
  <c r="E47" i="87"/>
  <c r="D27" i="87"/>
  <c r="N52" i="81"/>
  <c r="I52" i="81"/>
  <c r="L52" i="81"/>
  <c r="O52" i="81"/>
  <c r="K52" i="81"/>
  <c r="E22" i="40"/>
  <c r="J22" i="40" s="1"/>
  <c r="H52" i="81"/>
  <c r="M52" i="81"/>
  <c r="P52" i="81"/>
  <c r="O22" i="40" s="1"/>
  <c r="T22" i="40" s="1"/>
  <c r="J52" i="81"/>
  <c r="Y22" i="40" s="1"/>
  <c r="AD22" i="40" s="1"/>
  <c r="D30" i="87"/>
  <c r="H15" i="81"/>
  <c r="I15" i="81"/>
  <c r="L15" i="81"/>
  <c r="O15" i="81"/>
  <c r="E11" i="40"/>
  <c r="N15" i="81"/>
  <c r="P15" i="81"/>
  <c r="M15" i="81"/>
  <c r="E10" i="40"/>
  <c r="J15" i="81"/>
  <c r="K15" i="81"/>
  <c r="N41" i="81"/>
  <c r="I41" i="81"/>
  <c r="H41" i="81"/>
  <c r="J41" i="81"/>
  <c r="O41" i="81"/>
  <c r="K41" i="81"/>
  <c r="L41" i="81"/>
  <c r="P41" i="81"/>
  <c r="M41" i="81"/>
  <c r="H45" i="87"/>
  <c r="P36" i="81"/>
  <c r="O36" i="81"/>
  <c r="K36" i="81"/>
  <c r="E16" i="40"/>
  <c r="J16" i="40" s="1"/>
  <c r="L36" i="81"/>
  <c r="H36" i="81"/>
  <c r="I36" i="81"/>
  <c r="J36" i="81"/>
  <c r="N36" i="81"/>
  <c r="M36" i="81"/>
  <c r="D19" i="87"/>
  <c r="G11" i="87"/>
  <c r="H38" i="87"/>
  <c r="F15" i="87"/>
  <c r="E24" i="40"/>
  <c r="J24" i="40" s="1"/>
  <c r="N54" i="81"/>
  <c r="K54" i="81"/>
  <c r="O54" i="81"/>
  <c r="J54" i="81"/>
  <c r="M54" i="81"/>
  <c r="L54" i="81"/>
  <c r="I54" i="81"/>
  <c r="P54" i="81"/>
  <c r="H54" i="81"/>
  <c r="F17" i="87"/>
  <c r="N79" i="81"/>
  <c r="I79" i="81"/>
  <c r="J79" i="81"/>
  <c r="K79" i="81"/>
  <c r="E36" i="40"/>
  <c r="J36" i="40" s="1"/>
  <c r="L79" i="81"/>
  <c r="P79" i="81"/>
  <c r="H79" i="81"/>
  <c r="O79" i="81"/>
  <c r="M79" i="81"/>
  <c r="O69" i="81"/>
  <c r="L69" i="81"/>
  <c r="I69" i="81"/>
  <c r="K69" i="81"/>
  <c r="M69" i="81"/>
  <c r="N69" i="81"/>
  <c r="J69" i="81"/>
  <c r="E30" i="40"/>
  <c r="J30" i="40" s="1"/>
  <c r="H69" i="81"/>
  <c r="P69" i="81"/>
  <c r="H48" i="87"/>
  <c r="D14" i="87"/>
  <c r="G13" i="87"/>
  <c r="G12" i="87"/>
  <c r="E44" i="87"/>
  <c r="G43" i="87"/>
  <c r="G42" i="87"/>
  <c r="L49" i="81"/>
  <c r="N49" i="81"/>
  <c r="I49" i="81"/>
  <c r="H49" i="81"/>
  <c r="O49" i="81"/>
  <c r="E20" i="40"/>
  <c r="J20" i="40" s="1"/>
  <c r="K49" i="81"/>
  <c r="J49" i="81"/>
  <c r="P49" i="81"/>
  <c r="M49" i="81"/>
  <c r="D32" i="87"/>
  <c r="G33" i="87"/>
  <c r="G34" i="87"/>
  <c r="G57" i="87" s="1"/>
  <c r="D16" i="87"/>
  <c r="K97" i="81"/>
  <c r="J97" i="81"/>
  <c r="L97" i="81"/>
  <c r="E42" i="40"/>
  <c r="I97" i="81"/>
  <c r="M97" i="81"/>
  <c r="P97" i="81"/>
  <c r="O97" i="81"/>
  <c r="H97" i="81"/>
  <c r="N97" i="81"/>
  <c r="K22" i="87"/>
  <c r="O114" i="81"/>
  <c r="H114" i="81"/>
  <c r="P114" i="81"/>
  <c r="O29" i="40" s="1"/>
  <c r="T29" i="40" s="1"/>
  <c r="J114" i="81"/>
  <c r="Y29" i="40" s="1"/>
  <c r="AD29" i="40" s="1"/>
  <c r="L114" i="81"/>
  <c r="M114" i="81"/>
  <c r="E29" i="40"/>
  <c r="J29" i="40" s="1"/>
  <c r="I114" i="81"/>
  <c r="K114" i="81"/>
  <c r="N114" i="81"/>
  <c r="E39" i="87"/>
  <c r="F21" i="87"/>
  <c r="D40" i="87"/>
  <c r="G29" i="87"/>
  <c r="P85" i="81"/>
  <c r="K85" i="81"/>
  <c r="J85" i="81"/>
  <c r="L85" i="81"/>
  <c r="H85" i="81"/>
  <c r="M85" i="81"/>
  <c r="I85" i="81"/>
  <c r="O85" i="81"/>
  <c r="N85" i="81"/>
  <c r="M68" i="81"/>
  <c r="I68" i="81"/>
  <c r="J68" i="81"/>
  <c r="P68" i="81"/>
  <c r="K68" i="81"/>
  <c r="H68" i="81"/>
  <c r="L68" i="81"/>
  <c r="O68" i="81"/>
  <c r="N68" i="81"/>
  <c r="K32" i="87"/>
  <c r="J34" i="87"/>
  <c r="J57" i="87" s="1"/>
  <c r="J33" i="87"/>
  <c r="H57" i="81"/>
  <c r="N57" i="81"/>
  <c r="M57" i="81"/>
  <c r="L57" i="81"/>
  <c r="J57" i="81"/>
  <c r="P57" i="81"/>
  <c r="K57" i="81"/>
  <c r="I57" i="81"/>
  <c r="O57" i="81"/>
  <c r="J16" i="87"/>
  <c r="H23" i="81"/>
  <c r="J23" i="81"/>
  <c r="M23" i="81"/>
  <c r="O23" i="81"/>
  <c r="K23" i="81"/>
  <c r="P23" i="81"/>
  <c r="L23" i="81"/>
  <c r="N23" i="81"/>
  <c r="I23" i="81"/>
  <c r="H39" i="87"/>
  <c r="I14" i="81"/>
  <c r="J14" i="81"/>
  <c r="O14" i="81"/>
  <c r="P14" i="81"/>
  <c r="K14" i="81"/>
  <c r="L14" i="81"/>
  <c r="M14" i="81"/>
  <c r="N14" i="81"/>
  <c r="H14" i="81"/>
  <c r="G40" i="87"/>
  <c r="F29" i="87"/>
  <c r="I30" i="87"/>
  <c r="J43" i="87"/>
  <c r="J42" i="87"/>
  <c r="F20" i="87"/>
  <c r="N55" i="81"/>
  <c r="L55" i="81"/>
  <c r="K55" i="81"/>
  <c r="M55" i="81"/>
  <c r="P55" i="81"/>
  <c r="O55" i="81"/>
  <c r="J55" i="81"/>
  <c r="H55" i="81"/>
  <c r="I55" i="81"/>
  <c r="J30" i="87"/>
  <c r="P84" i="81"/>
  <c r="K84" i="81"/>
  <c r="L84" i="81"/>
  <c r="M84" i="81"/>
  <c r="J84" i="81"/>
  <c r="I84" i="81"/>
  <c r="O84" i="81"/>
  <c r="N84" i="81"/>
  <c r="H84" i="81"/>
  <c r="O18" i="81"/>
  <c r="N18" i="81"/>
  <c r="M18" i="81"/>
  <c r="L18" i="81"/>
  <c r="P18" i="81"/>
  <c r="H18" i="81"/>
  <c r="I18" i="81"/>
  <c r="J18" i="81"/>
  <c r="K18" i="81"/>
  <c r="P96" i="81"/>
  <c r="O39" i="40" s="1"/>
  <c r="T39" i="40" s="1"/>
  <c r="O96" i="81"/>
  <c r="N96" i="81"/>
  <c r="I96" i="81"/>
  <c r="H96" i="81"/>
  <c r="M96" i="81"/>
  <c r="E39" i="40"/>
  <c r="J39" i="40" s="1"/>
  <c r="K96" i="81"/>
  <c r="J96" i="81"/>
  <c r="Y39" i="40" s="1"/>
  <c r="AD39" i="40" s="1"/>
  <c r="L96" i="81"/>
  <c r="M11" i="81"/>
  <c r="I11" i="81"/>
  <c r="H11" i="81"/>
  <c r="J11" i="81"/>
  <c r="O11" i="81"/>
  <c r="P11" i="81"/>
  <c r="L11" i="81"/>
  <c r="K11" i="81"/>
  <c r="N11" i="81"/>
  <c r="N21" i="81"/>
  <c r="H21" i="81"/>
  <c r="O21" i="81"/>
  <c r="L21" i="81"/>
  <c r="J21" i="81"/>
  <c r="P21" i="81"/>
  <c r="I21" i="81"/>
  <c r="E13" i="40"/>
  <c r="J13" i="40" s="1"/>
  <c r="M21" i="81"/>
  <c r="K21" i="81"/>
  <c r="M46" i="81"/>
  <c r="K46" i="81"/>
  <c r="J46" i="81"/>
  <c r="I46" i="81"/>
  <c r="N46" i="81"/>
  <c r="H46" i="81"/>
  <c r="L46" i="81"/>
  <c r="P46" i="81"/>
  <c r="O46" i="81"/>
  <c r="J45" i="87"/>
  <c r="J20" i="81"/>
  <c r="H20" i="81"/>
  <c r="K20" i="81"/>
  <c r="N20" i="81"/>
  <c r="P20" i="81"/>
  <c r="I20" i="81"/>
  <c r="L20" i="81"/>
  <c r="O20" i="81"/>
  <c r="M20" i="81"/>
  <c r="K19" i="87"/>
  <c r="F11" i="87"/>
  <c r="J15" i="87"/>
  <c r="N110" i="81"/>
  <c r="P110" i="81"/>
  <c r="L110" i="81"/>
  <c r="H110" i="81"/>
  <c r="M110" i="81"/>
  <c r="O110" i="81"/>
  <c r="J110" i="81"/>
  <c r="K110" i="81"/>
  <c r="I110" i="81"/>
  <c r="J17" i="87"/>
  <c r="K32" i="81"/>
  <c r="M32" i="81"/>
  <c r="J32" i="81"/>
  <c r="N32" i="81"/>
  <c r="I32" i="81"/>
  <c r="P32" i="81"/>
  <c r="O32" i="81"/>
  <c r="L32" i="81"/>
  <c r="H32" i="81"/>
  <c r="D48" i="87"/>
  <c r="J14" i="87"/>
  <c r="H73" i="81"/>
  <c r="P73" i="81"/>
  <c r="O73" i="81"/>
  <c r="E31" i="40"/>
  <c r="E32" i="40"/>
  <c r="N73" i="81"/>
  <c r="L73" i="81"/>
  <c r="J73" i="81"/>
  <c r="K73" i="81"/>
  <c r="I73" i="81"/>
  <c r="M73" i="81"/>
  <c r="K13" i="87"/>
  <c r="K12" i="87"/>
  <c r="H44" i="87"/>
  <c r="E43" i="87"/>
  <c r="E42" i="87"/>
  <c r="K38" i="81"/>
  <c r="L38" i="81"/>
  <c r="M38" i="81"/>
  <c r="N38" i="81"/>
  <c r="P38" i="81"/>
  <c r="O38" i="81"/>
  <c r="I38" i="81"/>
  <c r="J38" i="81"/>
  <c r="H38" i="81"/>
  <c r="F32" i="87"/>
  <c r="J105" i="81"/>
  <c r="N105" i="81"/>
  <c r="H105" i="81"/>
  <c r="O105" i="81"/>
  <c r="I105" i="81"/>
  <c r="M105" i="81"/>
  <c r="P105" i="81"/>
  <c r="L105" i="81"/>
  <c r="K105" i="81"/>
  <c r="F33" i="87"/>
  <c r="F34" i="87"/>
  <c r="F57" i="87" s="1"/>
  <c r="E16" i="87"/>
  <c r="K77" i="81"/>
  <c r="J77" i="81"/>
  <c r="Y34" i="40" s="1"/>
  <c r="AD34" i="40" s="1"/>
  <c r="I77" i="81"/>
  <c r="L77" i="81"/>
  <c r="N77" i="81"/>
  <c r="P77" i="81"/>
  <c r="O34" i="40" s="1"/>
  <c r="T34" i="40" s="1"/>
  <c r="M77" i="81"/>
  <c r="H77" i="81"/>
  <c r="E34" i="40"/>
  <c r="J34" i="40" s="1"/>
  <c r="O77" i="81"/>
  <c r="E22" i="87"/>
  <c r="M82" i="81"/>
  <c r="J82" i="81"/>
  <c r="L82" i="81"/>
  <c r="E37" i="40"/>
  <c r="J37" i="40" s="1"/>
  <c r="I82" i="81"/>
  <c r="K82" i="81"/>
  <c r="N82" i="81"/>
  <c r="H82" i="81"/>
  <c r="P82" i="81"/>
  <c r="O82" i="81"/>
  <c r="K103" i="81"/>
  <c r="J103" i="81"/>
  <c r="Y44" i="40" s="1"/>
  <c r="AD44" i="40" s="1"/>
  <c r="P103" i="81"/>
  <c r="O44" i="40" s="1"/>
  <c r="T44" i="40" s="1"/>
  <c r="O103" i="81"/>
  <c r="M103" i="81"/>
  <c r="L103" i="81"/>
  <c r="I103" i="81"/>
  <c r="E44" i="40"/>
  <c r="J44" i="40" s="1"/>
  <c r="N103" i="81"/>
  <c r="H103" i="81"/>
  <c r="K39" i="87"/>
  <c r="H21" i="87"/>
  <c r="K40" i="87"/>
  <c r="D29" i="87"/>
  <c r="I63" i="81"/>
  <c r="O63" i="81"/>
  <c r="J63" i="81"/>
  <c r="M63" i="81"/>
  <c r="H63" i="81"/>
  <c r="P63" i="81"/>
  <c r="K63" i="81"/>
  <c r="N63" i="81"/>
  <c r="L63" i="81"/>
  <c r="I44" i="81"/>
  <c r="J44" i="81"/>
  <c r="N44" i="81"/>
  <c r="M44" i="81"/>
  <c r="O44" i="81"/>
  <c r="P44" i="81"/>
  <c r="K44" i="81"/>
  <c r="L44" i="81"/>
  <c r="H44" i="81"/>
  <c r="P48" i="81"/>
  <c r="M48" i="81"/>
  <c r="J48" i="81"/>
  <c r="L48" i="81"/>
  <c r="K48" i="81"/>
  <c r="H48" i="81"/>
  <c r="O48" i="81"/>
  <c r="N48" i="81"/>
  <c r="I48" i="81"/>
  <c r="F19" i="87"/>
  <c r="I101" i="81"/>
  <c r="H101" i="81"/>
  <c r="L101" i="81"/>
  <c r="O101" i="81"/>
  <c r="P101" i="81"/>
  <c r="N101" i="81"/>
  <c r="K101" i="81"/>
  <c r="M101" i="81"/>
  <c r="J101" i="81"/>
  <c r="H18" i="87"/>
  <c r="I13" i="81"/>
  <c r="K13" i="81"/>
  <c r="M13" i="81"/>
  <c r="O13" i="81"/>
  <c r="L13" i="81"/>
  <c r="E9" i="40"/>
  <c r="J9" i="40" s="1"/>
  <c r="N13" i="81"/>
  <c r="H13" i="81"/>
  <c r="J13" i="81"/>
  <c r="P13" i="81"/>
  <c r="H45" i="81"/>
  <c r="J45" i="81"/>
  <c r="I45" i="81"/>
  <c r="P45" i="81"/>
  <c r="K45" i="81"/>
  <c r="L45" i="81"/>
  <c r="O45" i="81"/>
  <c r="N45" i="81"/>
  <c r="M45" i="81"/>
  <c r="H92" i="81"/>
  <c r="I92" i="81"/>
  <c r="L92" i="81"/>
  <c r="K92" i="81"/>
  <c r="J92" i="81"/>
  <c r="O92" i="81"/>
  <c r="M92" i="81"/>
  <c r="N92" i="81"/>
  <c r="P92" i="81"/>
  <c r="E15" i="40"/>
  <c r="J15" i="40" s="1"/>
  <c r="N34" i="81"/>
  <c r="H34" i="81"/>
  <c r="J34" i="81"/>
  <c r="O34" i="81"/>
  <c r="L34" i="81"/>
  <c r="M34" i="81"/>
  <c r="K34" i="81"/>
  <c r="I34" i="81"/>
  <c r="P34" i="81"/>
  <c r="J11" i="87"/>
  <c r="K38" i="87"/>
  <c r="O27" i="81"/>
  <c r="I27" i="81"/>
  <c r="N27" i="81"/>
  <c r="P27" i="81"/>
  <c r="L27" i="81"/>
  <c r="M27" i="81"/>
  <c r="H27" i="81"/>
  <c r="K27" i="81"/>
  <c r="J27" i="81"/>
  <c r="I17" i="87"/>
  <c r="P93" i="81"/>
  <c r="H93" i="81"/>
  <c r="J93" i="81"/>
  <c r="N93" i="81"/>
  <c r="K93" i="81"/>
  <c r="L93" i="81"/>
  <c r="I93" i="81"/>
  <c r="O93" i="81"/>
  <c r="M93" i="81"/>
  <c r="N83" i="81"/>
  <c r="L83" i="81"/>
  <c r="M83" i="81"/>
  <c r="O83" i="81"/>
  <c r="J83" i="81"/>
  <c r="K83" i="81"/>
  <c r="H83" i="81"/>
  <c r="P83" i="81"/>
  <c r="I83" i="81"/>
  <c r="G48" i="87"/>
  <c r="L111" i="81"/>
  <c r="N111" i="81"/>
  <c r="P111" i="81"/>
  <c r="J111" i="81"/>
  <c r="M111" i="81"/>
  <c r="O111" i="81"/>
  <c r="K111" i="81"/>
  <c r="I14" i="87"/>
  <c r="H12" i="87"/>
  <c r="H13" i="87"/>
  <c r="F44" i="87"/>
  <c r="F43" i="87"/>
  <c r="F42" i="87"/>
  <c r="N28" i="81"/>
  <c r="I28" i="81"/>
  <c r="J28" i="81"/>
  <c r="O28" i="81"/>
  <c r="K28" i="81"/>
  <c r="M28" i="81"/>
  <c r="L28" i="81"/>
  <c r="P28" i="81"/>
  <c r="H28" i="81"/>
  <c r="E32" i="87"/>
  <c r="E33" i="87"/>
  <c r="E34" i="87"/>
  <c r="E57" i="87" s="1"/>
  <c r="I113" i="81"/>
  <c r="L113" i="81"/>
  <c r="M113" i="81"/>
  <c r="N113" i="81"/>
  <c r="O113" i="81"/>
  <c r="K113" i="81"/>
  <c r="P113" i="81"/>
  <c r="J113" i="81"/>
  <c r="H113" i="81"/>
  <c r="H16" i="87"/>
  <c r="D22" i="87"/>
  <c r="P107" i="81"/>
  <c r="K107" i="81"/>
  <c r="N107" i="81"/>
  <c r="M107" i="81"/>
  <c r="I107" i="81"/>
  <c r="L107" i="81"/>
  <c r="H107" i="81"/>
  <c r="J107" i="81"/>
  <c r="O107" i="81"/>
  <c r="D39" i="87"/>
  <c r="K21" i="87"/>
  <c r="J72" i="81"/>
  <c r="M72" i="81"/>
  <c r="N72" i="81"/>
  <c r="P72" i="81"/>
  <c r="K72" i="81"/>
  <c r="L72" i="81"/>
  <c r="O72" i="81"/>
  <c r="H72" i="81"/>
  <c r="I72" i="81"/>
  <c r="I40" i="87"/>
  <c r="I65" i="81"/>
  <c r="M65" i="81"/>
  <c r="P65" i="81"/>
  <c r="O65" i="81"/>
  <c r="J65" i="81"/>
  <c r="N65" i="81"/>
  <c r="K65" i="81"/>
  <c r="L65" i="81"/>
  <c r="H65" i="81"/>
  <c r="H29" i="87"/>
  <c r="N91" i="81"/>
  <c r="H91" i="81"/>
  <c r="E38" i="40"/>
  <c r="J38" i="40" s="1"/>
  <c r="K91" i="81"/>
  <c r="I91" i="81"/>
  <c r="J91" i="81"/>
  <c r="P91" i="81"/>
  <c r="L91" i="81"/>
  <c r="O91" i="81"/>
  <c r="M91" i="81"/>
  <c r="P29" i="81"/>
  <c r="L29" i="81"/>
  <c r="J29" i="81"/>
  <c r="I29" i="81"/>
  <c r="K29" i="81"/>
  <c r="H29" i="81"/>
  <c r="M29" i="81"/>
  <c r="O29" i="81"/>
  <c r="N29" i="81"/>
  <c r="D43" i="87"/>
  <c r="D42" i="87"/>
  <c r="K59" i="81"/>
  <c r="L59" i="81"/>
  <c r="O59" i="81"/>
  <c r="M59" i="81"/>
  <c r="P59" i="81"/>
  <c r="J59" i="81"/>
  <c r="N59" i="81"/>
  <c r="I59" i="81"/>
  <c r="H59" i="81"/>
  <c r="N61" i="81"/>
  <c r="I61" i="81"/>
  <c r="O61" i="81"/>
  <c r="P61" i="81"/>
  <c r="H61" i="81"/>
  <c r="K61" i="81"/>
  <c r="M61" i="81"/>
  <c r="L61" i="81"/>
  <c r="J61" i="81"/>
  <c r="E20" i="87"/>
  <c r="P9" i="81"/>
  <c r="I9" i="81"/>
  <c r="N9" i="81"/>
  <c r="J9" i="81"/>
  <c r="L9" i="81"/>
  <c r="K9" i="81"/>
  <c r="H9" i="81"/>
  <c r="O9" i="81"/>
  <c r="M9" i="81"/>
  <c r="K67" i="81"/>
  <c r="J67" i="81"/>
  <c r="O67" i="81"/>
  <c r="I67" i="81"/>
  <c r="H67" i="81"/>
  <c r="M67" i="81"/>
  <c r="P67" i="81"/>
  <c r="L67" i="81"/>
  <c r="N67" i="81"/>
  <c r="P106" i="81"/>
  <c r="H106" i="81"/>
  <c r="M106" i="81"/>
  <c r="N106" i="81"/>
  <c r="I106" i="81"/>
  <c r="K106" i="81"/>
  <c r="O106" i="81"/>
  <c r="J106" i="81"/>
  <c r="L106" i="81"/>
  <c r="J12" i="87"/>
  <c r="J13" i="87"/>
  <c r="F47" i="87"/>
  <c r="E27" i="87"/>
  <c r="O109" i="81"/>
  <c r="I109" i="81"/>
  <c r="K109" i="81"/>
  <c r="N109" i="81"/>
  <c r="P109" i="81"/>
  <c r="L109" i="81"/>
  <c r="J109" i="81"/>
  <c r="M109" i="81"/>
  <c r="H109" i="81"/>
  <c r="L58" i="81"/>
  <c r="M58" i="81"/>
  <c r="I58" i="81"/>
  <c r="N58" i="81"/>
  <c r="H58" i="81"/>
  <c r="P58" i="81"/>
  <c r="K58" i="81"/>
  <c r="J58" i="81"/>
  <c r="O58" i="81"/>
  <c r="P99" i="81"/>
  <c r="O99" i="81"/>
  <c r="E43" i="40"/>
  <c r="J43" i="40" s="1"/>
  <c r="N99" i="81"/>
  <c r="H99" i="81"/>
  <c r="M99" i="81"/>
  <c r="J99" i="81"/>
  <c r="K99" i="81"/>
  <c r="I99" i="81"/>
  <c r="L99" i="81"/>
  <c r="J30" i="81"/>
  <c r="K30" i="81"/>
  <c r="P30" i="81"/>
  <c r="I30" i="81"/>
  <c r="N30" i="81"/>
  <c r="O30" i="81"/>
  <c r="L30" i="81"/>
  <c r="H30" i="81"/>
  <c r="M30" i="81"/>
  <c r="M24" i="81"/>
  <c r="I24" i="81"/>
  <c r="J24" i="81"/>
  <c r="N24" i="81"/>
  <c r="K24" i="81"/>
  <c r="L24" i="81"/>
  <c r="P24" i="81"/>
  <c r="O24" i="81"/>
  <c r="H24" i="81"/>
  <c r="N16" i="81"/>
  <c r="J16" i="81"/>
  <c r="L16" i="81"/>
  <c r="H16" i="81"/>
  <c r="M16" i="81"/>
  <c r="O16" i="81"/>
  <c r="P16" i="81"/>
  <c r="K16" i="81"/>
  <c r="I16" i="81"/>
  <c r="I71" i="81"/>
  <c r="P71" i="81"/>
  <c r="M71" i="81"/>
  <c r="O71" i="81"/>
  <c r="L71" i="81"/>
  <c r="K71" i="81"/>
  <c r="H71" i="81"/>
  <c r="J71" i="81"/>
  <c r="N71" i="81"/>
  <c r="D45" i="87"/>
  <c r="E19" i="87"/>
  <c r="K11" i="87"/>
  <c r="J38" i="87"/>
  <c r="H15" i="87"/>
  <c r="P35" i="81"/>
  <c r="H35" i="81"/>
  <c r="O35" i="81"/>
  <c r="L35" i="81"/>
  <c r="N35" i="81"/>
  <c r="J35" i="81"/>
  <c r="K35" i="81"/>
  <c r="I35" i="81"/>
  <c r="M35" i="81"/>
  <c r="K17" i="87"/>
  <c r="H50" i="81"/>
  <c r="P50" i="81"/>
  <c r="I50" i="81"/>
  <c r="M50" i="81"/>
  <c r="L50" i="81"/>
  <c r="J50" i="81"/>
  <c r="O50" i="81"/>
  <c r="N50" i="81"/>
  <c r="K50" i="81"/>
  <c r="E48" i="87"/>
  <c r="H14" i="87"/>
  <c r="F12" i="87"/>
  <c r="F13" i="87"/>
  <c r="J44" i="87"/>
  <c r="I43" i="87"/>
  <c r="I42" i="87"/>
  <c r="H32" i="87"/>
  <c r="K19" i="81"/>
  <c r="O19" i="81"/>
  <c r="H19" i="81"/>
  <c r="P19" i="81"/>
  <c r="L19" i="81"/>
  <c r="E12" i="40"/>
  <c r="J12" i="40" s="1"/>
  <c r="M19" i="81"/>
  <c r="I19" i="81"/>
  <c r="J19" i="81"/>
  <c r="N19" i="81"/>
  <c r="H34" i="87"/>
  <c r="H57" i="87" s="1"/>
  <c r="H33" i="87"/>
  <c r="F16" i="87"/>
  <c r="K40" i="81"/>
  <c r="N40" i="81"/>
  <c r="J40" i="81"/>
  <c r="P40" i="81"/>
  <c r="O40" i="81"/>
  <c r="L40" i="81"/>
  <c r="M40" i="81"/>
  <c r="I40" i="81"/>
  <c r="H40" i="81"/>
  <c r="N10" i="81"/>
  <c r="K10" i="81"/>
  <c r="I10" i="81"/>
  <c r="L10" i="81"/>
  <c r="M10" i="81"/>
  <c r="O10" i="81"/>
  <c r="P10" i="81"/>
  <c r="H10" i="81"/>
  <c r="J10" i="81"/>
  <c r="J22" i="87"/>
  <c r="N78" i="81"/>
  <c r="I78" i="81"/>
  <c r="P78" i="81"/>
  <c r="O35" i="40" s="1"/>
  <c r="T35" i="40" s="1"/>
  <c r="M78" i="81"/>
  <c r="J78" i="81"/>
  <c r="Y35" i="40" s="1"/>
  <c r="AD35" i="40" s="1"/>
  <c r="H78" i="81"/>
  <c r="K78" i="81"/>
  <c r="O78" i="81"/>
  <c r="E35" i="40"/>
  <c r="J35" i="40" s="1"/>
  <c r="L78" i="81"/>
  <c r="J47" i="81"/>
  <c r="M47" i="81"/>
  <c r="I47" i="81"/>
  <c r="P47" i="81"/>
  <c r="N47" i="81"/>
  <c r="L47" i="81"/>
  <c r="H47" i="81"/>
  <c r="O47" i="81"/>
  <c r="K47" i="81"/>
  <c r="E19" i="40"/>
  <c r="J19" i="40" s="1"/>
  <c r="F39" i="87"/>
  <c r="E21" i="87"/>
  <c r="J40" i="87"/>
  <c r="J29" i="87"/>
  <c r="L39" i="81"/>
  <c r="P39" i="81"/>
  <c r="O39" i="81"/>
  <c r="N39" i="81"/>
  <c r="I39" i="81"/>
  <c r="E17" i="40"/>
  <c r="J17" i="40" s="1"/>
  <c r="J39" i="81"/>
  <c r="M39" i="81"/>
  <c r="K39" i="81"/>
  <c r="H39" i="81"/>
  <c r="L75" i="81"/>
  <c r="E33" i="40"/>
  <c r="J33" i="40" s="1"/>
  <c r="O75" i="81"/>
  <c r="J75" i="81"/>
  <c r="Y33" i="40" s="1"/>
  <c r="AD33" i="40" s="1"/>
  <c r="M75" i="81"/>
  <c r="H75" i="81"/>
  <c r="P75" i="81"/>
  <c r="O33" i="40" s="1"/>
  <c r="T33" i="40" s="1"/>
  <c r="K75" i="81"/>
  <c r="N75" i="81"/>
  <c r="I75" i="81"/>
  <c r="P22" i="81"/>
  <c r="K22" i="81"/>
  <c r="L22" i="81"/>
  <c r="H22" i="81"/>
  <c r="I22" i="81"/>
  <c r="O22" i="81"/>
  <c r="J22" i="81"/>
  <c r="N22" i="81"/>
  <c r="M22" i="81"/>
  <c r="D33" i="87"/>
  <c r="D34" i="87"/>
  <c r="D57" i="87" s="1"/>
  <c r="G22" i="87"/>
  <c r="F45" i="87"/>
  <c r="F38" i="87"/>
  <c r="J48" i="87"/>
  <c r="D20" i="87"/>
  <c r="M66" i="81"/>
  <c r="I66" i="81"/>
  <c r="L66" i="81"/>
  <c r="O66" i="81"/>
  <c r="H66" i="81"/>
  <c r="J66" i="81"/>
  <c r="N66" i="81"/>
  <c r="P66" i="81"/>
  <c r="K66" i="81"/>
  <c r="G27" i="87"/>
  <c r="J20" i="87"/>
  <c r="K87" i="81"/>
  <c r="I87" i="81"/>
  <c r="H87" i="81"/>
  <c r="N87" i="81"/>
  <c r="M87" i="81"/>
  <c r="L87" i="81"/>
  <c r="P87" i="81"/>
  <c r="O87" i="81"/>
  <c r="J87" i="81"/>
  <c r="H31" i="81"/>
  <c r="O31" i="81"/>
  <c r="K31" i="81"/>
  <c r="M31" i="81"/>
  <c r="N31" i="81"/>
  <c r="I31" i="81"/>
  <c r="P31" i="81"/>
  <c r="J31" i="81"/>
  <c r="L31" i="81"/>
  <c r="J47" i="87"/>
  <c r="E30" i="87"/>
  <c r="N43" i="81"/>
  <c r="H43" i="81"/>
  <c r="E18" i="40"/>
  <c r="J18" i="40" s="1"/>
  <c r="L43" i="81"/>
  <c r="P43" i="81"/>
  <c r="M43" i="81"/>
  <c r="K43" i="81"/>
  <c r="I43" i="81"/>
  <c r="O43" i="81"/>
  <c r="J43" i="81"/>
  <c r="H80" i="81"/>
  <c r="I80" i="81"/>
  <c r="P80" i="81"/>
  <c r="O80" i="81"/>
  <c r="N80" i="81"/>
  <c r="K80" i="81"/>
  <c r="J80" i="81"/>
  <c r="L80" i="81"/>
  <c r="M80" i="81"/>
  <c r="G45" i="87"/>
  <c r="M81" i="81"/>
  <c r="L81" i="81"/>
  <c r="I81" i="81"/>
  <c r="P81" i="81"/>
  <c r="H81" i="81"/>
  <c r="J81" i="81"/>
  <c r="O81" i="81"/>
  <c r="K81" i="81"/>
  <c r="N81" i="81"/>
  <c r="H19" i="87"/>
  <c r="E11" i="87"/>
  <c r="I38" i="87"/>
  <c r="D15" i="87"/>
  <c r="L12" i="81"/>
  <c r="N12" i="81"/>
  <c r="J12" i="81"/>
  <c r="M12" i="81"/>
  <c r="O12" i="81"/>
  <c r="P12" i="81"/>
  <c r="I12" i="81"/>
  <c r="H12" i="81"/>
  <c r="K12" i="81"/>
  <c r="D17" i="87"/>
  <c r="K48" i="87"/>
  <c r="J37" i="81"/>
  <c r="I37" i="81"/>
  <c r="N37" i="81"/>
  <c r="L37" i="81"/>
  <c r="H37" i="81"/>
  <c r="M37" i="81"/>
  <c r="O37" i="81"/>
  <c r="K37" i="81"/>
  <c r="P37" i="81"/>
  <c r="K14" i="87"/>
  <c r="I13" i="87"/>
  <c r="I12" i="87"/>
  <c r="I44" i="87"/>
  <c r="H43" i="87"/>
  <c r="H42" i="87"/>
  <c r="H95" i="81"/>
  <c r="I95" i="81"/>
  <c r="O95" i="81"/>
  <c r="K95" i="81"/>
  <c r="J95" i="81"/>
  <c r="N95" i="81"/>
  <c r="P95" i="81"/>
  <c r="M95" i="81"/>
  <c r="L95" i="81"/>
  <c r="K28" i="87"/>
  <c r="O94" i="81"/>
  <c r="K94" i="81"/>
  <c r="L94" i="81"/>
  <c r="P94" i="81"/>
  <c r="I94" i="81"/>
  <c r="N94" i="81"/>
  <c r="H94" i="81"/>
  <c r="M94" i="81"/>
  <c r="J94" i="81"/>
  <c r="G32" i="87"/>
  <c r="K33" i="87"/>
  <c r="K34" i="87"/>
  <c r="K57" i="87" s="1"/>
  <c r="O17" i="81"/>
  <c r="P17" i="81"/>
  <c r="H17" i="81"/>
  <c r="L17" i="81"/>
  <c r="J17" i="81"/>
  <c r="N17" i="81"/>
  <c r="I17" i="81"/>
  <c r="K17" i="81"/>
  <c r="M17" i="81"/>
  <c r="K16" i="87"/>
  <c r="H22" i="87"/>
  <c r="G39" i="87"/>
  <c r="I21" i="87"/>
  <c r="J26" i="81"/>
  <c r="H26" i="81"/>
  <c r="O26" i="81"/>
  <c r="N26" i="81"/>
  <c r="E14" i="40"/>
  <c r="J14" i="40" s="1"/>
  <c r="K26" i="81"/>
  <c r="L26" i="81"/>
  <c r="I26" i="81"/>
  <c r="M26" i="81"/>
  <c r="P26" i="81"/>
  <c r="H10" i="82"/>
  <c r="L10" i="82"/>
  <c r="M10" i="82"/>
  <c r="N10" i="82"/>
  <c r="J10" i="82"/>
  <c r="G10" i="82"/>
  <c r="K10" i="82"/>
  <c r="I10" i="82"/>
  <c r="E40" i="87"/>
  <c r="I29" i="87"/>
  <c r="K102" i="81"/>
  <c r="P102" i="81"/>
  <c r="J102" i="81"/>
  <c r="I102" i="81"/>
  <c r="H102" i="81"/>
  <c r="L102" i="81"/>
  <c r="O102" i="81"/>
  <c r="N102" i="81"/>
  <c r="M102" i="81"/>
  <c r="E13" i="87"/>
  <c r="E12" i="87"/>
  <c r="J90" i="81"/>
  <c r="L90" i="81"/>
  <c r="K90" i="81"/>
  <c r="N90" i="81"/>
  <c r="H90" i="81"/>
  <c r="I90" i="81"/>
  <c r="O90" i="81"/>
  <c r="M90" i="81"/>
  <c r="P90" i="81"/>
  <c r="M51" i="81"/>
  <c r="N51" i="81"/>
  <c r="K51" i="81"/>
  <c r="I51" i="81"/>
  <c r="E21" i="40"/>
  <c r="J21" i="40" s="1"/>
  <c r="O51" i="81"/>
  <c r="L51" i="81"/>
  <c r="H51" i="81"/>
  <c r="J51" i="81"/>
  <c r="Y21" i="40" s="1"/>
  <c r="AD21" i="40" s="1"/>
  <c r="P51" i="81"/>
  <c r="O21" i="40" s="1"/>
  <c r="T21" i="40" s="1"/>
  <c r="H47" i="87"/>
  <c r="J27" i="87"/>
  <c r="I64" i="81"/>
  <c r="H64" i="81"/>
  <c r="K64" i="81"/>
  <c r="O64" i="81"/>
  <c r="N64" i="81"/>
  <c r="L64" i="81"/>
  <c r="P64" i="81"/>
  <c r="M64" i="81"/>
  <c r="J64" i="81"/>
  <c r="H62" i="81"/>
  <c r="E27" i="40"/>
  <c r="J27" i="40" s="1"/>
  <c r="M62" i="81"/>
  <c r="N62" i="81"/>
  <c r="I62" i="81"/>
  <c r="P62" i="81"/>
  <c r="L62" i="81"/>
  <c r="K62" i="81"/>
  <c r="J62" i="81"/>
  <c r="O62" i="81"/>
  <c r="H100" i="81"/>
  <c r="L100" i="81"/>
  <c r="P100" i="81"/>
  <c r="M100" i="81"/>
  <c r="N100" i="81"/>
  <c r="J100" i="81"/>
  <c r="O100" i="81"/>
  <c r="I100" i="81"/>
  <c r="K100" i="81"/>
  <c r="K104" i="81"/>
  <c r="L104" i="81"/>
  <c r="N104" i="81"/>
  <c r="P104" i="81"/>
  <c r="E45" i="40"/>
  <c r="J45" i="40" s="1"/>
  <c r="I104" i="81"/>
  <c r="J104" i="81"/>
  <c r="M104" i="81"/>
  <c r="H104" i="81"/>
  <c r="O104" i="81"/>
  <c r="H98" i="81"/>
  <c r="M98" i="81"/>
  <c r="L98" i="81"/>
  <c r="I98" i="81"/>
  <c r="J98" i="81"/>
  <c r="O98" i="81"/>
  <c r="P98" i="81"/>
  <c r="N98" i="81"/>
  <c r="K98" i="81"/>
  <c r="J115" i="81"/>
  <c r="Y47" i="40" s="1"/>
  <c r="AD47" i="40" s="1"/>
  <c r="N115" i="81"/>
  <c r="I115" i="81"/>
  <c r="L115" i="81"/>
  <c r="E47" i="40"/>
  <c r="J47" i="40" s="1"/>
  <c r="P115" i="81"/>
  <c r="O47" i="40" s="1"/>
  <c r="T47" i="40" s="1"/>
  <c r="K115" i="81"/>
  <c r="M115" i="81"/>
  <c r="O115" i="81"/>
  <c r="H26" i="87"/>
  <c r="I45" i="87"/>
  <c r="I11" i="87"/>
  <c r="E38" i="87"/>
  <c r="N42" i="81"/>
  <c r="O42" i="81"/>
  <c r="L42" i="81"/>
  <c r="I42" i="81"/>
  <c r="P42" i="81"/>
  <c r="K42" i="81"/>
  <c r="M42" i="81"/>
  <c r="H42" i="81"/>
  <c r="J42" i="81"/>
  <c r="H17" i="87"/>
  <c r="M70" i="81"/>
  <c r="N70" i="81"/>
  <c r="P70" i="81"/>
  <c r="I70" i="81"/>
  <c r="K70" i="81"/>
  <c r="H70" i="81"/>
  <c r="J70" i="81"/>
  <c r="L70" i="81"/>
  <c r="O70" i="81"/>
  <c r="M86" i="81"/>
  <c r="J86" i="81"/>
  <c r="K86" i="81"/>
  <c r="P86" i="81"/>
  <c r="I86" i="81"/>
  <c r="O86" i="81"/>
  <c r="L86" i="81"/>
  <c r="H86" i="81"/>
  <c r="N86" i="81"/>
  <c r="F48" i="87"/>
  <c r="E14" i="87"/>
  <c r="D13" i="87"/>
  <c r="D12" i="87"/>
  <c r="K44" i="87"/>
  <c r="K42" i="87"/>
  <c r="K43" i="87"/>
  <c r="J28" i="87"/>
  <c r="J32" i="87"/>
  <c r="H108" i="81"/>
  <c r="L108" i="81"/>
  <c r="O108" i="81"/>
  <c r="K108" i="81"/>
  <c r="N108" i="81"/>
  <c r="I108" i="81"/>
  <c r="E46" i="40"/>
  <c r="J46" i="40" s="1"/>
  <c r="P108" i="81"/>
  <c r="J108" i="81"/>
  <c r="M108" i="81"/>
  <c r="K74" i="81"/>
  <c r="J74" i="81"/>
  <c r="P74" i="81"/>
  <c r="L74" i="81"/>
  <c r="I74" i="81"/>
  <c r="M74" i="81"/>
  <c r="H74" i="81"/>
  <c r="N74" i="81"/>
  <c r="O74" i="81"/>
  <c r="I33" i="87"/>
  <c r="I34" i="87"/>
  <c r="I57" i="87" s="1"/>
  <c r="I16" i="87"/>
  <c r="P53" i="81"/>
  <c r="O23" i="40" s="1"/>
  <c r="T23" i="40" s="1"/>
  <c r="K53" i="81"/>
  <c r="E23" i="40"/>
  <c r="J23" i="40" s="1"/>
  <c r="O53" i="81"/>
  <c r="L53" i="81"/>
  <c r="M53" i="81"/>
  <c r="N53" i="81"/>
  <c r="H53" i="81"/>
  <c r="I53" i="81"/>
  <c r="J53" i="81"/>
  <c r="Y23" i="40" s="1"/>
  <c r="AD23" i="40" s="1"/>
  <c r="K76" i="81"/>
  <c r="P76" i="81"/>
  <c r="E40" i="40"/>
  <c r="H76" i="81"/>
  <c r="J76" i="81"/>
  <c r="M76" i="81"/>
  <c r="O76" i="81"/>
  <c r="I76" i="81"/>
  <c r="N76" i="81"/>
  <c r="L76" i="81"/>
  <c r="E41" i="40"/>
  <c r="J41" i="40" s="1"/>
  <c r="I22" i="87"/>
  <c r="O60" i="81"/>
  <c r="L60" i="81"/>
  <c r="P60" i="81"/>
  <c r="M60" i="81"/>
  <c r="H60" i="81"/>
  <c r="N60" i="81"/>
  <c r="J60" i="81"/>
  <c r="E26" i="40"/>
  <c r="J26" i="40" s="1"/>
  <c r="K60" i="81"/>
  <c r="I60" i="81"/>
  <c r="H33" i="81"/>
  <c r="M33" i="81"/>
  <c r="P33" i="81"/>
  <c r="J33" i="81"/>
  <c r="K33" i="81"/>
  <c r="L33" i="81"/>
  <c r="O33" i="81"/>
  <c r="N33" i="81"/>
  <c r="I33" i="81"/>
  <c r="J39" i="87"/>
  <c r="J21" i="87"/>
  <c r="F40" i="87"/>
  <c r="K29" i="87"/>
  <c r="L117" i="63" l="1"/>
  <c r="G118" i="82"/>
  <c r="D50" i="87" s="1"/>
  <c r="L118" i="63"/>
  <c r="D125" i="63"/>
  <c r="J125" i="63"/>
  <c r="J117" i="63"/>
  <c r="J126" i="63" s="1"/>
  <c r="W117" i="63"/>
  <c r="D117" i="63"/>
  <c r="O9" i="63" a="1"/>
  <c r="F78" i="63"/>
  <c r="N78" i="63" s="1"/>
  <c r="F101" i="63"/>
  <c r="N101" i="63" s="1"/>
  <c r="F65" i="63"/>
  <c r="N65" i="63" s="1"/>
  <c r="F42" i="63"/>
  <c r="N42" i="63" s="1"/>
  <c r="F84" i="63"/>
  <c r="N84" i="63" s="1"/>
  <c r="F24" i="63"/>
  <c r="N24" i="63" s="1"/>
  <c r="F88" i="63"/>
  <c r="N88" i="63" s="1"/>
  <c r="F32" i="63"/>
  <c r="N32" i="63" s="1"/>
  <c r="F81" i="63"/>
  <c r="N81" i="63" s="1"/>
  <c r="F95" i="63"/>
  <c r="N95" i="63" s="1"/>
  <c r="F64" i="63"/>
  <c r="N64" i="63" s="1"/>
  <c r="F92" i="63"/>
  <c r="N92" i="63" s="1"/>
  <c r="F20" i="63"/>
  <c r="N20" i="63" s="1"/>
  <c r="F10" i="63"/>
  <c r="N10" i="63" s="1"/>
  <c r="F98" i="63"/>
  <c r="N98" i="63" s="1"/>
  <c r="F79" i="63"/>
  <c r="N79" i="63" s="1"/>
  <c r="F60" i="63"/>
  <c r="N60" i="63" s="1"/>
  <c r="F108" i="63"/>
  <c r="N108" i="63" s="1"/>
  <c r="F14" i="63"/>
  <c r="N14" i="63" s="1"/>
  <c r="F104" i="63"/>
  <c r="N104" i="63" s="1"/>
  <c r="F106" i="63"/>
  <c r="N106" i="63" s="1"/>
  <c r="F52" i="63"/>
  <c r="N52" i="63" s="1"/>
  <c r="F115" i="63"/>
  <c r="N115" i="63" s="1"/>
  <c r="F57" i="63"/>
  <c r="N57" i="63" s="1"/>
  <c r="F83" i="63"/>
  <c r="N83" i="63" s="1"/>
  <c r="F48" i="63"/>
  <c r="N48" i="63" s="1"/>
  <c r="F75" i="63"/>
  <c r="N75" i="63" s="1"/>
  <c r="F116" i="63"/>
  <c r="N116" i="63" s="1"/>
  <c r="F44" i="63"/>
  <c r="N44" i="63" s="1"/>
  <c r="F37" i="63"/>
  <c r="N37" i="63" s="1"/>
  <c r="F54" i="63"/>
  <c r="N54" i="63" s="1"/>
  <c r="F34" i="63"/>
  <c r="N34" i="63" s="1"/>
  <c r="F89" i="63"/>
  <c r="N89" i="63" s="1"/>
  <c r="F30" i="63"/>
  <c r="N30" i="63" s="1"/>
  <c r="F22" i="63"/>
  <c r="N22" i="63" s="1"/>
  <c r="F112" i="63"/>
  <c r="N112" i="63" s="1"/>
  <c r="F76" i="63"/>
  <c r="N76" i="63" s="1"/>
  <c r="F80" i="63"/>
  <c r="N80" i="63" s="1"/>
  <c r="F94" i="63"/>
  <c r="N94" i="63" s="1"/>
  <c r="F28" i="63"/>
  <c r="N28" i="63" s="1"/>
  <c r="F19" i="63"/>
  <c r="N19" i="63" s="1"/>
  <c r="F45" i="63"/>
  <c r="N45" i="63" s="1"/>
  <c r="F17" i="63"/>
  <c r="F61" i="63"/>
  <c r="N61" i="63" s="1"/>
  <c r="F74" i="63"/>
  <c r="N74" i="63" s="1"/>
  <c r="F113" i="63"/>
  <c r="N113" i="63" s="1"/>
  <c r="F26" i="63"/>
  <c r="N26" i="63" s="1"/>
  <c r="F62" i="63"/>
  <c r="N62" i="63" s="1"/>
  <c r="F53" i="63"/>
  <c r="N53" i="63" s="1"/>
  <c r="F114" i="63"/>
  <c r="N114" i="63" s="1"/>
  <c r="F97" i="63"/>
  <c r="N97" i="63" s="1"/>
  <c r="F40" i="63"/>
  <c r="N40" i="63" s="1"/>
  <c r="F56" i="63"/>
  <c r="N56" i="63" s="1"/>
  <c r="F82" i="63"/>
  <c r="N82" i="63" s="1"/>
  <c r="F51" i="63"/>
  <c r="N51" i="63" s="1"/>
  <c r="F102" i="63"/>
  <c r="N102" i="63" s="1"/>
  <c r="F11" i="63"/>
  <c r="N11" i="63" s="1"/>
  <c r="F107" i="63"/>
  <c r="N107" i="63" s="1"/>
  <c r="F9" i="63"/>
  <c r="F68" i="63"/>
  <c r="N68" i="63" s="1"/>
  <c r="F12" i="63"/>
  <c r="N12" i="63" s="1"/>
  <c r="F41" i="63"/>
  <c r="N41" i="63" s="1"/>
  <c r="F25" i="63"/>
  <c r="N25" i="63" s="1"/>
  <c r="F103" i="63"/>
  <c r="N103" i="63" s="1"/>
  <c r="F67" i="63"/>
  <c r="N67" i="63" s="1"/>
  <c r="F13" i="63"/>
  <c r="N13" i="63" s="1"/>
  <c r="F110" i="63"/>
  <c r="N110" i="63" s="1"/>
  <c r="F50" i="63"/>
  <c r="N50" i="63" s="1"/>
  <c r="F66" i="63"/>
  <c r="N66" i="63" s="1"/>
  <c r="F85" i="63"/>
  <c r="N85" i="63" s="1"/>
  <c r="F111" i="63"/>
  <c r="N111" i="63" s="1"/>
  <c r="F91" i="63"/>
  <c r="N91" i="63" s="1"/>
  <c r="F58" i="63"/>
  <c r="N58" i="63" s="1"/>
  <c r="F15" i="63"/>
  <c r="N15" i="63" s="1"/>
  <c r="F55" i="63"/>
  <c r="N55" i="63" s="1"/>
  <c r="F69" i="63"/>
  <c r="N69" i="63" s="1"/>
  <c r="F21" i="63"/>
  <c r="N21" i="63" s="1"/>
  <c r="F100" i="63"/>
  <c r="N100" i="63" s="1"/>
  <c r="F16" i="63"/>
  <c r="N16" i="63" s="1"/>
  <c r="F63" i="63"/>
  <c r="N63" i="63" s="1"/>
  <c r="F27" i="63"/>
  <c r="N27" i="63" s="1"/>
  <c r="F99" i="63"/>
  <c r="N99" i="63" s="1"/>
  <c r="F23" i="63"/>
  <c r="N23" i="63" s="1"/>
  <c r="F109" i="63"/>
  <c r="N109" i="63" s="1"/>
  <c r="F72" i="63"/>
  <c r="N72" i="63" s="1"/>
  <c r="F18" i="63"/>
  <c r="N18" i="63" s="1"/>
  <c r="F73" i="63"/>
  <c r="N73" i="63" s="1"/>
  <c r="F39" i="63"/>
  <c r="N39" i="63" s="1"/>
  <c r="F90" i="63"/>
  <c r="N90" i="63" s="1"/>
  <c r="F46" i="63"/>
  <c r="N46" i="63" s="1"/>
  <c r="F87" i="63"/>
  <c r="N87" i="63" s="1"/>
  <c r="F33" i="63"/>
  <c r="N33" i="63" s="1"/>
  <c r="F38" i="63"/>
  <c r="N38" i="63" s="1"/>
  <c r="F93" i="63"/>
  <c r="N93" i="63" s="1"/>
  <c r="F31" i="63"/>
  <c r="N31" i="63" s="1"/>
  <c r="F71" i="63"/>
  <c r="N71" i="63" s="1"/>
  <c r="F47" i="63"/>
  <c r="N47" i="63" s="1"/>
  <c r="F35" i="63"/>
  <c r="N35" i="63" s="1"/>
  <c r="F59" i="63"/>
  <c r="N59" i="63" s="1"/>
  <c r="F29" i="63"/>
  <c r="N29" i="63" s="1"/>
  <c r="F96" i="63"/>
  <c r="N96" i="63" s="1"/>
  <c r="F105" i="63"/>
  <c r="N105" i="63" s="1"/>
  <c r="F36" i="63"/>
  <c r="N36" i="63" s="1"/>
  <c r="F77" i="63"/>
  <c r="N77" i="63" s="1"/>
  <c r="F49" i="63"/>
  <c r="N49" i="63" s="1"/>
  <c r="F86" i="63"/>
  <c r="N86" i="63" s="1"/>
  <c r="F43" i="63"/>
  <c r="N43" i="63" s="1"/>
  <c r="F70" i="63"/>
  <c r="N70" i="63" s="1"/>
  <c r="F121" i="63"/>
  <c r="N121" i="63" s="1"/>
  <c r="L116" i="81" s="1"/>
  <c r="F120" i="63"/>
  <c r="N120" i="63" s="1"/>
  <c r="K116" i="81" s="1"/>
  <c r="F118" i="63"/>
  <c r="F124" i="63"/>
  <c r="N124" i="63" s="1"/>
  <c r="O116" i="81" s="1"/>
  <c r="F119" i="63"/>
  <c r="N119" i="63" s="1"/>
  <c r="J116" i="81" s="1"/>
  <c r="F123" i="63"/>
  <c r="N123" i="63" s="1"/>
  <c r="N116" i="81" s="1"/>
  <c r="F122" i="63"/>
  <c r="N122" i="63" s="1"/>
  <c r="M116" i="81" s="1"/>
  <c r="Y26" i="40"/>
  <c r="AD26" i="40" s="1"/>
  <c r="O46" i="40"/>
  <c r="T46" i="40" s="1"/>
  <c r="O18" i="40"/>
  <c r="T18" i="40" s="1"/>
  <c r="Y9" i="40"/>
  <c r="AD9" i="40" s="1"/>
  <c r="Y12" i="40"/>
  <c r="AD12" i="40" s="1"/>
  <c r="O27" i="40"/>
  <c r="T27" i="40" s="1"/>
  <c r="O9" i="40"/>
  <c r="T9" i="40" s="1"/>
  <c r="D55" i="87"/>
  <c r="D56" i="87" s="1"/>
  <c r="Y46" i="40"/>
  <c r="AD46" i="40" s="1"/>
  <c r="K58" i="87"/>
  <c r="O19" i="40"/>
  <c r="T19" i="40" s="1"/>
  <c r="O26" i="40"/>
  <c r="T26" i="40" s="1"/>
  <c r="O45" i="40"/>
  <c r="T45" i="40" s="1"/>
  <c r="H58" i="87"/>
  <c r="H59" i="87"/>
  <c r="H60" i="87" s="1"/>
  <c r="Y18" i="40"/>
  <c r="AD18" i="40" s="1"/>
  <c r="Y45" i="40"/>
  <c r="AD45" i="40" s="1"/>
  <c r="K59" i="87"/>
  <c r="K60" i="87" s="1"/>
  <c r="G58" i="87"/>
  <c r="F58" i="87"/>
  <c r="O12" i="40"/>
  <c r="T12" i="40" s="1"/>
  <c r="Y19" i="40"/>
  <c r="AD19" i="40" s="1"/>
  <c r="O14" i="40"/>
  <c r="T14" i="40" s="1"/>
  <c r="O38" i="40"/>
  <c r="T38" i="40" s="1"/>
  <c r="H55" i="87"/>
  <c r="H56" i="87" s="1"/>
  <c r="Y42" i="40"/>
  <c r="Y20" i="40"/>
  <c r="AD20" i="40" s="1"/>
  <c r="Y36" i="40"/>
  <c r="AD36" i="40" s="1"/>
  <c r="J10" i="40"/>
  <c r="Y25" i="40"/>
  <c r="AD25" i="40" s="1"/>
  <c r="Y27" i="40"/>
  <c r="AD27" i="40" s="1"/>
  <c r="E55" i="87"/>
  <c r="E56" i="87" s="1"/>
  <c r="D10" i="87"/>
  <c r="D53" i="87" s="1"/>
  <c r="Y14" i="40"/>
  <c r="AD14" i="40" s="1"/>
  <c r="Y38" i="40"/>
  <c r="AD38" i="40" s="1"/>
  <c r="Y15" i="40"/>
  <c r="AD15" i="40" s="1"/>
  <c r="J32" i="40"/>
  <c r="E55" i="40"/>
  <c r="E56" i="40" s="1"/>
  <c r="J58" i="87"/>
  <c r="G59" i="87"/>
  <c r="G60" i="87" s="1"/>
  <c r="Y24" i="40"/>
  <c r="AD24" i="40" s="1"/>
  <c r="I55" i="87"/>
  <c r="I56" i="87" s="1"/>
  <c r="O17" i="40"/>
  <c r="T17" i="40" s="1"/>
  <c r="I59" i="87"/>
  <c r="I60" i="87" s="1"/>
  <c r="J55" i="87"/>
  <c r="J56" i="87" s="1"/>
  <c r="E58" i="87"/>
  <c r="K55" i="87"/>
  <c r="K56" i="87" s="1"/>
  <c r="J31" i="40"/>
  <c r="Y30" i="40"/>
  <c r="AD30" i="40" s="1"/>
  <c r="O11" i="40"/>
  <c r="O10" i="40"/>
  <c r="O28" i="40"/>
  <c r="T28" i="40" s="1"/>
  <c r="Y28" i="40"/>
  <c r="AD28" i="40" s="1"/>
  <c r="H10" i="87"/>
  <c r="H53" i="87" s="1"/>
  <c r="K118" i="82"/>
  <c r="D59" i="87"/>
  <c r="D60" i="87" s="1"/>
  <c r="O15" i="40"/>
  <c r="T15" i="40" s="1"/>
  <c r="O42" i="40"/>
  <c r="O16" i="40"/>
  <c r="T16" i="40" s="1"/>
  <c r="Y40" i="40"/>
  <c r="Y41" i="40"/>
  <c r="AD41" i="40" s="1"/>
  <c r="K10" i="87"/>
  <c r="K53" i="87" s="1"/>
  <c r="N118" i="82"/>
  <c r="F55" i="87"/>
  <c r="F56" i="87" s="1"/>
  <c r="Y37" i="40"/>
  <c r="AD37" i="40" s="1"/>
  <c r="O32" i="40"/>
  <c r="O31" i="40"/>
  <c r="J59" i="87"/>
  <c r="J60" i="87" s="1"/>
  <c r="G55" i="87"/>
  <c r="G56" i="87" s="1"/>
  <c r="O36" i="40"/>
  <c r="T36" i="40" s="1"/>
  <c r="Y16" i="40"/>
  <c r="AD16" i="40" s="1"/>
  <c r="J11" i="40"/>
  <c r="E53" i="40"/>
  <c r="E54" i="40" s="1"/>
  <c r="I58" i="87"/>
  <c r="J10" i="87"/>
  <c r="J53" i="87" s="1"/>
  <c r="M118" i="82"/>
  <c r="Y17" i="40"/>
  <c r="AD17" i="40" s="1"/>
  <c r="O43" i="40"/>
  <c r="T43" i="40" s="1"/>
  <c r="O37" i="40"/>
  <c r="T37" i="40" s="1"/>
  <c r="O13" i="40"/>
  <c r="T13" i="40" s="1"/>
  <c r="O24" i="40"/>
  <c r="T24" i="40" s="1"/>
  <c r="J118" i="82"/>
  <c r="G10" i="87"/>
  <c r="G53" i="87" s="1"/>
  <c r="J40" i="40"/>
  <c r="F10" i="87"/>
  <c r="F53" i="87" s="1"/>
  <c r="I118" i="82"/>
  <c r="L118" i="82"/>
  <c r="I10" i="87"/>
  <c r="I53" i="87" s="1"/>
  <c r="D58" i="87"/>
  <c r="F59" i="87"/>
  <c r="F60" i="87" s="1"/>
  <c r="Y31" i="40"/>
  <c r="Y32" i="40"/>
  <c r="Y13" i="40"/>
  <c r="AD13" i="40" s="1"/>
  <c r="J42" i="40"/>
  <c r="E57" i="40"/>
  <c r="E58" i="40" s="1"/>
  <c r="O25" i="40"/>
  <c r="T25" i="40" s="1"/>
  <c r="O41" i="40"/>
  <c r="T41" i="40" s="1"/>
  <c r="O40" i="40"/>
  <c r="E10" i="87"/>
  <c r="E53" i="87" s="1"/>
  <c r="H118" i="82"/>
  <c r="N17" i="63"/>
  <c r="Y43" i="40"/>
  <c r="AD43" i="40" s="1"/>
  <c r="E59" i="87"/>
  <c r="E60" i="87" s="1"/>
  <c r="O20" i="40"/>
  <c r="T20" i="40" s="1"/>
  <c r="O30" i="40"/>
  <c r="T30" i="40" s="1"/>
  <c r="Y10" i="40"/>
  <c r="Y11" i="40"/>
  <c r="L125" i="63" l="1"/>
  <c r="L126" i="63" s="1"/>
  <c r="D126" i="63"/>
  <c r="N9" i="63"/>
  <c r="F117" i="63"/>
  <c r="F125" i="63"/>
  <c r="N118" i="63"/>
  <c r="I116" i="81" s="1"/>
  <c r="O14" i="63"/>
  <c r="O114" i="63"/>
  <c r="O53" i="63"/>
  <c r="O40" i="63"/>
  <c r="O49" i="63"/>
  <c r="O60" i="63"/>
  <c r="O71" i="63"/>
  <c r="O82" i="63"/>
  <c r="O93" i="63"/>
  <c r="O116" i="63"/>
  <c r="O20" i="63"/>
  <c r="O31" i="63"/>
  <c r="O111" i="63"/>
  <c r="O102" i="63"/>
  <c r="O29" i="63"/>
  <c r="O28" i="63"/>
  <c r="O37" i="63"/>
  <c r="O48" i="63"/>
  <c r="O59" i="63"/>
  <c r="O70" i="63"/>
  <c r="O81" i="63"/>
  <c r="O104" i="63"/>
  <c r="O115" i="63"/>
  <c r="O19" i="63"/>
  <c r="O99" i="63"/>
  <c r="O78" i="63"/>
  <c r="O112" i="63"/>
  <c r="O16" i="63"/>
  <c r="O25" i="63"/>
  <c r="O36" i="63"/>
  <c r="O47" i="63"/>
  <c r="O58" i="63"/>
  <c r="O69" i="63"/>
  <c r="O92" i="63"/>
  <c r="O103" i="63"/>
  <c r="O90" i="63"/>
  <c r="O87" i="63"/>
  <c r="O66" i="63"/>
  <c r="O100" i="63"/>
  <c r="O109" i="63"/>
  <c r="O13" i="63"/>
  <c r="O24" i="63"/>
  <c r="O35" i="63"/>
  <c r="O46" i="63"/>
  <c r="O57" i="63"/>
  <c r="O80" i="63"/>
  <c r="O91" i="63"/>
  <c r="O54" i="63"/>
  <c r="O42" i="63"/>
  <c r="O88" i="63"/>
  <c r="O97" i="63"/>
  <c r="O108" i="63"/>
  <c r="O12" i="63"/>
  <c r="O23" i="63"/>
  <c r="O34" i="63"/>
  <c r="O45" i="63"/>
  <c r="O68" i="63"/>
  <c r="O79" i="63"/>
  <c r="O30" i="63"/>
  <c r="O63" i="63"/>
  <c r="O18" i="63"/>
  <c r="O76" i="63"/>
  <c r="O85" i="63"/>
  <c r="O96" i="63"/>
  <c r="O107" i="63"/>
  <c r="O11" i="63"/>
  <c r="O22" i="63"/>
  <c r="O33" i="63"/>
  <c r="O56" i="63"/>
  <c r="O67" i="63"/>
  <c r="O113" i="63"/>
  <c r="O101" i="63"/>
  <c r="O64" i="63"/>
  <c r="O73" i="63"/>
  <c r="O84" i="63"/>
  <c r="O95" i="63"/>
  <c r="O106" i="63"/>
  <c r="O10" i="63"/>
  <c r="O21" i="63"/>
  <c r="O44" i="63"/>
  <c r="O55" i="63"/>
  <c r="O77" i="63"/>
  <c r="O9" i="63"/>
  <c r="O15" i="63"/>
  <c r="O50" i="63"/>
  <c r="O62" i="63"/>
  <c r="O65" i="63"/>
  <c r="O32" i="63"/>
  <c r="O89" i="63"/>
  <c r="O38" i="63"/>
  <c r="O27" i="63"/>
  <c r="O52" i="63"/>
  <c r="O43" i="63"/>
  <c r="O41" i="63"/>
  <c r="O26" i="63"/>
  <c r="O105" i="63"/>
  <c r="O61" i="63"/>
  <c r="O17" i="63"/>
  <c r="O110" i="63"/>
  <c r="O72" i="63"/>
  <c r="O75" i="63"/>
  <c r="O98" i="63"/>
  <c r="O83" i="63"/>
  <c r="O51" i="63"/>
  <c r="O86" i="63"/>
  <c r="O94" i="63"/>
  <c r="O39" i="63"/>
  <c r="O74" i="63"/>
  <c r="D27" i="41"/>
  <c r="E50" i="87"/>
  <c r="E54" i="87" s="1"/>
  <c r="T42" i="40"/>
  <c r="O57" i="40"/>
  <c r="O58" i="40" s="1"/>
  <c r="T10" i="40"/>
  <c r="Y53" i="40"/>
  <c r="Y54" i="40" s="1"/>
  <c r="AD11" i="40"/>
  <c r="K50" i="87"/>
  <c r="K54" i="87" s="1"/>
  <c r="J27" i="41"/>
  <c r="T11" i="40"/>
  <c r="O53" i="40"/>
  <c r="O54" i="40" s="1"/>
  <c r="D54" i="87"/>
  <c r="C27" i="41"/>
  <c r="T40" i="40"/>
  <c r="T31" i="40"/>
  <c r="AD42" i="40"/>
  <c r="Y57" i="40"/>
  <c r="Y58" i="40" s="1"/>
  <c r="AD10" i="40"/>
  <c r="G50" i="87"/>
  <c r="G54" i="87" s="1"/>
  <c r="F27" i="41"/>
  <c r="I27" i="41"/>
  <c r="J50" i="87"/>
  <c r="J54" i="87" s="1"/>
  <c r="O55" i="40"/>
  <c r="O56" i="40" s="1"/>
  <c r="T32" i="40"/>
  <c r="H50" i="87"/>
  <c r="H54" i="87" s="1"/>
  <c r="G27" i="41"/>
  <c r="AD40" i="40"/>
  <c r="Y55" i="40"/>
  <c r="Y56" i="40" s="1"/>
  <c r="AD32" i="40"/>
  <c r="F50" i="87"/>
  <c r="F54" i="87" s="1"/>
  <c r="E27" i="41"/>
  <c r="M8" i="81"/>
  <c r="M118" i="81" s="1"/>
  <c r="I118" i="81"/>
  <c r="O8" i="81"/>
  <c r="O118" i="81" s="1"/>
  <c r="E8" i="40"/>
  <c r="H118" i="81"/>
  <c r="L8" i="81"/>
  <c r="L118" i="81" s="1"/>
  <c r="Q118" i="81"/>
  <c r="N8" i="81"/>
  <c r="N118" i="81" s="1"/>
  <c r="P8" i="81"/>
  <c r="K118" i="81"/>
  <c r="I50" i="87"/>
  <c r="I54" i="87" s="1"/>
  <c r="H27" i="41"/>
  <c r="AD31" i="40"/>
  <c r="Q113" i="63" l="1"/>
  <c r="U113" i="63" s="1"/>
  <c r="AK112" i="81" s="1"/>
  <c r="S113" i="63"/>
  <c r="Q115" i="63"/>
  <c r="U115" i="63" s="1"/>
  <c r="AK114" i="81" s="1"/>
  <c r="S115" i="63"/>
  <c r="Q9" i="63"/>
  <c r="S9" i="63"/>
  <c r="Q112" i="63"/>
  <c r="U112" i="63" s="1"/>
  <c r="AK111" i="81" s="1"/>
  <c r="AB111" i="81" s="1"/>
  <c r="S112" i="63"/>
  <c r="Q116" i="63"/>
  <c r="U116" i="63" s="1"/>
  <c r="AK115" i="81" s="1"/>
  <c r="AE115" i="81" s="1"/>
  <c r="S116" i="63"/>
  <c r="Q114" i="63"/>
  <c r="U114" i="63" s="1"/>
  <c r="AK113" i="81" s="1"/>
  <c r="S114" i="63"/>
  <c r="N125" i="63"/>
  <c r="P116" i="81" s="1"/>
  <c r="F126" i="63"/>
  <c r="N117" i="63"/>
  <c r="P114" i="82"/>
  <c r="R114" i="82"/>
  <c r="V114" i="82"/>
  <c r="Q114" i="82"/>
  <c r="U114" i="82"/>
  <c r="S114" i="82"/>
  <c r="O114" i="82"/>
  <c r="T114" i="82"/>
  <c r="O117" i="63"/>
  <c r="P9" i="63" a="1"/>
  <c r="P118" i="63" a="1"/>
  <c r="X9" i="63" a="1"/>
  <c r="O119" i="81"/>
  <c r="I9" i="41"/>
  <c r="I17" i="41" s="1"/>
  <c r="Y8" i="40"/>
  <c r="J118" i="81"/>
  <c r="J119" i="81" s="1"/>
  <c r="N119" i="81"/>
  <c r="H9" i="41"/>
  <c r="H17" i="41" s="1"/>
  <c r="F9" i="41"/>
  <c r="F17" i="41" s="1"/>
  <c r="K119" i="81"/>
  <c r="P118" i="81"/>
  <c r="O8" i="40"/>
  <c r="G9" i="41"/>
  <c r="G17" i="41" s="1"/>
  <c r="L119" i="81"/>
  <c r="M119" i="81"/>
  <c r="E9" i="41"/>
  <c r="E48" i="40"/>
  <c r="J8" i="40"/>
  <c r="N126" i="63" l="1"/>
  <c r="Q116" i="81" s="1"/>
  <c r="H116" i="81"/>
  <c r="AA8" i="81"/>
  <c r="R8" i="81" s="1"/>
  <c r="U9" i="63"/>
  <c r="AC114" i="82"/>
  <c r="Y114" i="82"/>
  <c r="Z114" i="82"/>
  <c r="AD114" i="82"/>
  <c r="X114" i="82"/>
  <c r="W114" i="82"/>
  <c r="AA114" i="82"/>
  <c r="AB114" i="82"/>
  <c r="X14" i="63"/>
  <c r="X67" i="63"/>
  <c r="X89" i="63"/>
  <c r="X52" i="63"/>
  <c r="X24" i="63"/>
  <c r="X22" i="63"/>
  <c r="X68" i="63"/>
  <c r="X101" i="63"/>
  <c r="X51" i="63"/>
  <c r="X61" i="63"/>
  <c r="X12" i="63"/>
  <c r="X58" i="63"/>
  <c r="X80" i="63"/>
  <c r="X77" i="63"/>
  <c r="X38" i="63"/>
  <c r="X19" i="63"/>
  <c r="X53" i="63"/>
  <c r="X40" i="63"/>
  <c r="X107" i="63"/>
  <c r="X105" i="63"/>
  <c r="X44" i="63"/>
  <c r="X65" i="63"/>
  <c r="X39" i="63"/>
  <c r="X49" i="63"/>
  <c r="X95" i="63"/>
  <c r="X34" i="63"/>
  <c r="X56" i="63"/>
  <c r="X41" i="63"/>
  <c r="X26" i="63"/>
  <c r="X114" i="63"/>
  <c r="Y114" i="63" s="1"/>
  <c r="X17" i="63"/>
  <c r="X28" i="63"/>
  <c r="X83" i="63"/>
  <c r="X81" i="63"/>
  <c r="X20" i="63"/>
  <c r="X29" i="63"/>
  <c r="X27" i="63"/>
  <c r="X37" i="63"/>
  <c r="X71" i="63"/>
  <c r="X10" i="63"/>
  <c r="X32" i="63"/>
  <c r="X110" i="63"/>
  <c r="X102" i="63"/>
  <c r="X112" i="63"/>
  <c r="Y112" i="63" s="1"/>
  <c r="X16" i="63"/>
  <c r="X59" i="63"/>
  <c r="X57" i="63"/>
  <c r="X91" i="63"/>
  <c r="X111" i="63"/>
  <c r="X15" i="63"/>
  <c r="X25" i="63"/>
  <c r="X47" i="63"/>
  <c r="X93" i="63"/>
  <c r="X115" i="63"/>
  <c r="X98" i="63"/>
  <c r="X66" i="63"/>
  <c r="X100" i="63"/>
  <c r="X108" i="63"/>
  <c r="X23" i="63"/>
  <c r="X33" i="63"/>
  <c r="X55" i="63"/>
  <c r="X99" i="63"/>
  <c r="X109" i="63"/>
  <c r="X13" i="63"/>
  <c r="X35" i="63"/>
  <c r="X69" i="63"/>
  <c r="X79" i="63"/>
  <c r="X86" i="63"/>
  <c r="X54" i="63"/>
  <c r="X88" i="63"/>
  <c r="X96" i="63"/>
  <c r="X94" i="63"/>
  <c r="X21" i="63"/>
  <c r="X31" i="63"/>
  <c r="X87" i="63"/>
  <c r="X97" i="63"/>
  <c r="X84" i="63"/>
  <c r="X11" i="63"/>
  <c r="X45" i="63"/>
  <c r="X43" i="63"/>
  <c r="X74" i="63"/>
  <c r="X18" i="63"/>
  <c r="X76" i="63"/>
  <c r="X72" i="63"/>
  <c r="X70" i="63"/>
  <c r="X116" i="63"/>
  <c r="Y116" i="63" s="1"/>
  <c r="X78" i="63"/>
  <c r="X75" i="63"/>
  <c r="X85" i="63"/>
  <c r="X60" i="63"/>
  <c r="X106" i="63"/>
  <c r="X9" i="63"/>
  <c r="X90" i="63"/>
  <c r="X62" i="63"/>
  <c r="X103" i="63"/>
  <c r="X73" i="63"/>
  <c r="X63" i="63"/>
  <c r="X113" i="63"/>
  <c r="Y113" i="63" s="1"/>
  <c r="X36" i="63"/>
  <c r="X64" i="63"/>
  <c r="X82" i="63"/>
  <c r="X48" i="63"/>
  <c r="X104" i="63"/>
  <c r="X46" i="63"/>
  <c r="X42" i="63"/>
  <c r="X92" i="63"/>
  <c r="X50" i="63"/>
  <c r="X30" i="63"/>
  <c r="P118" i="63"/>
  <c r="P124" i="63"/>
  <c r="T124" i="63" s="1"/>
  <c r="P123" i="63"/>
  <c r="T123" i="63" s="1"/>
  <c r="P122" i="63"/>
  <c r="T122" i="63" s="1"/>
  <c r="P121" i="63"/>
  <c r="T121" i="63" s="1"/>
  <c r="P120" i="63"/>
  <c r="T120" i="63" s="1"/>
  <c r="P119" i="63"/>
  <c r="T119" i="63" s="1"/>
  <c r="P10" i="63"/>
  <c r="P17" i="63"/>
  <c r="P38" i="63"/>
  <c r="P31" i="63"/>
  <c r="P29" i="63"/>
  <c r="P98" i="63"/>
  <c r="P36" i="63"/>
  <c r="P35" i="63"/>
  <c r="P45" i="63"/>
  <c r="P68" i="63"/>
  <c r="P102" i="63"/>
  <c r="P28" i="63"/>
  <c r="P73" i="63"/>
  <c r="P106" i="63"/>
  <c r="P112" i="63"/>
  <c r="T112" i="63" s="1"/>
  <c r="P26" i="63"/>
  <c r="P114" i="63"/>
  <c r="T114" i="63" s="1"/>
  <c r="P88" i="63"/>
  <c r="P109" i="63"/>
  <c r="P12" i="63"/>
  <c r="P23" i="63"/>
  <c r="P33" i="63"/>
  <c r="P56" i="63"/>
  <c r="P78" i="63"/>
  <c r="P99" i="63"/>
  <c r="P49" i="63"/>
  <c r="P94" i="63"/>
  <c r="P76" i="63"/>
  <c r="P14" i="63"/>
  <c r="P90" i="63"/>
  <c r="P52" i="63"/>
  <c r="P85" i="63"/>
  <c r="P107" i="63"/>
  <c r="P11" i="63"/>
  <c r="P21" i="63"/>
  <c r="P44" i="63"/>
  <c r="P54" i="63"/>
  <c r="P75" i="63"/>
  <c r="P25" i="63"/>
  <c r="P82" i="63"/>
  <c r="P40" i="63"/>
  <c r="P115" i="63"/>
  <c r="T115" i="63" s="1"/>
  <c r="P66" i="63"/>
  <c r="P16" i="63"/>
  <c r="P61" i="63"/>
  <c r="P95" i="63"/>
  <c r="P105" i="63"/>
  <c r="P9" i="63"/>
  <c r="T9" i="63" s="1"/>
  <c r="P32" i="63"/>
  <c r="P30" i="63"/>
  <c r="P63" i="63"/>
  <c r="P108" i="63"/>
  <c r="P70" i="63"/>
  <c r="P110" i="63"/>
  <c r="P103" i="63"/>
  <c r="P42" i="63"/>
  <c r="P111" i="63"/>
  <c r="P37" i="63"/>
  <c r="P83" i="63"/>
  <c r="P93" i="63"/>
  <c r="P116" i="63"/>
  <c r="T116" i="63" s="1"/>
  <c r="P20" i="63"/>
  <c r="P77" i="63"/>
  <c r="P39" i="63"/>
  <c r="P84" i="63"/>
  <c r="P58" i="63"/>
  <c r="P113" i="63"/>
  <c r="T113" i="63" s="1"/>
  <c r="P74" i="63"/>
  <c r="P79" i="63"/>
  <c r="P18" i="63"/>
  <c r="P87" i="63"/>
  <c r="P13" i="63"/>
  <c r="P71" i="63"/>
  <c r="P81" i="63"/>
  <c r="P104" i="63"/>
  <c r="P91" i="63"/>
  <c r="P41" i="63"/>
  <c r="P15" i="63"/>
  <c r="P60" i="63"/>
  <c r="P46" i="63"/>
  <c r="P89" i="63"/>
  <c r="P62" i="63"/>
  <c r="P67" i="63"/>
  <c r="P101" i="63"/>
  <c r="P51" i="63"/>
  <c r="P96" i="63"/>
  <c r="P59" i="63"/>
  <c r="P69" i="63"/>
  <c r="P92" i="63"/>
  <c r="P55" i="63"/>
  <c r="P100" i="63"/>
  <c r="P86" i="63"/>
  <c r="P48" i="63"/>
  <c r="P34" i="63"/>
  <c r="P72" i="63"/>
  <c r="P22" i="63"/>
  <c r="P24" i="63"/>
  <c r="P47" i="63"/>
  <c r="P57" i="63"/>
  <c r="P27" i="63"/>
  <c r="P53" i="63"/>
  <c r="P80" i="63"/>
  <c r="P50" i="63"/>
  <c r="P19" i="63"/>
  <c r="P43" i="63"/>
  <c r="P64" i="63"/>
  <c r="P65" i="63"/>
  <c r="P97" i="63"/>
  <c r="AA112" i="81"/>
  <c r="U12" i="82"/>
  <c r="Q12" i="82"/>
  <c r="T12" i="82"/>
  <c r="V12" i="82"/>
  <c r="S12" i="82"/>
  <c r="Q11" i="63"/>
  <c r="O12" i="82"/>
  <c r="P12" i="82"/>
  <c r="R12" i="82"/>
  <c r="S11" i="63"/>
  <c r="O85" i="82"/>
  <c r="U85" i="82"/>
  <c r="T85" i="82"/>
  <c r="R85" i="82"/>
  <c r="S85" i="82"/>
  <c r="Q85" i="82"/>
  <c r="Q84" i="63"/>
  <c r="P85" i="82"/>
  <c r="V85" i="82"/>
  <c r="S84" i="63"/>
  <c r="Q68" i="63"/>
  <c r="Q69" i="82"/>
  <c r="P69" i="82"/>
  <c r="T69" i="82"/>
  <c r="U69" i="82"/>
  <c r="V69" i="82"/>
  <c r="S69" i="82"/>
  <c r="O69" i="82"/>
  <c r="R69" i="82"/>
  <c r="S68" i="63"/>
  <c r="V83" i="82"/>
  <c r="Q82" i="63"/>
  <c r="S83" i="82"/>
  <c r="O83" i="82"/>
  <c r="T83" i="82"/>
  <c r="R83" i="82"/>
  <c r="P83" i="82"/>
  <c r="Q83" i="82"/>
  <c r="U83" i="82"/>
  <c r="S82" i="63"/>
  <c r="Q17" i="63"/>
  <c r="T18" i="82"/>
  <c r="U18" i="82"/>
  <c r="O18" i="82"/>
  <c r="R18" i="82"/>
  <c r="P18" i="82"/>
  <c r="S18" i="82"/>
  <c r="V18" i="82"/>
  <c r="Q18" i="82"/>
  <c r="S17" i="63"/>
  <c r="Q110" i="82"/>
  <c r="T110" i="82"/>
  <c r="V110" i="82"/>
  <c r="U110" i="82"/>
  <c r="S110" i="82"/>
  <c r="R110" i="82"/>
  <c r="Q109" i="63"/>
  <c r="O110" i="82"/>
  <c r="P110" i="82"/>
  <c r="S109" i="63"/>
  <c r="R14" i="82"/>
  <c r="U14" i="82"/>
  <c r="T14" i="82"/>
  <c r="O14" i="82"/>
  <c r="Q13" i="63"/>
  <c r="P14" i="82"/>
  <c r="Q14" i="82"/>
  <c r="S14" i="82"/>
  <c r="V14" i="82"/>
  <c r="S13" i="63"/>
  <c r="R76" i="82"/>
  <c r="V76" i="82"/>
  <c r="U76" i="82"/>
  <c r="T76" i="82"/>
  <c r="O76" i="82"/>
  <c r="P76" i="82"/>
  <c r="S76" i="82"/>
  <c r="Q76" i="82"/>
  <c r="Q75" i="63"/>
  <c r="S75" i="63"/>
  <c r="T52" i="82"/>
  <c r="Q52" i="82"/>
  <c r="P52" i="82"/>
  <c r="O52" i="82"/>
  <c r="V52" i="82"/>
  <c r="R52" i="82"/>
  <c r="S52" i="82"/>
  <c r="Q51" i="63"/>
  <c r="U52" i="82"/>
  <c r="S51" i="63"/>
  <c r="T56" i="82"/>
  <c r="U56" i="82"/>
  <c r="P56" i="82"/>
  <c r="R56" i="82"/>
  <c r="Q55" i="63"/>
  <c r="O56" i="82"/>
  <c r="V56" i="82"/>
  <c r="S56" i="82"/>
  <c r="Q56" i="82"/>
  <c r="S55" i="63"/>
  <c r="P92" i="82"/>
  <c r="Q92" i="82"/>
  <c r="O92" i="82"/>
  <c r="S92" i="82"/>
  <c r="V92" i="82"/>
  <c r="Q91" i="63"/>
  <c r="U92" i="82"/>
  <c r="T92" i="82"/>
  <c r="R92" i="82"/>
  <c r="S91" i="63"/>
  <c r="R32" i="82"/>
  <c r="S32" i="82"/>
  <c r="P32" i="82"/>
  <c r="T32" i="82"/>
  <c r="O32" i="82"/>
  <c r="Q32" i="82"/>
  <c r="Q31" i="63"/>
  <c r="U32" i="82"/>
  <c r="V32" i="82"/>
  <c r="S31" i="63"/>
  <c r="O87" i="82"/>
  <c r="P87" i="82"/>
  <c r="R87" i="82"/>
  <c r="T87" i="82"/>
  <c r="Q87" i="82"/>
  <c r="Q86" i="63"/>
  <c r="S87" i="82"/>
  <c r="U87" i="82"/>
  <c r="V87" i="82"/>
  <c r="S86" i="63"/>
  <c r="S112" i="82"/>
  <c r="Q112" i="82"/>
  <c r="U112" i="82"/>
  <c r="P112" i="82"/>
  <c r="Q111" i="63"/>
  <c r="R112" i="82"/>
  <c r="O112" i="82"/>
  <c r="T112" i="82"/>
  <c r="V112" i="82"/>
  <c r="S111" i="63"/>
  <c r="T100" i="82"/>
  <c r="P100" i="82"/>
  <c r="Q100" i="82"/>
  <c r="Q99" i="63"/>
  <c r="S100" i="82"/>
  <c r="U100" i="82"/>
  <c r="O100" i="82"/>
  <c r="R100" i="82"/>
  <c r="V100" i="82"/>
  <c r="S99" i="63"/>
  <c r="U75" i="82"/>
  <c r="Q74" i="63"/>
  <c r="R75" i="82"/>
  <c r="S75" i="82"/>
  <c r="O75" i="82"/>
  <c r="V75" i="82"/>
  <c r="P75" i="82"/>
  <c r="Q75" i="82"/>
  <c r="T75" i="82"/>
  <c r="S74" i="63"/>
  <c r="T58" i="82"/>
  <c r="P58" i="82"/>
  <c r="R58" i="82"/>
  <c r="Q58" i="82"/>
  <c r="V58" i="82"/>
  <c r="O58" i="82"/>
  <c r="S58" i="82"/>
  <c r="Q57" i="63"/>
  <c r="U58" i="82"/>
  <c r="S57" i="63"/>
  <c r="U62" i="82"/>
  <c r="O62" i="82"/>
  <c r="Q62" i="82"/>
  <c r="P62" i="82"/>
  <c r="Q61" i="63"/>
  <c r="R62" i="82"/>
  <c r="S62" i="82"/>
  <c r="T62" i="82"/>
  <c r="V62" i="82"/>
  <c r="S61" i="63"/>
  <c r="T102" i="82"/>
  <c r="S102" i="82"/>
  <c r="P102" i="82"/>
  <c r="V102" i="82"/>
  <c r="Q101" i="63"/>
  <c r="R102" i="82"/>
  <c r="Q102" i="82"/>
  <c r="U102" i="82"/>
  <c r="O102" i="82"/>
  <c r="S101" i="63"/>
  <c r="V47" i="82"/>
  <c r="T47" i="82"/>
  <c r="O47" i="82"/>
  <c r="P47" i="82"/>
  <c r="Q47" i="82"/>
  <c r="R47" i="82"/>
  <c r="S47" i="82"/>
  <c r="U47" i="82"/>
  <c r="Q46" i="63"/>
  <c r="S46" i="63"/>
  <c r="T77" i="82"/>
  <c r="Q35" i="87" s="1"/>
  <c r="O77" i="82"/>
  <c r="L35" i="87" s="1"/>
  <c r="R77" i="82"/>
  <c r="O35" i="87" s="1"/>
  <c r="Q77" i="82"/>
  <c r="N35" i="87" s="1"/>
  <c r="Q76" i="63"/>
  <c r="P77" i="82"/>
  <c r="M35" i="87" s="1"/>
  <c r="S77" i="82"/>
  <c r="P35" i="87" s="1"/>
  <c r="U77" i="82"/>
  <c r="R35" i="87" s="1"/>
  <c r="V77" i="82"/>
  <c r="S35" i="87" s="1"/>
  <c r="S76" i="63"/>
  <c r="U116" i="82"/>
  <c r="R31" i="87" s="1"/>
  <c r="S116" i="82"/>
  <c r="P31" i="87" s="1"/>
  <c r="O116" i="82"/>
  <c r="L31" i="87" s="1"/>
  <c r="Q116" i="82"/>
  <c r="N31" i="87" s="1"/>
  <c r="T116" i="82"/>
  <c r="Q31" i="87" s="1"/>
  <c r="R116" i="82"/>
  <c r="O31" i="87" s="1"/>
  <c r="V116" i="82"/>
  <c r="S31" i="87" s="1"/>
  <c r="P116" i="82"/>
  <c r="M31" i="87" s="1"/>
  <c r="R97" i="82"/>
  <c r="Q97" i="82"/>
  <c r="S97" i="82"/>
  <c r="U97" i="82"/>
  <c r="Q96" i="63"/>
  <c r="V97" i="82"/>
  <c r="T97" i="82"/>
  <c r="P97" i="82"/>
  <c r="O97" i="82"/>
  <c r="S96" i="63"/>
  <c r="U109" i="82"/>
  <c r="Q109" i="82"/>
  <c r="T109" i="82"/>
  <c r="P109" i="82"/>
  <c r="S109" i="82"/>
  <c r="Q108" i="63"/>
  <c r="V109" i="82"/>
  <c r="O109" i="82"/>
  <c r="R109" i="82"/>
  <c r="S108" i="63"/>
  <c r="T22" i="82"/>
  <c r="Q21" i="63"/>
  <c r="V22" i="82"/>
  <c r="S22" i="82"/>
  <c r="U22" i="82"/>
  <c r="R22" i="82"/>
  <c r="O22" i="82"/>
  <c r="Q22" i="82"/>
  <c r="P22" i="82"/>
  <c r="S21" i="63"/>
  <c r="P51" i="82"/>
  <c r="M22" i="87" s="1"/>
  <c r="V51" i="82"/>
  <c r="Q50" i="63"/>
  <c r="U51" i="82"/>
  <c r="T51" i="82"/>
  <c r="R51" i="82"/>
  <c r="O51" i="82"/>
  <c r="S51" i="82"/>
  <c r="Q51" i="82"/>
  <c r="S50" i="63"/>
  <c r="J48" i="40"/>
  <c r="O59" i="82"/>
  <c r="Q58" i="63"/>
  <c r="Q59" i="82"/>
  <c r="V59" i="82"/>
  <c r="P59" i="82"/>
  <c r="R59" i="82"/>
  <c r="U59" i="82"/>
  <c r="S59" i="82"/>
  <c r="T59" i="82"/>
  <c r="S58" i="63"/>
  <c r="V93" i="82"/>
  <c r="T93" i="82"/>
  <c r="S93" i="82"/>
  <c r="Q93" i="82"/>
  <c r="U93" i="82"/>
  <c r="Q92" i="63"/>
  <c r="O93" i="82"/>
  <c r="P93" i="82"/>
  <c r="R93" i="82"/>
  <c r="S92" i="63"/>
  <c r="U17" i="82"/>
  <c r="P17" i="82"/>
  <c r="T17" i="82"/>
  <c r="V17" i="82"/>
  <c r="Q16" i="63"/>
  <c r="Q17" i="82"/>
  <c r="S17" i="82"/>
  <c r="R17" i="82"/>
  <c r="O17" i="82"/>
  <c r="S16" i="63"/>
  <c r="P38" i="82"/>
  <c r="Q38" i="82"/>
  <c r="O38" i="82"/>
  <c r="T38" i="82"/>
  <c r="S38" i="82"/>
  <c r="V38" i="82"/>
  <c r="Q37" i="63"/>
  <c r="U38" i="82"/>
  <c r="R38" i="82"/>
  <c r="S37" i="63"/>
  <c r="O61" i="82"/>
  <c r="P61" i="82"/>
  <c r="U61" i="82"/>
  <c r="S61" i="82"/>
  <c r="T61" i="82"/>
  <c r="Q60" i="63"/>
  <c r="V61" i="82"/>
  <c r="R61" i="82"/>
  <c r="Q61" i="82"/>
  <c r="S60" i="63"/>
  <c r="V78" i="82"/>
  <c r="S78" i="82"/>
  <c r="R78" i="82"/>
  <c r="U78" i="82"/>
  <c r="T78" i="82"/>
  <c r="O78" i="82"/>
  <c r="Q77" i="63"/>
  <c r="P78" i="82"/>
  <c r="Q78" i="82"/>
  <c r="S77" i="63"/>
  <c r="V19" i="82"/>
  <c r="T19" i="82"/>
  <c r="R19" i="82"/>
  <c r="Q18" i="63"/>
  <c r="U19" i="82"/>
  <c r="O19" i="82"/>
  <c r="Q19" i="82"/>
  <c r="P19" i="82"/>
  <c r="S19" i="82"/>
  <c r="S18" i="63"/>
  <c r="S41" i="82"/>
  <c r="T41" i="82"/>
  <c r="V41" i="82"/>
  <c r="Q41" i="82"/>
  <c r="U41" i="82"/>
  <c r="P41" i="82"/>
  <c r="O41" i="82"/>
  <c r="R41" i="82"/>
  <c r="Q40" i="63"/>
  <c r="S40" i="63"/>
  <c r="V36" i="82"/>
  <c r="Q36" i="82"/>
  <c r="O36" i="82"/>
  <c r="Q35" i="63"/>
  <c r="R36" i="82"/>
  <c r="S36" i="82"/>
  <c r="T36" i="82"/>
  <c r="U36" i="82"/>
  <c r="P36" i="82"/>
  <c r="S35" i="63"/>
  <c r="P108" i="82"/>
  <c r="Q108" i="82"/>
  <c r="T108" i="82"/>
  <c r="R108" i="82"/>
  <c r="U108" i="82"/>
  <c r="S108" i="82"/>
  <c r="V108" i="82"/>
  <c r="O108" i="82"/>
  <c r="Q107" i="63"/>
  <c r="S107" i="63"/>
  <c r="Q106" i="82"/>
  <c r="P106" i="82"/>
  <c r="Q105" i="63"/>
  <c r="T106" i="82"/>
  <c r="U106" i="82"/>
  <c r="V106" i="82"/>
  <c r="R106" i="82"/>
  <c r="S106" i="82"/>
  <c r="O106" i="82"/>
  <c r="S105" i="63"/>
  <c r="Q59" i="63"/>
  <c r="V60" i="82"/>
  <c r="P60" i="82"/>
  <c r="O60" i="82"/>
  <c r="R60" i="82"/>
  <c r="Q60" i="82"/>
  <c r="S60" i="82"/>
  <c r="U60" i="82"/>
  <c r="T60" i="82"/>
  <c r="S59" i="63"/>
  <c r="O89" i="82"/>
  <c r="P89" i="82"/>
  <c r="U89" i="82"/>
  <c r="R89" i="82"/>
  <c r="T89" i="82"/>
  <c r="V89" i="82"/>
  <c r="Q89" i="82"/>
  <c r="Q88" i="63"/>
  <c r="S89" i="82"/>
  <c r="S88" i="63"/>
  <c r="V57" i="82"/>
  <c r="R57" i="82"/>
  <c r="T57" i="82"/>
  <c r="S57" i="82"/>
  <c r="Q57" i="82"/>
  <c r="Q56" i="63"/>
  <c r="P57" i="82"/>
  <c r="U57" i="82"/>
  <c r="O57" i="82"/>
  <c r="S56" i="63"/>
  <c r="D9" i="41"/>
  <c r="D17" i="41" s="1"/>
  <c r="I119" i="81"/>
  <c r="Q30" i="82"/>
  <c r="T30" i="82"/>
  <c r="S30" i="82"/>
  <c r="U30" i="82"/>
  <c r="V30" i="82"/>
  <c r="R30" i="82"/>
  <c r="P30" i="82"/>
  <c r="Q29" i="63"/>
  <c r="O30" i="82"/>
  <c r="S29" i="63"/>
  <c r="P107" i="82"/>
  <c r="O107" i="82"/>
  <c r="T107" i="82"/>
  <c r="S107" i="82"/>
  <c r="Q106" i="63"/>
  <c r="U107" i="82"/>
  <c r="R107" i="82"/>
  <c r="Q107" i="82"/>
  <c r="V107" i="82"/>
  <c r="S106" i="63"/>
  <c r="S50" i="82"/>
  <c r="V50" i="82"/>
  <c r="T50" i="82"/>
  <c r="U50" i="82"/>
  <c r="R50" i="82"/>
  <c r="Q49" i="63"/>
  <c r="Q50" i="82"/>
  <c r="O50" i="82"/>
  <c r="P50" i="82"/>
  <c r="S49" i="63"/>
  <c r="Q69" i="63"/>
  <c r="R70" i="82"/>
  <c r="P70" i="82"/>
  <c r="U70" i="82"/>
  <c r="S70" i="82"/>
  <c r="Q70" i="82"/>
  <c r="T70" i="82"/>
  <c r="O70" i="82"/>
  <c r="V70" i="82"/>
  <c r="S69" i="63"/>
  <c r="U13" i="82"/>
  <c r="O13" i="82"/>
  <c r="V13" i="82"/>
  <c r="S13" i="82"/>
  <c r="P13" i="82"/>
  <c r="Q12" i="63"/>
  <c r="T13" i="82"/>
  <c r="R13" i="82"/>
  <c r="Q13" i="82"/>
  <c r="S12" i="63"/>
  <c r="R11" i="82"/>
  <c r="S11" i="82"/>
  <c r="Q11" i="82"/>
  <c r="V11" i="82"/>
  <c r="U11" i="82"/>
  <c r="O11" i="82"/>
  <c r="T11" i="82"/>
  <c r="P11" i="82"/>
  <c r="Q10" i="63"/>
  <c r="U10" i="63" s="1"/>
  <c r="S10" i="63"/>
  <c r="Q70" i="63"/>
  <c r="T71" i="82"/>
  <c r="Q71" i="82"/>
  <c r="R71" i="82"/>
  <c r="O71" i="82"/>
  <c r="S71" i="82"/>
  <c r="U71" i="82"/>
  <c r="V71" i="82"/>
  <c r="P71" i="82"/>
  <c r="S70" i="63"/>
  <c r="Q23" i="82"/>
  <c r="Q22" i="63"/>
  <c r="U23" i="82"/>
  <c r="P23" i="82"/>
  <c r="S23" i="82"/>
  <c r="R23" i="82"/>
  <c r="T23" i="82"/>
  <c r="O23" i="82"/>
  <c r="V23" i="82"/>
  <c r="S22" i="63"/>
  <c r="T46" i="82"/>
  <c r="S46" i="82"/>
  <c r="Q46" i="82"/>
  <c r="P46" i="82"/>
  <c r="Q45" i="63"/>
  <c r="O46" i="82"/>
  <c r="R46" i="82"/>
  <c r="U46" i="82"/>
  <c r="V46" i="82"/>
  <c r="S45" i="63"/>
  <c r="O101" i="82"/>
  <c r="T101" i="82"/>
  <c r="V101" i="82"/>
  <c r="Q100" i="63"/>
  <c r="Q101" i="82"/>
  <c r="S101" i="82"/>
  <c r="R101" i="82"/>
  <c r="P101" i="82"/>
  <c r="U101" i="82"/>
  <c r="S100" i="63"/>
  <c r="Q44" i="82"/>
  <c r="Q43" i="63"/>
  <c r="U44" i="82"/>
  <c r="R44" i="82"/>
  <c r="T44" i="82"/>
  <c r="S44" i="82"/>
  <c r="V44" i="82"/>
  <c r="P44" i="82"/>
  <c r="O44" i="82"/>
  <c r="S43" i="63"/>
  <c r="R39" i="82"/>
  <c r="Q38" i="63"/>
  <c r="Q39" i="82"/>
  <c r="P39" i="82"/>
  <c r="U39" i="82"/>
  <c r="O39" i="82"/>
  <c r="T39" i="82"/>
  <c r="S39" i="82"/>
  <c r="V39" i="82"/>
  <c r="S38" i="63"/>
  <c r="T27" i="82"/>
  <c r="U27" i="82"/>
  <c r="P27" i="82"/>
  <c r="S27" i="82"/>
  <c r="Q27" i="82"/>
  <c r="Q26" i="63"/>
  <c r="V27" i="82"/>
  <c r="O27" i="82"/>
  <c r="R27" i="82"/>
  <c r="S26" i="63"/>
  <c r="R115" i="82"/>
  <c r="Q115" i="82"/>
  <c r="S115" i="82"/>
  <c r="P115" i="82"/>
  <c r="V115" i="82"/>
  <c r="T115" i="82"/>
  <c r="U115" i="82"/>
  <c r="O115" i="82"/>
  <c r="P29" i="82"/>
  <c r="V29" i="82"/>
  <c r="S29" i="82"/>
  <c r="T29" i="82"/>
  <c r="R29" i="82"/>
  <c r="Q28" i="63"/>
  <c r="O29" i="82"/>
  <c r="Q29" i="82"/>
  <c r="U29" i="82"/>
  <c r="S28" i="63"/>
  <c r="J9" i="41"/>
  <c r="P119" i="81"/>
  <c r="H119" i="81"/>
  <c r="Q37" i="82"/>
  <c r="Q36" i="63"/>
  <c r="S37" i="82"/>
  <c r="R37" i="82"/>
  <c r="T37" i="82"/>
  <c r="U37" i="82"/>
  <c r="P37" i="82"/>
  <c r="V37" i="82"/>
  <c r="O37" i="82"/>
  <c r="S36" i="63"/>
  <c r="Q81" i="63"/>
  <c r="P82" i="82"/>
  <c r="Q82" i="82"/>
  <c r="R82" i="82"/>
  <c r="T82" i="82"/>
  <c r="S82" i="82"/>
  <c r="O82" i="82"/>
  <c r="U82" i="82"/>
  <c r="V82" i="82"/>
  <c r="S81" i="63"/>
  <c r="O65" i="82"/>
  <c r="R65" i="82"/>
  <c r="S65" i="82"/>
  <c r="Q65" i="82"/>
  <c r="T65" i="82"/>
  <c r="P65" i="82"/>
  <c r="V65" i="82"/>
  <c r="U65" i="82"/>
  <c r="Q64" i="63"/>
  <c r="S64" i="63"/>
  <c r="T48" i="82"/>
  <c r="R48" i="82"/>
  <c r="Q48" i="82"/>
  <c r="P48" i="82"/>
  <c r="U48" i="82"/>
  <c r="V48" i="82"/>
  <c r="S48" i="82"/>
  <c r="O48" i="82"/>
  <c r="Q47" i="63"/>
  <c r="S47" i="63"/>
  <c r="T117" i="82"/>
  <c r="Q49" i="87" s="1"/>
  <c r="V117" i="82"/>
  <c r="S49" i="87" s="1"/>
  <c r="P117" i="82"/>
  <c r="M49" i="87" s="1"/>
  <c r="S117" i="82"/>
  <c r="P49" i="87" s="1"/>
  <c r="U117" i="82"/>
  <c r="R49" i="87" s="1"/>
  <c r="R117" i="82"/>
  <c r="O49" i="87" s="1"/>
  <c r="Q117" i="82"/>
  <c r="N49" i="87" s="1"/>
  <c r="O117" i="82"/>
  <c r="L49" i="87" s="1"/>
  <c r="V26" i="82"/>
  <c r="P26" i="82"/>
  <c r="R26" i="82"/>
  <c r="S26" i="82"/>
  <c r="T26" i="82"/>
  <c r="Q25" i="63"/>
  <c r="O26" i="82"/>
  <c r="Q26" i="82"/>
  <c r="U26" i="82"/>
  <c r="S25" i="63"/>
  <c r="V33" i="82"/>
  <c r="R33" i="82"/>
  <c r="P33" i="82"/>
  <c r="Q33" i="82"/>
  <c r="O33" i="82"/>
  <c r="S33" i="82"/>
  <c r="Q32" i="63"/>
  <c r="U33" i="82"/>
  <c r="T33" i="82"/>
  <c r="S32" i="63"/>
  <c r="Q63" i="63"/>
  <c r="U64" i="82"/>
  <c r="R64" i="82"/>
  <c r="O64" i="82"/>
  <c r="P64" i="82"/>
  <c r="V64" i="82"/>
  <c r="S64" i="82"/>
  <c r="Q64" i="82"/>
  <c r="T64" i="82"/>
  <c r="S63" i="63"/>
  <c r="V103" i="82"/>
  <c r="R103" i="82"/>
  <c r="O103" i="82"/>
  <c r="T103" i="82"/>
  <c r="U103" i="82"/>
  <c r="Q102" i="63"/>
  <c r="S103" i="82"/>
  <c r="Q103" i="82"/>
  <c r="P103" i="82"/>
  <c r="S102" i="63"/>
  <c r="R73" i="82"/>
  <c r="T73" i="82"/>
  <c r="Q73" i="82"/>
  <c r="S73" i="82"/>
  <c r="V73" i="82"/>
  <c r="O73" i="82"/>
  <c r="P73" i="82"/>
  <c r="U73" i="82"/>
  <c r="Q72" i="63"/>
  <c r="S72" i="63"/>
  <c r="P20" i="82"/>
  <c r="R20" i="82"/>
  <c r="V20" i="82"/>
  <c r="U20" i="82"/>
  <c r="Q19" i="63"/>
  <c r="T20" i="82"/>
  <c r="Q20" i="82"/>
  <c r="S20" i="82"/>
  <c r="O20" i="82"/>
  <c r="S19" i="63"/>
  <c r="Q103" i="63"/>
  <c r="T104" i="82"/>
  <c r="S104" i="82"/>
  <c r="O104" i="82"/>
  <c r="R104" i="82"/>
  <c r="Q104" i="82"/>
  <c r="V104" i="82"/>
  <c r="P104" i="82"/>
  <c r="U104" i="82"/>
  <c r="S103" i="63"/>
  <c r="Q34" i="63"/>
  <c r="O35" i="82"/>
  <c r="P35" i="82"/>
  <c r="Q35" i="82"/>
  <c r="V35" i="82"/>
  <c r="R35" i="82"/>
  <c r="S35" i="82"/>
  <c r="T35" i="82"/>
  <c r="U35" i="82"/>
  <c r="S34" i="63"/>
  <c r="T8" i="40"/>
  <c r="O48" i="40"/>
  <c r="U67" i="82"/>
  <c r="Q67" i="82"/>
  <c r="V67" i="82"/>
  <c r="S67" i="82"/>
  <c r="P67" i="82"/>
  <c r="O67" i="82"/>
  <c r="R67" i="82"/>
  <c r="T67" i="82"/>
  <c r="Q66" i="63"/>
  <c r="S66" i="63"/>
  <c r="U43" i="82"/>
  <c r="Q43" i="82"/>
  <c r="T43" i="82"/>
  <c r="O43" i="82"/>
  <c r="P43" i="82"/>
  <c r="Q42" i="63"/>
  <c r="R43" i="82"/>
  <c r="V43" i="82"/>
  <c r="S43" i="82"/>
  <c r="S42" i="63"/>
  <c r="O34" i="82"/>
  <c r="P34" i="82"/>
  <c r="S34" i="82"/>
  <c r="Q34" i="82"/>
  <c r="R34" i="82"/>
  <c r="V34" i="82"/>
  <c r="T34" i="82"/>
  <c r="Q33" i="63"/>
  <c r="U34" i="82"/>
  <c r="S33" i="63"/>
  <c r="R88" i="82"/>
  <c r="V88" i="82"/>
  <c r="P88" i="82"/>
  <c r="U88" i="82"/>
  <c r="Q87" i="63"/>
  <c r="S88" i="82"/>
  <c r="Q88" i="82"/>
  <c r="O88" i="82"/>
  <c r="T88" i="82"/>
  <c r="S87" i="63"/>
  <c r="R84" i="82"/>
  <c r="V84" i="82"/>
  <c r="Q83" i="63"/>
  <c r="O84" i="82"/>
  <c r="Q84" i="82"/>
  <c r="U84" i="82"/>
  <c r="S84" i="82"/>
  <c r="T84" i="82"/>
  <c r="P84" i="82"/>
  <c r="S83" i="63"/>
  <c r="U98" i="82"/>
  <c r="R41" i="87" s="1"/>
  <c r="S98" i="82"/>
  <c r="P41" i="87" s="1"/>
  <c r="O98" i="82"/>
  <c r="L41" i="87" s="1"/>
  <c r="V98" i="82"/>
  <c r="S41" i="87" s="1"/>
  <c r="R98" i="82"/>
  <c r="O41" i="87" s="1"/>
  <c r="Q97" i="63"/>
  <c r="T98" i="82"/>
  <c r="Q41" i="87" s="1"/>
  <c r="Q98" i="82"/>
  <c r="N41" i="87" s="1"/>
  <c r="P98" i="82"/>
  <c r="M41" i="87" s="1"/>
  <c r="S97" i="63"/>
  <c r="Q80" i="82"/>
  <c r="N37" i="87" s="1"/>
  <c r="T80" i="82"/>
  <c r="Q37" i="87" s="1"/>
  <c r="Q79" i="63"/>
  <c r="O80" i="82"/>
  <c r="L37" i="87" s="1"/>
  <c r="S80" i="82"/>
  <c r="P37" i="87" s="1"/>
  <c r="P80" i="82"/>
  <c r="M37" i="87" s="1"/>
  <c r="R80" i="82"/>
  <c r="O37" i="87" s="1"/>
  <c r="U80" i="82"/>
  <c r="R37" i="87" s="1"/>
  <c r="V80" i="82"/>
  <c r="S37" i="87" s="1"/>
  <c r="S79" i="63"/>
  <c r="T55" i="82"/>
  <c r="Q25" i="87" s="1"/>
  <c r="V55" i="82"/>
  <c r="S25" i="87" s="1"/>
  <c r="Q55" i="82"/>
  <c r="N25" i="87" s="1"/>
  <c r="R55" i="82"/>
  <c r="O25" i="87" s="1"/>
  <c r="O55" i="82"/>
  <c r="L25" i="87" s="1"/>
  <c r="U55" i="82"/>
  <c r="R25" i="87" s="1"/>
  <c r="Q54" i="63"/>
  <c r="P55" i="82"/>
  <c r="M25" i="87" s="1"/>
  <c r="S55" i="82"/>
  <c r="P25" i="87" s="1"/>
  <c r="S54" i="63"/>
  <c r="Q105" i="82"/>
  <c r="N46" i="87" s="1"/>
  <c r="Q104" i="63"/>
  <c r="V105" i="82"/>
  <c r="S46" i="87" s="1"/>
  <c r="O105" i="82"/>
  <c r="L46" i="87" s="1"/>
  <c r="R105" i="82"/>
  <c r="O46" i="87" s="1"/>
  <c r="U105" i="82"/>
  <c r="R46" i="87" s="1"/>
  <c r="S105" i="82"/>
  <c r="P46" i="87" s="1"/>
  <c r="P105" i="82"/>
  <c r="M46" i="87" s="1"/>
  <c r="T105" i="82"/>
  <c r="Q46" i="87" s="1"/>
  <c r="S104" i="63"/>
  <c r="P91" i="82"/>
  <c r="V91" i="82"/>
  <c r="Q90" i="63"/>
  <c r="U91" i="82"/>
  <c r="R91" i="82"/>
  <c r="T91" i="82"/>
  <c r="Q91" i="82"/>
  <c r="O91" i="82"/>
  <c r="S91" i="82"/>
  <c r="S90" i="63"/>
  <c r="S113" i="82"/>
  <c r="V113" i="82"/>
  <c r="U113" i="82"/>
  <c r="R113" i="82"/>
  <c r="O113" i="82"/>
  <c r="T113" i="82"/>
  <c r="Q113" i="82"/>
  <c r="P113" i="82"/>
  <c r="R94" i="82"/>
  <c r="V94" i="82"/>
  <c r="Q93" i="63"/>
  <c r="T94" i="82"/>
  <c r="U94" i="82"/>
  <c r="O94" i="82"/>
  <c r="S94" i="82"/>
  <c r="Q94" i="82"/>
  <c r="P94" i="82"/>
  <c r="S93" i="63"/>
  <c r="U16" i="82"/>
  <c r="O16" i="82"/>
  <c r="T16" i="82"/>
  <c r="S16" i="82"/>
  <c r="R16" i="82"/>
  <c r="P16" i="82"/>
  <c r="V16" i="82"/>
  <c r="Q16" i="82"/>
  <c r="Q15" i="63"/>
  <c r="S15" i="63"/>
  <c r="AD8" i="40"/>
  <c r="Y48" i="40"/>
  <c r="E17" i="41"/>
  <c r="U15" i="82"/>
  <c r="R15" i="82"/>
  <c r="V15" i="82"/>
  <c r="P15" i="82"/>
  <c r="Q14" i="63"/>
  <c r="T15" i="82"/>
  <c r="Q11" i="87" s="1"/>
  <c r="O15" i="82"/>
  <c r="Q15" i="82"/>
  <c r="S15" i="82"/>
  <c r="S14" i="63"/>
  <c r="R99" i="82"/>
  <c r="P99" i="82"/>
  <c r="T99" i="82"/>
  <c r="S99" i="82"/>
  <c r="U99" i="82"/>
  <c r="Q98" i="63"/>
  <c r="O99" i="82"/>
  <c r="Q99" i="82"/>
  <c r="V99" i="82"/>
  <c r="S98" i="63"/>
  <c r="O53" i="82"/>
  <c r="L23" i="87" s="1"/>
  <c r="P53" i="82"/>
  <c r="M23" i="87" s="1"/>
  <c r="Q53" i="82"/>
  <c r="N23" i="87" s="1"/>
  <c r="Q52" i="63"/>
  <c r="S53" i="82"/>
  <c r="P23" i="87" s="1"/>
  <c r="V53" i="82"/>
  <c r="S23" i="87" s="1"/>
  <c r="U53" i="82"/>
  <c r="R23" i="87" s="1"/>
  <c r="T53" i="82"/>
  <c r="Q23" i="87" s="1"/>
  <c r="R53" i="82"/>
  <c r="O23" i="87" s="1"/>
  <c r="S52" i="63"/>
  <c r="T74" i="82"/>
  <c r="R74" i="82"/>
  <c r="S74" i="82"/>
  <c r="V74" i="82"/>
  <c r="O74" i="82"/>
  <c r="Q74" i="82"/>
  <c r="P74" i="82"/>
  <c r="U74" i="82"/>
  <c r="Q73" i="63"/>
  <c r="S73" i="63"/>
  <c r="S72" i="82"/>
  <c r="R72" i="82"/>
  <c r="Q72" i="82"/>
  <c r="T72" i="82"/>
  <c r="V72" i="82"/>
  <c r="Q71" i="63"/>
  <c r="P72" i="82"/>
  <c r="U72" i="82"/>
  <c r="O72" i="82"/>
  <c r="S71" i="63"/>
  <c r="U66" i="82"/>
  <c r="T66" i="82"/>
  <c r="S66" i="82"/>
  <c r="Q65" i="63"/>
  <c r="R66" i="82"/>
  <c r="V66" i="82"/>
  <c r="Q66" i="82"/>
  <c r="P66" i="82"/>
  <c r="O66" i="82"/>
  <c r="S65" i="63"/>
  <c r="Q24" i="63"/>
  <c r="V25" i="82"/>
  <c r="R25" i="82"/>
  <c r="U25" i="82"/>
  <c r="T25" i="82"/>
  <c r="S25" i="82"/>
  <c r="Q25" i="82"/>
  <c r="P25" i="82"/>
  <c r="O25" i="82"/>
  <c r="S24" i="63"/>
  <c r="Q41" i="63"/>
  <c r="V42" i="82"/>
  <c r="S42" i="82"/>
  <c r="P42" i="82"/>
  <c r="T42" i="82"/>
  <c r="U42" i="82"/>
  <c r="O42" i="82"/>
  <c r="Q42" i="82"/>
  <c r="R42" i="82"/>
  <c r="S41" i="63"/>
  <c r="T24" i="82"/>
  <c r="P24" i="82"/>
  <c r="V24" i="82"/>
  <c r="O24" i="82"/>
  <c r="S24" i="82"/>
  <c r="U24" i="82"/>
  <c r="R24" i="82"/>
  <c r="Q23" i="63"/>
  <c r="Q24" i="82"/>
  <c r="S23" i="63"/>
  <c r="O21" i="82"/>
  <c r="Q21" i="82"/>
  <c r="S21" i="82"/>
  <c r="Q20" i="63"/>
  <c r="V21" i="82"/>
  <c r="U21" i="82"/>
  <c r="P21" i="82"/>
  <c r="T21" i="82"/>
  <c r="R21" i="82"/>
  <c r="S20" i="63"/>
  <c r="Q67" i="63"/>
  <c r="V68" i="82"/>
  <c r="Q68" i="82"/>
  <c r="R68" i="82"/>
  <c r="P68" i="82"/>
  <c r="T68" i="82"/>
  <c r="U68" i="82"/>
  <c r="O68" i="82"/>
  <c r="S68" i="82"/>
  <c r="S67" i="63"/>
  <c r="T111" i="82"/>
  <c r="R111" i="82"/>
  <c r="Q110" i="63"/>
  <c r="Q111" i="82"/>
  <c r="P111" i="82"/>
  <c r="V111" i="82"/>
  <c r="S111" i="82"/>
  <c r="O111" i="82"/>
  <c r="U111" i="82"/>
  <c r="S110" i="63"/>
  <c r="S45" i="82"/>
  <c r="P45" i="82"/>
  <c r="Q45" i="82"/>
  <c r="Q44" i="63"/>
  <c r="O45" i="82"/>
  <c r="U45" i="82"/>
  <c r="T45" i="82"/>
  <c r="V45" i="82"/>
  <c r="R45" i="82"/>
  <c r="S44" i="63"/>
  <c r="T31" i="82"/>
  <c r="S31" i="82"/>
  <c r="Q30" i="63"/>
  <c r="Q31" i="82"/>
  <c r="O31" i="82"/>
  <c r="R31" i="82"/>
  <c r="P31" i="82"/>
  <c r="V31" i="82"/>
  <c r="U31" i="82"/>
  <c r="S30" i="63"/>
  <c r="P79" i="82"/>
  <c r="M36" i="87" s="1"/>
  <c r="R79" i="82"/>
  <c r="O36" i="87" s="1"/>
  <c r="V79" i="82"/>
  <c r="S36" i="87" s="1"/>
  <c r="O79" i="82"/>
  <c r="L36" i="87" s="1"/>
  <c r="Q79" i="82"/>
  <c r="N36" i="87" s="1"/>
  <c r="T79" i="82"/>
  <c r="Q36" i="87" s="1"/>
  <c r="U79" i="82"/>
  <c r="R36" i="87" s="1"/>
  <c r="Q78" i="63"/>
  <c r="S79" i="82"/>
  <c r="P36" i="87" s="1"/>
  <c r="S78" i="63"/>
  <c r="U63" i="82"/>
  <c r="S63" i="82"/>
  <c r="P63" i="82"/>
  <c r="O63" i="82"/>
  <c r="V63" i="82"/>
  <c r="T63" i="82"/>
  <c r="Q63" i="82"/>
  <c r="Q62" i="63"/>
  <c r="R63" i="82"/>
  <c r="S62" i="63"/>
  <c r="Q94" i="63"/>
  <c r="P95" i="82"/>
  <c r="S95" i="82"/>
  <c r="U95" i="82"/>
  <c r="V95" i="82"/>
  <c r="R95" i="82"/>
  <c r="Q95" i="82"/>
  <c r="T95" i="82"/>
  <c r="O95" i="82"/>
  <c r="S94" i="63"/>
  <c r="P96" i="82"/>
  <c r="S96" i="82"/>
  <c r="Q96" i="82"/>
  <c r="Q95" i="63"/>
  <c r="U96" i="82"/>
  <c r="V96" i="82"/>
  <c r="T96" i="82"/>
  <c r="O96" i="82"/>
  <c r="R96" i="82"/>
  <c r="S95" i="63"/>
  <c r="Q80" i="63"/>
  <c r="Q81" i="82"/>
  <c r="O81" i="82"/>
  <c r="U81" i="82"/>
  <c r="S81" i="82"/>
  <c r="T81" i="82"/>
  <c r="P81" i="82"/>
  <c r="R81" i="82"/>
  <c r="V81" i="82"/>
  <c r="S80" i="63"/>
  <c r="V28" i="82"/>
  <c r="U28" i="82"/>
  <c r="Q28" i="82"/>
  <c r="Q27" i="63"/>
  <c r="R28" i="82"/>
  <c r="T28" i="82"/>
  <c r="S28" i="82"/>
  <c r="O28" i="82"/>
  <c r="P28" i="82"/>
  <c r="S27" i="63"/>
  <c r="P10" i="82"/>
  <c r="T10" i="82"/>
  <c r="S10" i="82"/>
  <c r="U10" i="82"/>
  <c r="V10" i="82"/>
  <c r="O10" i="82"/>
  <c r="Q10" i="82"/>
  <c r="R10" i="82"/>
  <c r="O40" i="82"/>
  <c r="V40" i="82"/>
  <c r="S40" i="82"/>
  <c r="R40" i="82"/>
  <c r="T40" i="82"/>
  <c r="Q39" i="63"/>
  <c r="U40" i="82"/>
  <c r="P40" i="82"/>
  <c r="Q40" i="82"/>
  <c r="S39" i="63"/>
  <c r="O54" i="82"/>
  <c r="L24" i="87" s="1"/>
  <c r="R54" i="82"/>
  <c r="O24" i="87" s="1"/>
  <c r="T54" i="82"/>
  <c r="Q24" i="87" s="1"/>
  <c r="U54" i="82"/>
  <c r="R24" i="87" s="1"/>
  <c r="V54" i="82"/>
  <c r="S24" i="87" s="1"/>
  <c r="S54" i="82"/>
  <c r="P24" i="87" s="1"/>
  <c r="Q53" i="63"/>
  <c r="Q54" i="82"/>
  <c r="N24" i="87" s="1"/>
  <c r="P54" i="82"/>
  <c r="M24" i="87" s="1"/>
  <c r="S53" i="63"/>
  <c r="T49" i="82"/>
  <c r="R49" i="82"/>
  <c r="Q48" i="63"/>
  <c r="O49" i="82"/>
  <c r="S49" i="82"/>
  <c r="U49" i="82"/>
  <c r="V49" i="82"/>
  <c r="Q49" i="82"/>
  <c r="P49" i="82"/>
  <c r="S48" i="63"/>
  <c r="Q89" i="63"/>
  <c r="S90" i="82"/>
  <c r="R90" i="82"/>
  <c r="P90" i="82"/>
  <c r="U90" i="82"/>
  <c r="Q90" i="82"/>
  <c r="O90" i="82"/>
  <c r="V90" i="82"/>
  <c r="T90" i="82"/>
  <c r="S89" i="63"/>
  <c r="Q85" i="63"/>
  <c r="S86" i="82"/>
  <c r="P86" i="82"/>
  <c r="V86" i="82"/>
  <c r="T86" i="82"/>
  <c r="Q86" i="82"/>
  <c r="R86" i="82"/>
  <c r="O86" i="82"/>
  <c r="U86" i="82"/>
  <c r="S85" i="63"/>
  <c r="AK8" i="81" l="1"/>
  <c r="Q117" i="63"/>
  <c r="P125" i="63"/>
  <c r="T118" i="63"/>
  <c r="T125" i="63" s="1"/>
  <c r="X117" i="63"/>
  <c r="Y9" i="63"/>
  <c r="R21" i="87"/>
  <c r="S117" i="63"/>
  <c r="P117" i="63"/>
  <c r="P126" i="63" s="1"/>
  <c r="Q38" i="87"/>
  <c r="P20" i="87"/>
  <c r="L44" i="87"/>
  <c r="S14" i="87"/>
  <c r="M14" i="87"/>
  <c r="P38" i="87"/>
  <c r="S21" i="87"/>
  <c r="Q22" i="87"/>
  <c r="Q21" i="87"/>
  <c r="R22" i="87"/>
  <c r="R14" i="87"/>
  <c r="Q44" i="87"/>
  <c r="M38" i="87"/>
  <c r="S44" i="87"/>
  <c r="R118" i="63" a="1"/>
  <c r="R9" i="63" a="1"/>
  <c r="AB112" i="81"/>
  <c r="R112" i="81"/>
  <c r="U112" i="81"/>
  <c r="S112" i="81"/>
  <c r="X112" i="81"/>
  <c r="Y112" i="81"/>
  <c r="T112" i="81"/>
  <c r="Z112" i="81"/>
  <c r="V112" i="81"/>
  <c r="W112" i="81"/>
  <c r="N22" i="87"/>
  <c r="O20" i="87"/>
  <c r="L20" i="87"/>
  <c r="R44" i="87"/>
  <c r="Q14" i="87"/>
  <c r="P44" i="87"/>
  <c r="N21" i="87"/>
  <c r="O22" i="87"/>
  <c r="N11" i="87"/>
  <c r="N44" i="87"/>
  <c r="Q45" i="87"/>
  <c r="L38" i="87"/>
  <c r="N38" i="87"/>
  <c r="S22" i="87"/>
  <c r="M44" i="87"/>
  <c r="N20" i="87"/>
  <c r="O14" i="87"/>
  <c r="S47" i="87"/>
  <c r="N17" i="87"/>
  <c r="O47" i="87"/>
  <c r="R16" i="87"/>
  <c r="R38" i="87"/>
  <c r="S20" i="87"/>
  <c r="P21" i="87"/>
  <c r="S38" i="87"/>
  <c r="P14" i="87"/>
  <c r="R20" i="87"/>
  <c r="O38" i="87"/>
  <c r="P22" i="87"/>
  <c r="O21" i="87"/>
  <c r="M21" i="87"/>
  <c r="L14" i="87"/>
  <c r="O44" i="87"/>
  <c r="L22" i="87"/>
  <c r="O28" i="87"/>
  <c r="L26" i="87"/>
  <c r="L29" i="87"/>
  <c r="P30" i="87"/>
  <c r="O15" i="87"/>
  <c r="S32" i="87"/>
  <c r="N19" i="87"/>
  <c r="Q18" i="87"/>
  <c r="M40" i="87"/>
  <c r="S16" i="87"/>
  <c r="L11" i="87"/>
  <c r="M47" i="87"/>
  <c r="N45" i="87"/>
  <c r="O17" i="87"/>
  <c r="S11" i="87"/>
  <c r="W113" i="82"/>
  <c r="X113" i="82"/>
  <c r="AD113" i="82"/>
  <c r="AB113" i="82"/>
  <c r="AC113" i="82"/>
  <c r="Z113" i="82"/>
  <c r="AA113" i="82"/>
  <c r="Y113" i="82"/>
  <c r="Y35" i="82"/>
  <c r="Z35" i="82"/>
  <c r="AA35" i="82"/>
  <c r="AC35" i="82"/>
  <c r="AB35" i="82"/>
  <c r="X35" i="82"/>
  <c r="W35" i="82"/>
  <c r="AD35" i="82"/>
  <c r="AD101" i="82"/>
  <c r="Y101" i="82"/>
  <c r="AA101" i="82"/>
  <c r="X101" i="82"/>
  <c r="W101" i="82"/>
  <c r="Z101" i="82"/>
  <c r="AC101" i="82"/>
  <c r="AB101" i="82"/>
  <c r="AC36" i="82"/>
  <c r="X36" i="82"/>
  <c r="AA36" i="82"/>
  <c r="Y36" i="82"/>
  <c r="W36" i="82"/>
  <c r="AB36" i="82"/>
  <c r="Z36" i="82"/>
  <c r="AD36" i="82"/>
  <c r="AC109" i="82"/>
  <c r="X109" i="82"/>
  <c r="AA109" i="82"/>
  <c r="W109" i="82"/>
  <c r="AD109" i="82"/>
  <c r="AB109" i="82"/>
  <c r="Z109" i="82"/>
  <c r="Y109" i="82"/>
  <c r="AA73" i="81"/>
  <c r="U74" i="63"/>
  <c r="Y32" i="82"/>
  <c r="AA32" i="82"/>
  <c r="AB32" i="82"/>
  <c r="AC32" i="82"/>
  <c r="X32" i="82"/>
  <c r="AD32" i="82"/>
  <c r="W32" i="82"/>
  <c r="Z32" i="82"/>
  <c r="O48" i="87"/>
  <c r="AC83" i="82"/>
  <c r="Z83" i="82"/>
  <c r="AA83" i="82"/>
  <c r="AD83" i="82"/>
  <c r="Y83" i="82"/>
  <c r="X83" i="82"/>
  <c r="W83" i="82"/>
  <c r="AB83" i="82"/>
  <c r="AA81" i="81"/>
  <c r="U82" i="63"/>
  <c r="AA84" i="81"/>
  <c r="U85" i="63"/>
  <c r="AA52" i="81"/>
  <c r="U53" i="63"/>
  <c r="V118" i="82"/>
  <c r="S10" i="87"/>
  <c r="M16" i="87"/>
  <c r="Q20" i="87"/>
  <c r="AA40" i="81"/>
  <c r="U41" i="63"/>
  <c r="AA72" i="81"/>
  <c r="U73" i="63"/>
  <c r="AA89" i="81"/>
  <c r="U90" i="63"/>
  <c r="AA53" i="81"/>
  <c r="U54" i="63"/>
  <c r="N39" i="87"/>
  <c r="AA33" i="81"/>
  <c r="U34" i="63"/>
  <c r="AA18" i="81"/>
  <c r="U19" i="63"/>
  <c r="O29" i="87"/>
  <c r="AA113" i="81"/>
  <c r="M30" i="87"/>
  <c r="R45" i="87"/>
  <c r="L45" i="87"/>
  <c r="P15" i="87"/>
  <c r="R32" i="87"/>
  <c r="AA9" i="81"/>
  <c r="R47" i="87"/>
  <c r="M17" i="87"/>
  <c r="S17" i="87"/>
  <c r="S19" i="87"/>
  <c r="AA76" i="81"/>
  <c r="U77" i="63"/>
  <c r="L18" i="87"/>
  <c r="AA15" i="81"/>
  <c r="U16" i="63"/>
  <c r="L40" i="87"/>
  <c r="AA45" i="81"/>
  <c r="U46" i="63"/>
  <c r="AA60" i="81"/>
  <c r="U61" i="63"/>
  <c r="P27" i="87"/>
  <c r="Q33" i="87"/>
  <c r="Q34" i="87"/>
  <c r="Q57" i="87" s="1"/>
  <c r="R34" i="87"/>
  <c r="R57" i="87" s="1"/>
  <c r="R33" i="87"/>
  <c r="AA110" i="81"/>
  <c r="U111" i="63"/>
  <c r="AA54" i="81"/>
  <c r="U55" i="63"/>
  <c r="AA74" i="81"/>
  <c r="U75" i="63"/>
  <c r="P48" i="87"/>
  <c r="T60" i="63"/>
  <c r="T91" i="63"/>
  <c r="T74" i="63"/>
  <c r="T41" i="63"/>
  <c r="T57" i="63"/>
  <c r="T94" i="63"/>
  <c r="T99" i="63"/>
  <c r="T28" i="63"/>
  <c r="T23" i="63"/>
  <c r="T97" i="63"/>
  <c r="T87" i="63"/>
  <c r="T47" i="63"/>
  <c r="T73" i="63"/>
  <c r="T85" i="63"/>
  <c r="T61" i="63"/>
  <c r="T96" i="63"/>
  <c r="T53" i="63"/>
  <c r="T35" i="63"/>
  <c r="T111" i="63"/>
  <c r="T25" i="63"/>
  <c r="T14" i="63"/>
  <c r="T83" i="63"/>
  <c r="T26" i="63"/>
  <c r="T102" i="63"/>
  <c r="T45" i="63"/>
  <c r="T68" i="63"/>
  <c r="T107" i="63"/>
  <c r="T108" i="63"/>
  <c r="T13" i="63"/>
  <c r="T80" i="63"/>
  <c r="T31" i="63"/>
  <c r="T44" i="63"/>
  <c r="T32" i="63"/>
  <c r="T93" i="63"/>
  <c r="T106" i="63"/>
  <c r="T11" i="63"/>
  <c r="T82" i="63"/>
  <c r="T58" i="63"/>
  <c r="T98" i="63"/>
  <c r="T92" i="63"/>
  <c r="T34" i="63"/>
  <c r="T105" i="63"/>
  <c r="T16" i="63"/>
  <c r="T17" i="63"/>
  <c r="T52" i="63"/>
  <c r="T103" i="63"/>
  <c r="T38" i="63"/>
  <c r="T84" i="63"/>
  <c r="T79" i="63"/>
  <c r="T62" i="63"/>
  <c r="T76" i="63"/>
  <c r="T86" i="63"/>
  <c r="T51" i="63"/>
  <c r="T36" i="63"/>
  <c r="T69" i="63"/>
  <c r="T29" i="63"/>
  <c r="T39" i="63"/>
  <c r="T22" i="63"/>
  <c r="T12" i="63"/>
  <c r="T40" i="63"/>
  <c r="T46" i="63"/>
  <c r="T90" i="63"/>
  <c r="T77" i="63"/>
  <c r="T10" i="63"/>
  <c r="T109" i="63"/>
  <c r="T33" i="63"/>
  <c r="T88" i="63"/>
  <c r="T59" i="63"/>
  <c r="T49" i="63"/>
  <c r="T24" i="63"/>
  <c r="T21" i="63"/>
  <c r="T18" i="63"/>
  <c r="T43" i="63"/>
  <c r="T48" i="63"/>
  <c r="T42" i="63"/>
  <c r="T64" i="63"/>
  <c r="T70" i="63"/>
  <c r="T101" i="63"/>
  <c r="T56" i="63"/>
  <c r="T20" i="63"/>
  <c r="T37" i="63"/>
  <c r="T55" i="63"/>
  <c r="T27" i="63"/>
  <c r="T15" i="63"/>
  <c r="T54" i="63"/>
  <c r="T95" i="63"/>
  <c r="T75" i="63"/>
  <c r="T19" i="63"/>
  <c r="T63" i="63"/>
  <c r="T100" i="63"/>
  <c r="T67" i="63"/>
  <c r="T104" i="63"/>
  <c r="T50" i="63"/>
  <c r="T71" i="63"/>
  <c r="T66" i="63"/>
  <c r="T30" i="63"/>
  <c r="T72" i="63"/>
  <c r="T81" i="63"/>
  <c r="T110" i="63"/>
  <c r="T78" i="63"/>
  <c r="T65" i="63"/>
  <c r="T89" i="63"/>
  <c r="L16" i="87"/>
  <c r="Z81" i="82"/>
  <c r="AB81" i="82"/>
  <c r="X81" i="82"/>
  <c r="AC81" i="82"/>
  <c r="AA81" i="82"/>
  <c r="Y81" i="82"/>
  <c r="AD81" i="82"/>
  <c r="W81" i="82"/>
  <c r="AA94" i="81"/>
  <c r="U95" i="63"/>
  <c r="AA61" i="81"/>
  <c r="U62" i="63"/>
  <c r="X79" i="82"/>
  <c r="U36" i="87" s="1"/>
  <c r="Y79" i="82"/>
  <c r="V36" i="87" s="1"/>
  <c r="AC79" i="82"/>
  <c r="Z36" i="87" s="1"/>
  <c r="W79" i="82"/>
  <c r="T36" i="87" s="1"/>
  <c r="AB79" i="82"/>
  <c r="Y36" i="87" s="1"/>
  <c r="AA79" i="82"/>
  <c r="X36" i="87" s="1"/>
  <c r="AD79" i="82"/>
  <c r="AA36" i="87" s="1"/>
  <c r="Z79" i="82"/>
  <c r="W36" i="87" s="1"/>
  <c r="Z68" i="82"/>
  <c r="X68" i="82"/>
  <c r="AB68" i="82"/>
  <c r="AC68" i="82"/>
  <c r="W68" i="82"/>
  <c r="Y68" i="82"/>
  <c r="AD68" i="82"/>
  <c r="AA68" i="82"/>
  <c r="AA19" i="81"/>
  <c r="U20" i="63"/>
  <c r="AA25" i="82"/>
  <c r="Y25" i="82"/>
  <c r="AD25" i="82"/>
  <c r="Z25" i="82"/>
  <c r="X25" i="82"/>
  <c r="AB25" i="82"/>
  <c r="AC25" i="82"/>
  <c r="W25" i="82"/>
  <c r="AA64" i="81"/>
  <c r="U65" i="63"/>
  <c r="AA70" i="81"/>
  <c r="U71" i="63"/>
  <c r="AC53" i="82"/>
  <c r="Z23" i="87" s="1"/>
  <c r="Y53" i="82"/>
  <c r="V23" i="87" s="1"/>
  <c r="X53" i="82"/>
  <c r="U23" i="87" s="1"/>
  <c r="AA53" i="82"/>
  <c r="X23" i="87" s="1"/>
  <c r="AB53" i="82"/>
  <c r="Y23" i="87" s="1"/>
  <c r="AD53" i="82"/>
  <c r="AA23" i="87" s="1"/>
  <c r="Z53" i="82"/>
  <c r="W23" i="87" s="1"/>
  <c r="W53" i="82"/>
  <c r="T23" i="87" s="1"/>
  <c r="AD48" i="40"/>
  <c r="AA111" i="81"/>
  <c r="AD91" i="82"/>
  <c r="AB91" i="82"/>
  <c r="W91" i="82"/>
  <c r="AC91" i="82"/>
  <c r="X91" i="82"/>
  <c r="AA91" i="82"/>
  <c r="Z91" i="82"/>
  <c r="Y91" i="82"/>
  <c r="AC98" i="82"/>
  <c r="Z41" i="87" s="1"/>
  <c r="Y98" i="82"/>
  <c r="V41" i="87" s="1"/>
  <c r="W98" i="82"/>
  <c r="T41" i="87" s="1"/>
  <c r="AB98" i="82"/>
  <c r="Y41" i="87" s="1"/>
  <c r="AA98" i="82"/>
  <c r="X41" i="87" s="1"/>
  <c r="X98" i="82"/>
  <c r="U41" i="87" s="1"/>
  <c r="AD98" i="82"/>
  <c r="AA41" i="87" s="1"/>
  <c r="Z98" i="82"/>
  <c r="W41" i="87" s="1"/>
  <c r="L39" i="87"/>
  <c r="AA32" i="81"/>
  <c r="U33" i="63"/>
  <c r="AC43" i="82"/>
  <c r="X43" i="82"/>
  <c r="Y43" i="82"/>
  <c r="AD43" i="82"/>
  <c r="AB43" i="82"/>
  <c r="AA43" i="82"/>
  <c r="Z43" i="82"/>
  <c r="W43" i="82"/>
  <c r="Y104" i="82"/>
  <c r="AB104" i="82"/>
  <c r="AA104" i="82"/>
  <c r="Z104" i="82"/>
  <c r="AC104" i="82"/>
  <c r="AD104" i="82"/>
  <c r="W104" i="82"/>
  <c r="X104" i="82"/>
  <c r="X64" i="82"/>
  <c r="AC64" i="82"/>
  <c r="AB64" i="82"/>
  <c r="AA64" i="82"/>
  <c r="Z64" i="82"/>
  <c r="Y64" i="82"/>
  <c r="AD64" i="82"/>
  <c r="W64" i="82"/>
  <c r="R29" i="87"/>
  <c r="AA24" i="81"/>
  <c r="U25" i="63"/>
  <c r="AA115" i="81"/>
  <c r="Z48" i="82"/>
  <c r="Y48" i="82"/>
  <c r="AC48" i="82"/>
  <c r="X48" i="82"/>
  <c r="AD48" i="82"/>
  <c r="W48" i="82"/>
  <c r="AB48" i="82"/>
  <c r="AA48" i="82"/>
  <c r="AA27" i="81"/>
  <c r="U28" i="63"/>
  <c r="W27" i="82"/>
  <c r="AA27" i="82"/>
  <c r="X27" i="82"/>
  <c r="Z27" i="82"/>
  <c r="Y27" i="82"/>
  <c r="AD27" i="82"/>
  <c r="AB27" i="82"/>
  <c r="AC27" i="82"/>
  <c r="R30" i="87"/>
  <c r="M45" i="87"/>
  <c r="W46" i="82"/>
  <c r="AC46" i="82"/>
  <c r="AB46" i="82"/>
  <c r="X46" i="82"/>
  <c r="Y46" i="82"/>
  <c r="AD46" i="82"/>
  <c r="AA46" i="82"/>
  <c r="Z46" i="82"/>
  <c r="M15" i="87"/>
  <c r="P32" i="87"/>
  <c r="AD13" i="82"/>
  <c r="AC13" i="82"/>
  <c r="Z13" i="82"/>
  <c r="Y13" i="82"/>
  <c r="X13" i="82"/>
  <c r="AB13" i="82"/>
  <c r="AA13" i="82"/>
  <c r="W13" i="82"/>
  <c r="AA48" i="81"/>
  <c r="U49" i="63"/>
  <c r="AB30" i="82"/>
  <c r="Z30" i="82"/>
  <c r="AC30" i="82"/>
  <c r="W30" i="82"/>
  <c r="AA30" i="82"/>
  <c r="AD30" i="82"/>
  <c r="X30" i="82"/>
  <c r="Y30" i="82"/>
  <c r="AA55" i="81"/>
  <c r="U56" i="63"/>
  <c r="AA87" i="81"/>
  <c r="U88" i="63"/>
  <c r="Y60" i="82"/>
  <c r="AB60" i="82"/>
  <c r="Z60" i="82"/>
  <c r="AD60" i="82"/>
  <c r="W60" i="82"/>
  <c r="X60" i="82"/>
  <c r="AC60" i="82"/>
  <c r="AA60" i="82"/>
  <c r="Q47" i="87"/>
  <c r="R17" i="87"/>
  <c r="AB41" i="82"/>
  <c r="AD41" i="82"/>
  <c r="AA41" i="82"/>
  <c r="Z41" i="82"/>
  <c r="AC41" i="82"/>
  <c r="X41" i="82"/>
  <c r="Y41" i="82"/>
  <c r="W41" i="82"/>
  <c r="Q19" i="87"/>
  <c r="AA17" i="81"/>
  <c r="U18" i="63"/>
  <c r="L43" i="87"/>
  <c r="L42" i="87"/>
  <c r="AC38" i="82"/>
  <c r="Y38" i="82"/>
  <c r="X38" i="82"/>
  <c r="AA38" i="82"/>
  <c r="AD38" i="82"/>
  <c r="AB38" i="82"/>
  <c r="Z38" i="82"/>
  <c r="W38" i="82"/>
  <c r="N18" i="87"/>
  <c r="S12" i="87"/>
  <c r="S13" i="87"/>
  <c r="AA91" i="81"/>
  <c r="U92" i="63"/>
  <c r="W97" i="82"/>
  <c r="AB97" i="82"/>
  <c r="Y97" i="82"/>
  <c r="X97" i="82"/>
  <c r="Z97" i="82"/>
  <c r="AD97" i="82"/>
  <c r="AC97" i="82"/>
  <c r="AA97" i="82"/>
  <c r="AB102" i="82"/>
  <c r="AC102" i="82"/>
  <c r="AD102" i="82"/>
  <c r="Y102" i="82"/>
  <c r="W102" i="82"/>
  <c r="Z102" i="82"/>
  <c r="X102" i="82"/>
  <c r="AA102" i="82"/>
  <c r="M28" i="87"/>
  <c r="L27" i="87"/>
  <c r="N34" i="87"/>
  <c r="N57" i="87" s="1"/>
  <c r="N33" i="87"/>
  <c r="Y100" i="82"/>
  <c r="Z100" i="82"/>
  <c r="AD100" i="82"/>
  <c r="X100" i="82"/>
  <c r="AA100" i="82"/>
  <c r="W100" i="82"/>
  <c r="AB100" i="82"/>
  <c r="AC100" i="82"/>
  <c r="AA85" i="81"/>
  <c r="U86" i="63"/>
  <c r="W92" i="82"/>
  <c r="X92" i="82"/>
  <c r="AA92" i="82"/>
  <c r="AB92" i="82"/>
  <c r="Z92" i="82"/>
  <c r="Y92" i="82"/>
  <c r="AC92" i="82"/>
  <c r="AD92" i="82"/>
  <c r="O26" i="87"/>
  <c r="Z14" i="82"/>
  <c r="W14" i="82"/>
  <c r="Y14" i="82"/>
  <c r="X14" i="82"/>
  <c r="AC14" i="82"/>
  <c r="AB14" i="82"/>
  <c r="AD14" i="82"/>
  <c r="AA14" i="82"/>
  <c r="R48" i="87"/>
  <c r="W69" i="82"/>
  <c r="X69" i="82"/>
  <c r="AC69" i="82"/>
  <c r="Z69" i="82"/>
  <c r="AD69" i="82"/>
  <c r="AA69" i="82"/>
  <c r="Y69" i="82"/>
  <c r="AB69" i="82"/>
  <c r="AA10" i="81"/>
  <c r="U11" i="63"/>
  <c r="Z63" i="82"/>
  <c r="AC63" i="82"/>
  <c r="W63" i="82"/>
  <c r="Y63" i="82"/>
  <c r="AD63" i="82"/>
  <c r="X63" i="82"/>
  <c r="AB63" i="82"/>
  <c r="AA63" i="82"/>
  <c r="R39" i="87"/>
  <c r="Y34" i="82"/>
  <c r="AB34" i="82"/>
  <c r="W34" i="82"/>
  <c r="AD34" i="82"/>
  <c r="AC34" i="82"/>
  <c r="AA34" i="82"/>
  <c r="X34" i="82"/>
  <c r="Z34" i="82"/>
  <c r="AC103" i="82"/>
  <c r="AD103" i="82"/>
  <c r="X103" i="82"/>
  <c r="W103" i="82"/>
  <c r="Y103" i="82"/>
  <c r="AB103" i="82"/>
  <c r="AA103" i="82"/>
  <c r="Z103" i="82"/>
  <c r="AA59" i="82"/>
  <c r="Z59" i="82"/>
  <c r="AC59" i="82"/>
  <c r="AD59" i="82"/>
  <c r="AB59" i="82"/>
  <c r="X59" i="82"/>
  <c r="W59" i="82"/>
  <c r="Y59" i="82"/>
  <c r="AA57" i="81"/>
  <c r="U58" i="63"/>
  <c r="W47" i="82"/>
  <c r="AC47" i="82"/>
  <c r="AA47" i="82"/>
  <c r="Y47" i="82"/>
  <c r="AB47" i="82"/>
  <c r="AD47" i="82"/>
  <c r="Z47" i="82"/>
  <c r="X47" i="82"/>
  <c r="AA56" i="81"/>
  <c r="U57" i="63"/>
  <c r="AB75" i="82"/>
  <c r="AA75" i="82"/>
  <c r="W75" i="82"/>
  <c r="Z75" i="82"/>
  <c r="X75" i="82"/>
  <c r="AD75" i="82"/>
  <c r="Y75" i="82"/>
  <c r="AC75" i="82"/>
  <c r="AA98" i="81"/>
  <c r="U99" i="63"/>
  <c r="AA50" i="81"/>
  <c r="U51" i="63"/>
  <c r="AB76" i="82"/>
  <c r="Z76" i="82"/>
  <c r="W76" i="82"/>
  <c r="AC76" i="82"/>
  <c r="AA76" i="82"/>
  <c r="Y76" i="82"/>
  <c r="X76" i="82"/>
  <c r="AD76" i="82"/>
  <c r="AA90" i="82"/>
  <c r="AC90" i="82"/>
  <c r="W90" i="82"/>
  <c r="Y90" i="82"/>
  <c r="AB90" i="82"/>
  <c r="X90" i="82"/>
  <c r="AD90" i="82"/>
  <c r="Z90" i="82"/>
  <c r="L21" i="87"/>
  <c r="W10" i="82"/>
  <c r="AC10" i="82"/>
  <c r="Y10" i="82"/>
  <c r="AD10" i="82"/>
  <c r="AB10" i="82"/>
  <c r="AA10" i="82"/>
  <c r="Z10" i="82"/>
  <c r="X10" i="82"/>
  <c r="AA88" i="81"/>
  <c r="U89" i="63"/>
  <c r="AA47" i="81"/>
  <c r="U48" i="63"/>
  <c r="O10" i="87"/>
  <c r="R118" i="82"/>
  <c r="U118" i="82"/>
  <c r="R10" i="87"/>
  <c r="P16" i="87"/>
  <c r="AA79" i="81"/>
  <c r="U80" i="63"/>
  <c r="AA29" i="81"/>
  <c r="U30" i="63"/>
  <c r="AA66" i="81"/>
  <c r="U67" i="63"/>
  <c r="AA23" i="81"/>
  <c r="U24" i="63"/>
  <c r="AA13" i="81"/>
  <c r="U14" i="63"/>
  <c r="AA82" i="81"/>
  <c r="U83" i="63"/>
  <c r="AA86" i="81"/>
  <c r="U87" i="63"/>
  <c r="AA102" i="81"/>
  <c r="U103" i="63"/>
  <c r="Q29" i="87"/>
  <c r="AA62" i="81"/>
  <c r="U63" i="63"/>
  <c r="AA46" i="81"/>
  <c r="U47" i="63"/>
  <c r="C9" i="41"/>
  <c r="Q119" i="81"/>
  <c r="O30" i="87"/>
  <c r="Q30" i="87"/>
  <c r="O45" i="87"/>
  <c r="R15" i="87"/>
  <c r="L32" i="87"/>
  <c r="AA58" i="81"/>
  <c r="U59" i="63"/>
  <c r="AA104" i="81"/>
  <c r="U105" i="63"/>
  <c r="Q17" i="87"/>
  <c r="AA39" i="81"/>
  <c r="U40" i="63"/>
  <c r="P19" i="87"/>
  <c r="Q43" i="87"/>
  <c r="Q42" i="87"/>
  <c r="O18" i="87"/>
  <c r="M18" i="87"/>
  <c r="Q13" i="87"/>
  <c r="Q12" i="87"/>
  <c r="R40" i="87"/>
  <c r="AA49" i="81"/>
  <c r="U50" i="63"/>
  <c r="AA75" i="81"/>
  <c r="U76" i="63"/>
  <c r="N28" i="87"/>
  <c r="S27" i="87"/>
  <c r="M34" i="87"/>
  <c r="M57" i="87" s="1"/>
  <c r="M33" i="87"/>
  <c r="AA30" i="81"/>
  <c r="U31" i="63"/>
  <c r="M26" i="87"/>
  <c r="S48" i="87"/>
  <c r="AA67" i="81"/>
  <c r="U68" i="63"/>
  <c r="AD111" i="82"/>
  <c r="AA111" i="82"/>
  <c r="X111" i="82"/>
  <c r="Y111" i="82"/>
  <c r="Z111" i="82"/>
  <c r="W111" i="82"/>
  <c r="AC111" i="82"/>
  <c r="AB111" i="82"/>
  <c r="AC80" i="82"/>
  <c r="Z37" i="87" s="1"/>
  <c r="AD80" i="82"/>
  <c r="AA37" i="87" s="1"/>
  <c r="X80" i="82"/>
  <c r="U37" i="87" s="1"/>
  <c r="W80" i="82"/>
  <c r="T37" i="87" s="1"/>
  <c r="AA80" i="82"/>
  <c r="X37" i="87" s="1"/>
  <c r="Z80" i="82"/>
  <c r="W37" i="87" s="1"/>
  <c r="Y80" i="82"/>
  <c r="V37" i="87" s="1"/>
  <c r="AB80" i="82"/>
  <c r="Y37" i="87" s="1"/>
  <c r="W117" i="82"/>
  <c r="T49" i="87" s="1"/>
  <c r="Z117" i="82"/>
  <c r="W49" i="87" s="1"/>
  <c r="Y117" i="82"/>
  <c r="V49" i="87" s="1"/>
  <c r="AA117" i="82"/>
  <c r="X49" i="87" s="1"/>
  <c r="AB117" i="82"/>
  <c r="Y49" i="87" s="1"/>
  <c r="AC117" i="82"/>
  <c r="Z49" i="87" s="1"/>
  <c r="X117" i="82"/>
  <c r="U49" i="87" s="1"/>
  <c r="AD117" i="82"/>
  <c r="AA49" i="87" s="1"/>
  <c r="AA35" i="81"/>
  <c r="U36" i="63"/>
  <c r="AB115" i="82"/>
  <c r="AC115" i="82"/>
  <c r="Z115" i="82"/>
  <c r="AD115" i="82"/>
  <c r="W115" i="82"/>
  <c r="Y115" i="82"/>
  <c r="X115" i="82"/>
  <c r="AA115" i="82"/>
  <c r="M42" i="87"/>
  <c r="M43" i="87"/>
  <c r="AB61" i="82"/>
  <c r="AD61" i="82"/>
  <c r="Z61" i="82"/>
  <c r="Y61" i="82"/>
  <c r="AA61" i="82"/>
  <c r="W61" i="82"/>
  <c r="AC61" i="82"/>
  <c r="X61" i="82"/>
  <c r="Z49" i="82"/>
  <c r="AC49" i="82"/>
  <c r="X49" i="82"/>
  <c r="AD49" i="82"/>
  <c r="Y49" i="82"/>
  <c r="W49" i="82"/>
  <c r="AB49" i="82"/>
  <c r="AA49" i="82"/>
  <c r="AA38" i="81"/>
  <c r="U39" i="63"/>
  <c r="Y12" i="63"/>
  <c r="Y93" i="63"/>
  <c r="Y32" i="63"/>
  <c r="Y29" i="63"/>
  <c r="Y66" i="63"/>
  <c r="Y53" i="63"/>
  <c r="Y45" i="63"/>
  <c r="Y75" i="63"/>
  <c r="Y26" i="63"/>
  <c r="Y94" i="63"/>
  <c r="Y108" i="63"/>
  <c r="Y63" i="63"/>
  <c r="Y56" i="63"/>
  <c r="Y62" i="63"/>
  <c r="Y27" i="63"/>
  <c r="Y34" i="63"/>
  <c r="Y86" i="63"/>
  <c r="Y90" i="63"/>
  <c r="Y95" i="63"/>
  <c r="Y17" i="63"/>
  <c r="Y83" i="63"/>
  <c r="Y41" i="63"/>
  <c r="Y50" i="63"/>
  <c r="Y35" i="63"/>
  <c r="Y30" i="63"/>
  <c r="Y73" i="63"/>
  <c r="Y89" i="63"/>
  <c r="Y55" i="63"/>
  <c r="Y77" i="63"/>
  <c r="Y106" i="63"/>
  <c r="Y68" i="63"/>
  <c r="Y14" i="63"/>
  <c r="Y52" i="63"/>
  <c r="Y103" i="63"/>
  <c r="Y91" i="63"/>
  <c r="Y85" i="63"/>
  <c r="Y47" i="63"/>
  <c r="Y78" i="63"/>
  <c r="Y97" i="63"/>
  <c r="Y92" i="63"/>
  <c r="Y16" i="63"/>
  <c r="Y105" i="63"/>
  <c r="Y96" i="63"/>
  <c r="Y101" i="63"/>
  <c r="Y76" i="63"/>
  <c r="Y60" i="63"/>
  <c r="Y25" i="63"/>
  <c r="Y72" i="63"/>
  <c r="Y42" i="63"/>
  <c r="Y104" i="63"/>
  <c r="Y20" i="63"/>
  <c r="Y69" i="63"/>
  <c r="Y74" i="63"/>
  <c r="Y19" i="63"/>
  <c r="Y115" i="63"/>
  <c r="Y24" i="63"/>
  <c r="Y88" i="63"/>
  <c r="Y46" i="63"/>
  <c r="Y82" i="63"/>
  <c r="Y87" i="63"/>
  <c r="Y110" i="63"/>
  <c r="Y65" i="63"/>
  <c r="Y64" i="63"/>
  <c r="Y71" i="63"/>
  <c r="Y40" i="63"/>
  <c r="Y54" i="63"/>
  <c r="Y48" i="63"/>
  <c r="Y22" i="63"/>
  <c r="Y58" i="63"/>
  <c r="Y37" i="63"/>
  <c r="Y57" i="63"/>
  <c r="Y59" i="63"/>
  <c r="Y33" i="63"/>
  <c r="Y80" i="63"/>
  <c r="Y51" i="63"/>
  <c r="Y67" i="63"/>
  <c r="Y38" i="63"/>
  <c r="Y70" i="63"/>
  <c r="Y23" i="63"/>
  <c r="Y44" i="63"/>
  <c r="Y111" i="63"/>
  <c r="Y79" i="63"/>
  <c r="Y31" i="63"/>
  <c r="Y11" i="63"/>
  <c r="Y10" i="63"/>
  <c r="Y28" i="63"/>
  <c r="Y100" i="63"/>
  <c r="Y49" i="63"/>
  <c r="Y98" i="63"/>
  <c r="Y99" i="63"/>
  <c r="Y43" i="63"/>
  <c r="Y61" i="63"/>
  <c r="Y109" i="63"/>
  <c r="Y84" i="63"/>
  <c r="Y107" i="63"/>
  <c r="Y102" i="63"/>
  <c r="Y13" i="63"/>
  <c r="Y39" i="63"/>
  <c r="Y36" i="63"/>
  <c r="Y21" i="63"/>
  <c r="Y81" i="63"/>
  <c r="Y18" i="63"/>
  <c r="Y15" i="63"/>
  <c r="P10" i="87"/>
  <c r="S118" i="82"/>
  <c r="Q16" i="87"/>
  <c r="AA96" i="82"/>
  <c r="AB96" i="82"/>
  <c r="X96" i="82"/>
  <c r="W96" i="82"/>
  <c r="Z96" i="82"/>
  <c r="AC96" i="82"/>
  <c r="AD96" i="82"/>
  <c r="Y96" i="82"/>
  <c r="AA77" i="81"/>
  <c r="U78" i="63"/>
  <c r="AA31" i="82"/>
  <c r="AD31" i="82"/>
  <c r="AC31" i="82"/>
  <c r="X31" i="82"/>
  <c r="W31" i="82"/>
  <c r="Z31" i="82"/>
  <c r="Y31" i="82"/>
  <c r="AB31" i="82"/>
  <c r="AA43" i="81"/>
  <c r="U44" i="63"/>
  <c r="AB21" i="82"/>
  <c r="AC21" i="82"/>
  <c r="W21" i="82"/>
  <c r="AA21" i="82"/>
  <c r="X21" i="82"/>
  <c r="AD21" i="82"/>
  <c r="Y21" i="82"/>
  <c r="Z21" i="82"/>
  <c r="N14" i="87"/>
  <c r="AD66" i="82"/>
  <c r="AC66" i="82"/>
  <c r="Z66" i="82"/>
  <c r="AB66" i="82"/>
  <c r="W66" i="82"/>
  <c r="X66" i="82"/>
  <c r="Y66" i="82"/>
  <c r="AA66" i="82"/>
  <c r="AC99" i="82"/>
  <c r="AA99" i="82"/>
  <c r="AB99" i="82"/>
  <c r="X99" i="82"/>
  <c r="W99" i="82"/>
  <c r="Y99" i="82"/>
  <c r="Z99" i="82"/>
  <c r="AD99" i="82"/>
  <c r="M11" i="87"/>
  <c r="AC16" i="82"/>
  <c r="AA16" i="82"/>
  <c r="Y16" i="82"/>
  <c r="Z16" i="82"/>
  <c r="AB16" i="82"/>
  <c r="W16" i="82"/>
  <c r="X16" i="82"/>
  <c r="AD16" i="82"/>
  <c r="AB105" i="82"/>
  <c r="Y46" i="87" s="1"/>
  <c r="AD105" i="82"/>
  <c r="AA46" i="87" s="1"/>
  <c r="W105" i="82"/>
  <c r="T46" i="87" s="1"/>
  <c r="Y105" i="82"/>
  <c r="V46" i="87" s="1"/>
  <c r="X105" i="82"/>
  <c r="U46" i="87" s="1"/>
  <c r="AC105" i="82"/>
  <c r="Z46" i="87" s="1"/>
  <c r="Z105" i="82"/>
  <c r="W46" i="87" s="1"/>
  <c r="AA105" i="82"/>
  <c r="X46" i="87" s="1"/>
  <c r="AA103" i="81"/>
  <c r="U104" i="63"/>
  <c r="AB84" i="82"/>
  <c r="AD84" i="82"/>
  <c r="W84" i="82"/>
  <c r="X84" i="82"/>
  <c r="Z84" i="82"/>
  <c r="AC84" i="82"/>
  <c r="AA84" i="82"/>
  <c r="Y84" i="82"/>
  <c r="S39" i="87"/>
  <c r="X67" i="82"/>
  <c r="AD67" i="82"/>
  <c r="AB67" i="82"/>
  <c r="AC67" i="82"/>
  <c r="W67" i="82"/>
  <c r="Y67" i="82"/>
  <c r="Z67" i="82"/>
  <c r="AA67" i="82"/>
  <c r="W20" i="82"/>
  <c r="AA20" i="82"/>
  <c r="AC20" i="82"/>
  <c r="Y20" i="82"/>
  <c r="X20" i="82"/>
  <c r="AB20" i="82"/>
  <c r="AD20" i="82"/>
  <c r="Z20" i="82"/>
  <c r="AA101" i="81"/>
  <c r="U102" i="63"/>
  <c r="N29" i="87"/>
  <c r="AA33" i="82"/>
  <c r="AB33" i="82"/>
  <c r="X33" i="82"/>
  <c r="AD33" i="82"/>
  <c r="W33" i="82"/>
  <c r="Y33" i="82"/>
  <c r="Z33" i="82"/>
  <c r="AC33" i="82"/>
  <c r="Y65" i="82"/>
  <c r="W65" i="82"/>
  <c r="AA65" i="82"/>
  <c r="X65" i="82"/>
  <c r="Z65" i="82"/>
  <c r="AD65" i="82"/>
  <c r="AC65" i="82"/>
  <c r="AB65" i="82"/>
  <c r="L30" i="87"/>
  <c r="AA39" i="82"/>
  <c r="W39" i="82"/>
  <c r="Y39" i="82"/>
  <c r="AD39" i="82"/>
  <c r="AB39" i="82"/>
  <c r="Z39" i="82"/>
  <c r="AC39" i="82"/>
  <c r="X39" i="82"/>
  <c r="AA37" i="81"/>
  <c r="U38" i="63"/>
  <c r="P45" i="87"/>
  <c r="AD23" i="82"/>
  <c r="Y23" i="82"/>
  <c r="X23" i="82"/>
  <c r="W23" i="82"/>
  <c r="AA23" i="82"/>
  <c r="AB23" i="82"/>
  <c r="Z23" i="82"/>
  <c r="AC23" i="82"/>
  <c r="AA21" i="81"/>
  <c r="U22" i="63"/>
  <c r="O32" i="87"/>
  <c r="AB70" i="82"/>
  <c r="AA70" i="82"/>
  <c r="X70" i="82"/>
  <c r="AD70" i="82"/>
  <c r="Y70" i="82"/>
  <c r="W70" i="82"/>
  <c r="AC70" i="82"/>
  <c r="Z70" i="82"/>
  <c r="AA28" i="81"/>
  <c r="U29" i="63"/>
  <c r="X106" i="82"/>
  <c r="AC106" i="82"/>
  <c r="AA106" i="82"/>
  <c r="AB106" i="82"/>
  <c r="Y106" i="82"/>
  <c r="Z106" i="82"/>
  <c r="AD106" i="82"/>
  <c r="W106" i="82"/>
  <c r="P17" i="87"/>
  <c r="O19" i="87"/>
  <c r="AA19" i="82"/>
  <c r="Y19" i="82"/>
  <c r="W19" i="82"/>
  <c r="X19" i="82"/>
  <c r="AB19" i="82"/>
  <c r="AC19" i="82"/>
  <c r="AD19" i="82"/>
  <c r="Z19" i="82"/>
  <c r="R42" i="87"/>
  <c r="R43" i="87"/>
  <c r="AA59" i="81"/>
  <c r="U60" i="63"/>
  <c r="R18" i="87"/>
  <c r="X17" i="82"/>
  <c r="AA17" i="82"/>
  <c r="Y17" i="82"/>
  <c r="W17" i="82"/>
  <c r="AC17" i="82"/>
  <c r="AD17" i="82"/>
  <c r="AB17" i="82"/>
  <c r="Z17" i="82"/>
  <c r="M13" i="87"/>
  <c r="M12" i="87"/>
  <c r="N40" i="87"/>
  <c r="AA51" i="82"/>
  <c r="Z51" i="82"/>
  <c r="X51" i="82"/>
  <c r="AB51" i="82"/>
  <c r="AC51" i="82"/>
  <c r="AD51" i="82"/>
  <c r="Y51" i="82"/>
  <c r="W51" i="82"/>
  <c r="AA107" i="81"/>
  <c r="U108" i="63"/>
  <c r="AC116" i="82"/>
  <c r="Z31" i="87" s="1"/>
  <c r="X116" i="82"/>
  <c r="U31" i="87" s="1"/>
  <c r="W116" i="82"/>
  <c r="T31" i="87" s="1"/>
  <c r="AD116" i="82"/>
  <c r="AA31" i="87" s="1"/>
  <c r="Z116" i="82"/>
  <c r="W31" i="87" s="1"/>
  <c r="AA116" i="82"/>
  <c r="X31" i="87" s="1"/>
  <c r="AB116" i="82"/>
  <c r="Y31" i="87" s="1"/>
  <c r="Y116" i="82"/>
  <c r="V31" i="87" s="1"/>
  <c r="X62" i="82"/>
  <c r="AA62" i="82"/>
  <c r="W62" i="82"/>
  <c r="Y62" i="82"/>
  <c r="Z62" i="82"/>
  <c r="AC62" i="82"/>
  <c r="AD62" i="82"/>
  <c r="AB62" i="82"/>
  <c r="L28" i="87"/>
  <c r="N27" i="87"/>
  <c r="S34" i="87"/>
  <c r="S57" i="87" s="1"/>
  <c r="S33" i="87"/>
  <c r="AB112" i="82"/>
  <c r="X112" i="82"/>
  <c r="AA112" i="82"/>
  <c r="Z112" i="82"/>
  <c r="Y112" i="82"/>
  <c r="W112" i="82"/>
  <c r="AD112" i="82"/>
  <c r="AC112" i="82"/>
  <c r="AB56" i="82"/>
  <c r="W56" i="82"/>
  <c r="Y56" i="82"/>
  <c r="AC56" i="82"/>
  <c r="AA56" i="82"/>
  <c r="X56" i="82"/>
  <c r="AD56" i="82"/>
  <c r="Z56" i="82"/>
  <c r="R26" i="87"/>
  <c r="Z110" i="82"/>
  <c r="AC110" i="82"/>
  <c r="X110" i="82"/>
  <c r="AB110" i="82"/>
  <c r="AA110" i="82"/>
  <c r="AD110" i="82"/>
  <c r="Y110" i="82"/>
  <c r="W110" i="82"/>
  <c r="Q48" i="87"/>
  <c r="AB85" i="82"/>
  <c r="AD85" i="82"/>
  <c r="Y85" i="82"/>
  <c r="Z85" i="82"/>
  <c r="AC85" i="82"/>
  <c r="X85" i="82"/>
  <c r="AA85" i="82"/>
  <c r="W85" i="82"/>
  <c r="M39" i="87"/>
  <c r="O39" i="87"/>
  <c r="AA65" i="81"/>
  <c r="U66" i="63"/>
  <c r="P29" i="87"/>
  <c r="AA63" i="81"/>
  <c r="U64" i="63"/>
  <c r="J17" i="41"/>
  <c r="S30" i="87"/>
  <c r="S15" i="87"/>
  <c r="N15" i="87"/>
  <c r="N32" i="87"/>
  <c r="AA68" i="81"/>
  <c r="U69" i="63"/>
  <c r="AA105" i="81"/>
  <c r="U106" i="63"/>
  <c r="L47" i="87"/>
  <c r="N47" i="87"/>
  <c r="L19" i="87"/>
  <c r="O43" i="87"/>
  <c r="O42" i="87"/>
  <c r="AA36" i="81"/>
  <c r="U37" i="63"/>
  <c r="L13" i="87"/>
  <c r="L12" i="87"/>
  <c r="R13" i="87"/>
  <c r="R12" i="87"/>
  <c r="P40" i="87"/>
  <c r="S28" i="87"/>
  <c r="R28" i="87"/>
  <c r="O27" i="87"/>
  <c r="L33" i="87"/>
  <c r="L34" i="87"/>
  <c r="L57" i="87" s="1"/>
  <c r="N26" i="87"/>
  <c r="Q26" i="87"/>
  <c r="M48" i="87"/>
  <c r="N48" i="87"/>
  <c r="Z40" i="82"/>
  <c r="W40" i="82"/>
  <c r="AB40" i="82"/>
  <c r="AC40" i="82"/>
  <c r="AA40" i="82"/>
  <c r="X40" i="82"/>
  <c r="Y40" i="82"/>
  <c r="AD40" i="82"/>
  <c r="O118" i="82"/>
  <c r="L10" i="87"/>
  <c r="Y28" i="82"/>
  <c r="AD28" i="82"/>
  <c r="W28" i="82"/>
  <c r="AA28" i="82"/>
  <c r="Z28" i="82"/>
  <c r="AC28" i="82"/>
  <c r="X28" i="82"/>
  <c r="AB28" i="82"/>
  <c r="Z42" i="82"/>
  <c r="X42" i="82"/>
  <c r="Y42" i="82"/>
  <c r="AA42" i="82"/>
  <c r="W42" i="82"/>
  <c r="AB42" i="82"/>
  <c r="AD42" i="82"/>
  <c r="AC42" i="82"/>
  <c r="AB74" i="82"/>
  <c r="AC74" i="82"/>
  <c r="W74" i="82"/>
  <c r="AD74" i="82"/>
  <c r="X74" i="82"/>
  <c r="AA74" i="82"/>
  <c r="Y74" i="82"/>
  <c r="Z74" i="82"/>
  <c r="AA97" i="81"/>
  <c r="U98" i="63"/>
  <c r="AA14" i="81"/>
  <c r="U15" i="63"/>
  <c r="AA92" i="81"/>
  <c r="U93" i="63"/>
  <c r="AC54" i="82"/>
  <c r="Z24" i="87" s="1"/>
  <c r="Z54" i="82"/>
  <c r="W24" i="87" s="1"/>
  <c r="W54" i="82"/>
  <c r="T24" i="87" s="1"/>
  <c r="Y54" i="82"/>
  <c r="V24" i="87" s="1"/>
  <c r="AB54" i="82"/>
  <c r="Y24" i="87" s="1"/>
  <c r="X54" i="82"/>
  <c r="U24" i="87" s="1"/>
  <c r="AA54" i="82"/>
  <c r="X24" i="87" s="1"/>
  <c r="AD54" i="82"/>
  <c r="AA24" i="87" s="1"/>
  <c r="T118" i="82"/>
  <c r="Q10" i="87"/>
  <c r="AA26" i="81"/>
  <c r="U27" i="63"/>
  <c r="AD95" i="82"/>
  <c r="X95" i="82"/>
  <c r="AA95" i="82"/>
  <c r="AB95" i="82"/>
  <c r="Y95" i="82"/>
  <c r="AC95" i="82"/>
  <c r="Z95" i="82"/>
  <c r="W95" i="82"/>
  <c r="AB45" i="82"/>
  <c r="Y45" i="82"/>
  <c r="Z45" i="82"/>
  <c r="AD45" i="82"/>
  <c r="W45" i="82"/>
  <c r="AC45" i="82"/>
  <c r="X45" i="82"/>
  <c r="AA45" i="82"/>
  <c r="M20" i="87"/>
  <c r="W24" i="82"/>
  <c r="AA24" i="82"/>
  <c r="AB24" i="82"/>
  <c r="Z24" i="82"/>
  <c r="Y24" i="82"/>
  <c r="AD24" i="82"/>
  <c r="X24" i="82"/>
  <c r="AC24" i="82"/>
  <c r="AA72" i="82"/>
  <c r="X72" i="82"/>
  <c r="Y72" i="82"/>
  <c r="W72" i="82"/>
  <c r="Z72" i="82"/>
  <c r="AC72" i="82"/>
  <c r="AD72" i="82"/>
  <c r="AB72" i="82"/>
  <c r="Z15" i="82"/>
  <c r="W11" i="87" s="1"/>
  <c r="AD15" i="82"/>
  <c r="X15" i="82"/>
  <c r="AC15" i="82"/>
  <c r="Y15" i="82"/>
  <c r="W15" i="82"/>
  <c r="AB15" i="82"/>
  <c r="AA15" i="82"/>
  <c r="O11" i="87"/>
  <c r="AD94" i="82"/>
  <c r="W94" i="82"/>
  <c r="Z94" i="82"/>
  <c r="AA94" i="82"/>
  <c r="AB94" i="82"/>
  <c r="Y94" i="82"/>
  <c r="AC94" i="82"/>
  <c r="X94" i="82"/>
  <c r="AC55" i="82"/>
  <c r="Z25" i="87" s="1"/>
  <c r="W55" i="82"/>
  <c r="T25" i="87" s="1"/>
  <c r="AB55" i="82"/>
  <c r="Y25" i="87" s="1"/>
  <c r="Z55" i="82"/>
  <c r="W25" i="87" s="1"/>
  <c r="Y55" i="82"/>
  <c r="V25" i="87" s="1"/>
  <c r="AA55" i="82"/>
  <c r="X25" i="87" s="1"/>
  <c r="AD55" i="82"/>
  <c r="AA25" i="87" s="1"/>
  <c r="X55" i="82"/>
  <c r="U25" i="87" s="1"/>
  <c r="AA96" i="81"/>
  <c r="U97" i="63"/>
  <c r="Q39" i="87"/>
  <c r="AA88" i="82"/>
  <c r="Y88" i="82"/>
  <c r="AB88" i="82"/>
  <c r="W88" i="82"/>
  <c r="AD88" i="82"/>
  <c r="AC88" i="82"/>
  <c r="Z88" i="82"/>
  <c r="X88" i="82"/>
  <c r="AA41" i="81"/>
  <c r="U42" i="63"/>
  <c r="T48" i="40"/>
  <c r="W73" i="82"/>
  <c r="X73" i="82"/>
  <c r="AC73" i="82"/>
  <c r="AD73" i="82"/>
  <c r="AA73" i="82"/>
  <c r="Z73" i="82"/>
  <c r="Y73" i="82"/>
  <c r="AB73" i="82"/>
  <c r="S29" i="87"/>
  <c r="Y26" i="82"/>
  <c r="Z26" i="82"/>
  <c r="W26" i="82"/>
  <c r="AB26" i="82"/>
  <c r="AC26" i="82"/>
  <c r="AD26" i="82"/>
  <c r="X26" i="82"/>
  <c r="AA26" i="82"/>
  <c r="AC82" i="82"/>
  <c r="AD82" i="82"/>
  <c r="W82" i="82"/>
  <c r="X82" i="82"/>
  <c r="Z82" i="82"/>
  <c r="Y82" i="82"/>
  <c r="AB82" i="82"/>
  <c r="AA82" i="82"/>
  <c r="AC29" i="82"/>
  <c r="Z29" i="82"/>
  <c r="X29" i="82"/>
  <c r="AA29" i="82"/>
  <c r="W29" i="82"/>
  <c r="AB29" i="82"/>
  <c r="AD29" i="82"/>
  <c r="Y29" i="82"/>
  <c r="AA25" i="81"/>
  <c r="U26" i="63"/>
  <c r="W44" i="82"/>
  <c r="AB44" i="82"/>
  <c r="X44" i="82"/>
  <c r="Y44" i="82"/>
  <c r="AD44" i="82"/>
  <c r="AA44" i="82"/>
  <c r="Z44" i="82"/>
  <c r="AC44" i="82"/>
  <c r="AA42" i="81"/>
  <c r="U43" i="63"/>
  <c r="AA99" i="81"/>
  <c r="U100" i="63"/>
  <c r="L15" i="87"/>
  <c r="AC71" i="82"/>
  <c r="AD71" i="82"/>
  <c r="W71" i="82"/>
  <c r="Y71" i="82"/>
  <c r="X71" i="82"/>
  <c r="Z71" i="82"/>
  <c r="W32" i="87" s="1"/>
  <c r="AB71" i="82"/>
  <c r="AA71" i="82"/>
  <c r="Q32" i="87"/>
  <c r="AA11" i="81"/>
  <c r="U12" i="63"/>
  <c r="W50" i="82"/>
  <c r="X50" i="82"/>
  <c r="AA50" i="82"/>
  <c r="AC50" i="82"/>
  <c r="Z50" i="82"/>
  <c r="Y50" i="82"/>
  <c r="AB50" i="82"/>
  <c r="AD50" i="82"/>
  <c r="AA57" i="82"/>
  <c r="Y57" i="82"/>
  <c r="Z57" i="82"/>
  <c r="AC57" i="82"/>
  <c r="W57" i="82"/>
  <c r="AB57" i="82"/>
  <c r="AD57" i="82"/>
  <c r="X57" i="82"/>
  <c r="P47" i="87"/>
  <c r="AA108" i="82"/>
  <c r="AB108" i="82"/>
  <c r="AD108" i="82"/>
  <c r="Y108" i="82"/>
  <c r="Z108" i="82"/>
  <c r="AC108" i="82"/>
  <c r="W108" i="82"/>
  <c r="X108" i="82"/>
  <c r="AA34" i="81"/>
  <c r="U35" i="63"/>
  <c r="M19" i="87"/>
  <c r="AD78" i="82"/>
  <c r="Z78" i="82"/>
  <c r="AC78" i="82"/>
  <c r="Y78" i="82"/>
  <c r="AB78" i="82"/>
  <c r="W78" i="82"/>
  <c r="X78" i="82"/>
  <c r="AA78" i="82"/>
  <c r="P43" i="87"/>
  <c r="P42" i="87"/>
  <c r="S18" i="87"/>
  <c r="O12" i="87"/>
  <c r="O13" i="87"/>
  <c r="Z93" i="82"/>
  <c r="X93" i="82"/>
  <c r="AC93" i="82"/>
  <c r="W93" i="82"/>
  <c r="AA93" i="82"/>
  <c r="Y93" i="82"/>
  <c r="AD93" i="82"/>
  <c r="AB93" i="82"/>
  <c r="Q40" i="87"/>
  <c r="AC22" i="82"/>
  <c r="Y22" i="82"/>
  <c r="AD22" i="82"/>
  <c r="AB22" i="82"/>
  <c r="Z22" i="82"/>
  <c r="W22" i="82"/>
  <c r="X22" i="82"/>
  <c r="AA22" i="82"/>
  <c r="AA20" i="81"/>
  <c r="U21" i="63"/>
  <c r="AD77" i="82"/>
  <c r="AA35" i="87" s="1"/>
  <c r="AB77" i="82"/>
  <c r="Y35" i="87" s="1"/>
  <c r="X77" i="82"/>
  <c r="U35" i="87" s="1"/>
  <c r="AC77" i="82"/>
  <c r="Z35" i="87" s="1"/>
  <c r="Y77" i="82"/>
  <c r="V35" i="87" s="1"/>
  <c r="Z77" i="82"/>
  <c r="W35" i="87" s="1"/>
  <c r="AA77" i="82"/>
  <c r="X35" i="87" s="1"/>
  <c r="W77" i="82"/>
  <c r="T35" i="87" s="1"/>
  <c r="Q28" i="87"/>
  <c r="X58" i="82"/>
  <c r="AD58" i="82"/>
  <c r="Y58" i="82"/>
  <c r="Z58" i="82"/>
  <c r="AB58" i="82"/>
  <c r="AA58" i="82"/>
  <c r="W58" i="82"/>
  <c r="AC58" i="82"/>
  <c r="M27" i="87"/>
  <c r="P34" i="87"/>
  <c r="P57" i="87" s="1"/>
  <c r="P33" i="87"/>
  <c r="AA87" i="82"/>
  <c r="Y87" i="82"/>
  <c r="W87" i="82"/>
  <c r="X87" i="82"/>
  <c r="AC87" i="82"/>
  <c r="AD87" i="82"/>
  <c r="Z87" i="82"/>
  <c r="AB87" i="82"/>
  <c r="AA90" i="81"/>
  <c r="U91" i="63"/>
  <c r="P26" i="87"/>
  <c r="Y52" i="82"/>
  <c r="AD52" i="82"/>
  <c r="Z52" i="82"/>
  <c r="X52" i="82"/>
  <c r="W52" i="82"/>
  <c r="AB52" i="82"/>
  <c r="AC52" i="82"/>
  <c r="AA52" i="82"/>
  <c r="L48" i="87"/>
  <c r="Z18" i="82"/>
  <c r="AD18" i="82"/>
  <c r="AB18" i="82"/>
  <c r="AC18" i="82"/>
  <c r="X18" i="82"/>
  <c r="AA18" i="82"/>
  <c r="W18" i="82"/>
  <c r="Y18" i="82"/>
  <c r="AA12" i="82"/>
  <c r="Y12" i="82"/>
  <c r="X12" i="82"/>
  <c r="Z12" i="82"/>
  <c r="W12" i="82"/>
  <c r="AD12" i="82"/>
  <c r="AC12" i="82"/>
  <c r="AB12" i="82"/>
  <c r="AC86" i="82"/>
  <c r="Z86" i="82"/>
  <c r="X86" i="82"/>
  <c r="AD86" i="82"/>
  <c r="AB86" i="82"/>
  <c r="W86" i="82"/>
  <c r="AA86" i="82"/>
  <c r="Y86" i="82"/>
  <c r="AA22" i="81"/>
  <c r="U23" i="63"/>
  <c r="AA51" i="81"/>
  <c r="U52" i="63"/>
  <c r="W37" i="82"/>
  <c r="AB37" i="82"/>
  <c r="AD37" i="82"/>
  <c r="X37" i="82"/>
  <c r="AC37" i="82"/>
  <c r="AA37" i="82"/>
  <c r="Y37" i="82"/>
  <c r="Z37" i="82"/>
  <c r="AA11" i="82"/>
  <c r="X11" i="82"/>
  <c r="AD11" i="82"/>
  <c r="AC11" i="82"/>
  <c r="Y11" i="82"/>
  <c r="Z11" i="82"/>
  <c r="W11" i="82"/>
  <c r="AB11" i="82"/>
  <c r="Z107" i="82"/>
  <c r="Y107" i="82"/>
  <c r="AA107" i="82"/>
  <c r="AC107" i="82"/>
  <c r="AB107" i="82"/>
  <c r="X107" i="82"/>
  <c r="W107" i="82"/>
  <c r="AD107" i="82"/>
  <c r="Z89" i="82"/>
  <c r="Y89" i="82"/>
  <c r="AB89" i="82"/>
  <c r="AD89" i="82"/>
  <c r="AC89" i="82"/>
  <c r="X89" i="82"/>
  <c r="W89" i="82"/>
  <c r="AA89" i="82"/>
  <c r="N13" i="87"/>
  <c r="N12" i="87"/>
  <c r="O16" i="87"/>
  <c r="Q118" i="82"/>
  <c r="N10" i="87"/>
  <c r="P118" i="82"/>
  <c r="M10" i="87"/>
  <c r="N16" i="87"/>
  <c r="AA93" i="81"/>
  <c r="U94" i="63"/>
  <c r="AA109" i="81"/>
  <c r="U110" i="63"/>
  <c r="P11" i="87"/>
  <c r="R11" i="87"/>
  <c r="AA78" i="81"/>
  <c r="U79" i="63"/>
  <c r="P39" i="87"/>
  <c r="AA71" i="81"/>
  <c r="U72" i="63"/>
  <c r="M29" i="87"/>
  <c r="AA31" i="81"/>
  <c r="U32" i="63"/>
  <c r="AA80" i="81"/>
  <c r="U81" i="63"/>
  <c r="N30" i="87"/>
  <c r="S45" i="87"/>
  <c r="AA44" i="81"/>
  <c r="U45" i="63"/>
  <c r="Q15" i="87"/>
  <c r="M32" i="87"/>
  <c r="AA69" i="81"/>
  <c r="U70" i="63"/>
  <c r="AA106" i="81"/>
  <c r="U107" i="63"/>
  <c r="L17" i="87"/>
  <c r="R19" i="87"/>
  <c r="N42" i="87"/>
  <c r="N43" i="87"/>
  <c r="S43" i="87"/>
  <c r="S42" i="87"/>
  <c r="P18" i="87"/>
  <c r="P13" i="87"/>
  <c r="P12" i="87"/>
  <c r="O40" i="87"/>
  <c r="S40" i="87"/>
  <c r="AA95" i="81"/>
  <c r="U96" i="63"/>
  <c r="AA114" i="81"/>
  <c r="AA100" i="81"/>
  <c r="U101" i="63"/>
  <c r="P28" i="87"/>
  <c r="R27" i="87"/>
  <c r="Q27" i="87"/>
  <c r="O33" i="87"/>
  <c r="O34" i="87"/>
  <c r="O57" i="87" s="1"/>
  <c r="S26" i="87"/>
  <c r="AA12" i="81"/>
  <c r="U13" i="63"/>
  <c r="AA108" i="81"/>
  <c r="U109" i="63"/>
  <c r="AA16" i="81"/>
  <c r="U17" i="63"/>
  <c r="AA83" i="81"/>
  <c r="U84" i="63"/>
  <c r="T117" i="63" l="1"/>
  <c r="T126" i="63" s="1"/>
  <c r="U117" i="63"/>
  <c r="Y117" i="63"/>
  <c r="Z117" i="63" s="1"/>
  <c r="T28" i="87"/>
  <c r="Y44" i="87"/>
  <c r="AD112" i="81"/>
  <c r="AI112" i="81"/>
  <c r="AE112" i="81"/>
  <c r="AH112" i="81"/>
  <c r="AC112" i="81"/>
  <c r="AF112" i="81"/>
  <c r="AJ112" i="81"/>
  <c r="AG112" i="81"/>
  <c r="R52" i="63"/>
  <c r="V52" i="63" s="1"/>
  <c r="R78" i="63"/>
  <c r="V78" i="63" s="1"/>
  <c r="R92" i="63"/>
  <c r="V92" i="63" s="1"/>
  <c r="R35" i="63"/>
  <c r="V35" i="63" s="1"/>
  <c r="R72" i="63"/>
  <c r="V72" i="63" s="1"/>
  <c r="R36" i="63"/>
  <c r="V36" i="63" s="1"/>
  <c r="R61" i="63"/>
  <c r="V61" i="63" s="1"/>
  <c r="R91" i="63"/>
  <c r="V91" i="63" s="1"/>
  <c r="R27" i="63"/>
  <c r="V27" i="63" s="1"/>
  <c r="R41" i="63"/>
  <c r="V41" i="63" s="1"/>
  <c r="R64" i="63"/>
  <c r="V64" i="63" s="1"/>
  <c r="R66" i="63"/>
  <c r="V66" i="63" s="1"/>
  <c r="R103" i="63"/>
  <c r="V103" i="63" s="1"/>
  <c r="R112" i="63"/>
  <c r="V112" i="63" s="1"/>
  <c r="R16" i="63"/>
  <c r="V16" i="63" s="1"/>
  <c r="R19" i="63"/>
  <c r="V19" i="63" s="1"/>
  <c r="R105" i="63"/>
  <c r="V105" i="63" s="1"/>
  <c r="R63" i="63"/>
  <c r="V63" i="63" s="1"/>
  <c r="R94" i="63"/>
  <c r="V94" i="63" s="1"/>
  <c r="R24" i="63"/>
  <c r="V24" i="63" s="1"/>
  <c r="R49" i="63"/>
  <c r="V49" i="63" s="1"/>
  <c r="R55" i="63"/>
  <c r="V55" i="63" s="1"/>
  <c r="R110" i="63"/>
  <c r="V110" i="63" s="1"/>
  <c r="R17" i="63"/>
  <c r="V17" i="63" s="1"/>
  <c r="R90" i="63"/>
  <c r="V90" i="63" s="1"/>
  <c r="R88" i="63"/>
  <c r="V88" i="63" s="1"/>
  <c r="R68" i="63"/>
  <c r="V68" i="63" s="1"/>
  <c r="R67" i="63"/>
  <c r="V67" i="63" s="1"/>
  <c r="R86" i="63"/>
  <c r="V86" i="63" s="1"/>
  <c r="R87" i="63"/>
  <c r="V87" i="63" s="1"/>
  <c r="R40" i="63"/>
  <c r="V40" i="63" s="1"/>
  <c r="R80" i="63"/>
  <c r="V80" i="63" s="1"/>
  <c r="R106" i="63"/>
  <c r="V106" i="63" s="1"/>
  <c r="R57" i="63"/>
  <c r="V57" i="63" s="1"/>
  <c r="R82" i="63"/>
  <c r="V82" i="63" s="1"/>
  <c r="R107" i="63"/>
  <c r="V107" i="63" s="1"/>
  <c r="R37" i="63"/>
  <c r="V37" i="63" s="1"/>
  <c r="R102" i="63"/>
  <c r="V102" i="63" s="1"/>
  <c r="R98" i="63"/>
  <c r="V98" i="63" s="1"/>
  <c r="R75" i="63"/>
  <c r="V75" i="63" s="1"/>
  <c r="R25" i="63"/>
  <c r="V25" i="63" s="1"/>
  <c r="R10" i="63"/>
  <c r="V10" i="63" s="1"/>
  <c r="R12" i="63"/>
  <c r="V12" i="63" s="1"/>
  <c r="R77" i="63"/>
  <c r="V77" i="63" s="1"/>
  <c r="R50" i="63"/>
  <c r="V50" i="63" s="1"/>
  <c r="R111" i="63"/>
  <c r="V111" i="63" s="1"/>
  <c r="R114" i="63"/>
  <c r="V114" i="63" s="1"/>
  <c r="R69" i="63"/>
  <c r="V69" i="63" s="1"/>
  <c r="R32" i="63"/>
  <c r="V32" i="63" s="1"/>
  <c r="R45" i="63"/>
  <c r="V45" i="63" s="1"/>
  <c r="R70" i="63"/>
  <c r="V70" i="63" s="1"/>
  <c r="R83" i="63"/>
  <c r="V83" i="63" s="1"/>
  <c r="R13" i="63"/>
  <c r="V13" i="63" s="1"/>
  <c r="R42" i="63"/>
  <c r="V42" i="63" s="1"/>
  <c r="R85" i="63"/>
  <c r="V85" i="63" s="1"/>
  <c r="R95" i="63"/>
  <c r="V95" i="63" s="1"/>
  <c r="R109" i="63"/>
  <c r="V109" i="63" s="1"/>
  <c r="R56" i="63"/>
  <c r="V56" i="63" s="1"/>
  <c r="R59" i="63"/>
  <c r="V59" i="63" s="1"/>
  <c r="R96" i="63"/>
  <c r="R97" i="63"/>
  <c r="V97" i="63" s="1"/>
  <c r="R74" i="63"/>
  <c r="V74" i="63" s="1"/>
  <c r="R28" i="63"/>
  <c r="V28" i="63" s="1"/>
  <c r="R30" i="63"/>
  <c r="V30" i="63" s="1"/>
  <c r="R101" i="63"/>
  <c r="V101" i="63" s="1"/>
  <c r="R20" i="63"/>
  <c r="V20" i="63" s="1"/>
  <c r="R33" i="63"/>
  <c r="V33" i="63" s="1"/>
  <c r="R46" i="63"/>
  <c r="R71" i="63"/>
  <c r="V71" i="63" s="1"/>
  <c r="R108" i="63"/>
  <c r="V108" i="63" s="1"/>
  <c r="R48" i="63"/>
  <c r="V48" i="63" s="1"/>
  <c r="R65" i="63"/>
  <c r="V65" i="63" s="1"/>
  <c r="R14" i="63"/>
  <c r="V14" i="63" s="1"/>
  <c r="R22" i="63"/>
  <c r="V22" i="63" s="1"/>
  <c r="R23" i="63"/>
  <c r="V23" i="63" s="1"/>
  <c r="R60" i="63"/>
  <c r="V60" i="63" s="1"/>
  <c r="R29" i="63"/>
  <c r="V29" i="63" s="1"/>
  <c r="R99" i="63"/>
  <c r="V99" i="63" s="1"/>
  <c r="R54" i="63"/>
  <c r="V54" i="63" s="1"/>
  <c r="R18" i="63"/>
  <c r="V18" i="63" s="1"/>
  <c r="R53" i="63"/>
  <c r="V53" i="63" s="1"/>
  <c r="R115" i="63"/>
  <c r="V115" i="63" s="1"/>
  <c r="R9" i="63"/>
  <c r="R34" i="63"/>
  <c r="R11" i="63"/>
  <c r="V11" i="63" s="1"/>
  <c r="R44" i="63"/>
  <c r="V44" i="63" s="1"/>
  <c r="R15" i="63"/>
  <c r="V15" i="63" s="1"/>
  <c r="R38" i="63"/>
  <c r="V38" i="63" s="1"/>
  <c r="R76" i="63"/>
  <c r="V76" i="63" s="1"/>
  <c r="R104" i="63"/>
  <c r="V104" i="63" s="1"/>
  <c r="R93" i="63"/>
  <c r="V93" i="63" s="1"/>
  <c r="R47" i="63"/>
  <c r="R84" i="63"/>
  <c r="V84" i="63" s="1"/>
  <c r="R62" i="63"/>
  <c r="V62" i="63" s="1"/>
  <c r="R26" i="63"/>
  <c r="V26" i="63" s="1"/>
  <c r="R51" i="63"/>
  <c r="V51" i="63" s="1"/>
  <c r="R113" i="63"/>
  <c r="V113" i="63" s="1"/>
  <c r="R100" i="63"/>
  <c r="V100" i="63" s="1"/>
  <c r="R79" i="63"/>
  <c r="V79" i="63" s="1"/>
  <c r="R116" i="63"/>
  <c r="V116" i="63" s="1"/>
  <c r="R81" i="63"/>
  <c r="V81" i="63" s="1"/>
  <c r="R58" i="63"/>
  <c r="V58" i="63" s="1"/>
  <c r="R31" i="63"/>
  <c r="V31" i="63" s="1"/>
  <c r="R43" i="63"/>
  <c r="V43" i="63" s="1"/>
  <c r="R73" i="63"/>
  <c r="V73" i="63" s="1"/>
  <c r="R39" i="63"/>
  <c r="V39" i="63" s="1"/>
  <c r="R89" i="63"/>
  <c r="V89" i="63" s="1"/>
  <c r="R21" i="63"/>
  <c r="R118" i="63"/>
  <c r="S116" i="81" s="1"/>
  <c r="R120" i="63"/>
  <c r="R119" i="63"/>
  <c r="R123" i="63"/>
  <c r="R122" i="63"/>
  <c r="R124" i="63"/>
  <c r="R121" i="63"/>
  <c r="V44" i="87"/>
  <c r="T20" i="87"/>
  <c r="W27" i="87"/>
  <c r="W44" i="87"/>
  <c r="V28" i="87"/>
  <c r="AA48" i="87"/>
  <c r="U11" i="87"/>
  <c r="U28" i="87"/>
  <c r="R59" i="87"/>
  <c r="R60" i="87" s="1"/>
  <c r="U44" i="87"/>
  <c r="X20" i="87"/>
  <c r="U20" i="87"/>
  <c r="X27" i="87"/>
  <c r="AA27" i="87"/>
  <c r="U40" i="87"/>
  <c r="Y11" i="87"/>
  <c r="Z27" i="87"/>
  <c r="Z11" i="87"/>
  <c r="X28" i="87"/>
  <c r="T44" i="87"/>
  <c r="Y20" i="87"/>
  <c r="V32" i="87"/>
  <c r="Z20" i="87"/>
  <c r="T48" i="87"/>
  <c r="Q58" i="87"/>
  <c r="AA20" i="87"/>
  <c r="W20" i="87"/>
  <c r="O59" i="87"/>
  <c r="O60" i="87" s="1"/>
  <c r="V20" i="87"/>
  <c r="W28" i="87"/>
  <c r="U27" i="87"/>
  <c r="U48" i="87"/>
  <c r="N58" i="87"/>
  <c r="X40" i="87"/>
  <c r="Y28" i="87"/>
  <c r="T27" i="87"/>
  <c r="X44" i="87"/>
  <c r="M58" i="87"/>
  <c r="O58" i="87"/>
  <c r="V40" i="87"/>
  <c r="T40" i="87"/>
  <c r="X32" i="87"/>
  <c r="AA28" i="87"/>
  <c r="T11" i="87"/>
  <c r="Z28" i="87"/>
  <c r="V48" i="87"/>
  <c r="AA44" i="87"/>
  <c r="V27" i="87"/>
  <c r="AA11" i="87"/>
  <c r="L58" i="87"/>
  <c r="W48" i="87"/>
  <c r="T26" i="87"/>
  <c r="S59" i="87"/>
  <c r="S60" i="87" s="1"/>
  <c r="M53" i="87"/>
  <c r="V11" i="87"/>
  <c r="Q53" i="87"/>
  <c r="L53" i="87"/>
  <c r="N59" i="87"/>
  <c r="N60" i="87" s="1"/>
  <c r="Y27" i="87"/>
  <c r="X18" i="87"/>
  <c r="P58" i="87"/>
  <c r="AA40" i="87"/>
  <c r="X16" i="87"/>
  <c r="Z15" i="87"/>
  <c r="X69" i="81"/>
  <c r="S69" i="81"/>
  <c r="V69" i="81"/>
  <c r="W69" i="81"/>
  <c r="T69" i="81"/>
  <c r="U69" i="81"/>
  <c r="Z69" i="81"/>
  <c r="R69" i="81"/>
  <c r="F30" i="40"/>
  <c r="K30" i="40" s="1"/>
  <c r="Y69" i="81"/>
  <c r="Y22" i="87"/>
  <c r="W13" i="87"/>
  <c r="W12" i="87"/>
  <c r="U47" i="87"/>
  <c r="AK101" i="81"/>
  <c r="Z39" i="87"/>
  <c r="V14" i="87"/>
  <c r="R43" i="81"/>
  <c r="Z43" i="81"/>
  <c r="F18" i="40"/>
  <c r="K18" i="40" s="1"/>
  <c r="U43" i="81"/>
  <c r="X43" i="81"/>
  <c r="W43" i="81"/>
  <c r="V43" i="81"/>
  <c r="S43" i="81"/>
  <c r="Y43" i="81"/>
  <c r="T43" i="81"/>
  <c r="T21" i="87"/>
  <c r="R67" i="81"/>
  <c r="T67" i="81"/>
  <c r="V67" i="81"/>
  <c r="Y67" i="81"/>
  <c r="W67" i="81"/>
  <c r="X67" i="81"/>
  <c r="S67" i="81"/>
  <c r="U67" i="81"/>
  <c r="Z67" i="81"/>
  <c r="Q55" i="87"/>
  <c r="Q56" i="87" s="1"/>
  <c r="U13" i="81"/>
  <c r="F9" i="40"/>
  <c r="K9" i="40" s="1"/>
  <c r="S13" i="81"/>
  <c r="X13" i="81"/>
  <c r="Z13" i="81"/>
  <c r="R13" i="81"/>
  <c r="T13" i="81"/>
  <c r="W13" i="81"/>
  <c r="V13" i="81"/>
  <c r="Y13" i="81"/>
  <c r="U79" i="81"/>
  <c r="V79" i="81"/>
  <c r="X79" i="81"/>
  <c r="Z79" i="81"/>
  <c r="R79" i="81"/>
  <c r="F36" i="40"/>
  <c r="K36" i="40" s="1"/>
  <c r="W79" i="81"/>
  <c r="T79" i="81"/>
  <c r="S79" i="81"/>
  <c r="Y79" i="81"/>
  <c r="AK88" i="81"/>
  <c r="V10" i="87"/>
  <c r="Y118" i="82"/>
  <c r="T50" i="81"/>
  <c r="Y50" i="81"/>
  <c r="W50" i="81"/>
  <c r="Z50" i="81"/>
  <c r="R50" i="81"/>
  <c r="U50" i="81"/>
  <c r="S50" i="81"/>
  <c r="X50" i="81"/>
  <c r="V50" i="81"/>
  <c r="W33" i="87"/>
  <c r="W34" i="87"/>
  <c r="W57" i="87" s="1"/>
  <c r="Z57" i="81"/>
  <c r="T57" i="81"/>
  <c r="R57" i="81"/>
  <c r="S57" i="81"/>
  <c r="X57" i="81"/>
  <c r="Y57" i="81"/>
  <c r="V57" i="81"/>
  <c r="W57" i="81"/>
  <c r="U57" i="81"/>
  <c r="S55" i="87"/>
  <c r="S56" i="87" s="1"/>
  <c r="AA19" i="87"/>
  <c r="Z55" i="81"/>
  <c r="U55" i="81"/>
  <c r="X55" i="81"/>
  <c r="T55" i="81"/>
  <c r="W55" i="81"/>
  <c r="Y55" i="81"/>
  <c r="R55" i="81"/>
  <c r="S55" i="81"/>
  <c r="V55" i="81"/>
  <c r="U30" i="87"/>
  <c r="AK24" i="81"/>
  <c r="X29" i="87"/>
  <c r="AK70" i="81"/>
  <c r="V38" i="87"/>
  <c r="Z110" i="81"/>
  <c r="W110" i="81"/>
  <c r="U110" i="81"/>
  <c r="R110" i="81"/>
  <c r="V110" i="81"/>
  <c r="X110" i="81"/>
  <c r="Y110" i="81"/>
  <c r="T110" i="81"/>
  <c r="S110" i="81"/>
  <c r="AK45" i="81"/>
  <c r="AK33" i="81"/>
  <c r="AK72" i="81"/>
  <c r="AK52" i="81"/>
  <c r="T17" i="87"/>
  <c r="W45" i="87"/>
  <c r="Z16" i="81"/>
  <c r="X16" i="81"/>
  <c r="W16" i="81"/>
  <c r="V16" i="81"/>
  <c r="T16" i="81"/>
  <c r="S16" i="81"/>
  <c r="U16" i="81"/>
  <c r="R16" i="81"/>
  <c r="Y16" i="81"/>
  <c r="T95" i="81"/>
  <c r="R95" i="81"/>
  <c r="X95" i="81"/>
  <c r="Z95" i="81"/>
  <c r="W95" i="81"/>
  <c r="V95" i="81"/>
  <c r="U95" i="81"/>
  <c r="S95" i="81"/>
  <c r="Y95" i="81"/>
  <c r="AK31" i="81"/>
  <c r="D28" i="41"/>
  <c r="M50" i="87"/>
  <c r="Z8" i="81"/>
  <c r="X8" i="81"/>
  <c r="U8" i="81"/>
  <c r="W8" i="81"/>
  <c r="AA118" i="81"/>
  <c r="V8" i="81"/>
  <c r="F8" i="40"/>
  <c r="T8" i="81"/>
  <c r="S8" i="81"/>
  <c r="Y8" i="81"/>
  <c r="AK22" i="81"/>
  <c r="AK90" i="81"/>
  <c r="V43" i="87"/>
  <c r="V42" i="87"/>
  <c r="Y32" i="87"/>
  <c r="AK99" i="81"/>
  <c r="X11" i="87"/>
  <c r="Q50" i="87"/>
  <c r="H28" i="41"/>
  <c r="T16" i="87"/>
  <c r="AK65" i="81"/>
  <c r="Y26" i="87"/>
  <c r="AK107" i="81"/>
  <c r="U22" i="87"/>
  <c r="Y12" i="87"/>
  <c r="Y13" i="87"/>
  <c r="AK59" i="81"/>
  <c r="T47" i="87"/>
  <c r="AK28" i="81"/>
  <c r="W15" i="87"/>
  <c r="AK37" i="81"/>
  <c r="T101" i="81"/>
  <c r="U101" i="81"/>
  <c r="W101" i="81"/>
  <c r="S101" i="81"/>
  <c r="X101" i="81"/>
  <c r="Y101" i="81"/>
  <c r="R101" i="81"/>
  <c r="V101" i="81"/>
  <c r="Z101" i="81"/>
  <c r="W39" i="87"/>
  <c r="AA14" i="87"/>
  <c r="V21" i="87"/>
  <c r="AK75" i="81"/>
  <c r="AK104" i="81"/>
  <c r="AK102" i="81"/>
  <c r="AK23" i="81"/>
  <c r="V88" i="81"/>
  <c r="Z88" i="81"/>
  <c r="Y88" i="81"/>
  <c r="R88" i="81"/>
  <c r="T88" i="81"/>
  <c r="S88" i="81"/>
  <c r="W88" i="81"/>
  <c r="X88" i="81"/>
  <c r="U88" i="81"/>
  <c r="Z10" i="87"/>
  <c r="AC118" i="82"/>
  <c r="AK98" i="81"/>
  <c r="T34" i="87"/>
  <c r="T57" i="87" s="1"/>
  <c r="T33" i="87"/>
  <c r="U18" i="87"/>
  <c r="Y19" i="87"/>
  <c r="X30" i="87"/>
  <c r="T24" i="81"/>
  <c r="Y24" i="81"/>
  <c r="S24" i="81"/>
  <c r="U24" i="81"/>
  <c r="R24" i="81"/>
  <c r="W24" i="81"/>
  <c r="X24" i="81"/>
  <c r="V24" i="81"/>
  <c r="Z24" i="81"/>
  <c r="Y29" i="87"/>
  <c r="R70" i="81"/>
  <c r="X70" i="81"/>
  <c r="T70" i="81"/>
  <c r="S70" i="81"/>
  <c r="Z70" i="81"/>
  <c r="Y70" i="81"/>
  <c r="W70" i="81"/>
  <c r="U70" i="81"/>
  <c r="V70" i="81"/>
  <c r="AK61" i="81"/>
  <c r="X38" i="87"/>
  <c r="R58" i="87"/>
  <c r="T45" i="81"/>
  <c r="Y45" i="81"/>
  <c r="Z45" i="81"/>
  <c r="X45" i="81"/>
  <c r="W45" i="81"/>
  <c r="S45" i="81"/>
  <c r="R45" i="81"/>
  <c r="V45" i="81"/>
  <c r="U45" i="81"/>
  <c r="Y33" i="81"/>
  <c r="T33" i="81"/>
  <c r="X33" i="81"/>
  <c r="W33" i="81"/>
  <c r="V33" i="81"/>
  <c r="S33" i="81"/>
  <c r="U33" i="81"/>
  <c r="R33" i="81"/>
  <c r="Z33" i="81"/>
  <c r="Z72" i="81"/>
  <c r="R72" i="81"/>
  <c r="T72" i="81"/>
  <c r="U72" i="81"/>
  <c r="S72" i="81"/>
  <c r="X72" i="81"/>
  <c r="Y72" i="81"/>
  <c r="V72" i="81"/>
  <c r="W72" i="81"/>
  <c r="Z52" i="81"/>
  <c r="P22" i="40" s="1"/>
  <c r="U22" i="40" s="1"/>
  <c r="F22" i="40"/>
  <c r="K22" i="40" s="1"/>
  <c r="V52" i="81"/>
  <c r="X52" i="81"/>
  <c r="S52" i="81"/>
  <c r="Y52" i="81"/>
  <c r="R52" i="81"/>
  <c r="T52" i="81"/>
  <c r="Z22" i="40" s="1"/>
  <c r="AE22" i="40" s="1"/>
  <c r="U52" i="81"/>
  <c r="W52" i="81"/>
  <c r="AK73" i="81"/>
  <c r="V17" i="87"/>
  <c r="T45" i="87"/>
  <c r="N55" i="87"/>
  <c r="N56" i="87" s="1"/>
  <c r="Z90" i="81"/>
  <c r="U90" i="81"/>
  <c r="R90" i="81"/>
  <c r="V90" i="81"/>
  <c r="S90" i="81"/>
  <c r="Y90" i="81"/>
  <c r="W90" i="81"/>
  <c r="T90" i="81"/>
  <c r="X90" i="81"/>
  <c r="AK20" i="81"/>
  <c r="Z43" i="87"/>
  <c r="Z42" i="87"/>
  <c r="W99" i="81"/>
  <c r="F43" i="40"/>
  <c r="K43" i="40" s="1"/>
  <c r="Z99" i="81"/>
  <c r="X99" i="81"/>
  <c r="U99" i="81"/>
  <c r="Y99" i="81"/>
  <c r="R99" i="81"/>
  <c r="S99" i="81"/>
  <c r="T99" i="81"/>
  <c r="V99" i="81"/>
  <c r="AA16" i="87"/>
  <c r="R55" i="87"/>
  <c r="R56" i="87" s="1"/>
  <c r="U65" i="81"/>
  <c r="T65" i="81"/>
  <c r="W65" i="81"/>
  <c r="V65" i="81"/>
  <c r="R65" i="81"/>
  <c r="S65" i="81"/>
  <c r="X65" i="81"/>
  <c r="Y65" i="81"/>
  <c r="Z65" i="81"/>
  <c r="W26" i="87"/>
  <c r="W107" i="81"/>
  <c r="X107" i="81"/>
  <c r="T107" i="81"/>
  <c r="Y107" i="81"/>
  <c r="S107" i="81"/>
  <c r="Z107" i="81"/>
  <c r="U107" i="81"/>
  <c r="R107" i="81"/>
  <c r="V107" i="81"/>
  <c r="W22" i="87"/>
  <c r="AA12" i="87"/>
  <c r="AA13" i="87"/>
  <c r="X59" i="81"/>
  <c r="Y59" i="81"/>
  <c r="S59" i="81"/>
  <c r="W59" i="81"/>
  <c r="Z59" i="81"/>
  <c r="R59" i="81"/>
  <c r="T59" i="81"/>
  <c r="U59" i="81"/>
  <c r="V59" i="81"/>
  <c r="AA47" i="87"/>
  <c r="T28" i="81"/>
  <c r="W28" i="81"/>
  <c r="X28" i="81"/>
  <c r="V28" i="81"/>
  <c r="R28" i="81"/>
  <c r="S28" i="81"/>
  <c r="Z28" i="81"/>
  <c r="U28" i="81"/>
  <c r="Y28" i="81"/>
  <c r="Y15" i="87"/>
  <c r="X37" i="81"/>
  <c r="T37" i="81"/>
  <c r="W37" i="81"/>
  <c r="Y37" i="81"/>
  <c r="S37" i="81"/>
  <c r="R37" i="81"/>
  <c r="U37" i="81"/>
  <c r="Z37" i="81"/>
  <c r="V37" i="81"/>
  <c r="U39" i="87"/>
  <c r="U14" i="87"/>
  <c r="AK77" i="81"/>
  <c r="AA21" i="87"/>
  <c r="AK35" i="81"/>
  <c r="U75" i="81"/>
  <c r="W75" i="81"/>
  <c r="V75" i="81"/>
  <c r="S75" i="81"/>
  <c r="X75" i="81"/>
  <c r="F33" i="40"/>
  <c r="K33" i="40" s="1"/>
  <c r="T75" i="81"/>
  <c r="Z33" i="40" s="1"/>
  <c r="AE33" i="40" s="1"/>
  <c r="Z75" i="81"/>
  <c r="P33" i="40" s="1"/>
  <c r="U33" i="40" s="1"/>
  <c r="Y75" i="81"/>
  <c r="R75" i="81"/>
  <c r="Y104" i="81"/>
  <c r="S104" i="81"/>
  <c r="F45" i="40"/>
  <c r="K45" i="40" s="1"/>
  <c r="X104" i="81"/>
  <c r="R104" i="81"/>
  <c r="Z104" i="81"/>
  <c r="W104" i="81"/>
  <c r="T104" i="81"/>
  <c r="V104" i="81"/>
  <c r="U104" i="81"/>
  <c r="R102" i="81"/>
  <c r="W102" i="81"/>
  <c r="U102" i="81"/>
  <c r="X102" i="81"/>
  <c r="Y102" i="81"/>
  <c r="T102" i="81"/>
  <c r="Z102" i="81"/>
  <c r="V102" i="81"/>
  <c r="S102" i="81"/>
  <c r="Z23" i="81"/>
  <c r="T23" i="81"/>
  <c r="S23" i="81"/>
  <c r="U23" i="81"/>
  <c r="R23" i="81"/>
  <c r="V23" i="81"/>
  <c r="W23" i="81"/>
  <c r="Y23" i="81"/>
  <c r="X23" i="81"/>
  <c r="R53" i="87"/>
  <c r="T10" i="87"/>
  <c r="W118" i="82"/>
  <c r="R98" i="81"/>
  <c r="X98" i="81"/>
  <c r="U98" i="81"/>
  <c r="T98" i="81"/>
  <c r="W98" i="81"/>
  <c r="V98" i="81"/>
  <c r="S98" i="81"/>
  <c r="Y98" i="81"/>
  <c r="Z98" i="81"/>
  <c r="X34" i="87"/>
  <c r="X57" i="87" s="1"/>
  <c r="X33" i="87"/>
  <c r="V18" i="87"/>
  <c r="T19" i="87"/>
  <c r="AK48" i="81"/>
  <c r="T30" i="87"/>
  <c r="Z29" i="87"/>
  <c r="AK64" i="81"/>
  <c r="U61" i="81"/>
  <c r="Z61" i="81"/>
  <c r="W61" i="81"/>
  <c r="T61" i="81"/>
  <c r="S61" i="81"/>
  <c r="V61" i="81"/>
  <c r="Y61" i="81"/>
  <c r="R61" i="81"/>
  <c r="X61" i="81"/>
  <c r="Z38" i="87"/>
  <c r="AK40" i="81"/>
  <c r="AK84" i="81"/>
  <c r="T73" i="81"/>
  <c r="F31" i="40"/>
  <c r="W73" i="81"/>
  <c r="S73" i="81"/>
  <c r="R73" i="81"/>
  <c r="V73" i="81"/>
  <c r="U73" i="81"/>
  <c r="Z73" i="81"/>
  <c r="Y73" i="81"/>
  <c r="F32" i="40"/>
  <c r="X73" i="81"/>
  <c r="X17" i="87"/>
  <c r="U45" i="87"/>
  <c r="Y80" i="81"/>
  <c r="Z80" i="81"/>
  <c r="S80" i="81"/>
  <c r="U80" i="81"/>
  <c r="X80" i="81"/>
  <c r="V80" i="81"/>
  <c r="T80" i="81"/>
  <c r="W80" i="81"/>
  <c r="R80" i="81"/>
  <c r="AK108" i="81"/>
  <c r="N53" i="87"/>
  <c r="S22" i="81"/>
  <c r="U22" i="81"/>
  <c r="T22" i="81"/>
  <c r="V22" i="81"/>
  <c r="Y22" i="81"/>
  <c r="W22" i="81"/>
  <c r="R22" i="81"/>
  <c r="X22" i="81"/>
  <c r="Z22" i="81"/>
  <c r="U108" i="81"/>
  <c r="X108" i="81"/>
  <c r="F46" i="40"/>
  <c r="K46" i="40" s="1"/>
  <c r="V108" i="81"/>
  <c r="R108" i="81"/>
  <c r="S108" i="81"/>
  <c r="T108" i="81"/>
  <c r="W108" i="81"/>
  <c r="Y108" i="81"/>
  <c r="Z108" i="81"/>
  <c r="AK44" i="81"/>
  <c r="AK109" i="81"/>
  <c r="N50" i="87"/>
  <c r="E28" i="41"/>
  <c r="Y20" i="81"/>
  <c r="V20" i="81"/>
  <c r="R20" i="81"/>
  <c r="T20" i="81"/>
  <c r="S20" i="81"/>
  <c r="X20" i="81"/>
  <c r="U20" i="81"/>
  <c r="W20" i="81"/>
  <c r="Z20" i="81"/>
  <c r="P59" i="87"/>
  <c r="P60" i="87" s="1"/>
  <c r="W43" i="87"/>
  <c r="W42" i="87"/>
  <c r="U32" i="87"/>
  <c r="AK42" i="81"/>
  <c r="AK96" i="81"/>
  <c r="AK92" i="81"/>
  <c r="V16" i="87"/>
  <c r="X48" i="87"/>
  <c r="AA26" i="87"/>
  <c r="S58" i="87"/>
  <c r="X22" i="87"/>
  <c r="Z12" i="87"/>
  <c r="Z13" i="87"/>
  <c r="W47" i="87"/>
  <c r="X15" i="87"/>
  <c r="T39" i="87"/>
  <c r="Z44" i="87"/>
  <c r="X14" i="87"/>
  <c r="Z77" i="81"/>
  <c r="P34" i="40" s="1"/>
  <c r="U34" i="40" s="1"/>
  <c r="X77" i="81"/>
  <c r="Y77" i="81"/>
  <c r="F34" i="40"/>
  <c r="K34" i="40" s="1"/>
  <c r="W77" i="81"/>
  <c r="V77" i="81"/>
  <c r="S77" i="81"/>
  <c r="T77" i="81"/>
  <c r="Z34" i="40" s="1"/>
  <c r="AE34" i="40" s="1"/>
  <c r="U77" i="81"/>
  <c r="R77" i="81"/>
  <c r="AK38" i="81"/>
  <c r="U21" i="87"/>
  <c r="S35" i="81"/>
  <c r="X35" i="81"/>
  <c r="R35" i="81"/>
  <c r="Z35" i="81"/>
  <c r="W35" i="81"/>
  <c r="T35" i="81"/>
  <c r="Y35" i="81"/>
  <c r="U35" i="81"/>
  <c r="V35" i="81"/>
  <c r="AK30" i="81"/>
  <c r="AK49" i="81"/>
  <c r="AK58" i="81"/>
  <c r="C17" i="41"/>
  <c r="AK86" i="81"/>
  <c r="AK66" i="81"/>
  <c r="R50" i="87"/>
  <c r="I28" i="41"/>
  <c r="X118" i="82"/>
  <c r="U10" i="87"/>
  <c r="Y34" i="87"/>
  <c r="Y57" i="87" s="1"/>
  <c r="Y33" i="87"/>
  <c r="Z18" i="87"/>
  <c r="V19" i="87"/>
  <c r="Y48" i="81"/>
  <c r="Z48" i="81"/>
  <c r="W48" i="81"/>
  <c r="U48" i="81"/>
  <c r="X48" i="81"/>
  <c r="T48" i="81"/>
  <c r="V48" i="81"/>
  <c r="R48" i="81"/>
  <c r="S48" i="81"/>
  <c r="Z30" i="87"/>
  <c r="AK27" i="81"/>
  <c r="U29" i="87"/>
  <c r="T64" i="81"/>
  <c r="V64" i="81"/>
  <c r="R64" i="81"/>
  <c r="X64" i="81"/>
  <c r="U64" i="81"/>
  <c r="W64" i="81"/>
  <c r="S64" i="81"/>
  <c r="Z64" i="81"/>
  <c r="Y64" i="81"/>
  <c r="AK94" i="81"/>
  <c r="U38" i="87"/>
  <c r="AK74" i="81"/>
  <c r="AK15" i="81"/>
  <c r="AK53" i="81"/>
  <c r="U40" i="81"/>
  <c r="Y40" i="81"/>
  <c r="T40" i="81"/>
  <c r="Z40" i="81"/>
  <c r="V40" i="81"/>
  <c r="X40" i="81"/>
  <c r="W40" i="81"/>
  <c r="S40" i="81"/>
  <c r="R40" i="81"/>
  <c r="U84" i="81"/>
  <c r="V84" i="81"/>
  <c r="T84" i="81"/>
  <c r="S84" i="81"/>
  <c r="W84" i="81"/>
  <c r="R84" i="81"/>
  <c r="Z84" i="81"/>
  <c r="X84" i="81"/>
  <c r="Y84" i="81"/>
  <c r="U17" i="87"/>
  <c r="X45" i="87"/>
  <c r="AK95" i="81"/>
  <c r="T51" i="81"/>
  <c r="Z21" i="40" s="1"/>
  <c r="AE21" i="40" s="1"/>
  <c r="S51" i="81"/>
  <c r="Y51" i="81"/>
  <c r="W51" i="81"/>
  <c r="F21" i="40"/>
  <c r="K21" i="40" s="1"/>
  <c r="R51" i="81"/>
  <c r="Z51" i="81"/>
  <c r="P21" i="40" s="1"/>
  <c r="U21" i="40" s="1"/>
  <c r="V51" i="81"/>
  <c r="U51" i="81"/>
  <c r="X51" i="81"/>
  <c r="Y43" i="87"/>
  <c r="Y42" i="87"/>
  <c r="T41" i="81"/>
  <c r="X41" i="81"/>
  <c r="U41" i="81"/>
  <c r="Z41" i="81"/>
  <c r="W41" i="81"/>
  <c r="R41" i="81"/>
  <c r="S41" i="81"/>
  <c r="V41" i="81"/>
  <c r="Y41" i="81"/>
  <c r="Z97" i="81"/>
  <c r="U97" i="81"/>
  <c r="R97" i="81"/>
  <c r="W97" i="81"/>
  <c r="T97" i="81"/>
  <c r="S97" i="81"/>
  <c r="V97" i="81"/>
  <c r="F42" i="40"/>
  <c r="K42" i="40" s="1"/>
  <c r="X97" i="81"/>
  <c r="Y97" i="81"/>
  <c r="V31" i="81"/>
  <c r="X31" i="81"/>
  <c r="R31" i="81"/>
  <c r="U31" i="81"/>
  <c r="S31" i="81"/>
  <c r="T31" i="81"/>
  <c r="Y31" i="81"/>
  <c r="W31" i="81"/>
  <c r="Z31" i="81"/>
  <c r="AK12" i="81"/>
  <c r="AK100" i="81"/>
  <c r="Z40" i="87"/>
  <c r="AA42" i="87"/>
  <c r="AA43" i="87"/>
  <c r="AK11" i="81"/>
  <c r="T42" i="81"/>
  <c r="W42" i="81"/>
  <c r="S42" i="81"/>
  <c r="R42" i="81"/>
  <c r="V42" i="81"/>
  <c r="X42" i="81"/>
  <c r="Z42" i="81"/>
  <c r="U42" i="81"/>
  <c r="Y42" i="81"/>
  <c r="U96" i="81"/>
  <c r="T96" i="81"/>
  <c r="Z39" i="40" s="1"/>
  <c r="AE39" i="40" s="1"/>
  <c r="V96" i="81"/>
  <c r="X96" i="81"/>
  <c r="Z96" i="81"/>
  <c r="P39" i="40" s="1"/>
  <c r="U39" i="40" s="1"/>
  <c r="R96" i="81"/>
  <c r="S96" i="81"/>
  <c r="W96" i="81"/>
  <c r="F39" i="40"/>
  <c r="K39" i="40" s="1"/>
  <c r="Y96" i="81"/>
  <c r="R92" i="81"/>
  <c r="Y92" i="81"/>
  <c r="W92" i="81"/>
  <c r="S92" i="81"/>
  <c r="V92" i="81"/>
  <c r="Z92" i="81"/>
  <c r="T92" i="81"/>
  <c r="X92" i="81"/>
  <c r="U92" i="81"/>
  <c r="Y16" i="87"/>
  <c r="L55" i="87"/>
  <c r="L56" i="87" s="1"/>
  <c r="AK105" i="81"/>
  <c r="Y48" i="87"/>
  <c r="U26" i="87"/>
  <c r="T22" i="87"/>
  <c r="T12" i="87"/>
  <c r="T13" i="87"/>
  <c r="V47" i="87"/>
  <c r="T15" i="87"/>
  <c r="AA39" i="87"/>
  <c r="T14" i="87"/>
  <c r="X38" i="81"/>
  <c r="S38" i="81"/>
  <c r="W38" i="81"/>
  <c r="U38" i="81"/>
  <c r="Z38" i="81"/>
  <c r="R38" i="81"/>
  <c r="V38" i="81"/>
  <c r="T38" i="81"/>
  <c r="Y38" i="81"/>
  <c r="Z21" i="87"/>
  <c r="X30" i="81"/>
  <c r="T30" i="81"/>
  <c r="R30" i="81"/>
  <c r="S30" i="81"/>
  <c r="Z30" i="81"/>
  <c r="U30" i="81"/>
  <c r="Y30" i="81"/>
  <c r="W30" i="81"/>
  <c r="V30" i="81"/>
  <c r="F20" i="40"/>
  <c r="K20" i="40" s="1"/>
  <c r="X49" i="81"/>
  <c r="U49" i="81"/>
  <c r="S49" i="81"/>
  <c r="W49" i="81"/>
  <c r="Y49" i="81"/>
  <c r="R49" i="81"/>
  <c r="T49" i="81"/>
  <c r="V49" i="81"/>
  <c r="Z49" i="81"/>
  <c r="Q59" i="87"/>
  <c r="Q60" i="87" s="1"/>
  <c r="Y58" i="81"/>
  <c r="Z58" i="81"/>
  <c r="W58" i="81"/>
  <c r="U58" i="81"/>
  <c r="R58" i="81"/>
  <c r="S58" i="81"/>
  <c r="V58" i="81"/>
  <c r="T58" i="81"/>
  <c r="X58" i="81"/>
  <c r="AK46" i="81"/>
  <c r="W86" i="81"/>
  <c r="X86" i="81"/>
  <c r="T86" i="81"/>
  <c r="S86" i="81"/>
  <c r="V86" i="81"/>
  <c r="Y86" i="81"/>
  <c r="U86" i="81"/>
  <c r="R86" i="81"/>
  <c r="Z86" i="81"/>
  <c r="V66" i="81"/>
  <c r="T66" i="81"/>
  <c r="S66" i="81"/>
  <c r="R66" i="81"/>
  <c r="Y66" i="81"/>
  <c r="Z66" i="81"/>
  <c r="U66" i="81"/>
  <c r="X66" i="81"/>
  <c r="W66" i="81"/>
  <c r="O50" i="87"/>
  <c r="F28" i="41"/>
  <c r="W10" i="87"/>
  <c r="Z118" i="82"/>
  <c r="Z33" i="87"/>
  <c r="Z34" i="87"/>
  <c r="Z57" i="87" s="1"/>
  <c r="AK56" i="81"/>
  <c r="T18" i="87"/>
  <c r="U19" i="87"/>
  <c r="Y30" i="87"/>
  <c r="W27" i="81"/>
  <c r="Y27" i="81"/>
  <c r="T27" i="81"/>
  <c r="V27" i="81"/>
  <c r="S27" i="81"/>
  <c r="U27" i="81"/>
  <c r="R27" i="81"/>
  <c r="X27" i="81"/>
  <c r="Z27" i="81"/>
  <c r="T29" i="87"/>
  <c r="Z111" i="81"/>
  <c r="V111" i="81"/>
  <c r="Y111" i="81"/>
  <c r="U111" i="81"/>
  <c r="S111" i="81"/>
  <c r="T111" i="81"/>
  <c r="R111" i="81"/>
  <c r="X111" i="81"/>
  <c r="W111" i="81"/>
  <c r="Z94" i="81"/>
  <c r="W94" i="81"/>
  <c r="S94" i="81"/>
  <c r="R94" i="81"/>
  <c r="T94" i="81"/>
  <c r="Y94" i="81"/>
  <c r="X94" i="81"/>
  <c r="U94" i="81"/>
  <c r="V94" i="81"/>
  <c r="Y38" i="87"/>
  <c r="U74" i="81"/>
  <c r="Y74" i="81"/>
  <c r="R74" i="81"/>
  <c r="Z74" i="81"/>
  <c r="W74" i="81"/>
  <c r="V74" i="81"/>
  <c r="X74" i="81"/>
  <c r="T74" i="81"/>
  <c r="S74" i="81"/>
  <c r="R15" i="81"/>
  <c r="U15" i="81"/>
  <c r="V15" i="81"/>
  <c r="T15" i="81"/>
  <c r="Z15" i="81"/>
  <c r="Y15" i="81"/>
  <c r="W15" i="81"/>
  <c r="X15" i="81"/>
  <c r="S15" i="81"/>
  <c r="F11" i="40"/>
  <c r="F10" i="40"/>
  <c r="AK9" i="81"/>
  <c r="Z113" i="81"/>
  <c r="R113" i="81"/>
  <c r="Y113" i="81"/>
  <c r="T113" i="81"/>
  <c r="W113" i="81"/>
  <c r="S113" i="81"/>
  <c r="V113" i="81"/>
  <c r="U113" i="81"/>
  <c r="X113" i="81"/>
  <c r="Y53" i="81"/>
  <c r="W53" i="81"/>
  <c r="F23" i="40"/>
  <c r="K23" i="40" s="1"/>
  <c r="R53" i="81"/>
  <c r="V53" i="81"/>
  <c r="U53" i="81"/>
  <c r="S53" i="81"/>
  <c r="T53" i="81"/>
  <c r="Z23" i="40" s="1"/>
  <c r="AE23" i="40" s="1"/>
  <c r="X53" i="81"/>
  <c r="Z53" i="81"/>
  <c r="P23" i="40" s="1"/>
  <c r="U23" i="40" s="1"/>
  <c r="AK81" i="81"/>
  <c r="Z17" i="87"/>
  <c r="V45" i="87"/>
  <c r="X78" i="81"/>
  <c r="Z78" i="81"/>
  <c r="P35" i="40" s="1"/>
  <c r="U35" i="40" s="1"/>
  <c r="R78" i="81"/>
  <c r="S78" i="81"/>
  <c r="T78" i="81"/>
  <c r="Z35" i="40" s="1"/>
  <c r="AE35" i="40" s="1"/>
  <c r="U78" i="81"/>
  <c r="Y78" i="81"/>
  <c r="W78" i="81"/>
  <c r="V78" i="81"/>
  <c r="F35" i="40"/>
  <c r="K35" i="40" s="1"/>
  <c r="Y44" i="81"/>
  <c r="X44" i="81"/>
  <c r="T44" i="81"/>
  <c r="V44" i="81"/>
  <c r="R44" i="81"/>
  <c r="W44" i="81"/>
  <c r="S44" i="81"/>
  <c r="U44" i="81"/>
  <c r="Z44" i="81"/>
  <c r="AK71" i="81"/>
  <c r="T109" i="81"/>
  <c r="R109" i="81"/>
  <c r="W109" i="81"/>
  <c r="X109" i="81"/>
  <c r="Y109" i="81"/>
  <c r="Z109" i="81"/>
  <c r="V109" i="81"/>
  <c r="U109" i="81"/>
  <c r="S109" i="81"/>
  <c r="S12" i="81"/>
  <c r="V12" i="81"/>
  <c r="X12" i="81"/>
  <c r="W12" i="81"/>
  <c r="Z12" i="81"/>
  <c r="Y12" i="81"/>
  <c r="T12" i="81"/>
  <c r="U12" i="81"/>
  <c r="R12" i="81"/>
  <c r="W100" i="81"/>
  <c r="V100" i="81"/>
  <c r="U100" i="81"/>
  <c r="T100" i="81"/>
  <c r="Y100" i="81"/>
  <c r="S100" i="81"/>
  <c r="R100" i="81"/>
  <c r="X100" i="81"/>
  <c r="Z100" i="81"/>
  <c r="P55" i="87"/>
  <c r="P56" i="87" s="1"/>
  <c r="AK106" i="81"/>
  <c r="Z71" i="81"/>
  <c r="V71" i="81"/>
  <c r="Y71" i="81"/>
  <c r="T71" i="81"/>
  <c r="X71" i="81"/>
  <c r="W71" i="81"/>
  <c r="U71" i="81"/>
  <c r="S71" i="81"/>
  <c r="R71" i="81"/>
  <c r="AK93" i="81"/>
  <c r="X42" i="87"/>
  <c r="X43" i="87"/>
  <c r="X11" i="81"/>
  <c r="Y11" i="81"/>
  <c r="V11" i="81"/>
  <c r="S11" i="81"/>
  <c r="U11" i="81"/>
  <c r="W11" i="81"/>
  <c r="T11" i="81"/>
  <c r="Z11" i="81"/>
  <c r="R11" i="81"/>
  <c r="T32" i="87"/>
  <c r="AK14" i="81"/>
  <c r="U16" i="87"/>
  <c r="C28" i="41"/>
  <c r="L50" i="87"/>
  <c r="AK36" i="81"/>
  <c r="W105" i="81"/>
  <c r="Z105" i="81"/>
  <c r="T105" i="81"/>
  <c r="R105" i="81"/>
  <c r="Y105" i="81"/>
  <c r="S105" i="81"/>
  <c r="X105" i="81"/>
  <c r="U105" i="81"/>
  <c r="V105" i="81"/>
  <c r="X26" i="87"/>
  <c r="V22" i="87"/>
  <c r="V12" i="87"/>
  <c r="V13" i="87"/>
  <c r="Y47" i="87"/>
  <c r="AK21" i="81"/>
  <c r="U15" i="87"/>
  <c r="Y39" i="87"/>
  <c r="Z14" i="87"/>
  <c r="W21" i="87"/>
  <c r="U46" i="81"/>
  <c r="Z46" i="81"/>
  <c r="T46" i="81"/>
  <c r="S46" i="81"/>
  <c r="V46" i="81"/>
  <c r="Y46" i="81"/>
  <c r="X46" i="81"/>
  <c r="R46" i="81"/>
  <c r="W46" i="81"/>
  <c r="AK82" i="81"/>
  <c r="AK29" i="81"/>
  <c r="O53" i="87"/>
  <c r="X10" i="87"/>
  <c r="AA118" i="82"/>
  <c r="V34" i="87"/>
  <c r="V57" i="87" s="1"/>
  <c r="V33" i="87"/>
  <c r="Z56" i="81"/>
  <c r="Y56" i="81"/>
  <c r="W56" i="81"/>
  <c r="T56" i="81"/>
  <c r="V56" i="81"/>
  <c r="R56" i="81"/>
  <c r="S56" i="81"/>
  <c r="F25" i="40"/>
  <c r="K25" i="40" s="1"/>
  <c r="X56" i="81"/>
  <c r="U56" i="81"/>
  <c r="AK85" i="81"/>
  <c r="W18" i="87"/>
  <c r="L59" i="87"/>
  <c r="L60" i="87" s="1"/>
  <c r="Z19" i="87"/>
  <c r="AK87" i="81"/>
  <c r="AA30" i="87"/>
  <c r="AA29" i="87"/>
  <c r="AK19" i="81"/>
  <c r="W38" i="87"/>
  <c r="AK54" i="81"/>
  <c r="W9" i="81"/>
  <c r="Y9" i="81"/>
  <c r="U9" i="81"/>
  <c r="T9" i="81"/>
  <c r="S9" i="81"/>
  <c r="Z9" i="81"/>
  <c r="X9" i="81"/>
  <c r="V9" i="81"/>
  <c r="R9" i="81"/>
  <c r="AK89" i="81"/>
  <c r="Z81" i="81"/>
  <c r="W81" i="81"/>
  <c r="T81" i="81"/>
  <c r="R81" i="81"/>
  <c r="Y81" i="81"/>
  <c r="V81" i="81"/>
  <c r="S81" i="81"/>
  <c r="U81" i="81"/>
  <c r="X81" i="81"/>
  <c r="AA17" i="87"/>
  <c r="AA45" i="87"/>
  <c r="AK16" i="81"/>
  <c r="AK83" i="81"/>
  <c r="V46" i="63"/>
  <c r="V34" i="63"/>
  <c r="V21" i="63"/>
  <c r="V47" i="63"/>
  <c r="V96" i="63"/>
  <c r="W40" i="87"/>
  <c r="U42" i="87"/>
  <c r="U43" i="87"/>
  <c r="AK34" i="81"/>
  <c r="AA32" i="87"/>
  <c r="AK25" i="81"/>
  <c r="AK26" i="81"/>
  <c r="V14" i="81"/>
  <c r="Z14" i="81"/>
  <c r="X14" i="81"/>
  <c r="T14" i="81"/>
  <c r="U14" i="81"/>
  <c r="W14" i="81"/>
  <c r="R14" i="81"/>
  <c r="S14" i="81"/>
  <c r="Y14" i="81"/>
  <c r="Z16" i="87"/>
  <c r="R36" i="81"/>
  <c r="V36" i="81"/>
  <c r="S36" i="81"/>
  <c r="W36" i="81"/>
  <c r="X36" i="81"/>
  <c r="F16" i="40"/>
  <c r="K16" i="40" s="1"/>
  <c r="U36" i="81"/>
  <c r="Y36" i="81"/>
  <c r="Z36" i="81"/>
  <c r="T36" i="81"/>
  <c r="AK68" i="81"/>
  <c r="AK63" i="81"/>
  <c r="Z48" i="87"/>
  <c r="Z26" i="87"/>
  <c r="AA22" i="87"/>
  <c r="M55" i="87"/>
  <c r="M56" i="87" s="1"/>
  <c r="X13" i="87"/>
  <c r="X12" i="87"/>
  <c r="X47" i="87"/>
  <c r="U21" i="81"/>
  <c r="W21" i="81"/>
  <c r="X21" i="81"/>
  <c r="R21" i="81"/>
  <c r="Y21" i="81"/>
  <c r="V21" i="81"/>
  <c r="S21" i="81"/>
  <c r="F13" i="40"/>
  <c r="K13" i="40" s="1"/>
  <c r="Z21" i="81"/>
  <c r="T21" i="81"/>
  <c r="V15" i="87"/>
  <c r="V39" i="87"/>
  <c r="AK103" i="81"/>
  <c r="Y14" i="87"/>
  <c r="G28" i="41"/>
  <c r="P50" i="87"/>
  <c r="X21" i="87"/>
  <c r="AK39" i="81"/>
  <c r="AK62" i="81"/>
  <c r="X82" i="81"/>
  <c r="S82" i="81"/>
  <c r="W82" i="81"/>
  <c r="R82" i="81"/>
  <c r="Y82" i="81"/>
  <c r="V82" i="81"/>
  <c r="U82" i="81"/>
  <c r="F37" i="40"/>
  <c r="K37" i="40" s="1"/>
  <c r="Z82" i="81"/>
  <c r="T82" i="81"/>
  <c r="V29" i="81"/>
  <c r="R29" i="81"/>
  <c r="T29" i="81"/>
  <c r="W29" i="81"/>
  <c r="X29" i="81"/>
  <c r="S29" i="81"/>
  <c r="U29" i="81"/>
  <c r="Z29" i="81"/>
  <c r="Y29" i="81"/>
  <c r="AK47" i="81"/>
  <c r="AB118" i="82"/>
  <c r="Y10" i="87"/>
  <c r="AA33" i="87"/>
  <c r="AA34" i="87"/>
  <c r="AA57" i="87" s="1"/>
  <c r="AK10" i="81"/>
  <c r="Y85" i="81"/>
  <c r="R85" i="81"/>
  <c r="W85" i="81"/>
  <c r="Z85" i="81"/>
  <c r="V85" i="81"/>
  <c r="S85" i="81"/>
  <c r="U85" i="81"/>
  <c r="T85" i="81"/>
  <c r="X85" i="81"/>
  <c r="AK91" i="81"/>
  <c r="Y18" i="87"/>
  <c r="AK17" i="81"/>
  <c r="W19" i="87"/>
  <c r="Y87" i="81"/>
  <c r="Z87" i="81"/>
  <c r="S87" i="81"/>
  <c r="R87" i="81"/>
  <c r="V87" i="81"/>
  <c r="W87" i="81"/>
  <c r="X87" i="81"/>
  <c r="T87" i="81"/>
  <c r="U87" i="81"/>
  <c r="V30" i="87"/>
  <c r="V29" i="87"/>
  <c r="AK32" i="81"/>
  <c r="Y19" i="81"/>
  <c r="T19" i="81"/>
  <c r="V19" i="81"/>
  <c r="U19" i="81"/>
  <c r="S19" i="81"/>
  <c r="Z19" i="81"/>
  <c r="R19" i="81"/>
  <c r="W19" i="81"/>
  <c r="X19" i="81"/>
  <c r="F12" i="40"/>
  <c r="K12" i="40" s="1"/>
  <c r="T38" i="87"/>
  <c r="V54" i="81"/>
  <c r="W54" i="81"/>
  <c r="T54" i="81"/>
  <c r="Y54" i="81"/>
  <c r="F24" i="40"/>
  <c r="K24" i="40" s="1"/>
  <c r="R54" i="81"/>
  <c r="X54" i="81"/>
  <c r="U54" i="81"/>
  <c r="S54" i="81"/>
  <c r="Z54" i="81"/>
  <c r="AK60" i="81"/>
  <c r="AK76" i="81"/>
  <c r="AK18" i="81"/>
  <c r="S89" i="81"/>
  <c r="U89" i="81"/>
  <c r="T89" i="81"/>
  <c r="W89" i="81"/>
  <c r="X89" i="81"/>
  <c r="Z89" i="81"/>
  <c r="R89" i="81"/>
  <c r="V89" i="81"/>
  <c r="Y89" i="81"/>
  <c r="S53" i="87"/>
  <c r="W17" i="87"/>
  <c r="Y45" i="87"/>
  <c r="S106" i="81"/>
  <c r="X106" i="81"/>
  <c r="V106" i="81"/>
  <c r="Y106" i="81"/>
  <c r="R106" i="81"/>
  <c r="Z106" i="81"/>
  <c r="T106" i="81"/>
  <c r="U106" i="81"/>
  <c r="W106" i="81"/>
  <c r="X93" i="81"/>
  <c r="R93" i="81"/>
  <c r="T93" i="81"/>
  <c r="Z93" i="81"/>
  <c r="V93" i="81"/>
  <c r="W93" i="81"/>
  <c r="S93" i="81"/>
  <c r="Y93" i="81"/>
  <c r="U93" i="81"/>
  <c r="U83" i="81"/>
  <c r="T83" i="81"/>
  <c r="W83" i="81"/>
  <c r="Y83" i="81"/>
  <c r="Z83" i="81"/>
  <c r="R83" i="81"/>
  <c r="X83" i="81"/>
  <c r="S83" i="81"/>
  <c r="V83" i="81"/>
  <c r="S114" i="81"/>
  <c r="F29" i="40"/>
  <c r="K29" i="40" s="1"/>
  <c r="X114" i="81"/>
  <c r="R114" i="81"/>
  <c r="U114" i="81"/>
  <c r="Z114" i="81"/>
  <c r="P29" i="40" s="1"/>
  <c r="U29" i="40" s="1"/>
  <c r="T114" i="81"/>
  <c r="Z29" i="40" s="1"/>
  <c r="AE29" i="40" s="1"/>
  <c r="V114" i="81"/>
  <c r="W114" i="81"/>
  <c r="Y114" i="81"/>
  <c r="AK69" i="81"/>
  <c r="AK80" i="81"/>
  <c r="AK78" i="81"/>
  <c r="AK51" i="81"/>
  <c r="Y40" i="87"/>
  <c r="O55" i="87"/>
  <c r="O56" i="87" s="1"/>
  <c r="T43" i="87"/>
  <c r="T42" i="87"/>
  <c r="X34" i="81"/>
  <c r="S34" i="81"/>
  <c r="V34" i="81"/>
  <c r="W34" i="81"/>
  <c r="Y34" i="81"/>
  <c r="F15" i="40"/>
  <c r="K15" i="40" s="1"/>
  <c r="U34" i="81"/>
  <c r="R34" i="81"/>
  <c r="Z34" i="81"/>
  <c r="T34" i="81"/>
  <c r="Z32" i="87"/>
  <c r="W25" i="81"/>
  <c r="F28" i="40"/>
  <c r="K28" i="40" s="1"/>
  <c r="U25" i="81"/>
  <c r="Z25" i="81"/>
  <c r="R25" i="81"/>
  <c r="V25" i="81"/>
  <c r="T25" i="81"/>
  <c r="X25" i="81"/>
  <c r="Y25" i="81"/>
  <c r="S25" i="81"/>
  <c r="AK41" i="81"/>
  <c r="T26" i="81"/>
  <c r="W26" i="81"/>
  <c r="X26" i="81"/>
  <c r="Z26" i="81"/>
  <c r="U26" i="81"/>
  <c r="V26" i="81"/>
  <c r="R26" i="81"/>
  <c r="F14" i="40"/>
  <c r="K14" i="40" s="1"/>
  <c r="Y26" i="81"/>
  <c r="S26" i="81"/>
  <c r="AK97" i="81"/>
  <c r="W16" i="87"/>
  <c r="V68" i="81"/>
  <c r="U68" i="81"/>
  <c r="T68" i="81"/>
  <c r="Z68" i="81"/>
  <c r="S68" i="81"/>
  <c r="R68" i="81"/>
  <c r="Y68" i="81"/>
  <c r="X68" i="81"/>
  <c r="W68" i="81"/>
  <c r="T63" i="81"/>
  <c r="Y63" i="81"/>
  <c r="W63" i="81"/>
  <c r="R63" i="81"/>
  <c r="S63" i="81"/>
  <c r="X63" i="81"/>
  <c r="V63" i="81"/>
  <c r="Z63" i="81"/>
  <c r="U63" i="81"/>
  <c r="V26" i="87"/>
  <c r="Z22" i="87"/>
  <c r="U12" i="87"/>
  <c r="U13" i="87"/>
  <c r="Z47" i="87"/>
  <c r="AA15" i="87"/>
  <c r="X39" i="87"/>
  <c r="R103" i="81"/>
  <c r="T103" i="81"/>
  <c r="Z44" i="40" s="1"/>
  <c r="AE44" i="40" s="1"/>
  <c r="F44" i="40"/>
  <c r="K44" i="40" s="1"/>
  <c r="S103" i="81"/>
  <c r="W103" i="81"/>
  <c r="Y103" i="81"/>
  <c r="U103" i="81"/>
  <c r="Z103" i="81"/>
  <c r="P44" i="40" s="1"/>
  <c r="U44" i="40" s="1"/>
  <c r="V103" i="81"/>
  <c r="X103" i="81"/>
  <c r="W14" i="87"/>
  <c r="AK43" i="81"/>
  <c r="P53" i="87"/>
  <c r="Y21" i="87"/>
  <c r="M59" i="87"/>
  <c r="M60" i="87" s="1"/>
  <c r="AK67" i="81"/>
  <c r="T39" i="81"/>
  <c r="Z39" i="81"/>
  <c r="X39" i="81"/>
  <c r="V39" i="81"/>
  <c r="U39" i="81"/>
  <c r="S39" i="81"/>
  <c r="F17" i="40"/>
  <c r="K17" i="40" s="1"/>
  <c r="W39" i="81"/>
  <c r="Y39" i="81"/>
  <c r="R39" i="81"/>
  <c r="Y62" i="81"/>
  <c r="W62" i="81"/>
  <c r="R62" i="81"/>
  <c r="V62" i="81"/>
  <c r="X62" i="81"/>
  <c r="S62" i="81"/>
  <c r="Z62" i="81"/>
  <c r="U62" i="81"/>
  <c r="F27" i="40"/>
  <c r="K27" i="40" s="1"/>
  <c r="T62" i="81"/>
  <c r="AK13" i="81"/>
  <c r="AK79" i="81"/>
  <c r="F19" i="40"/>
  <c r="K19" i="40" s="1"/>
  <c r="R47" i="81"/>
  <c r="U47" i="81"/>
  <c r="S47" i="81"/>
  <c r="Z47" i="81"/>
  <c r="T47" i="81"/>
  <c r="X47" i="81"/>
  <c r="W47" i="81"/>
  <c r="V47" i="81"/>
  <c r="Y47" i="81"/>
  <c r="AD118" i="82"/>
  <c r="AA10" i="87"/>
  <c r="AK50" i="81"/>
  <c r="U34" i="87"/>
  <c r="U57" i="87" s="1"/>
  <c r="U33" i="87"/>
  <c r="AK57" i="81"/>
  <c r="V10" i="81"/>
  <c r="S10" i="81"/>
  <c r="U10" i="81"/>
  <c r="Z10" i="81"/>
  <c r="R10" i="81"/>
  <c r="Y10" i="81"/>
  <c r="T10" i="81"/>
  <c r="X10" i="81"/>
  <c r="W10" i="81"/>
  <c r="F38" i="40"/>
  <c r="K38" i="40" s="1"/>
  <c r="W91" i="81"/>
  <c r="X91" i="81"/>
  <c r="Z91" i="81"/>
  <c r="S91" i="81"/>
  <c r="R91" i="81"/>
  <c r="V91" i="81"/>
  <c r="Y91" i="81"/>
  <c r="U91" i="81"/>
  <c r="T91" i="81"/>
  <c r="AA18" i="87"/>
  <c r="X17" i="81"/>
  <c r="S17" i="81"/>
  <c r="R17" i="81"/>
  <c r="V17" i="81"/>
  <c r="U17" i="81"/>
  <c r="W17" i="81"/>
  <c r="Y17" i="81"/>
  <c r="T17" i="81"/>
  <c r="Z17" i="81"/>
  <c r="X19" i="87"/>
  <c r="AK55" i="81"/>
  <c r="W30" i="87"/>
  <c r="Y115" i="81"/>
  <c r="U115" i="81"/>
  <c r="V115" i="81"/>
  <c r="X115" i="81"/>
  <c r="W115" i="81"/>
  <c r="T115" i="81"/>
  <c r="Z47" i="40" s="1"/>
  <c r="AE47" i="40" s="1"/>
  <c r="R115" i="81"/>
  <c r="F47" i="40"/>
  <c r="K47" i="40" s="1"/>
  <c r="Z115" i="81"/>
  <c r="P47" i="40" s="1"/>
  <c r="U47" i="40" s="1"/>
  <c r="S115" i="81"/>
  <c r="W29" i="87"/>
  <c r="Y32" i="81"/>
  <c r="R32" i="81"/>
  <c r="S32" i="81"/>
  <c r="T32" i="81"/>
  <c r="Z32" i="81"/>
  <c r="W32" i="81"/>
  <c r="V32" i="81"/>
  <c r="X32" i="81"/>
  <c r="U32" i="81"/>
  <c r="AA38" i="87"/>
  <c r="AK110" i="81"/>
  <c r="R60" i="81"/>
  <c r="Z60" i="81"/>
  <c r="W60" i="81"/>
  <c r="F26" i="40"/>
  <c r="K26" i="40" s="1"/>
  <c r="V60" i="81"/>
  <c r="Y60" i="81"/>
  <c r="U60" i="81"/>
  <c r="S60" i="81"/>
  <c r="T60" i="81"/>
  <c r="X60" i="81"/>
  <c r="W76" i="81"/>
  <c r="X76" i="81"/>
  <c r="F41" i="40"/>
  <c r="V76" i="81"/>
  <c r="R76" i="81"/>
  <c r="T76" i="81"/>
  <c r="U76" i="81"/>
  <c r="S76" i="81"/>
  <c r="Y76" i="81"/>
  <c r="Z76" i="81"/>
  <c r="F40" i="40"/>
  <c r="S18" i="81"/>
  <c r="Y18" i="81"/>
  <c r="W18" i="81"/>
  <c r="U18" i="81"/>
  <c r="R18" i="81"/>
  <c r="V18" i="81"/>
  <c r="X18" i="81"/>
  <c r="Z18" i="81"/>
  <c r="T18" i="81"/>
  <c r="J28" i="41"/>
  <c r="S50" i="87"/>
  <c r="Y17" i="87"/>
  <c r="Z45" i="87"/>
  <c r="V121" i="63" l="1"/>
  <c r="AF116" i="81" s="1"/>
  <c r="V116" i="81"/>
  <c r="V124" i="63"/>
  <c r="AI116" i="81" s="1"/>
  <c r="Y116" i="81"/>
  <c r="V122" i="63"/>
  <c r="AG116" i="81" s="1"/>
  <c r="W116" i="81"/>
  <c r="V123" i="63"/>
  <c r="AH116" i="81" s="1"/>
  <c r="X116" i="81"/>
  <c r="V119" i="63"/>
  <c r="AD116" i="81" s="1"/>
  <c r="T116" i="81"/>
  <c r="V120" i="63"/>
  <c r="AE116" i="81" s="1"/>
  <c r="U116" i="81"/>
  <c r="Z114" i="63"/>
  <c r="Z113" i="63"/>
  <c r="Z9" i="63"/>
  <c r="Z112" i="63"/>
  <c r="R125" i="63"/>
  <c r="Z116" i="81" s="1"/>
  <c r="V118" i="63"/>
  <c r="AC116" i="81" s="1"/>
  <c r="R117" i="63"/>
  <c r="V9" i="63"/>
  <c r="AK118" i="81"/>
  <c r="P16" i="40"/>
  <c r="U16" i="40" s="1"/>
  <c r="Z24" i="40"/>
  <c r="AE24" i="40" s="1"/>
  <c r="P20" i="40"/>
  <c r="U20" i="40" s="1"/>
  <c r="Z16" i="40"/>
  <c r="AE16" i="40" s="1"/>
  <c r="M54" i="87"/>
  <c r="Z19" i="40"/>
  <c r="AE19" i="40" s="1"/>
  <c r="P42" i="40"/>
  <c r="U42" i="40" s="1"/>
  <c r="P24" i="40"/>
  <c r="U24" i="40" s="1"/>
  <c r="Z20" i="40"/>
  <c r="AE20" i="40" s="1"/>
  <c r="Z15" i="40"/>
  <c r="AE15" i="40" s="1"/>
  <c r="P15" i="40"/>
  <c r="U15" i="40" s="1"/>
  <c r="Z12" i="40"/>
  <c r="AE12" i="40" s="1"/>
  <c r="L54" i="87"/>
  <c r="P25" i="40"/>
  <c r="U25" i="40" s="1"/>
  <c r="T59" i="87"/>
  <c r="T60" i="87" s="1"/>
  <c r="P19" i="40"/>
  <c r="U19" i="40" s="1"/>
  <c r="Z17" i="40"/>
  <c r="AE17" i="40" s="1"/>
  <c r="P12" i="40"/>
  <c r="U12" i="40" s="1"/>
  <c r="Z26" i="40"/>
  <c r="AE26" i="40" s="1"/>
  <c r="Z13" i="40"/>
  <c r="AE13" i="40" s="1"/>
  <c r="Z58" i="87"/>
  <c r="Z25" i="40"/>
  <c r="AE25" i="40" s="1"/>
  <c r="P17" i="40"/>
  <c r="U17" i="40" s="1"/>
  <c r="Z42" i="40"/>
  <c r="AE42" i="40" s="1"/>
  <c r="U59" i="87"/>
  <c r="U60" i="87" s="1"/>
  <c r="Q54" i="87"/>
  <c r="W59" i="87"/>
  <c r="W60" i="87" s="1"/>
  <c r="P54" i="87"/>
  <c r="P27" i="40"/>
  <c r="U27" i="40" s="1"/>
  <c r="P38" i="40"/>
  <c r="U38" i="40" s="1"/>
  <c r="Z28" i="40"/>
  <c r="AE28" i="40" s="1"/>
  <c r="W58" i="87"/>
  <c r="R54" i="87"/>
  <c r="AA53" i="87"/>
  <c r="AA59" i="87"/>
  <c r="AA60" i="87" s="1"/>
  <c r="T58" i="87"/>
  <c r="N54" i="87"/>
  <c r="S54" i="87"/>
  <c r="P14" i="40"/>
  <c r="U14" i="40" s="1"/>
  <c r="Y55" i="87"/>
  <c r="Y56" i="87" s="1"/>
  <c r="AE57" i="81"/>
  <c r="AG57" i="81"/>
  <c r="AD57" i="81"/>
  <c r="AF57" i="81"/>
  <c r="AI57" i="81"/>
  <c r="AH57" i="81"/>
  <c r="AJ57" i="81"/>
  <c r="AC57" i="81"/>
  <c r="AB57" i="81"/>
  <c r="AF97" i="81"/>
  <c r="AG97" i="81"/>
  <c r="G42" i="40"/>
  <c r="L42" i="40" s="1"/>
  <c r="AD97" i="81"/>
  <c r="AC97" i="81"/>
  <c r="AB97" i="81"/>
  <c r="AI97" i="81"/>
  <c r="AJ97" i="81"/>
  <c r="AE97" i="81"/>
  <c r="AH97" i="81"/>
  <c r="AI21" i="81"/>
  <c r="AE21" i="81"/>
  <c r="AD21" i="81"/>
  <c r="AJ21" i="81"/>
  <c r="AB21" i="81"/>
  <c r="AC21" i="81"/>
  <c r="AH21" i="81"/>
  <c r="AG21" i="81"/>
  <c r="G13" i="40"/>
  <c r="L13" i="40" s="1"/>
  <c r="AF21" i="81"/>
  <c r="AJ43" i="81"/>
  <c r="AE43" i="81"/>
  <c r="AH43" i="81"/>
  <c r="G18" i="40"/>
  <c r="L18" i="40" s="1"/>
  <c r="AF43" i="81"/>
  <c r="AG43" i="81"/>
  <c r="AC43" i="81"/>
  <c r="AI43" i="81"/>
  <c r="AB43" i="81"/>
  <c r="AD43" i="81"/>
  <c r="AH89" i="81"/>
  <c r="AE89" i="81"/>
  <c r="AC89" i="81"/>
  <c r="AG89" i="81"/>
  <c r="AJ89" i="81"/>
  <c r="AF89" i="81"/>
  <c r="AD89" i="81"/>
  <c r="AB89" i="81"/>
  <c r="AI89" i="81"/>
  <c r="AH110" i="81"/>
  <c r="AE110" i="81"/>
  <c r="AJ110" i="81"/>
  <c r="AD110" i="81"/>
  <c r="AF110" i="81"/>
  <c r="AI110" i="81"/>
  <c r="AB110" i="81"/>
  <c r="AG110" i="81"/>
  <c r="AC110" i="81"/>
  <c r="U58" i="87"/>
  <c r="AJ78" i="81"/>
  <c r="Q35" i="40" s="1"/>
  <c r="V35" i="40" s="1"/>
  <c r="AF78" i="81"/>
  <c r="AG78" i="81"/>
  <c r="AC78" i="81"/>
  <c r="G35" i="40"/>
  <c r="L35" i="40" s="1"/>
  <c r="AI78" i="81"/>
  <c r="AE78" i="81"/>
  <c r="AH78" i="81"/>
  <c r="AD78" i="81"/>
  <c r="AA35" i="40" s="1"/>
  <c r="AF35" i="40" s="1"/>
  <c r="AB78" i="81"/>
  <c r="P13" i="40"/>
  <c r="U13" i="40" s="1"/>
  <c r="AD83" i="81"/>
  <c r="AF83" i="81"/>
  <c r="AG83" i="81"/>
  <c r="AE83" i="81"/>
  <c r="AJ83" i="81"/>
  <c r="AI83" i="81"/>
  <c r="AC83" i="81"/>
  <c r="AH83" i="81"/>
  <c r="AB83" i="81"/>
  <c r="X50" i="87"/>
  <c r="G29" i="41"/>
  <c r="AH93" i="81"/>
  <c r="AG93" i="81"/>
  <c r="AC93" i="81"/>
  <c r="AB93" i="81"/>
  <c r="AD93" i="81"/>
  <c r="AI93" i="81"/>
  <c r="AF93" i="81"/>
  <c r="AE93" i="81"/>
  <c r="AJ93" i="81"/>
  <c r="K11" i="40"/>
  <c r="F53" i="40"/>
  <c r="F54" i="40" s="1"/>
  <c r="O54" i="87"/>
  <c r="T55" i="87"/>
  <c r="T56" i="87" s="1"/>
  <c r="AE53" i="81"/>
  <c r="AD53" i="81"/>
  <c r="AA23" i="40" s="1"/>
  <c r="AF23" i="40" s="1"/>
  <c r="AB53" i="81"/>
  <c r="AI53" i="81"/>
  <c r="G23" i="40"/>
  <c r="L23" i="40" s="1"/>
  <c r="AF53" i="81"/>
  <c r="AC53" i="81"/>
  <c r="AJ53" i="81"/>
  <c r="Q23" i="40" s="1"/>
  <c r="V23" i="40" s="1"/>
  <c r="AG53" i="81"/>
  <c r="AH53" i="81"/>
  <c r="AJ66" i="81"/>
  <c r="AF66" i="81"/>
  <c r="AI66" i="81"/>
  <c r="AB66" i="81"/>
  <c r="AE66" i="81"/>
  <c r="AG66" i="81"/>
  <c r="AD66" i="81"/>
  <c r="AH66" i="81"/>
  <c r="AC66" i="81"/>
  <c r="AB92" i="81"/>
  <c r="AH92" i="81"/>
  <c r="AF92" i="81"/>
  <c r="AI92" i="81"/>
  <c r="AJ92" i="81"/>
  <c r="AC92" i="81"/>
  <c r="AG92" i="81"/>
  <c r="AD92" i="81"/>
  <c r="AE92" i="81"/>
  <c r="AG44" i="81"/>
  <c r="AB44" i="81"/>
  <c r="AE44" i="81"/>
  <c r="AH44" i="81"/>
  <c r="AD44" i="81"/>
  <c r="AI44" i="81"/>
  <c r="AF44" i="81"/>
  <c r="AJ44" i="81"/>
  <c r="AC44" i="81"/>
  <c r="P43" i="40"/>
  <c r="U43" i="40" s="1"/>
  <c r="I29" i="41"/>
  <c r="Z50" i="87"/>
  <c r="G45" i="40"/>
  <c r="L45" i="40" s="1"/>
  <c r="AE104" i="81"/>
  <c r="AB104" i="81"/>
  <c r="AH104" i="81"/>
  <c r="AG104" i="81"/>
  <c r="AC104" i="81"/>
  <c r="AF104" i="81"/>
  <c r="AI104" i="81"/>
  <c r="AD104" i="81"/>
  <c r="AJ104" i="81"/>
  <c r="AH37" i="81"/>
  <c r="AC37" i="81"/>
  <c r="AB37" i="81"/>
  <c r="AE37" i="81"/>
  <c r="AJ37" i="81"/>
  <c r="AD37" i="81"/>
  <c r="AI37" i="81"/>
  <c r="AG37" i="81"/>
  <c r="AF37" i="81"/>
  <c r="V59" i="87"/>
  <c r="V60" i="87" s="1"/>
  <c r="S118" i="81"/>
  <c r="Z118" i="81"/>
  <c r="P8" i="40"/>
  <c r="V53" i="87"/>
  <c r="Z9" i="40"/>
  <c r="AE9" i="40" s="1"/>
  <c r="AI101" i="81"/>
  <c r="AE101" i="81"/>
  <c r="AF101" i="81"/>
  <c r="AJ101" i="81"/>
  <c r="AH101" i="81"/>
  <c r="AC101" i="81"/>
  <c r="AG101" i="81"/>
  <c r="AB101" i="81"/>
  <c r="AD101" i="81"/>
  <c r="P30" i="40"/>
  <c r="U30" i="40" s="1"/>
  <c r="Z40" i="40"/>
  <c r="Z41" i="40"/>
  <c r="AG108" i="81"/>
  <c r="AD108" i="81"/>
  <c r="G46" i="40"/>
  <c r="L46" i="40" s="1"/>
  <c r="AC108" i="81"/>
  <c r="AJ108" i="81"/>
  <c r="AE108" i="81"/>
  <c r="AH108" i="81"/>
  <c r="AF108" i="81"/>
  <c r="AB108" i="81"/>
  <c r="AI108" i="81"/>
  <c r="X118" i="81"/>
  <c r="AJ79" i="81"/>
  <c r="AC79" i="81"/>
  <c r="AE79" i="81"/>
  <c r="AF79" i="81"/>
  <c r="AD79" i="81"/>
  <c r="AI79" i="81"/>
  <c r="AG79" i="81"/>
  <c r="G36" i="40"/>
  <c r="L36" i="40" s="1"/>
  <c r="AH79" i="81"/>
  <c r="AB79" i="81"/>
  <c r="Z14" i="40"/>
  <c r="AE14" i="40" s="1"/>
  <c r="AJ10" i="81"/>
  <c r="AH10" i="81"/>
  <c r="AE10" i="81"/>
  <c r="AC10" i="81"/>
  <c r="AF10" i="81"/>
  <c r="AD10" i="81"/>
  <c r="AB10" i="81"/>
  <c r="AG10" i="81"/>
  <c r="AI10" i="81"/>
  <c r="Z37" i="40"/>
  <c r="AE37" i="40" s="1"/>
  <c r="AF63" i="81"/>
  <c r="AJ63" i="81"/>
  <c r="AE63" i="81"/>
  <c r="AC63" i="81"/>
  <c r="AI63" i="81"/>
  <c r="AH63" i="81"/>
  <c r="AD63" i="81"/>
  <c r="AG63" i="81"/>
  <c r="AB63" i="81"/>
  <c r="AH26" i="81"/>
  <c r="AG26" i="81"/>
  <c r="AF26" i="81"/>
  <c r="AE26" i="81"/>
  <c r="AC26" i="81"/>
  <c r="AJ26" i="81"/>
  <c r="AI26" i="81"/>
  <c r="AD26" i="81"/>
  <c r="G14" i="40"/>
  <c r="L14" i="40" s="1"/>
  <c r="AB26" i="81"/>
  <c r="X53" i="87"/>
  <c r="Z11" i="63"/>
  <c r="Z71" i="63"/>
  <c r="Z105" i="63"/>
  <c r="Z88" i="63"/>
  <c r="Z65" i="63"/>
  <c r="Z76" i="63"/>
  <c r="Z78" i="63"/>
  <c r="Z54" i="63"/>
  <c r="Z43" i="63"/>
  <c r="Z73" i="63"/>
  <c r="Z24" i="63"/>
  <c r="Z93" i="63"/>
  <c r="Z39" i="63"/>
  <c r="Z23" i="63"/>
  <c r="Z18" i="63"/>
  <c r="Z22" i="63"/>
  <c r="Z17" i="63"/>
  <c r="Z46" i="63"/>
  <c r="Z60" i="63"/>
  <c r="Z82" i="63"/>
  <c r="Z111" i="63"/>
  <c r="Z45" i="63"/>
  <c r="Z61" i="63"/>
  <c r="Z104" i="63"/>
  <c r="Z20" i="63"/>
  <c r="Z94" i="63"/>
  <c r="Z107" i="63"/>
  <c r="Z14" i="63"/>
  <c r="Z29" i="63"/>
  <c r="Z26" i="63"/>
  <c r="Z89" i="63"/>
  <c r="Z68" i="63"/>
  <c r="Z81" i="63"/>
  <c r="Z97" i="63"/>
  <c r="Z96" i="63"/>
  <c r="Z64" i="63"/>
  <c r="Z47" i="63"/>
  <c r="Z15" i="63"/>
  <c r="Z35" i="63"/>
  <c r="Z75" i="63"/>
  <c r="Z58" i="63"/>
  <c r="Z90" i="63"/>
  <c r="Z42" i="63"/>
  <c r="Z33" i="63"/>
  <c r="Z74" i="63"/>
  <c r="Z56" i="63"/>
  <c r="Z27" i="63"/>
  <c r="Z13" i="63"/>
  <c r="Z110" i="63"/>
  <c r="Z55" i="63"/>
  <c r="Z67" i="63"/>
  <c r="Z91" i="63"/>
  <c r="Z86" i="63"/>
  <c r="Z36" i="63"/>
  <c r="Z95" i="63"/>
  <c r="Z69" i="63"/>
  <c r="Z25" i="63"/>
  <c r="Z66" i="63"/>
  <c r="Z53" i="63"/>
  <c r="Z85" i="63"/>
  <c r="Z40" i="63"/>
  <c r="Z106" i="63"/>
  <c r="Z101" i="63"/>
  <c r="Z12" i="63"/>
  <c r="Z98" i="63"/>
  <c r="Z21" i="63"/>
  <c r="Z34" i="63"/>
  <c r="Z38" i="63"/>
  <c r="Z59" i="63"/>
  <c r="Z116" i="63"/>
  <c r="Z102" i="63"/>
  <c r="Z103" i="63"/>
  <c r="Z99" i="63"/>
  <c r="Z51" i="63"/>
  <c r="Z57" i="63"/>
  <c r="Z70" i="63"/>
  <c r="Z100" i="63"/>
  <c r="Z16" i="63"/>
  <c r="Z30" i="63"/>
  <c r="Z109" i="63"/>
  <c r="Z19" i="63"/>
  <c r="Z37" i="63"/>
  <c r="Z31" i="63"/>
  <c r="Z28" i="63"/>
  <c r="Z84" i="63"/>
  <c r="Z115" i="63"/>
  <c r="Z49" i="63"/>
  <c r="Z41" i="63"/>
  <c r="Z72" i="63"/>
  <c r="Z79" i="63"/>
  <c r="Z62" i="63"/>
  <c r="Z10" i="63"/>
  <c r="Z52" i="63"/>
  <c r="Z63" i="63"/>
  <c r="Z87" i="63"/>
  <c r="Z83" i="63"/>
  <c r="Z108" i="63"/>
  <c r="Z44" i="63"/>
  <c r="Z50" i="63"/>
  <c r="Z48" i="63"/>
  <c r="Z92" i="63"/>
  <c r="Z32" i="63"/>
  <c r="Z80" i="63"/>
  <c r="Z77" i="63"/>
  <c r="V55" i="87"/>
  <c r="V56" i="87" s="1"/>
  <c r="AJ36" i="81"/>
  <c r="G16" i="40"/>
  <c r="L16" i="40" s="1"/>
  <c r="AC36" i="81"/>
  <c r="AH36" i="81"/>
  <c r="AD36" i="81"/>
  <c r="AF36" i="81"/>
  <c r="AI36" i="81"/>
  <c r="AB36" i="81"/>
  <c r="AG36" i="81"/>
  <c r="AE36" i="81"/>
  <c r="X59" i="87"/>
  <c r="X60" i="87" s="1"/>
  <c r="AD71" i="81"/>
  <c r="AJ71" i="81"/>
  <c r="AG71" i="81"/>
  <c r="AF71" i="81"/>
  <c r="AH71" i="81"/>
  <c r="AB71" i="81"/>
  <c r="AI71" i="81"/>
  <c r="AE71" i="81"/>
  <c r="AC71" i="81"/>
  <c r="AC81" i="81"/>
  <c r="AG81" i="81"/>
  <c r="AH81" i="81"/>
  <c r="AE81" i="81"/>
  <c r="AB81" i="81"/>
  <c r="AI81" i="81"/>
  <c r="AF81" i="81"/>
  <c r="AD81" i="81"/>
  <c r="AJ81" i="81"/>
  <c r="AH111" i="81"/>
  <c r="AC111" i="81"/>
  <c r="AI111" i="81"/>
  <c r="AF111" i="81"/>
  <c r="AE111" i="81"/>
  <c r="AD111" i="81"/>
  <c r="AG111" i="81"/>
  <c r="AJ111" i="81"/>
  <c r="Y58" i="87"/>
  <c r="AD49" i="81"/>
  <c r="AF49" i="81"/>
  <c r="AG49" i="81"/>
  <c r="AE49" i="81"/>
  <c r="AB49" i="81"/>
  <c r="AI49" i="81"/>
  <c r="G20" i="40"/>
  <c r="L20" i="40" s="1"/>
  <c r="AH49" i="81"/>
  <c r="AJ49" i="81"/>
  <c r="AC49" i="81"/>
  <c r="P46" i="40"/>
  <c r="U46" i="40" s="1"/>
  <c r="AD40" i="81"/>
  <c r="AH40" i="81"/>
  <c r="AF40" i="81"/>
  <c r="AC40" i="81"/>
  <c r="AJ40" i="81"/>
  <c r="AE40" i="81"/>
  <c r="AI40" i="81"/>
  <c r="AG40" i="81"/>
  <c r="AB40" i="81"/>
  <c r="X58" i="87"/>
  <c r="AI77" i="81"/>
  <c r="AE77" i="81"/>
  <c r="AF77" i="81"/>
  <c r="G34" i="40"/>
  <c r="L34" i="40" s="1"/>
  <c r="AC77" i="81"/>
  <c r="AG77" i="81"/>
  <c r="AB77" i="81"/>
  <c r="AJ77" i="81"/>
  <c r="Q34" i="40" s="1"/>
  <c r="V34" i="40" s="1"/>
  <c r="AD77" i="81"/>
  <c r="AA34" i="40" s="1"/>
  <c r="AF34" i="40" s="1"/>
  <c r="AH77" i="81"/>
  <c r="AA55" i="87"/>
  <c r="AA56" i="87" s="1"/>
  <c r="Z53" i="87"/>
  <c r="T118" i="81"/>
  <c r="Z8" i="40"/>
  <c r="AH45" i="81"/>
  <c r="AJ45" i="81"/>
  <c r="AE45" i="81"/>
  <c r="AI45" i="81"/>
  <c r="AF45" i="81"/>
  <c r="AG45" i="81"/>
  <c r="AB45" i="81"/>
  <c r="AC45" i="81"/>
  <c r="AD45" i="81"/>
  <c r="P36" i="40"/>
  <c r="U36" i="40" s="1"/>
  <c r="K10" i="40"/>
  <c r="Y118" i="81"/>
  <c r="K40" i="40"/>
  <c r="AC67" i="81"/>
  <c r="AH67" i="81"/>
  <c r="AG67" i="81"/>
  <c r="AB67" i="81"/>
  <c r="AJ67" i="81"/>
  <c r="AE67" i="81"/>
  <c r="AI67" i="81"/>
  <c r="AF67" i="81"/>
  <c r="AD67" i="81"/>
  <c r="AC18" i="81"/>
  <c r="AI18" i="81"/>
  <c r="AE18" i="81"/>
  <c r="AF18" i="81"/>
  <c r="AG18" i="81"/>
  <c r="AJ18" i="81"/>
  <c r="AH18" i="81"/>
  <c r="AD18" i="81"/>
  <c r="AB18" i="81"/>
  <c r="P37" i="40"/>
  <c r="U37" i="40" s="1"/>
  <c r="AB16" i="81"/>
  <c r="AH16" i="81"/>
  <c r="AG16" i="81"/>
  <c r="AI16" i="81"/>
  <c r="AD16" i="81"/>
  <c r="AJ16" i="81"/>
  <c r="AC16" i="81"/>
  <c r="AE16" i="81"/>
  <c r="AF16" i="81"/>
  <c r="AH54" i="81"/>
  <c r="AF54" i="81"/>
  <c r="AE54" i="81"/>
  <c r="G24" i="40"/>
  <c r="L24" i="40" s="1"/>
  <c r="AD54" i="81"/>
  <c r="AJ54" i="81"/>
  <c r="AB54" i="81"/>
  <c r="AI54" i="81"/>
  <c r="AG54" i="81"/>
  <c r="AC54" i="81"/>
  <c r="AD19" i="81"/>
  <c r="AC19" i="81"/>
  <c r="AE19" i="81"/>
  <c r="G12" i="40"/>
  <c r="L12" i="40" s="1"/>
  <c r="AJ19" i="81"/>
  <c r="AF19" i="81"/>
  <c r="AB19" i="81"/>
  <c r="AG19" i="81"/>
  <c r="AH19" i="81"/>
  <c r="AI19" i="81"/>
  <c r="AG56" i="81"/>
  <c r="AF56" i="81"/>
  <c r="AH56" i="81"/>
  <c r="AE56" i="81"/>
  <c r="AD56" i="81"/>
  <c r="AB56" i="81"/>
  <c r="AI56" i="81"/>
  <c r="AC56" i="81"/>
  <c r="G25" i="40"/>
  <c r="L25" i="40" s="1"/>
  <c r="AJ56" i="81"/>
  <c r="AD95" i="81"/>
  <c r="AF95" i="81"/>
  <c r="AE95" i="81"/>
  <c r="AH95" i="81"/>
  <c r="AJ95" i="81"/>
  <c r="AG95" i="81"/>
  <c r="AB95" i="81"/>
  <c r="AC95" i="81"/>
  <c r="AI95" i="81"/>
  <c r="AC113" i="81"/>
  <c r="AD113" i="81"/>
  <c r="AG113" i="81"/>
  <c r="AE113" i="81"/>
  <c r="AB113" i="81"/>
  <c r="AF113" i="81"/>
  <c r="AI113" i="81"/>
  <c r="AH113" i="81"/>
  <c r="AJ113" i="81"/>
  <c r="AJ86" i="81"/>
  <c r="AI86" i="81"/>
  <c r="AC86" i="81"/>
  <c r="AB86" i="81"/>
  <c r="AH86" i="81"/>
  <c r="AF86" i="81"/>
  <c r="AD86" i="81"/>
  <c r="AG86" i="81"/>
  <c r="AE86" i="81"/>
  <c r="AG96" i="81"/>
  <c r="AE96" i="81"/>
  <c r="G39" i="40"/>
  <c r="L39" i="40" s="1"/>
  <c r="AF96" i="81"/>
  <c r="AH96" i="81"/>
  <c r="AB96" i="81"/>
  <c r="AC96" i="81"/>
  <c r="AI96" i="81"/>
  <c r="AD96" i="81"/>
  <c r="AA39" i="40" s="1"/>
  <c r="AF39" i="40" s="1"/>
  <c r="AJ96" i="81"/>
  <c r="Q39" i="40" s="1"/>
  <c r="V39" i="40" s="1"/>
  <c r="AF64" i="81"/>
  <c r="AE64" i="81"/>
  <c r="AG64" i="81"/>
  <c r="AJ64" i="81"/>
  <c r="AH64" i="81"/>
  <c r="AI64" i="81"/>
  <c r="AC64" i="81"/>
  <c r="AD64" i="81"/>
  <c r="AB64" i="81"/>
  <c r="Z43" i="40"/>
  <c r="AE43" i="40" s="1"/>
  <c r="AD75" i="81"/>
  <c r="AA33" i="40" s="1"/>
  <c r="AF33" i="40" s="1"/>
  <c r="AE75" i="81"/>
  <c r="AB75" i="81"/>
  <c r="G33" i="40"/>
  <c r="L33" i="40" s="1"/>
  <c r="AJ75" i="81"/>
  <c r="Q33" i="40" s="1"/>
  <c r="V33" i="40" s="1"/>
  <c r="AC75" i="81"/>
  <c r="AH75" i="81"/>
  <c r="AF75" i="81"/>
  <c r="AI75" i="81"/>
  <c r="AG75" i="81"/>
  <c r="AB90" i="81"/>
  <c r="AH90" i="81"/>
  <c r="AD90" i="81"/>
  <c r="AE90" i="81"/>
  <c r="AF90" i="81"/>
  <c r="AC90" i="81"/>
  <c r="AI90" i="81"/>
  <c r="AG90" i="81"/>
  <c r="AJ90" i="81"/>
  <c r="F48" i="40"/>
  <c r="K8" i="40"/>
  <c r="AC88" i="81"/>
  <c r="AH88" i="81"/>
  <c r="AJ88" i="81"/>
  <c r="AI88" i="81"/>
  <c r="AD88" i="81"/>
  <c r="AB88" i="81"/>
  <c r="AG88" i="81"/>
  <c r="AE88" i="81"/>
  <c r="AF88" i="81"/>
  <c r="P9" i="40"/>
  <c r="U9" i="40" s="1"/>
  <c r="Z30" i="40"/>
  <c r="AE30" i="40" s="1"/>
  <c r="AD47" i="81"/>
  <c r="AH47" i="81"/>
  <c r="AF47" i="81"/>
  <c r="G19" i="40"/>
  <c r="L19" i="40" s="1"/>
  <c r="AB47" i="81"/>
  <c r="AC47" i="81"/>
  <c r="AE47" i="81"/>
  <c r="AG47" i="81"/>
  <c r="AJ47" i="81"/>
  <c r="AI47" i="81"/>
  <c r="AJ34" i="81"/>
  <c r="AH34" i="81"/>
  <c r="AG34" i="81"/>
  <c r="G15" i="40"/>
  <c r="L15" i="40" s="1"/>
  <c r="AD34" i="81"/>
  <c r="AB34" i="81"/>
  <c r="AC34" i="81"/>
  <c r="AI34" i="81"/>
  <c r="AE34" i="81"/>
  <c r="AF34" i="81"/>
  <c r="AD12" i="81"/>
  <c r="AJ12" i="81"/>
  <c r="AB12" i="81"/>
  <c r="AI12" i="81"/>
  <c r="AE12" i="81"/>
  <c r="AF12" i="81"/>
  <c r="AG12" i="81"/>
  <c r="AC12" i="81"/>
  <c r="AH12" i="81"/>
  <c r="AE38" i="81"/>
  <c r="AG38" i="81"/>
  <c r="AJ38" i="81"/>
  <c r="AD38" i="81"/>
  <c r="AC38" i="81"/>
  <c r="AB38" i="81"/>
  <c r="AI38" i="81"/>
  <c r="AF38" i="81"/>
  <c r="AH38" i="81"/>
  <c r="AB84" i="81"/>
  <c r="AJ84" i="81"/>
  <c r="AH84" i="81"/>
  <c r="AF84" i="81"/>
  <c r="AG84" i="81"/>
  <c r="AE84" i="81"/>
  <c r="AC84" i="81"/>
  <c r="AD84" i="81"/>
  <c r="AI84" i="81"/>
  <c r="AD98" i="81"/>
  <c r="AF98" i="81"/>
  <c r="AE98" i="81"/>
  <c r="AB98" i="81"/>
  <c r="AG98" i="81"/>
  <c r="AI98" i="81"/>
  <c r="AJ98" i="81"/>
  <c r="AC98" i="81"/>
  <c r="AH98" i="81"/>
  <c r="AH33" i="81"/>
  <c r="AF33" i="81"/>
  <c r="AE33" i="81"/>
  <c r="AI33" i="81"/>
  <c r="AB33" i="81"/>
  <c r="AC33" i="81"/>
  <c r="AD33" i="81"/>
  <c r="AJ33" i="81"/>
  <c r="AG33" i="81"/>
  <c r="K41" i="40"/>
  <c r="F57" i="40"/>
  <c r="F58" i="40" s="1"/>
  <c r="P28" i="40"/>
  <c r="U28" i="40" s="1"/>
  <c r="AF80" i="81"/>
  <c r="AG80" i="81"/>
  <c r="AB80" i="81"/>
  <c r="AE80" i="81"/>
  <c r="AI80" i="81"/>
  <c r="AH80" i="81"/>
  <c r="AC80" i="81"/>
  <c r="AD80" i="81"/>
  <c r="AJ80" i="81"/>
  <c r="P41" i="40"/>
  <c r="P40" i="40"/>
  <c r="Z38" i="40"/>
  <c r="AE38" i="40" s="1"/>
  <c r="AF50" i="81"/>
  <c r="AH50" i="81"/>
  <c r="AB50" i="81"/>
  <c r="AJ50" i="81"/>
  <c r="AD50" i="81"/>
  <c r="AI50" i="81"/>
  <c r="AG50" i="81"/>
  <c r="AE50" i="81"/>
  <c r="AC50" i="81"/>
  <c r="AB13" i="81"/>
  <c r="G9" i="40"/>
  <c r="L9" i="40" s="1"/>
  <c r="AE13" i="81"/>
  <c r="AC13" i="81"/>
  <c r="AD13" i="81"/>
  <c r="AI13" i="81"/>
  <c r="AJ13" i="81"/>
  <c r="AG13" i="81"/>
  <c r="AH13" i="81"/>
  <c r="AF13" i="81"/>
  <c r="AC41" i="81"/>
  <c r="AF41" i="81"/>
  <c r="AB41" i="81"/>
  <c r="AE41" i="81"/>
  <c r="AI41" i="81"/>
  <c r="AJ41" i="81"/>
  <c r="AH41" i="81"/>
  <c r="AD41" i="81"/>
  <c r="AG41" i="81"/>
  <c r="AI32" i="81"/>
  <c r="AF32" i="81"/>
  <c r="AD32" i="81"/>
  <c r="AE32" i="81"/>
  <c r="AJ32" i="81"/>
  <c r="AH32" i="81"/>
  <c r="AB32" i="81"/>
  <c r="AG32" i="81"/>
  <c r="AC32" i="81"/>
  <c r="AF17" i="81"/>
  <c r="AE17" i="81"/>
  <c r="AI17" i="81"/>
  <c r="AC17" i="81"/>
  <c r="AB17" i="81"/>
  <c r="AD17" i="81"/>
  <c r="AH17" i="81"/>
  <c r="AG17" i="81"/>
  <c r="AJ17" i="81"/>
  <c r="AA58" i="87"/>
  <c r="X55" i="87"/>
  <c r="X56" i="87" s="1"/>
  <c r="AH68" i="81"/>
  <c r="AG68" i="81"/>
  <c r="AE68" i="81"/>
  <c r="AF68" i="81"/>
  <c r="AJ68" i="81"/>
  <c r="AC68" i="81"/>
  <c r="AI68" i="81"/>
  <c r="AD68" i="81"/>
  <c r="AB68" i="81"/>
  <c r="AD85" i="81"/>
  <c r="AC85" i="81"/>
  <c r="AG85" i="81"/>
  <c r="AJ85" i="81"/>
  <c r="AH85" i="81"/>
  <c r="AI85" i="81"/>
  <c r="AF85" i="81"/>
  <c r="AE85" i="81"/>
  <c r="AB85" i="81"/>
  <c r="AE106" i="81"/>
  <c r="AG106" i="81"/>
  <c r="AH106" i="81"/>
  <c r="AD106" i="81"/>
  <c r="AJ106" i="81"/>
  <c r="AB106" i="81"/>
  <c r="AC106" i="81"/>
  <c r="AF106" i="81"/>
  <c r="AI106" i="81"/>
  <c r="U53" i="87"/>
  <c r="AH30" i="81"/>
  <c r="AJ30" i="81"/>
  <c r="AF30" i="81"/>
  <c r="AE30" i="81"/>
  <c r="AI30" i="81"/>
  <c r="AD30" i="81"/>
  <c r="AB30" i="81"/>
  <c r="AC30" i="81"/>
  <c r="AG30" i="81"/>
  <c r="Z45" i="40"/>
  <c r="AE45" i="40" s="1"/>
  <c r="AE28" i="81"/>
  <c r="AB28" i="81"/>
  <c r="AI28" i="81"/>
  <c r="AG28" i="81"/>
  <c r="AF28" i="81"/>
  <c r="AC28" i="81"/>
  <c r="AD28" i="81"/>
  <c r="AJ28" i="81"/>
  <c r="AH28" i="81"/>
  <c r="AE107" i="81"/>
  <c r="AB107" i="81"/>
  <c r="AF107" i="81"/>
  <c r="AI107" i="81"/>
  <c r="AJ107" i="81"/>
  <c r="AD107" i="81"/>
  <c r="AG107" i="81"/>
  <c r="AH107" i="81"/>
  <c r="AC107" i="81"/>
  <c r="V118" i="81"/>
  <c r="AF52" i="81"/>
  <c r="AJ52" i="81"/>
  <c r="Q22" i="40" s="1"/>
  <c r="V22" i="40" s="1"/>
  <c r="AB52" i="81"/>
  <c r="G22" i="40"/>
  <c r="L22" i="40" s="1"/>
  <c r="AI52" i="81"/>
  <c r="AD52" i="81"/>
  <c r="AA22" i="40" s="1"/>
  <c r="AF22" i="40" s="1"/>
  <c r="AC52" i="81"/>
  <c r="AH52" i="81"/>
  <c r="AE52" i="81"/>
  <c r="AG52" i="81"/>
  <c r="AI70" i="81"/>
  <c r="AC70" i="81"/>
  <c r="AE70" i="81"/>
  <c r="AH70" i="81"/>
  <c r="AF70" i="81"/>
  <c r="AD70" i="81"/>
  <c r="AG70" i="81"/>
  <c r="AB70" i="81"/>
  <c r="AJ70" i="81"/>
  <c r="Z18" i="40"/>
  <c r="AE18" i="40" s="1"/>
  <c r="P18" i="40"/>
  <c r="U18" i="40" s="1"/>
  <c r="W55" i="87"/>
  <c r="W56" i="87" s="1"/>
  <c r="AD55" i="81"/>
  <c r="AG55" i="81"/>
  <c r="AJ55" i="81"/>
  <c r="AB55" i="81"/>
  <c r="AE55" i="81"/>
  <c r="AH55" i="81"/>
  <c r="AI55" i="81"/>
  <c r="AF55" i="81"/>
  <c r="AC55" i="81"/>
  <c r="AB114" i="81"/>
  <c r="AD114" i="81"/>
  <c r="AA29" i="40" s="1"/>
  <c r="AF29" i="40" s="1"/>
  <c r="AG114" i="81"/>
  <c r="G29" i="40"/>
  <c r="L29" i="40" s="1"/>
  <c r="AJ114" i="81"/>
  <c r="Q29" i="40" s="1"/>
  <c r="V29" i="40" s="1"/>
  <c r="AH114" i="81"/>
  <c r="AI114" i="81"/>
  <c r="AE114" i="81"/>
  <c r="AC114" i="81"/>
  <c r="AF114" i="81"/>
  <c r="G41" i="40"/>
  <c r="AD76" i="81"/>
  <c r="G40" i="40"/>
  <c r="AB76" i="81"/>
  <c r="AE76" i="81"/>
  <c r="AG76" i="81"/>
  <c r="AF76" i="81"/>
  <c r="AC76" i="81"/>
  <c r="AI76" i="81"/>
  <c r="AJ76" i="81"/>
  <c r="AH76" i="81"/>
  <c r="Y53" i="87"/>
  <c r="AF62" i="81"/>
  <c r="AG62" i="81"/>
  <c r="AC62" i="81"/>
  <c r="G27" i="40"/>
  <c r="L27" i="40" s="1"/>
  <c r="AB62" i="81"/>
  <c r="AE62" i="81"/>
  <c r="AJ62" i="81"/>
  <c r="AI62" i="81"/>
  <c r="AD62" i="81"/>
  <c r="AH62" i="81"/>
  <c r="AF103" i="81"/>
  <c r="G44" i="40"/>
  <c r="L44" i="40" s="1"/>
  <c r="AH103" i="81"/>
  <c r="AC103" i="81"/>
  <c r="AB103" i="81"/>
  <c r="AI103" i="81"/>
  <c r="AG103" i="81"/>
  <c r="AJ103" i="81"/>
  <c r="Q44" i="40" s="1"/>
  <c r="V44" i="40" s="1"/>
  <c r="AE103" i="81"/>
  <c r="AD103" i="81"/>
  <c r="AA44" i="40" s="1"/>
  <c r="AF44" i="40" s="1"/>
  <c r="G28" i="40"/>
  <c r="L28" i="40" s="1"/>
  <c r="AE25" i="81"/>
  <c r="AB25" i="81"/>
  <c r="AD25" i="81"/>
  <c r="AC25" i="81"/>
  <c r="AH25" i="81"/>
  <c r="AG25" i="81"/>
  <c r="AF25" i="81"/>
  <c r="AI25" i="81"/>
  <c r="AJ25" i="81"/>
  <c r="AH29" i="81"/>
  <c r="AF29" i="81"/>
  <c r="AG29" i="81"/>
  <c r="AC29" i="81"/>
  <c r="AD29" i="81"/>
  <c r="AI29" i="81"/>
  <c r="AJ29" i="81"/>
  <c r="AB29" i="81"/>
  <c r="AE29" i="81"/>
  <c r="AC46" i="81"/>
  <c r="AI46" i="81"/>
  <c r="AG46" i="81"/>
  <c r="AD46" i="81"/>
  <c r="AH46" i="81"/>
  <c r="AF46" i="81"/>
  <c r="AE46" i="81"/>
  <c r="AB46" i="81"/>
  <c r="AJ46" i="81"/>
  <c r="AB15" i="81"/>
  <c r="G11" i="40"/>
  <c r="AD15" i="81"/>
  <c r="AH15" i="81"/>
  <c r="AG15" i="81"/>
  <c r="AF15" i="81"/>
  <c r="G10" i="40"/>
  <c r="AE15" i="81"/>
  <c r="AJ15" i="81"/>
  <c r="AI15" i="81"/>
  <c r="AC15" i="81"/>
  <c r="AG27" i="81"/>
  <c r="AF27" i="81"/>
  <c r="AI27" i="81"/>
  <c r="AH27" i="81"/>
  <c r="AE27" i="81"/>
  <c r="AD27" i="81"/>
  <c r="AJ27" i="81"/>
  <c r="AB27" i="81"/>
  <c r="AC27" i="81"/>
  <c r="D29" i="41"/>
  <c r="U50" i="87"/>
  <c r="AC42" i="81"/>
  <c r="AJ42" i="81"/>
  <c r="AB42" i="81"/>
  <c r="AD42" i="81"/>
  <c r="AI42" i="81"/>
  <c r="AE42" i="81"/>
  <c r="AF42" i="81"/>
  <c r="AG42" i="81"/>
  <c r="AH42" i="81"/>
  <c r="Z46" i="40"/>
  <c r="AE46" i="40" s="1"/>
  <c r="K32" i="40"/>
  <c r="F55" i="40"/>
  <c r="F56" i="40" s="1"/>
  <c r="K31" i="40"/>
  <c r="T50" i="87"/>
  <c r="C29" i="41"/>
  <c r="Z59" i="87"/>
  <c r="Z60" i="87" s="1"/>
  <c r="AH61" i="81"/>
  <c r="AF61" i="81"/>
  <c r="AI61" i="81"/>
  <c r="AG61" i="81"/>
  <c r="AC61" i="81"/>
  <c r="AJ61" i="81"/>
  <c r="AB61" i="81"/>
  <c r="AD61" i="81"/>
  <c r="AE61" i="81"/>
  <c r="AB23" i="81"/>
  <c r="AC23" i="81"/>
  <c r="AH23" i="81"/>
  <c r="AF23" i="81"/>
  <c r="AJ23" i="81"/>
  <c r="AE23" i="81"/>
  <c r="AD23" i="81"/>
  <c r="AG23" i="81"/>
  <c r="AI23" i="81"/>
  <c r="AC22" i="81"/>
  <c r="AF22" i="81"/>
  <c r="AJ22" i="81"/>
  <c r="AI22" i="81"/>
  <c r="AE22" i="81"/>
  <c r="AG22" i="81"/>
  <c r="AB22" i="81"/>
  <c r="AH22" i="81"/>
  <c r="AD22" i="81"/>
  <c r="AF31" i="81"/>
  <c r="AI31" i="81"/>
  <c r="AH31" i="81"/>
  <c r="AJ31" i="81"/>
  <c r="AG31" i="81"/>
  <c r="AB31" i="81"/>
  <c r="AC31" i="81"/>
  <c r="AE31" i="81"/>
  <c r="AD31" i="81"/>
  <c r="Z55" i="87"/>
  <c r="Z56" i="87" s="1"/>
  <c r="AJ20" i="81"/>
  <c r="AG20" i="81"/>
  <c r="AF20" i="81"/>
  <c r="AB20" i="81"/>
  <c r="AE20" i="81"/>
  <c r="AH20" i="81"/>
  <c r="AC20" i="81"/>
  <c r="AI20" i="81"/>
  <c r="AD20" i="81"/>
  <c r="Z27" i="40"/>
  <c r="AE27" i="40" s="1"/>
  <c r="AB69" i="81"/>
  <c r="AJ69" i="81"/>
  <c r="AE69" i="81"/>
  <c r="G30" i="40"/>
  <c r="L30" i="40" s="1"/>
  <c r="AI69" i="81"/>
  <c r="AF69" i="81"/>
  <c r="AH69" i="81"/>
  <c r="AG69" i="81"/>
  <c r="AD69" i="81"/>
  <c r="AC69" i="81"/>
  <c r="P26" i="40"/>
  <c r="U26" i="40" s="1"/>
  <c r="AA50" i="87"/>
  <c r="J29" i="41"/>
  <c r="H29" i="41"/>
  <c r="Y50" i="87"/>
  <c r="AE8" i="81"/>
  <c r="AH8" i="81"/>
  <c r="AB8" i="81"/>
  <c r="AG8" i="81"/>
  <c r="AI8" i="81"/>
  <c r="AF8" i="81"/>
  <c r="AD8" i="81"/>
  <c r="AC8" i="81"/>
  <c r="G8" i="40"/>
  <c r="AJ8" i="81"/>
  <c r="P10" i="40"/>
  <c r="P11" i="40"/>
  <c r="W50" i="87"/>
  <c r="F29" i="41"/>
  <c r="AH100" i="81"/>
  <c r="AB100" i="81"/>
  <c r="AF100" i="81"/>
  <c r="AJ100" i="81"/>
  <c r="AE100" i="81"/>
  <c r="AC100" i="81"/>
  <c r="AI100" i="81"/>
  <c r="AG100" i="81"/>
  <c r="AD100" i="81"/>
  <c r="Y59" i="87"/>
  <c r="Y60" i="87" s="1"/>
  <c r="Z31" i="40"/>
  <c r="Z32" i="40"/>
  <c r="T53" i="87"/>
  <c r="P45" i="40"/>
  <c r="U45" i="40" s="1"/>
  <c r="AE73" i="81"/>
  <c r="G31" i="40"/>
  <c r="AB73" i="81"/>
  <c r="AC73" i="81"/>
  <c r="AF73" i="81"/>
  <c r="AD73" i="81"/>
  <c r="AG73" i="81"/>
  <c r="AI73" i="81"/>
  <c r="AH73" i="81"/>
  <c r="AJ73" i="81"/>
  <c r="G32" i="40"/>
  <c r="AI99" i="81"/>
  <c r="AH99" i="81"/>
  <c r="AC99" i="81"/>
  <c r="AJ99" i="81"/>
  <c r="AB99" i="81"/>
  <c r="AF99" i="81"/>
  <c r="G43" i="40"/>
  <c r="L43" i="40" s="1"/>
  <c r="AG99" i="81"/>
  <c r="AE99" i="81"/>
  <c r="AD99" i="81"/>
  <c r="W118" i="81"/>
  <c r="AJ72" i="81"/>
  <c r="AE72" i="81"/>
  <c r="AB72" i="81"/>
  <c r="AD72" i="81"/>
  <c r="AG72" i="81"/>
  <c r="AF72" i="81"/>
  <c r="AH72" i="81"/>
  <c r="AI72" i="81"/>
  <c r="AC72" i="81"/>
  <c r="Z36" i="40"/>
  <c r="AE36" i="40" s="1"/>
  <c r="E29" i="41"/>
  <c r="V50" i="87"/>
  <c r="U55" i="87"/>
  <c r="U56" i="87" s="1"/>
  <c r="AC51" i="81"/>
  <c r="AF51" i="81"/>
  <c r="AD51" i="81"/>
  <c r="AA21" i="40" s="1"/>
  <c r="AF21" i="40" s="1"/>
  <c r="AG51" i="81"/>
  <c r="AI51" i="81"/>
  <c r="AJ51" i="81"/>
  <c r="Q21" i="40" s="1"/>
  <c r="V21" i="40" s="1"/>
  <c r="AE51" i="81"/>
  <c r="AH51" i="81"/>
  <c r="AB51" i="81"/>
  <c r="G21" i="40"/>
  <c r="L21" i="40" s="1"/>
  <c r="AB60" i="81"/>
  <c r="AJ60" i="81"/>
  <c r="AD60" i="81"/>
  <c r="G26" i="40"/>
  <c r="L26" i="40" s="1"/>
  <c r="AH60" i="81"/>
  <c r="AE60" i="81"/>
  <c r="AI60" i="81"/>
  <c r="AF60" i="81"/>
  <c r="AC60" i="81"/>
  <c r="AG60" i="81"/>
  <c r="AH115" i="81"/>
  <c r="AC115" i="81"/>
  <c r="AF115" i="81"/>
  <c r="G47" i="40"/>
  <c r="L47" i="40" s="1"/>
  <c r="AG115" i="81"/>
  <c r="AI115" i="81"/>
  <c r="AD115" i="81"/>
  <c r="AA47" i="40" s="1"/>
  <c r="AF47" i="40" s="1"/>
  <c r="AB115" i="81"/>
  <c r="AJ115" i="81"/>
  <c r="Q47" i="40" s="1"/>
  <c r="V47" i="40" s="1"/>
  <c r="AC91" i="81"/>
  <c r="AD91" i="81"/>
  <c r="AE91" i="81"/>
  <c r="AF91" i="81"/>
  <c r="AJ91" i="81"/>
  <c r="AI91" i="81"/>
  <c r="AH91" i="81"/>
  <c r="AG91" i="81"/>
  <c r="AB91" i="81"/>
  <c r="G38" i="40"/>
  <c r="L38" i="40" s="1"/>
  <c r="AC39" i="81"/>
  <c r="AB39" i="81"/>
  <c r="AH39" i="81"/>
  <c r="AE39" i="81"/>
  <c r="AF39" i="81"/>
  <c r="AD39" i="81"/>
  <c r="AG39" i="81"/>
  <c r="AI39" i="81"/>
  <c r="G17" i="40"/>
  <c r="L17" i="40" s="1"/>
  <c r="AJ39" i="81"/>
  <c r="AJ87" i="81"/>
  <c r="AD87" i="81"/>
  <c r="AG87" i="81"/>
  <c r="AE87" i="81"/>
  <c r="AF87" i="81"/>
  <c r="AI87" i="81"/>
  <c r="AH87" i="81"/>
  <c r="AC87" i="81"/>
  <c r="AB87" i="81"/>
  <c r="V58" i="87"/>
  <c r="AE82" i="81"/>
  <c r="AH82" i="81"/>
  <c r="AD82" i="81"/>
  <c r="AI82" i="81"/>
  <c r="AF82" i="81"/>
  <c r="AB82" i="81"/>
  <c r="AG82" i="81"/>
  <c r="G37" i="40"/>
  <c r="L37" i="40" s="1"/>
  <c r="AC82" i="81"/>
  <c r="AJ82" i="81"/>
  <c r="AD14" i="81"/>
  <c r="AJ14" i="81"/>
  <c r="AB14" i="81"/>
  <c r="AF14" i="81"/>
  <c r="AH14" i="81"/>
  <c r="AI14" i="81"/>
  <c r="AG14" i="81"/>
  <c r="AE14" i="81"/>
  <c r="AC14" i="81"/>
  <c r="AG9" i="81"/>
  <c r="AH9" i="81"/>
  <c r="AE9" i="81"/>
  <c r="AI9" i="81"/>
  <c r="AC9" i="81"/>
  <c r="AF9" i="81"/>
  <c r="AJ9" i="81"/>
  <c r="AB9" i="81"/>
  <c r="AD9" i="81"/>
  <c r="Z10" i="40"/>
  <c r="Z11" i="40"/>
  <c r="W53" i="87"/>
  <c r="AH105" i="81"/>
  <c r="AI105" i="81"/>
  <c r="AE105" i="81"/>
  <c r="AG105" i="81"/>
  <c r="AD105" i="81"/>
  <c r="AB105" i="81"/>
  <c r="AC105" i="81"/>
  <c r="AF105" i="81"/>
  <c r="AJ105" i="81"/>
  <c r="AH11" i="81"/>
  <c r="AG11" i="81"/>
  <c r="AJ11" i="81"/>
  <c r="AB11" i="81"/>
  <c r="AC11" i="81"/>
  <c r="AF11" i="81"/>
  <c r="AD11" i="81"/>
  <c r="AI11" i="81"/>
  <c r="AE11" i="81"/>
  <c r="AB74" i="81"/>
  <c r="AG74" i="81"/>
  <c r="AH74" i="81"/>
  <c r="AC74" i="81"/>
  <c r="AE74" i="81"/>
  <c r="AJ74" i="81"/>
  <c r="AI74" i="81"/>
  <c r="AD74" i="81"/>
  <c r="AF74" i="81"/>
  <c r="AB94" i="81"/>
  <c r="AG94" i="81"/>
  <c r="AE94" i="81"/>
  <c r="AH94" i="81"/>
  <c r="AI94" i="81"/>
  <c r="AC94" i="81"/>
  <c r="AJ94" i="81"/>
  <c r="AF94" i="81"/>
  <c r="AD94" i="81"/>
  <c r="AH58" i="81"/>
  <c r="AC58" i="81"/>
  <c r="AE58" i="81"/>
  <c r="AG58" i="81"/>
  <c r="AD58" i="81"/>
  <c r="AJ58" i="81"/>
  <c r="AF58" i="81"/>
  <c r="AI58" i="81"/>
  <c r="AB58" i="81"/>
  <c r="AE109" i="81"/>
  <c r="AJ109" i="81"/>
  <c r="AG109" i="81"/>
  <c r="AD109" i="81"/>
  <c r="AC109" i="81"/>
  <c r="AF109" i="81"/>
  <c r="AB109" i="81"/>
  <c r="AI109" i="81"/>
  <c r="AH109" i="81"/>
  <c r="P31" i="40"/>
  <c r="P32" i="40"/>
  <c r="AC48" i="81"/>
  <c r="AD48" i="81"/>
  <c r="AG48" i="81"/>
  <c r="AI48" i="81"/>
  <c r="AB48" i="81"/>
  <c r="AF48" i="81"/>
  <c r="AE48" i="81"/>
  <c r="AH48" i="81"/>
  <c r="AJ48" i="81"/>
  <c r="AE35" i="81"/>
  <c r="AF35" i="81"/>
  <c r="AC35" i="81"/>
  <c r="AG35" i="81"/>
  <c r="AD35" i="81"/>
  <c r="AH35" i="81"/>
  <c r="AI35" i="81"/>
  <c r="AB35" i="81"/>
  <c r="AJ35" i="81"/>
  <c r="AF102" i="81"/>
  <c r="AC102" i="81"/>
  <c r="AG102" i="81"/>
  <c r="AE102" i="81"/>
  <c r="AD102" i="81"/>
  <c r="AJ102" i="81"/>
  <c r="AH102" i="81"/>
  <c r="AB102" i="81"/>
  <c r="AI102" i="81"/>
  <c r="AC59" i="81"/>
  <c r="AH59" i="81"/>
  <c r="AI59" i="81"/>
  <c r="AJ59" i="81"/>
  <c r="AF59" i="81"/>
  <c r="AB59" i="81"/>
  <c r="AD59" i="81"/>
  <c r="AG59" i="81"/>
  <c r="AE59" i="81"/>
  <c r="AG65" i="81"/>
  <c r="AE65" i="81"/>
  <c r="AD65" i="81"/>
  <c r="AI65" i="81"/>
  <c r="AJ65" i="81"/>
  <c r="AC65" i="81"/>
  <c r="AF65" i="81"/>
  <c r="AB65" i="81"/>
  <c r="AH65" i="81"/>
  <c r="R118" i="81"/>
  <c r="U118" i="81"/>
  <c r="AH24" i="81"/>
  <c r="AG24" i="81"/>
  <c r="AJ24" i="81"/>
  <c r="AB24" i="81"/>
  <c r="AI24" i="81"/>
  <c r="AC24" i="81"/>
  <c r="AD24" i="81"/>
  <c r="AE24" i="81"/>
  <c r="AF24" i="81"/>
  <c r="R126" i="63" l="1"/>
  <c r="AA116" i="81" s="1"/>
  <c r="R116" i="81"/>
  <c r="V117" i="63"/>
  <c r="V125" i="63"/>
  <c r="AJ116" i="81" s="1"/>
  <c r="AE118" i="81"/>
  <c r="AE119" i="81" s="1"/>
  <c r="AA16" i="40"/>
  <c r="AF16" i="40" s="1"/>
  <c r="AA9" i="63" a="1"/>
  <c r="Q16" i="40"/>
  <c r="V16" i="40" s="1"/>
  <c r="Y54" i="87"/>
  <c r="V54" i="87"/>
  <c r="AA54" i="87"/>
  <c r="AA38" i="40"/>
  <c r="AF38" i="40" s="1"/>
  <c r="AA17" i="40"/>
  <c r="AF17" i="40" s="1"/>
  <c r="AA28" i="40"/>
  <c r="AF28" i="40" s="1"/>
  <c r="W119" i="81"/>
  <c r="AA9" i="40"/>
  <c r="AF9" i="40" s="1"/>
  <c r="Q37" i="40"/>
  <c r="V37" i="40" s="1"/>
  <c r="AA43" i="40"/>
  <c r="AF43" i="40" s="1"/>
  <c r="U54" i="87"/>
  <c r="T54" i="87"/>
  <c r="Q24" i="40"/>
  <c r="V24" i="40" s="1"/>
  <c r="AA24" i="40"/>
  <c r="AF24" i="40" s="1"/>
  <c r="Q26" i="40"/>
  <c r="V26" i="40" s="1"/>
  <c r="Q38" i="40"/>
  <c r="V38" i="40" s="1"/>
  <c r="AA30" i="40"/>
  <c r="AF30" i="40" s="1"/>
  <c r="AC118" i="81"/>
  <c r="AE11" i="40"/>
  <c r="Z53" i="40"/>
  <c r="Z54" i="40" s="1"/>
  <c r="D10" i="41"/>
  <c r="D18" i="41" s="1"/>
  <c r="S119" i="81"/>
  <c r="W54" i="87"/>
  <c r="AI118" i="81"/>
  <c r="L41" i="40"/>
  <c r="G57" i="40"/>
  <c r="G58" i="40" s="1"/>
  <c r="AA15" i="40"/>
  <c r="AF15" i="40" s="1"/>
  <c r="AE8" i="40"/>
  <c r="Z48" i="40"/>
  <c r="AA14" i="40"/>
  <c r="AF14" i="40" s="1"/>
  <c r="Q36" i="40"/>
  <c r="V36" i="40" s="1"/>
  <c r="Q45" i="40"/>
  <c r="V45" i="40" s="1"/>
  <c r="P53" i="40"/>
  <c r="P54" i="40" s="1"/>
  <c r="U11" i="40"/>
  <c r="AA45" i="40"/>
  <c r="AF45" i="40" s="1"/>
  <c r="R119" i="81"/>
  <c r="U32" i="40"/>
  <c r="P55" i="40"/>
  <c r="P56" i="40" s="1"/>
  <c r="Q43" i="40"/>
  <c r="V43" i="40" s="1"/>
  <c r="U10" i="40"/>
  <c r="AG118" i="81"/>
  <c r="Q25" i="40"/>
  <c r="V25" i="40" s="1"/>
  <c r="Q20" i="40"/>
  <c r="V20" i="40" s="1"/>
  <c r="AA20" i="40"/>
  <c r="AF20" i="40" s="1"/>
  <c r="Q14" i="40"/>
  <c r="V14" i="40" s="1"/>
  <c r="AA46" i="40"/>
  <c r="AF46" i="40" s="1"/>
  <c r="U8" i="40"/>
  <c r="P48" i="40"/>
  <c r="Z54" i="87"/>
  <c r="X54" i="87"/>
  <c r="AA18" i="40"/>
  <c r="AF18" i="40" s="1"/>
  <c r="Q13" i="40"/>
  <c r="V13" i="40" s="1"/>
  <c r="AE10" i="40"/>
  <c r="AA37" i="40"/>
  <c r="AF37" i="40" s="1"/>
  <c r="AA26" i="40"/>
  <c r="AF26" i="40" s="1"/>
  <c r="AA31" i="40"/>
  <c r="AA32" i="40"/>
  <c r="AE32" i="40"/>
  <c r="Z55" i="40"/>
  <c r="Z56" i="40" s="1"/>
  <c r="Q8" i="40"/>
  <c r="AJ118" i="81"/>
  <c r="AB118" i="81"/>
  <c r="Q30" i="40"/>
  <c r="V30" i="40" s="1"/>
  <c r="AA11" i="40"/>
  <c r="AA10" i="40"/>
  <c r="Q9" i="40"/>
  <c r="V9" i="40" s="1"/>
  <c r="Q12" i="40"/>
  <c r="V12" i="40" s="1"/>
  <c r="Q18" i="40"/>
  <c r="V18" i="40" s="1"/>
  <c r="AA13" i="40"/>
  <c r="AF13" i="40" s="1"/>
  <c r="AA42" i="40"/>
  <c r="AF42" i="40" s="1"/>
  <c r="L8" i="40"/>
  <c r="G48" i="40"/>
  <c r="AH118" i="81"/>
  <c r="G53" i="40"/>
  <c r="G54" i="40" s="1"/>
  <c r="L11" i="40"/>
  <c r="AA27" i="40"/>
  <c r="AF27" i="40" s="1"/>
  <c r="U40" i="40"/>
  <c r="Q15" i="40"/>
  <c r="V15" i="40" s="1"/>
  <c r="K48" i="40"/>
  <c r="T119" i="81"/>
  <c r="E10" i="41"/>
  <c r="V119" i="81"/>
  <c r="G10" i="41"/>
  <c r="G18" i="41" s="1"/>
  <c r="AA36" i="40"/>
  <c r="AF36" i="40" s="1"/>
  <c r="Z57" i="40"/>
  <c r="Z58" i="40" s="1"/>
  <c r="AE41" i="40"/>
  <c r="Q11" i="40"/>
  <c r="Q10" i="40"/>
  <c r="U41" i="40"/>
  <c r="P57" i="40"/>
  <c r="P58" i="40" s="1"/>
  <c r="AE40" i="40"/>
  <c r="Q17" i="40"/>
  <c r="V17" i="40" s="1"/>
  <c r="G55" i="40"/>
  <c r="G56" i="40" s="1"/>
  <c r="L32" i="40"/>
  <c r="AD118" i="81"/>
  <c r="AA8" i="40"/>
  <c r="F10" i="41"/>
  <c r="F18" i="41" s="1"/>
  <c r="U119" i="81"/>
  <c r="Q27" i="40"/>
  <c r="V27" i="40" s="1"/>
  <c r="L40" i="40"/>
  <c r="I10" i="41"/>
  <c r="I18" i="41" s="1"/>
  <c r="Y119" i="81"/>
  <c r="Q19" i="40"/>
  <c r="V19" i="40" s="1"/>
  <c r="AA19" i="40"/>
  <c r="AF19" i="40" s="1"/>
  <c r="H10" i="41"/>
  <c r="H18" i="41" s="1"/>
  <c r="X119" i="81"/>
  <c r="AE31" i="40"/>
  <c r="U31" i="40"/>
  <c r="Z119" i="81"/>
  <c r="J10" i="41"/>
  <c r="Q32" i="40"/>
  <c r="Q31" i="40"/>
  <c r="L31" i="40"/>
  <c r="AF118" i="81"/>
  <c r="L10" i="40"/>
  <c r="Q28" i="40"/>
  <c r="V28" i="40" s="1"/>
  <c r="Q41" i="40"/>
  <c r="Q40" i="40"/>
  <c r="AA41" i="40"/>
  <c r="AA40" i="40"/>
  <c r="AA25" i="40"/>
  <c r="AF25" i="40" s="1"/>
  <c r="AA12" i="40"/>
  <c r="AF12" i="40" s="1"/>
  <c r="Q46" i="40"/>
  <c r="V46" i="40" s="1"/>
  <c r="Q42" i="40"/>
  <c r="V42" i="40" s="1"/>
  <c r="V126" i="63" l="1"/>
  <c r="AK116" i="81" s="1"/>
  <c r="AB116" i="81"/>
  <c r="AB119" i="81" s="1"/>
  <c r="AA10" i="63"/>
  <c r="AA67" i="63"/>
  <c r="AA78" i="63"/>
  <c r="AA86" i="63"/>
  <c r="AA81" i="63"/>
  <c r="AA89" i="63"/>
  <c r="AA63" i="63"/>
  <c r="AA12" i="63"/>
  <c r="AA23" i="63"/>
  <c r="AA68" i="63"/>
  <c r="AA17" i="63"/>
  <c r="AA75" i="63"/>
  <c r="AA37" i="63"/>
  <c r="AA94" i="63"/>
  <c r="AA55" i="63"/>
  <c r="AA66" i="63"/>
  <c r="AA74" i="63"/>
  <c r="AA57" i="63"/>
  <c r="AA53" i="63"/>
  <c r="AA27" i="63"/>
  <c r="AA107" i="63"/>
  <c r="AA11" i="63"/>
  <c r="AA44" i="63"/>
  <c r="AA112" i="63"/>
  <c r="AA51" i="63"/>
  <c r="AA13" i="63"/>
  <c r="AA82" i="63"/>
  <c r="AA43" i="63"/>
  <c r="AA54" i="63"/>
  <c r="AA62" i="63"/>
  <c r="AA33" i="63"/>
  <c r="AA29" i="63"/>
  <c r="AA85" i="63"/>
  <c r="AA95" i="63"/>
  <c r="AA93" i="63"/>
  <c r="AA32" i="63"/>
  <c r="AA88" i="63"/>
  <c r="AA39" i="63"/>
  <c r="AA108" i="63"/>
  <c r="AA70" i="63"/>
  <c r="AA31" i="63"/>
  <c r="AA42" i="63"/>
  <c r="AA50" i="63"/>
  <c r="AA21" i="63"/>
  <c r="AA100" i="63"/>
  <c r="AA49" i="63"/>
  <c r="AA83" i="63"/>
  <c r="AA69" i="63"/>
  <c r="AA113" i="63"/>
  <c r="AE113" i="63" s="1"/>
  <c r="AA64" i="63"/>
  <c r="AA15" i="63"/>
  <c r="AA84" i="63"/>
  <c r="AA58" i="63"/>
  <c r="AA115" i="63"/>
  <c r="AE115" i="63" s="1"/>
  <c r="AA19" i="63"/>
  <c r="AA30" i="63"/>
  <c r="AA38" i="63"/>
  <c r="AA116" i="63"/>
  <c r="AA76" i="63"/>
  <c r="AA25" i="63"/>
  <c r="AA71" i="63"/>
  <c r="AA45" i="63"/>
  <c r="AA101" i="63"/>
  <c r="AA40" i="63"/>
  <c r="AA109" i="63"/>
  <c r="AA60" i="63"/>
  <c r="AA46" i="63"/>
  <c r="AA103" i="63"/>
  <c r="AA114" i="63"/>
  <c r="AE114" i="63" s="1"/>
  <c r="AA18" i="63"/>
  <c r="AA26" i="63"/>
  <c r="AA80" i="63"/>
  <c r="AA52" i="63"/>
  <c r="AA96" i="63"/>
  <c r="AA59" i="63"/>
  <c r="AA9" i="63"/>
  <c r="AA77" i="63"/>
  <c r="AA16" i="63"/>
  <c r="AA97" i="63"/>
  <c r="AA36" i="63"/>
  <c r="AA34" i="63"/>
  <c r="AA91" i="63"/>
  <c r="AA102" i="63"/>
  <c r="AA110" i="63"/>
  <c r="AA14" i="63"/>
  <c r="AA56" i="63"/>
  <c r="AA28" i="63"/>
  <c r="AA72" i="63"/>
  <c r="AA47" i="63"/>
  <c r="AA104" i="63"/>
  <c r="AA65" i="63"/>
  <c r="AA111" i="63"/>
  <c r="AA73" i="63"/>
  <c r="AA24" i="63"/>
  <c r="AA22" i="63"/>
  <c r="AA99" i="63"/>
  <c r="AA48" i="63"/>
  <c r="AA20" i="63"/>
  <c r="AA35" i="63"/>
  <c r="AA79" i="63"/>
  <c r="AA92" i="63"/>
  <c r="AA90" i="63"/>
  <c r="AA41" i="63"/>
  <c r="AA106" i="63"/>
  <c r="AA98" i="63"/>
  <c r="AA87" i="63"/>
  <c r="AA105" i="63"/>
  <c r="AA61" i="63"/>
  <c r="AG119" i="81"/>
  <c r="AF10" i="40"/>
  <c r="AA55" i="40"/>
  <c r="AA56" i="40" s="1"/>
  <c r="AF32" i="40"/>
  <c r="J18" i="41"/>
  <c r="AF11" i="40"/>
  <c r="AA53" i="40"/>
  <c r="AA54" i="40" s="1"/>
  <c r="AF31" i="40"/>
  <c r="AA119" i="81"/>
  <c r="C10" i="41"/>
  <c r="V41" i="40"/>
  <c r="Q57" i="40"/>
  <c r="Q58" i="40" s="1"/>
  <c r="AJ119" i="81"/>
  <c r="J11" i="41"/>
  <c r="J19" i="41" s="1"/>
  <c r="AA48" i="40"/>
  <c r="AF8" i="40"/>
  <c r="I11" i="41"/>
  <c r="I19" i="41" s="1"/>
  <c r="AI119" i="81"/>
  <c r="E18" i="41"/>
  <c r="AE48" i="40"/>
  <c r="V32" i="40"/>
  <c r="Q55" i="40"/>
  <c r="Q56" i="40" s="1"/>
  <c r="AF40" i="40"/>
  <c r="H11" i="41"/>
  <c r="H19" i="41" s="1"/>
  <c r="AH119" i="81"/>
  <c r="V10" i="40"/>
  <c r="AF119" i="81"/>
  <c r="G11" i="41"/>
  <c r="G19" i="41" s="1"/>
  <c r="U48" i="40"/>
  <c r="AF41" i="40"/>
  <c r="AA57" i="40"/>
  <c r="AA58" i="40" s="1"/>
  <c r="Q53" i="40"/>
  <c r="Q54" i="40" s="1"/>
  <c r="V11" i="40"/>
  <c r="V40" i="40"/>
  <c r="V31" i="40"/>
  <c r="L48" i="40"/>
  <c r="AD119" i="81"/>
  <c r="E11" i="41"/>
  <c r="E19" i="41" s="1"/>
  <c r="V8" i="40"/>
  <c r="Q48" i="40"/>
  <c r="F11" i="41"/>
  <c r="F19" i="41" s="1"/>
  <c r="AC119" i="81"/>
  <c r="D11" i="41"/>
  <c r="D19" i="41" s="1"/>
  <c r="AE9" i="63" l="1"/>
  <c r="AC9" i="63"/>
  <c r="AF114" i="82"/>
  <c r="AH114" i="82"/>
  <c r="AI114" i="82"/>
  <c r="AK114" i="82"/>
  <c r="AE114" i="82"/>
  <c r="AG114" i="82"/>
  <c r="AJ114" i="82"/>
  <c r="AL114" i="82"/>
  <c r="AA117" i="63"/>
  <c r="AC116" i="63"/>
  <c r="AG116" i="63" s="1"/>
  <c r="AE116" i="63"/>
  <c r="AB118" i="63" a="1"/>
  <c r="AB9" i="63" a="1"/>
  <c r="AC113" i="63"/>
  <c r="AG113" i="63" s="1"/>
  <c r="AK119" i="81"/>
  <c r="C11" i="41"/>
  <c r="C19" i="41" s="1"/>
  <c r="AK39" i="82"/>
  <c r="AC38" i="63"/>
  <c r="AL39" i="82"/>
  <c r="AJ39" i="82"/>
  <c r="AF39" i="82"/>
  <c r="AI39" i="82"/>
  <c r="AH39" i="82"/>
  <c r="AE39" i="82"/>
  <c r="AG39" i="82"/>
  <c r="AE38" i="63"/>
  <c r="AI21" i="82"/>
  <c r="AH21" i="82"/>
  <c r="AE21" i="82"/>
  <c r="AL21" i="82"/>
  <c r="AG21" i="82"/>
  <c r="AC20" i="63"/>
  <c r="AF21" i="82"/>
  <c r="AJ21" i="82"/>
  <c r="AK21" i="82"/>
  <c r="AE20" i="63"/>
  <c r="AL110" i="82"/>
  <c r="AC109" i="63"/>
  <c r="AF110" i="82"/>
  <c r="AH110" i="82"/>
  <c r="AI110" i="82"/>
  <c r="AK110" i="82"/>
  <c r="AG110" i="82"/>
  <c r="AE110" i="82"/>
  <c r="AJ110" i="82"/>
  <c r="AE109" i="63"/>
  <c r="AJ10" i="82"/>
  <c r="AI10" i="82"/>
  <c r="AK10" i="82"/>
  <c r="AE10" i="82"/>
  <c r="AG10" i="82"/>
  <c r="AL10" i="82"/>
  <c r="AF10" i="82"/>
  <c r="AH10" i="82"/>
  <c r="AJ96" i="82"/>
  <c r="AL96" i="82"/>
  <c r="AE96" i="82"/>
  <c r="AK96" i="82"/>
  <c r="AC95" i="63"/>
  <c r="AI96" i="82"/>
  <c r="AH96" i="82"/>
  <c r="AF96" i="82"/>
  <c r="AG96" i="82"/>
  <c r="AE95" i="63"/>
  <c r="AG91" i="82"/>
  <c r="AL91" i="82"/>
  <c r="AH91" i="82"/>
  <c r="AJ91" i="82"/>
  <c r="AF91" i="82"/>
  <c r="AE91" i="82"/>
  <c r="AI91" i="82"/>
  <c r="AC90" i="63"/>
  <c r="AK91" i="82"/>
  <c r="AE90" i="63"/>
  <c r="AI108" i="82"/>
  <c r="AF108" i="82"/>
  <c r="AC107" i="63"/>
  <c r="AJ108" i="82"/>
  <c r="AH108" i="82"/>
  <c r="AE108" i="82"/>
  <c r="AL108" i="82"/>
  <c r="AG108" i="82"/>
  <c r="AK108" i="82"/>
  <c r="AE107" i="63"/>
  <c r="AC88" i="63"/>
  <c r="AI89" i="82"/>
  <c r="AH89" i="82"/>
  <c r="AF89" i="82"/>
  <c r="AJ89" i="82"/>
  <c r="AE89" i="82"/>
  <c r="AK89" i="82"/>
  <c r="AG89" i="82"/>
  <c r="AL89" i="82"/>
  <c r="AE88" i="63"/>
  <c r="AH95" i="82"/>
  <c r="AF95" i="82"/>
  <c r="AE95" i="82"/>
  <c r="AL95" i="82"/>
  <c r="AC94" i="63"/>
  <c r="AJ95" i="82"/>
  <c r="AI95" i="82"/>
  <c r="AK95" i="82"/>
  <c r="AG95" i="82"/>
  <c r="AE94" i="63"/>
  <c r="AH116" i="82"/>
  <c r="AE31" i="87" s="1"/>
  <c r="AG116" i="82"/>
  <c r="AD31" i="87" s="1"/>
  <c r="AF116" i="82"/>
  <c r="AC31" i="87" s="1"/>
  <c r="AC115" i="63"/>
  <c r="AK116" i="82"/>
  <c r="AH31" i="87" s="1"/>
  <c r="AJ116" i="82"/>
  <c r="AG31" i="87" s="1"/>
  <c r="AL116" i="82"/>
  <c r="AI31" i="87" s="1"/>
  <c r="AI116" i="82"/>
  <c r="AF31" i="87" s="1"/>
  <c r="AE116" i="82"/>
  <c r="AB31" i="87" s="1"/>
  <c r="AL90" i="82"/>
  <c r="AC89" i="63"/>
  <c r="AK90" i="82"/>
  <c r="AI90" i="82"/>
  <c r="AE90" i="82"/>
  <c r="AJ90" i="82"/>
  <c r="AH90" i="82"/>
  <c r="AG90" i="82"/>
  <c r="AF90" i="82"/>
  <c r="AE89" i="63"/>
  <c r="AF28" i="82"/>
  <c r="AH28" i="82"/>
  <c r="AG28" i="82"/>
  <c r="AJ28" i="82"/>
  <c r="AK28" i="82"/>
  <c r="AC27" i="63"/>
  <c r="AE28" i="82"/>
  <c r="AI28" i="82"/>
  <c r="AL28" i="82"/>
  <c r="AE27" i="63"/>
  <c r="AC14" i="63"/>
  <c r="AK15" i="82"/>
  <c r="AF15" i="82"/>
  <c r="AL15" i="82"/>
  <c r="AE15" i="82"/>
  <c r="AI15" i="82"/>
  <c r="AG15" i="82"/>
  <c r="AH15" i="82"/>
  <c r="AJ15" i="82"/>
  <c r="AE14" i="63"/>
  <c r="AH55" i="82"/>
  <c r="AE25" i="87" s="1"/>
  <c r="AL55" i="82"/>
  <c r="AI25" i="87" s="1"/>
  <c r="AJ55" i="82"/>
  <c r="AG25" i="87" s="1"/>
  <c r="AI55" i="82"/>
  <c r="AF25" i="87" s="1"/>
  <c r="AG55" i="82"/>
  <c r="AD25" i="87" s="1"/>
  <c r="AC54" i="63"/>
  <c r="AF55" i="82"/>
  <c r="AC25" i="87" s="1"/>
  <c r="AK55" i="82"/>
  <c r="AH25" i="87" s="1"/>
  <c r="AE55" i="82"/>
  <c r="AB25" i="87" s="1"/>
  <c r="AE54" i="63"/>
  <c r="AH27" i="82"/>
  <c r="AJ27" i="82"/>
  <c r="AC26" i="63"/>
  <c r="AI27" i="82"/>
  <c r="AK27" i="82"/>
  <c r="AE27" i="82"/>
  <c r="AG27" i="82"/>
  <c r="AL27" i="82"/>
  <c r="AF27" i="82"/>
  <c r="AE26" i="63"/>
  <c r="AL43" i="82"/>
  <c r="AE43" i="82"/>
  <c r="AC42" i="63"/>
  <c r="AH43" i="82"/>
  <c r="AI43" i="82"/>
  <c r="AF43" i="82"/>
  <c r="AG43" i="82"/>
  <c r="AK43" i="82"/>
  <c r="AJ43" i="82"/>
  <c r="AE42" i="63"/>
  <c r="AH26" i="82"/>
  <c r="AK26" i="82"/>
  <c r="AL26" i="82"/>
  <c r="AF26" i="82"/>
  <c r="AC25" i="63"/>
  <c r="AJ26" i="82"/>
  <c r="AI26" i="82"/>
  <c r="AE26" i="82"/>
  <c r="AG26" i="82"/>
  <c r="AE25" i="63"/>
  <c r="AH32" i="82"/>
  <c r="AJ32" i="82"/>
  <c r="AC31" i="63"/>
  <c r="AG32" i="82"/>
  <c r="AL32" i="82"/>
  <c r="AK32" i="82"/>
  <c r="AI32" i="82"/>
  <c r="AE32" i="82"/>
  <c r="AF32" i="82"/>
  <c r="AE31" i="63"/>
  <c r="AC91" i="63"/>
  <c r="AJ92" i="82"/>
  <c r="AG92" i="82"/>
  <c r="AI92" i="82"/>
  <c r="AH92" i="82"/>
  <c r="AK92" i="82"/>
  <c r="AF92" i="82"/>
  <c r="AL92" i="82"/>
  <c r="AE92" i="82"/>
  <c r="AE91" i="63"/>
  <c r="AL113" i="82"/>
  <c r="AF113" i="82"/>
  <c r="AK113" i="82"/>
  <c r="AC112" i="63"/>
  <c r="AG112" i="63" s="1"/>
  <c r="AE113" i="82"/>
  <c r="AH113" i="82"/>
  <c r="AJ113" i="82"/>
  <c r="AG113" i="82"/>
  <c r="AI113" i="82"/>
  <c r="AE112" i="63"/>
  <c r="AJ106" i="82"/>
  <c r="AF106" i="82"/>
  <c r="AC105" i="63"/>
  <c r="AK106" i="82"/>
  <c r="AH106" i="82"/>
  <c r="AL106" i="82"/>
  <c r="AG106" i="82"/>
  <c r="AI106" i="82"/>
  <c r="AE106" i="82"/>
  <c r="AE105" i="63"/>
  <c r="AG64" i="82"/>
  <c r="AL64" i="82"/>
  <c r="AH64" i="82"/>
  <c r="AJ64" i="82"/>
  <c r="AF64" i="82"/>
  <c r="AE64" i="82"/>
  <c r="AK64" i="82"/>
  <c r="AC63" i="63"/>
  <c r="AI64" i="82"/>
  <c r="AE63" i="63"/>
  <c r="AL29" i="82"/>
  <c r="AK29" i="82"/>
  <c r="AJ29" i="82"/>
  <c r="AF29" i="82"/>
  <c r="AI29" i="82"/>
  <c r="AC28" i="63"/>
  <c r="AH29" i="82"/>
  <c r="AE29" i="82"/>
  <c r="AG29" i="82"/>
  <c r="AE28" i="63"/>
  <c r="AK54" i="82"/>
  <c r="AH24" i="87" s="1"/>
  <c r="AI54" i="82"/>
  <c r="AF24" i="87" s="1"/>
  <c r="AC53" i="63"/>
  <c r="AG54" i="82"/>
  <c r="AD24" i="87" s="1"/>
  <c r="AE54" i="82"/>
  <c r="AB24" i="87" s="1"/>
  <c r="AL54" i="82"/>
  <c r="AI24" i="87" s="1"/>
  <c r="AJ54" i="82"/>
  <c r="AG24" i="87" s="1"/>
  <c r="AH54" i="82"/>
  <c r="AE24" i="87" s="1"/>
  <c r="AF54" i="82"/>
  <c r="AC24" i="87" s="1"/>
  <c r="AE53" i="63"/>
  <c r="AL42" i="82"/>
  <c r="AE42" i="82"/>
  <c r="AK42" i="82"/>
  <c r="AI42" i="82"/>
  <c r="AJ42" i="82"/>
  <c r="AG42" i="82"/>
  <c r="AH42" i="82"/>
  <c r="AC41" i="63"/>
  <c r="AF42" i="82"/>
  <c r="AE41" i="63"/>
  <c r="AK111" i="82"/>
  <c r="AE111" i="82"/>
  <c r="AF111" i="82"/>
  <c r="AC110" i="63"/>
  <c r="AH111" i="82"/>
  <c r="AL111" i="82"/>
  <c r="AI111" i="82"/>
  <c r="AJ111" i="82"/>
  <c r="AG111" i="82"/>
  <c r="AE110" i="63"/>
  <c r="AJ68" i="82"/>
  <c r="AK68" i="82"/>
  <c r="AI68" i="82"/>
  <c r="AL68" i="82"/>
  <c r="AG68" i="82"/>
  <c r="AH68" i="82"/>
  <c r="AC67" i="63"/>
  <c r="AF68" i="82"/>
  <c r="AE68" i="82"/>
  <c r="AE67" i="63"/>
  <c r="AF79" i="82"/>
  <c r="AC36" i="87" s="1"/>
  <c r="AK79" i="82"/>
  <c r="AH36" i="87" s="1"/>
  <c r="AC78" i="63"/>
  <c r="AG79" i="82"/>
  <c r="AD36" i="87" s="1"/>
  <c r="AJ79" i="82"/>
  <c r="AG36" i="87" s="1"/>
  <c r="AI79" i="82"/>
  <c r="AF36" i="87" s="1"/>
  <c r="AL79" i="82"/>
  <c r="AI36" i="87" s="1"/>
  <c r="AH79" i="82"/>
  <c r="AE36" i="87" s="1"/>
  <c r="AE79" i="82"/>
  <c r="AB36" i="87" s="1"/>
  <c r="AE78" i="63"/>
  <c r="AC23" i="63"/>
  <c r="AI24" i="82"/>
  <c r="AF24" i="82"/>
  <c r="AK24" i="82"/>
  <c r="AL24" i="82"/>
  <c r="AE24" i="82"/>
  <c r="AG24" i="82"/>
  <c r="AJ24" i="82"/>
  <c r="AH24" i="82"/>
  <c r="AE23" i="63"/>
  <c r="AL44" i="82"/>
  <c r="AF44" i="82"/>
  <c r="AK44" i="82"/>
  <c r="AG44" i="82"/>
  <c r="AI44" i="82"/>
  <c r="AE44" i="82"/>
  <c r="AC43" i="63"/>
  <c r="AH44" i="82"/>
  <c r="AJ44" i="82"/>
  <c r="AE43" i="63"/>
  <c r="AG67" i="82"/>
  <c r="AJ67" i="82"/>
  <c r="AF67" i="82"/>
  <c r="AE67" i="82"/>
  <c r="AC66" i="63"/>
  <c r="AL67" i="82"/>
  <c r="AI67" i="82"/>
  <c r="AH67" i="82"/>
  <c r="AK67" i="82"/>
  <c r="AE66" i="63"/>
  <c r="AI78" i="82"/>
  <c r="AK78" i="82"/>
  <c r="AH78" i="82"/>
  <c r="AG78" i="82"/>
  <c r="AC77" i="63"/>
  <c r="AL78" i="82"/>
  <c r="AF78" i="82"/>
  <c r="AE78" i="82"/>
  <c r="AJ78" i="82"/>
  <c r="AE77" i="63"/>
  <c r="AL88" i="82"/>
  <c r="AG88" i="82"/>
  <c r="AI88" i="82"/>
  <c r="AH88" i="82"/>
  <c r="AC87" i="63"/>
  <c r="AJ88" i="82"/>
  <c r="AE88" i="82"/>
  <c r="AF88" i="82"/>
  <c r="AK88" i="82"/>
  <c r="AE87" i="63"/>
  <c r="AH103" i="82"/>
  <c r="AE103" i="82"/>
  <c r="AI103" i="82"/>
  <c r="AF103" i="82"/>
  <c r="AC102" i="63"/>
  <c r="AK103" i="82"/>
  <c r="AG103" i="82"/>
  <c r="AL103" i="82"/>
  <c r="AJ103" i="82"/>
  <c r="AE102" i="63"/>
  <c r="AG107" i="82"/>
  <c r="AI107" i="82"/>
  <c r="AE107" i="82"/>
  <c r="AJ107" i="82"/>
  <c r="AK107" i="82"/>
  <c r="AL107" i="82"/>
  <c r="AC106" i="63"/>
  <c r="AH107" i="82"/>
  <c r="AF107" i="82"/>
  <c r="AE106" i="63"/>
  <c r="AJ105" i="82"/>
  <c r="AG46" i="87" s="1"/>
  <c r="AG105" i="82"/>
  <c r="AD46" i="87" s="1"/>
  <c r="AK105" i="82"/>
  <c r="AH46" i="87" s="1"/>
  <c r="AI105" i="82"/>
  <c r="AF46" i="87" s="1"/>
  <c r="AH105" i="82"/>
  <c r="AE46" i="87" s="1"/>
  <c r="AL105" i="82"/>
  <c r="AI46" i="87" s="1"/>
  <c r="AC104" i="63"/>
  <c r="AF105" i="82"/>
  <c r="AC46" i="87" s="1"/>
  <c r="AE105" i="82"/>
  <c r="AB46" i="87" s="1"/>
  <c r="AE104" i="63"/>
  <c r="AK22" i="82"/>
  <c r="AJ22" i="82"/>
  <c r="AG22" i="82"/>
  <c r="AE22" i="82"/>
  <c r="AH22" i="82"/>
  <c r="AL22" i="82"/>
  <c r="AI22" i="82"/>
  <c r="AC21" i="63"/>
  <c r="AF22" i="82"/>
  <c r="AE21" i="63"/>
  <c r="AC96" i="63"/>
  <c r="AE97" i="82"/>
  <c r="AI97" i="82"/>
  <c r="AK97" i="82"/>
  <c r="AL97" i="82"/>
  <c r="AF97" i="82"/>
  <c r="AH97" i="82"/>
  <c r="AJ97" i="82"/>
  <c r="AG97" i="82"/>
  <c r="AE96" i="63"/>
  <c r="AH61" i="82"/>
  <c r="AE61" i="82"/>
  <c r="AK61" i="82"/>
  <c r="AL61" i="82"/>
  <c r="AC60" i="63"/>
  <c r="AF61" i="82"/>
  <c r="AJ61" i="82"/>
  <c r="AI61" i="82"/>
  <c r="AG61" i="82"/>
  <c r="AE60" i="63"/>
  <c r="AG52" i="82"/>
  <c r="AH52" i="82"/>
  <c r="AC51" i="63"/>
  <c r="AI52" i="82"/>
  <c r="AF52" i="82"/>
  <c r="AE52" i="82"/>
  <c r="AL52" i="82"/>
  <c r="AJ52" i="82"/>
  <c r="AK52" i="82"/>
  <c r="AE51" i="63"/>
  <c r="AC36" i="63"/>
  <c r="AL37" i="82"/>
  <c r="AF37" i="82"/>
  <c r="AK37" i="82"/>
  <c r="AH37" i="82"/>
  <c r="AE37" i="82"/>
  <c r="AJ37" i="82"/>
  <c r="AI37" i="82"/>
  <c r="AG37" i="82"/>
  <c r="AE36" i="63"/>
  <c r="AL41" i="82"/>
  <c r="AC40" i="63"/>
  <c r="AJ41" i="82"/>
  <c r="AH41" i="82"/>
  <c r="AG41" i="82"/>
  <c r="AF41" i="82"/>
  <c r="AI41" i="82"/>
  <c r="AK41" i="82"/>
  <c r="AE41" i="82"/>
  <c r="AE40" i="63"/>
  <c r="AH109" i="82"/>
  <c r="AG109" i="82"/>
  <c r="AK109" i="82"/>
  <c r="AE109" i="82"/>
  <c r="AC108" i="63"/>
  <c r="AL109" i="82"/>
  <c r="AJ109" i="82"/>
  <c r="AF109" i="82"/>
  <c r="AI109" i="82"/>
  <c r="AE108" i="63"/>
  <c r="AL86" i="82"/>
  <c r="AG86" i="82"/>
  <c r="AI86" i="82"/>
  <c r="AK86" i="82"/>
  <c r="AE86" i="82"/>
  <c r="AJ86" i="82"/>
  <c r="AH86" i="82"/>
  <c r="AF86" i="82"/>
  <c r="AC85" i="63"/>
  <c r="AE85" i="63"/>
  <c r="AJ87" i="82"/>
  <c r="AL87" i="82"/>
  <c r="AH87" i="82"/>
  <c r="AE87" i="82"/>
  <c r="AG87" i="82"/>
  <c r="AF87" i="82"/>
  <c r="AC86" i="63"/>
  <c r="AI87" i="82"/>
  <c r="AK87" i="82"/>
  <c r="AE86" i="63"/>
  <c r="AK12" i="82"/>
  <c r="AJ12" i="82"/>
  <c r="AI12" i="82"/>
  <c r="AL12" i="82"/>
  <c r="AG12" i="82"/>
  <c r="AH12" i="82"/>
  <c r="AC11" i="63"/>
  <c r="AE12" i="82"/>
  <c r="AF12" i="82"/>
  <c r="AE11" i="63"/>
  <c r="AF58" i="82"/>
  <c r="AJ58" i="82"/>
  <c r="AH58" i="82"/>
  <c r="AC57" i="63"/>
  <c r="AL58" i="82"/>
  <c r="AE58" i="82"/>
  <c r="AG58" i="82"/>
  <c r="AK58" i="82"/>
  <c r="AI58" i="82"/>
  <c r="AE57" i="63"/>
  <c r="AI33" i="82"/>
  <c r="AK33" i="82"/>
  <c r="AC32" i="63"/>
  <c r="AJ33" i="82"/>
  <c r="AG33" i="82"/>
  <c r="AL33" i="82"/>
  <c r="AF33" i="82"/>
  <c r="AE33" i="82"/>
  <c r="AH33" i="82"/>
  <c r="AE32" i="63"/>
  <c r="AK99" i="82"/>
  <c r="AL99" i="82"/>
  <c r="AH99" i="82"/>
  <c r="AF99" i="82"/>
  <c r="AJ99" i="82"/>
  <c r="AI99" i="82"/>
  <c r="AG99" i="82"/>
  <c r="AE99" i="82"/>
  <c r="AC98" i="63"/>
  <c r="AE98" i="63"/>
  <c r="AL30" i="82"/>
  <c r="AG30" i="82"/>
  <c r="AK30" i="82"/>
  <c r="AH30" i="82"/>
  <c r="AJ30" i="82"/>
  <c r="AE30" i="82"/>
  <c r="AC29" i="63"/>
  <c r="AI30" i="82"/>
  <c r="AF30" i="82"/>
  <c r="AE29" i="63"/>
  <c r="AE71" i="82"/>
  <c r="AL71" i="82"/>
  <c r="AF71" i="82"/>
  <c r="AH71" i="82"/>
  <c r="AJ71" i="82"/>
  <c r="AC70" i="63"/>
  <c r="AI71" i="82"/>
  <c r="AG71" i="82"/>
  <c r="AK71" i="82"/>
  <c r="AE70" i="63"/>
  <c r="AL34" i="82"/>
  <c r="AE34" i="82"/>
  <c r="AJ34" i="82"/>
  <c r="AH34" i="82"/>
  <c r="AG34" i="82"/>
  <c r="AK34" i="82"/>
  <c r="AC33" i="63"/>
  <c r="AI34" i="82"/>
  <c r="AF34" i="82"/>
  <c r="AE33" i="63"/>
  <c r="AE93" i="82"/>
  <c r="AC92" i="63"/>
  <c r="AG93" i="82"/>
  <c r="AJ93" i="82"/>
  <c r="AK93" i="82"/>
  <c r="AH93" i="82"/>
  <c r="AL93" i="82"/>
  <c r="AF93" i="82"/>
  <c r="AI93" i="82"/>
  <c r="AE92" i="63"/>
  <c r="AL51" i="82"/>
  <c r="AC50" i="63"/>
  <c r="AI51" i="82"/>
  <c r="AF51" i="82"/>
  <c r="AJ51" i="82"/>
  <c r="AK51" i="82"/>
  <c r="AG51" i="82"/>
  <c r="AE51" i="82"/>
  <c r="AH51" i="82"/>
  <c r="AE50" i="63"/>
  <c r="AL102" i="82"/>
  <c r="AJ102" i="82"/>
  <c r="AK102" i="82"/>
  <c r="AF102" i="82"/>
  <c r="AE102" i="82"/>
  <c r="AI102" i="82"/>
  <c r="AH102" i="82"/>
  <c r="AC101" i="63"/>
  <c r="AG102" i="82"/>
  <c r="AE101" i="63"/>
  <c r="AE72" i="82"/>
  <c r="AF72" i="82"/>
  <c r="AH72" i="82"/>
  <c r="AK72" i="82"/>
  <c r="AJ72" i="82"/>
  <c r="AG72" i="82"/>
  <c r="AC71" i="63"/>
  <c r="AI72" i="82"/>
  <c r="AL72" i="82"/>
  <c r="AE71" i="63"/>
  <c r="AJ81" i="82"/>
  <c r="AK81" i="82"/>
  <c r="AC80" i="63"/>
  <c r="AI81" i="82"/>
  <c r="AF81" i="82"/>
  <c r="AE81" i="82"/>
  <c r="AL81" i="82"/>
  <c r="AH81" i="82"/>
  <c r="AG81" i="82"/>
  <c r="AE80" i="63"/>
  <c r="AG80" i="82"/>
  <c r="AD37" i="87" s="1"/>
  <c r="AH80" i="82"/>
  <c r="AE37" i="87" s="1"/>
  <c r="AJ80" i="82"/>
  <c r="AG37" i="87" s="1"/>
  <c r="AL80" i="82"/>
  <c r="AI37" i="87" s="1"/>
  <c r="AE80" i="82"/>
  <c r="AB37" i="87" s="1"/>
  <c r="AC79" i="63"/>
  <c r="AF80" i="82"/>
  <c r="AC37" i="87" s="1"/>
  <c r="AI80" i="82"/>
  <c r="AF37" i="87" s="1"/>
  <c r="AK80" i="82"/>
  <c r="AH37" i="87" s="1"/>
  <c r="AE79" i="63"/>
  <c r="C18" i="41"/>
  <c r="AK56" i="82"/>
  <c r="AE56" i="82"/>
  <c r="AH56" i="82"/>
  <c r="AF56" i="82"/>
  <c r="AC55" i="63"/>
  <c r="AI56" i="82"/>
  <c r="AG56" i="82"/>
  <c r="AL56" i="82"/>
  <c r="AJ56" i="82"/>
  <c r="AE55" i="63"/>
  <c r="AG48" i="82"/>
  <c r="AI48" i="82"/>
  <c r="AJ48" i="82"/>
  <c r="AE48" i="82"/>
  <c r="AH48" i="82"/>
  <c r="AL48" i="82"/>
  <c r="AC47" i="63"/>
  <c r="AF48" i="82"/>
  <c r="AK48" i="82"/>
  <c r="AE47" i="63"/>
  <c r="AI75" i="82"/>
  <c r="AJ75" i="82"/>
  <c r="AE75" i="82"/>
  <c r="AC74" i="63"/>
  <c r="AK75" i="82"/>
  <c r="AF75" i="82"/>
  <c r="AG75" i="82"/>
  <c r="AL75" i="82"/>
  <c r="AH75" i="82"/>
  <c r="AE74" i="63"/>
  <c r="AL19" i="82"/>
  <c r="AJ19" i="82"/>
  <c r="AG19" i="82"/>
  <c r="AI19" i="82"/>
  <c r="AC18" i="63"/>
  <c r="AE19" i="82"/>
  <c r="AK19" i="82"/>
  <c r="AH19" i="82"/>
  <c r="AF19" i="82"/>
  <c r="AE18" i="63"/>
  <c r="AJ115" i="82"/>
  <c r="AF115" i="82"/>
  <c r="AE115" i="82"/>
  <c r="AG115" i="82"/>
  <c r="AC114" i="63"/>
  <c r="AG114" i="63" s="1"/>
  <c r="AH115" i="82"/>
  <c r="AK115" i="82"/>
  <c r="AI115" i="82"/>
  <c r="AL115" i="82"/>
  <c r="AG17" i="82"/>
  <c r="AF17" i="82"/>
  <c r="AH17" i="82"/>
  <c r="AI17" i="82"/>
  <c r="AK17" i="82"/>
  <c r="AE17" i="82"/>
  <c r="AJ17" i="82"/>
  <c r="AL17" i="82"/>
  <c r="AC16" i="63"/>
  <c r="AE16" i="63"/>
  <c r="AE36" i="82"/>
  <c r="AF36" i="82"/>
  <c r="AC17" i="87" s="1"/>
  <c r="AK36" i="82"/>
  <c r="AH17" i="87" s="1"/>
  <c r="AI36" i="82"/>
  <c r="AJ36" i="82"/>
  <c r="AC35" i="63"/>
  <c r="AG36" i="82"/>
  <c r="AL36" i="82"/>
  <c r="AH36" i="82"/>
  <c r="AE35" i="63"/>
  <c r="AG31" i="82"/>
  <c r="AF31" i="82"/>
  <c r="AJ31" i="82"/>
  <c r="AH31" i="82"/>
  <c r="AK31" i="82"/>
  <c r="AI31" i="82"/>
  <c r="AC30" i="63"/>
  <c r="AL31" i="82"/>
  <c r="AE31" i="82"/>
  <c r="AE30" i="63"/>
  <c r="AK59" i="82"/>
  <c r="AF59" i="82"/>
  <c r="AH59" i="82"/>
  <c r="AL59" i="82"/>
  <c r="AE59" i="82"/>
  <c r="AG59" i="82"/>
  <c r="AC58" i="63"/>
  <c r="AJ59" i="82"/>
  <c r="AI59" i="82"/>
  <c r="AE58" i="63"/>
  <c r="AC39" i="63"/>
  <c r="AH40" i="82"/>
  <c r="AL40" i="82"/>
  <c r="AF40" i="82"/>
  <c r="AE40" i="82"/>
  <c r="AG40" i="82"/>
  <c r="AJ40" i="82"/>
  <c r="AK40" i="82"/>
  <c r="AI40" i="82"/>
  <c r="AE39" i="63"/>
  <c r="AJ25" i="82"/>
  <c r="AI25" i="82"/>
  <c r="AL25" i="82"/>
  <c r="AH25" i="82"/>
  <c r="AF25" i="82"/>
  <c r="AE25" i="82"/>
  <c r="AG25" i="82"/>
  <c r="AK25" i="82"/>
  <c r="AC24" i="63"/>
  <c r="AE24" i="63"/>
  <c r="AL45" i="82"/>
  <c r="AJ45" i="82"/>
  <c r="AK45" i="82"/>
  <c r="AG45" i="82"/>
  <c r="AE45" i="82"/>
  <c r="AF45" i="82"/>
  <c r="AC44" i="63"/>
  <c r="AH45" i="82"/>
  <c r="AI45" i="82"/>
  <c r="AE44" i="63"/>
  <c r="AH50" i="82"/>
  <c r="AJ50" i="82"/>
  <c r="AL50" i="82"/>
  <c r="AG50" i="82"/>
  <c r="AI50" i="82"/>
  <c r="AE50" i="82"/>
  <c r="AK50" i="82"/>
  <c r="AC49" i="63"/>
  <c r="AF50" i="82"/>
  <c r="AE49" i="63"/>
  <c r="AH47" i="82"/>
  <c r="AK47" i="82"/>
  <c r="AI47" i="82"/>
  <c r="AJ47" i="82"/>
  <c r="AC46" i="63"/>
  <c r="AF47" i="82"/>
  <c r="AG47" i="82"/>
  <c r="AE47" i="82"/>
  <c r="AL47" i="82"/>
  <c r="AE46" i="63"/>
  <c r="AL63" i="82"/>
  <c r="AF63" i="82"/>
  <c r="AK63" i="82"/>
  <c r="AI63" i="82"/>
  <c r="AJ63" i="82"/>
  <c r="AE63" i="82"/>
  <c r="AH63" i="82"/>
  <c r="AC62" i="63"/>
  <c r="AG63" i="82"/>
  <c r="AE62" i="63"/>
  <c r="AH77" i="82"/>
  <c r="AE35" i="87" s="1"/>
  <c r="AC76" i="63"/>
  <c r="AJ77" i="82"/>
  <c r="AG35" i="87" s="1"/>
  <c r="AF77" i="82"/>
  <c r="AC35" i="87" s="1"/>
  <c r="AK77" i="82"/>
  <c r="AH35" i="87" s="1"/>
  <c r="AI77" i="82"/>
  <c r="AF35" i="87" s="1"/>
  <c r="AL77" i="82"/>
  <c r="AI35" i="87" s="1"/>
  <c r="AG77" i="82"/>
  <c r="AD35" i="87" s="1"/>
  <c r="AE77" i="82"/>
  <c r="AB35" i="87" s="1"/>
  <c r="AE76" i="63"/>
  <c r="AH57" i="82"/>
  <c r="AK57" i="82"/>
  <c r="AF57" i="82"/>
  <c r="AC56" i="63"/>
  <c r="AJ57" i="82"/>
  <c r="AL57" i="82"/>
  <c r="AG57" i="82"/>
  <c r="AI57" i="82"/>
  <c r="AE57" i="82"/>
  <c r="AE56" i="63"/>
  <c r="AG112" i="82"/>
  <c r="AI112" i="82"/>
  <c r="AE112" i="82"/>
  <c r="AF112" i="82"/>
  <c r="AL112" i="82"/>
  <c r="AH112" i="82"/>
  <c r="AC111" i="63"/>
  <c r="AJ112" i="82"/>
  <c r="AK112" i="82"/>
  <c r="AE111" i="63"/>
  <c r="V48" i="40"/>
  <c r="AH18" i="82"/>
  <c r="AE18" i="82"/>
  <c r="AK18" i="82"/>
  <c r="AI18" i="82"/>
  <c r="AG18" i="82"/>
  <c r="AL18" i="82"/>
  <c r="AF18" i="82"/>
  <c r="AJ18" i="82"/>
  <c r="AC17" i="63"/>
  <c r="AE17" i="63"/>
  <c r="AL70" i="82"/>
  <c r="AJ70" i="82"/>
  <c r="AF70" i="82"/>
  <c r="AG70" i="82"/>
  <c r="AI70" i="82"/>
  <c r="AC69" i="63"/>
  <c r="AH70" i="82"/>
  <c r="AK70" i="82"/>
  <c r="AE70" i="82"/>
  <c r="AE69" i="63"/>
  <c r="AC75" i="63"/>
  <c r="AG76" i="82"/>
  <c r="AI76" i="82"/>
  <c r="AL76" i="82"/>
  <c r="AK76" i="82"/>
  <c r="AH76" i="82"/>
  <c r="AJ76" i="82"/>
  <c r="AE76" i="82"/>
  <c r="AF76" i="82"/>
  <c r="AE75" i="63"/>
  <c r="AI60" i="82"/>
  <c r="AJ60" i="82"/>
  <c r="AH60" i="82"/>
  <c r="AF60" i="82"/>
  <c r="AG60" i="82"/>
  <c r="AK60" i="82"/>
  <c r="AE60" i="82"/>
  <c r="AL60" i="82"/>
  <c r="AC59" i="63"/>
  <c r="AE59" i="63"/>
  <c r="AK74" i="82"/>
  <c r="AH74" i="82"/>
  <c r="AJ74" i="82"/>
  <c r="AF74" i="82"/>
  <c r="AC73" i="63"/>
  <c r="AG74" i="82"/>
  <c r="AE74" i="82"/>
  <c r="AL74" i="82"/>
  <c r="AI74" i="82"/>
  <c r="AE73" i="63"/>
  <c r="AC34" i="63"/>
  <c r="AG35" i="82"/>
  <c r="AK35" i="82"/>
  <c r="AJ35" i="82"/>
  <c r="AE35" i="82"/>
  <c r="AH35" i="82"/>
  <c r="AF35" i="82"/>
  <c r="AL35" i="82"/>
  <c r="AI35" i="82"/>
  <c r="AE34" i="63"/>
  <c r="AE53" i="82"/>
  <c r="AB23" i="87" s="1"/>
  <c r="AI53" i="82"/>
  <c r="AF23" i="87" s="1"/>
  <c r="AK53" i="82"/>
  <c r="AH23" i="87" s="1"/>
  <c r="AF53" i="82"/>
  <c r="AC23" i="87" s="1"/>
  <c r="AJ53" i="82"/>
  <c r="AG23" i="87" s="1"/>
  <c r="AC52" i="63"/>
  <c r="AH53" i="82"/>
  <c r="AE23" i="87" s="1"/>
  <c r="AL53" i="82"/>
  <c r="AI23" i="87" s="1"/>
  <c r="AG53" i="82"/>
  <c r="AD23" i="87" s="1"/>
  <c r="AE52" i="63"/>
  <c r="AC103" i="63"/>
  <c r="AE104" i="82"/>
  <c r="AF104" i="82"/>
  <c r="AK104" i="82"/>
  <c r="AL104" i="82"/>
  <c r="AH104" i="82"/>
  <c r="AG104" i="82"/>
  <c r="AJ104" i="82"/>
  <c r="AI104" i="82"/>
  <c r="AE103" i="63"/>
  <c r="AG94" i="82"/>
  <c r="AL94" i="82"/>
  <c r="AK94" i="82"/>
  <c r="AC93" i="63"/>
  <c r="AH94" i="82"/>
  <c r="AJ94" i="82"/>
  <c r="AI94" i="82"/>
  <c r="AF94" i="82"/>
  <c r="AE94" i="82"/>
  <c r="AE93" i="63"/>
  <c r="AF65" i="82"/>
  <c r="AJ65" i="82"/>
  <c r="AL65" i="82"/>
  <c r="AK65" i="82"/>
  <c r="AG65" i="82"/>
  <c r="AC64" i="63"/>
  <c r="AH65" i="82"/>
  <c r="AE65" i="82"/>
  <c r="AI65" i="82"/>
  <c r="AE64" i="63"/>
  <c r="AL62" i="82"/>
  <c r="AI62" i="82"/>
  <c r="AG62" i="82"/>
  <c r="AJ62" i="82"/>
  <c r="AF62" i="82"/>
  <c r="AC28" i="87" s="1"/>
  <c r="AK62" i="82"/>
  <c r="AE62" i="82"/>
  <c r="AH62" i="82"/>
  <c r="AC61" i="63"/>
  <c r="AE61" i="63"/>
  <c r="AE84" i="82"/>
  <c r="AG84" i="82"/>
  <c r="AF84" i="82"/>
  <c r="AL84" i="82"/>
  <c r="AJ84" i="82"/>
  <c r="AC83" i="63"/>
  <c r="AK84" i="82"/>
  <c r="AH84" i="82"/>
  <c r="AI84" i="82"/>
  <c r="AE83" i="63"/>
  <c r="AI101" i="82"/>
  <c r="AL101" i="82"/>
  <c r="AH101" i="82"/>
  <c r="AK101" i="82"/>
  <c r="AC100" i="63"/>
  <c r="AG101" i="82"/>
  <c r="AF101" i="82"/>
  <c r="AE101" i="82"/>
  <c r="AJ101" i="82"/>
  <c r="AE100" i="63"/>
  <c r="AJ85" i="82"/>
  <c r="AF85" i="82"/>
  <c r="AL85" i="82"/>
  <c r="AG85" i="82"/>
  <c r="AI85" i="82"/>
  <c r="AC84" i="63"/>
  <c r="AH85" i="82"/>
  <c r="AK85" i="82"/>
  <c r="AE85" i="82"/>
  <c r="AE84" i="63"/>
  <c r="AF16" i="82"/>
  <c r="AL16" i="82"/>
  <c r="AE16" i="82"/>
  <c r="AJ16" i="82"/>
  <c r="AK16" i="82"/>
  <c r="AI16" i="82"/>
  <c r="AC15" i="63"/>
  <c r="AH16" i="82"/>
  <c r="AG16" i="82"/>
  <c r="AE15" i="63"/>
  <c r="AF69" i="82"/>
  <c r="AJ69" i="82"/>
  <c r="AI69" i="82"/>
  <c r="AG69" i="82"/>
  <c r="AL69" i="82"/>
  <c r="AC68" i="63"/>
  <c r="AK69" i="82"/>
  <c r="AE69" i="82"/>
  <c r="AH69" i="82"/>
  <c r="AE68" i="63"/>
  <c r="AC82" i="63"/>
  <c r="AJ83" i="82"/>
  <c r="AL83" i="82"/>
  <c r="AI83" i="82"/>
  <c r="AH83" i="82"/>
  <c r="AE83" i="82"/>
  <c r="AF83" i="82"/>
  <c r="AK83" i="82"/>
  <c r="AG83" i="82"/>
  <c r="AE82" i="63"/>
  <c r="AE98" i="82"/>
  <c r="AB41" i="87" s="1"/>
  <c r="AL98" i="82"/>
  <c r="AI41" i="87" s="1"/>
  <c r="AK98" i="82"/>
  <c r="AH41" i="87" s="1"/>
  <c r="AJ98" i="82"/>
  <c r="AG41" i="87" s="1"/>
  <c r="AC97" i="63"/>
  <c r="AG98" i="82"/>
  <c r="AD41" i="87" s="1"/>
  <c r="AF98" i="82"/>
  <c r="AC41" i="87" s="1"/>
  <c r="AH98" i="82"/>
  <c r="AE41" i="87" s="1"/>
  <c r="AI98" i="82"/>
  <c r="AF41" i="87" s="1"/>
  <c r="AE97" i="63"/>
  <c r="AJ20" i="82"/>
  <c r="AH20" i="82"/>
  <c r="AG20" i="82"/>
  <c r="AK20" i="82"/>
  <c r="AF20" i="82"/>
  <c r="AC19" i="63"/>
  <c r="AL20" i="82"/>
  <c r="AI20" i="82"/>
  <c r="AE20" i="82"/>
  <c r="AE19" i="63"/>
  <c r="AK38" i="82"/>
  <c r="AE38" i="82"/>
  <c r="AJ38" i="82"/>
  <c r="AH38" i="82"/>
  <c r="AC37" i="63"/>
  <c r="AL38" i="82"/>
  <c r="AF38" i="82"/>
  <c r="AI38" i="82"/>
  <c r="AG38" i="82"/>
  <c r="AD18" i="87" s="1"/>
  <c r="AE37" i="63"/>
  <c r="AJ66" i="82"/>
  <c r="AG66" i="82"/>
  <c r="AC65" i="63"/>
  <c r="AH66" i="82"/>
  <c r="AK66" i="82"/>
  <c r="AE66" i="82"/>
  <c r="AF66" i="82"/>
  <c r="AI66" i="82"/>
  <c r="AL66" i="82"/>
  <c r="AE65" i="63"/>
  <c r="AG23" i="82"/>
  <c r="AI23" i="82"/>
  <c r="AL23" i="82"/>
  <c r="AE23" i="82"/>
  <c r="AH23" i="82"/>
  <c r="AK23" i="82"/>
  <c r="AF23" i="82"/>
  <c r="AC22" i="63"/>
  <c r="AJ23" i="82"/>
  <c r="AE22" i="63"/>
  <c r="AE73" i="82"/>
  <c r="AC72" i="63"/>
  <c r="AH73" i="82"/>
  <c r="AF73" i="82"/>
  <c r="AJ73" i="82"/>
  <c r="AG73" i="82"/>
  <c r="AK73" i="82"/>
  <c r="AI73" i="82"/>
  <c r="AL73" i="82"/>
  <c r="AE72" i="63"/>
  <c r="AH13" i="82"/>
  <c r="AK13" i="82"/>
  <c r="AF13" i="82"/>
  <c r="AC12" i="63"/>
  <c r="AI13" i="82"/>
  <c r="AE13" i="82"/>
  <c r="AG13" i="82"/>
  <c r="AJ13" i="82"/>
  <c r="AL13" i="82"/>
  <c r="AE12" i="63"/>
  <c r="AI49" i="82"/>
  <c r="AG49" i="82"/>
  <c r="AJ49" i="82"/>
  <c r="AL49" i="82"/>
  <c r="AE49" i="82"/>
  <c r="AK49" i="82"/>
  <c r="AC48" i="63"/>
  <c r="AF49" i="82"/>
  <c r="AH49" i="82"/>
  <c r="AE48" i="63"/>
  <c r="AK100" i="82"/>
  <c r="AG100" i="82"/>
  <c r="AJ100" i="82"/>
  <c r="AI100" i="82"/>
  <c r="AL100" i="82"/>
  <c r="AC99" i="63"/>
  <c r="AE100" i="82"/>
  <c r="AH100" i="82"/>
  <c r="AF100" i="82"/>
  <c r="AE99" i="63"/>
  <c r="AH82" i="82"/>
  <c r="AF82" i="82"/>
  <c r="AK82" i="82"/>
  <c r="AL82" i="82"/>
  <c r="AE82" i="82"/>
  <c r="AC81" i="63"/>
  <c r="AI82" i="82"/>
  <c r="AG82" i="82"/>
  <c r="AJ82" i="82"/>
  <c r="AE81" i="63"/>
  <c r="AF11" i="82"/>
  <c r="AG11" i="82"/>
  <c r="AC10" i="63"/>
  <c r="AH11" i="82"/>
  <c r="AI11" i="82"/>
  <c r="AJ11" i="82"/>
  <c r="AK11" i="82"/>
  <c r="AL11" i="82"/>
  <c r="AE11" i="82"/>
  <c r="AE10" i="63"/>
  <c r="AF14" i="82"/>
  <c r="AI14" i="82"/>
  <c r="AE14" i="82"/>
  <c r="AL14" i="82"/>
  <c r="AC13" i="63"/>
  <c r="AJ14" i="82"/>
  <c r="AG14" i="82"/>
  <c r="AH14" i="82"/>
  <c r="AK14" i="82"/>
  <c r="AE13" i="63"/>
  <c r="AI46" i="82"/>
  <c r="AL46" i="82"/>
  <c r="AG46" i="82"/>
  <c r="AK46" i="82"/>
  <c r="AE46" i="82"/>
  <c r="AF46" i="82"/>
  <c r="AJ46" i="82"/>
  <c r="AC45" i="63"/>
  <c r="AH46" i="82"/>
  <c r="AE45" i="63"/>
  <c r="AH117" i="82"/>
  <c r="AE49" i="87" s="1"/>
  <c r="AF117" i="82"/>
  <c r="AC49" i="87" s="1"/>
  <c r="AG117" i="82"/>
  <c r="AD49" i="87" s="1"/>
  <c r="AI117" i="82"/>
  <c r="AF49" i="87" s="1"/>
  <c r="AK117" i="82"/>
  <c r="AH49" i="87" s="1"/>
  <c r="AE117" i="82"/>
  <c r="AB49" i="87" s="1"/>
  <c r="AJ117" i="82"/>
  <c r="AG49" i="87" s="1"/>
  <c r="AL117" i="82"/>
  <c r="AI49" i="87" s="1"/>
  <c r="AF48" i="40"/>
  <c r="AC18" i="87" l="1"/>
  <c r="AG9" i="63"/>
  <c r="BE8" i="81" s="1"/>
  <c r="AU8" i="81"/>
  <c r="AI18" i="87"/>
  <c r="AG18" i="87"/>
  <c r="AP114" i="82"/>
  <c r="AQ114" i="82"/>
  <c r="AS114" i="82"/>
  <c r="AO114" i="82"/>
  <c r="AM114" i="82"/>
  <c r="AN114" i="82"/>
  <c r="AT114" i="82"/>
  <c r="AR114" i="82"/>
  <c r="AE117" i="63"/>
  <c r="AC117" i="63"/>
  <c r="AE18" i="87"/>
  <c r="AE21" i="87"/>
  <c r="AC21" i="87"/>
  <c r="AB18" i="87"/>
  <c r="AG28" i="87"/>
  <c r="AG21" i="87"/>
  <c r="AD118" i="63" a="1"/>
  <c r="AD9" i="63" a="1"/>
  <c r="AU112" i="81"/>
  <c r="BE112" i="81"/>
  <c r="AB9" i="63"/>
  <c r="AF9" i="63" s="1"/>
  <c r="AB78" i="63"/>
  <c r="AF78" i="63" s="1"/>
  <c r="AB100" i="63"/>
  <c r="AF100" i="63" s="1"/>
  <c r="AB39" i="63"/>
  <c r="AF39" i="63" s="1"/>
  <c r="AB50" i="63"/>
  <c r="AF50" i="63" s="1"/>
  <c r="AB61" i="63"/>
  <c r="AF61" i="63" s="1"/>
  <c r="AB80" i="63"/>
  <c r="AF80" i="63" s="1"/>
  <c r="AB55" i="63"/>
  <c r="AF55" i="63" s="1"/>
  <c r="AB41" i="63"/>
  <c r="AF41" i="63" s="1"/>
  <c r="AB16" i="63"/>
  <c r="AF16" i="63" s="1"/>
  <c r="AB24" i="63"/>
  <c r="AF24" i="63" s="1"/>
  <c r="AB35" i="63"/>
  <c r="AF35" i="63" s="1"/>
  <c r="AB46" i="63"/>
  <c r="AF46" i="63" s="1"/>
  <c r="AB57" i="63"/>
  <c r="AF57" i="63" s="1"/>
  <c r="AB115" i="63"/>
  <c r="AF115" i="63" s="1"/>
  <c r="AB54" i="63"/>
  <c r="AF54" i="63" s="1"/>
  <c r="AB76" i="63"/>
  <c r="AF76" i="63" s="1"/>
  <c r="AB27" i="63"/>
  <c r="AF27" i="63" s="1"/>
  <c r="AB38" i="63"/>
  <c r="AB49" i="63"/>
  <c r="AF49" i="63" s="1"/>
  <c r="AB68" i="63"/>
  <c r="AF68" i="63" s="1"/>
  <c r="AB31" i="63"/>
  <c r="AF31" i="63" s="1"/>
  <c r="AB29" i="63"/>
  <c r="AF29" i="63" s="1"/>
  <c r="AB108" i="63"/>
  <c r="AF108" i="63" s="1"/>
  <c r="AB12" i="63"/>
  <c r="AF12" i="63" s="1"/>
  <c r="AB23" i="63"/>
  <c r="AF23" i="63" s="1"/>
  <c r="AB34" i="63"/>
  <c r="AF34" i="63" s="1"/>
  <c r="AB45" i="63"/>
  <c r="AF45" i="63" s="1"/>
  <c r="AB91" i="63"/>
  <c r="AB42" i="63"/>
  <c r="AF42" i="63" s="1"/>
  <c r="AB111" i="63"/>
  <c r="AF111" i="63" s="1"/>
  <c r="AB15" i="63"/>
  <c r="AF15" i="63" s="1"/>
  <c r="AB26" i="63"/>
  <c r="AF26" i="63" s="1"/>
  <c r="AB37" i="63"/>
  <c r="AF37" i="63" s="1"/>
  <c r="AB56" i="63"/>
  <c r="AB102" i="63"/>
  <c r="AF102" i="63" s="1"/>
  <c r="AB112" i="63"/>
  <c r="AB96" i="63"/>
  <c r="AF96" i="63" s="1"/>
  <c r="AB107" i="63"/>
  <c r="AF107" i="63" s="1"/>
  <c r="AB11" i="63"/>
  <c r="AF11" i="63" s="1"/>
  <c r="AB22" i="63"/>
  <c r="AF22" i="63" s="1"/>
  <c r="AB33" i="63"/>
  <c r="AF33" i="63" s="1"/>
  <c r="AB67" i="63"/>
  <c r="AF67" i="63" s="1"/>
  <c r="AB18" i="63"/>
  <c r="AF18" i="63" s="1"/>
  <c r="AB99" i="63"/>
  <c r="AB110" i="63"/>
  <c r="AF110" i="63" s="1"/>
  <c r="AB14" i="63"/>
  <c r="AF14" i="63" s="1"/>
  <c r="AB25" i="63"/>
  <c r="AF25" i="63" s="1"/>
  <c r="AB44" i="63"/>
  <c r="AF44" i="63" s="1"/>
  <c r="AB66" i="63"/>
  <c r="AF66" i="63" s="1"/>
  <c r="AB88" i="63"/>
  <c r="AF88" i="63" s="1"/>
  <c r="AB84" i="63"/>
  <c r="AF84" i="63" s="1"/>
  <c r="AB95" i="63"/>
  <c r="AF95" i="63" s="1"/>
  <c r="AB106" i="63"/>
  <c r="AF106" i="63" s="1"/>
  <c r="AB10" i="63"/>
  <c r="AF10" i="63" s="1"/>
  <c r="AB21" i="63"/>
  <c r="AF21" i="63" s="1"/>
  <c r="AB43" i="63"/>
  <c r="AF43" i="63" s="1"/>
  <c r="AB101" i="63"/>
  <c r="AF101" i="63" s="1"/>
  <c r="AB87" i="63"/>
  <c r="AF87" i="63" s="1"/>
  <c r="AB98" i="63"/>
  <c r="AF98" i="63" s="1"/>
  <c r="AB109" i="63"/>
  <c r="AF109" i="63" s="1"/>
  <c r="AB13" i="63"/>
  <c r="AF13" i="63" s="1"/>
  <c r="AB32" i="63"/>
  <c r="AF32" i="63" s="1"/>
  <c r="AB30" i="63"/>
  <c r="AF30" i="63" s="1"/>
  <c r="AB64" i="63"/>
  <c r="AF64" i="63" s="1"/>
  <c r="AB72" i="63"/>
  <c r="AF72" i="63" s="1"/>
  <c r="AB83" i="63"/>
  <c r="AF83" i="63" s="1"/>
  <c r="AB94" i="63"/>
  <c r="AF94" i="63" s="1"/>
  <c r="AB105" i="63"/>
  <c r="AB19" i="63"/>
  <c r="AF19" i="63" s="1"/>
  <c r="AB77" i="63"/>
  <c r="AF77" i="63" s="1"/>
  <c r="AB75" i="63"/>
  <c r="AF75" i="63" s="1"/>
  <c r="AB86" i="63"/>
  <c r="AF86" i="63" s="1"/>
  <c r="AB97" i="63"/>
  <c r="AF97" i="63" s="1"/>
  <c r="AB116" i="63"/>
  <c r="AF116" i="63" s="1"/>
  <c r="AB20" i="63"/>
  <c r="AF20" i="63" s="1"/>
  <c r="AB113" i="63"/>
  <c r="AF113" i="63" s="1"/>
  <c r="AB52" i="63"/>
  <c r="AF52" i="63" s="1"/>
  <c r="AB60" i="63"/>
  <c r="AF60" i="63" s="1"/>
  <c r="AB71" i="63"/>
  <c r="AF71" i="63" s="1"/>
  <c r="AB82" i="63"/>
  <c r="AF82" i="63" s="1"/>
  <c r="AB93" i="63"/>
  <c r="AF93" i="63" s="1"/>
  <c r="AB114" i="63"/>
  <c r="AF114" i="63" s="1"/>
  <c r="AB53" i="63"/>
  <c r="AF53" i="63" s="1"/>
  <c r="AB63" i="63"/>
  <c r="AF63" i="63" s="1"/>
  <c r="AB74" i="63"/>
  <c r="AF74" i="63" s="1"/>
  <c r="AB85" i="63"/>
  <c r="AF85" i="63" s="1"/>
  <c r="AB104" i="63"/>
  <c r="AF104" i="63" s="1"/>
  <c r="AB103" i="63"/>
  <c r="AF103" i="63" s="1"/>
  <c r="AB89" i="63"/>
  <c r="AF89" i="63" s="1"/>
  <c r="AB40" i="63"/>
  <c r="AB48" i="63"/>
  <c r="AF48" i="63" s="1"/>
  <c r="AB59" i="63"/>
  <c r="AB70" i="63"/>
  <c r="AF70" i="63" s="1"/>
  <c r="AB81" i="63"/>
  <c r="AB51" i="63"/>
  <c r="AF51" i="63" s="1"/>
  <c r="AB47" i="63"/>
  <c r="AF47" i="63" s="1"/>
  <c r="AB62" i="63"/>
  <c r="AF62" i="63" s="1"/>
  <c r="AB58" i="63"/>
  <c r="AB73" i="63"/>
  <c r="AF73" i="63" s="1"/>
  <c r="AB69" i="63"/>
  <c r="AF69" i="63" s="1"/>
  <c r="AB36" i="63"/>
  <c r="AF36" i="63" s="1"/>
  <c r="AB92" i="63"/>
  <c r="AF92" i="63" s="1"/>
  <c r="AB17" i="63"/>
  <c r="AF17" i="63" s="1"/>
  <c r="AB79" i="63"/>
  <c r="AF79" i="63" s="1"/>
  <c r="AB65" i="63"/>
  <c r="AF65" i="63" s="1"/>
  <c r="AB90" i="63"/>
  <c r="AF90" i="63" s="1"/>
  <c r="AB28" i="63"/>
  <c r="AF28" i="63" s="1"/>
  <c r="AB118" i="63"/>
  <c r="AB122" i="63"/>
  <c r="AF122" i="63" s="1"/>
  <c r="AB121" i="63"/>
  <c r="AF121" i="63" s="1"/>
  <c r="AB120" i="63"/>
  <c r="AF120" i="63" s="1"/>
  <c r="AB119" i="63"/>
  <c r="AF119" i="63" s="1"/>
  <c r="AB123" i="63"/>
  <c r="AF123" i="63" s="1"/>
  <c r="AB124" i="63"/>
  <c r="AF124" i="63" s="1"/>
  <c r="AB28" i="87"/>
  <c r="AI21" i="87"/>
  <c r="AH18" i="87"/>
  <c r="AF21" i="87"/>
  <c r="AC15" i="87"/>
  <c r="AE28" i="87"/>
  <c r="AB17" i="87"/>
  <c r="AG45" i="87"/>
  <c r="AF17" i="87"/>
  <c r="AD15" i="87"/>
  <c r="AB26" i="87"/>
  <c r="AG22" i="87"/>
  <c r="AI28" i="87"/>
  <c r="AG15" i="87"/>
  <c r="AD21" i="87"/>
  <c r="AB45" i="87"/>
  <c r="AB21" i="87"/>
  <c r="AE45" i="87"/>
  <c r="AI26" i="87"/>
  <c r="AC38" i="87"/>
  <c r="AF27" i="87"/>
  <c r="AI19" i="87"/>
  <c r="AD17" i="87"/>
  <c r="AB11" i="87"/>
  <c r="AC39" i="87"/>
  <c r="AF15" i="87"/>
  <c r="AC22" i="87"/>
  <c r="AF45" i="87"/>
  <c r="AI22" i="87"/>
  <c r="AC11" i="87"/>
  <c r="AH16" i="87"/>
  <c r="AI14" i="87"/>
  <c r="AE17" i="87"/>
  <c r="AB22" i="87"/>
  <c r="AH19" i="87"/>
  <c r="AC47" i="87"/>
  <c r="AB14" i="87"/>
  <c r="AD28" i="87"/>
  <c r="AE26" i="87"/>
  <c r="AE38" i="87"/>
  <c r="AH22" i="87"/>
  <c r="AE32" i="87"/>
  <c r="AC19" i="87"/>
  <c r="AD20" i="87"/>
  <c r="AD19" i="87"/>
  <c r="AE40" i="87"/>
  <c r="AI32" i="87"/>
  <c r="AF44" i="87"/>
  <c r="AG44" i="87"/>
  <c r="AB32" i="87"/>
  <c r="AH47" i="87"/>
  <c r="AU16" i="81"/>
  <c r="AG17" i="63"/>
  <c r="BE16" i="81" s="1"/>
  <c r="AS77" i="82"/>
  <c r="AP35" i="87" s="1"/>
  <c r="AQ77" i="82"/>
  <c r="AN35" i="87" s="1"/>
  <c r="AP77" i="82"/>
  <c r="AM35" i="87" s="1"/>
  <c r="AT77" i="82"/>
  <c r="AQ35" i="87" s="1"/>
  <c r="AO77" i="82"/>
  <c r="AL35" i="87" s="1"/>
  <c r="AN77" i="82"/>
  <c r="AK35" i="87" s="1"/>
  <c r="AR77" i="82"/>
  <c r="AO35" i="87" s="1"/>
  <c r="AM77" i="82"/>
  <c r="AJ35" i="87" s="1"/>
  <c r="AU75" i="81"/>
  <c r="AG76" i="63"/>
  <c r="BE75" i="81" s="1"/>
  <c r="AU48" i="81"/>
  <c r="AG49" i="63"/>
  <c r="BE48" i="81" s="1"/>
  <c r="AS45" i="82"/>
  <c r="AT45" i="82"/>
  <c r="AN45" i="82"/>
  <c r="AP45" i="82"/>
  <c r="AQ45" i="82"/>
  <c r="AM45" i="82"/>
  <c r="AR45" i="82"/>
  <c r="AO45" i="82"/>
  <c r="AG20" i="87"/>
  <c r="AP31" i="82"/>
  <c r="AS31" i="82"/>
  <c r="AT31" i="82"/>
  <c r="AM31" i="82"/>
  <c r="AN31" i="82"/>
  <c r="AR31" i="82"/>
  <c r="AO31" i="82"/>
  <c r="AQ31" i="82"/>
  <c r="AB38" i="87"/>
  <c r="AT102" i="82"/>
  <c r="AM102" i="82"/>
  <c r="AS102" i="82"/>
  <c r="AN102" i="82"/>
  <c r="AO102" i="82"/>
  <c r="AR102" i="82"/>
  <c r="AQ102" i="82"/>
  <c r="AP102" i="82"/>
  <c r="AU40" i="81"/>
  <c r="AG41" i="63"/>
  <c r="BE40" i="81" s="1"/>
  <c r="AG118" i="82"/>
  <c r="AD10" i="87"/>
  <c r="AS110" i="82"/>
  <c r="AO110" i="82"/>
  <c r="AN110" i="82"/>
  <c r="AQ110" i="82"/>
  <c r="AT110" i="82"/>
  <c r="AR110" i="82"/>
  <c r="AP110" i="82"/>
  <c r="AM110" i="82"/>
  <c r="AU108" i="81"/>
  <c r="AG109" i="63"/>
  <c r="BE108" i="81" s="1"/>
  <c r="AU63" i="81"/>
  <c r="AG64" i="63"/>
  <c r="BE63" i="81" s="1"/>
  <c r="AT104" i="82"/>
  <c r="AR104" i="82"/>
  <c r="AP104" i="82"/>
  <c r="AQ104" i="82"/>
  <c r="AN104" i="82"/>
  <c r="AS104" i="82"/>
  <c r="AO104" i="82"/>
  <c r="AM104" i="82"/>
  <c r="AB33" i="87"/>
  <c r="AB34" i="87"/>
  <c r="AB57" i="87" s="1"/>
  <c r="AU70" i="81"/>
  <c r="AG71" i="63"/>
  <c r="BE70" i="81" s="1"/>
  <c r="AH32" i="87"/>
  <c r="AC27" i="87"/>
  <c r="AU101" i="81"/>
  <c r="AG102" i="63"/>
  <c r="BE101" i="81" s="1"/>
  <c r="AG43" i="87"/>
  <c r="AG42" i="87"/>
  <c r="AF42" i="87"/>
  <c r="AF43" i="87"/>
  <c r="AC29" i="87"/>
  <c r="AB47" i="87"/>
  <c r="AG47" i="87"/>
  <c r="AU41" i="81"/>
  <c r="AG42" i="63"/>
  <c r="BE41" i="81" s="1"/>
  <c r="AH30" i="87"/>
  <c r="AN15" i="82"/>
  <c r="AM15" i="82"/>
  <c r="AO15" i="82"/>
  <c r="AP15" i="82"/>
  <c r="AS15" i="82"/>
  <c r="AT15" i="82"/>
  <c r="AR15" i="82"/>
  <c r="AQ15" i="82"/>
  <c r="AH11" i="87"/>
  <c r="AG16" i="87"/>
  <c r="AP95" i="82"/>
  <c r="AT95" i="82"/>
  <c r="AR95" i="82"/>
  <c r="AQ95" i="82"/>
  <c r="AS95" i="82"/>
  <c r="AO95" i="82"/>
  <c r="AN95" i="82"/>
  <c r="AM95" i="82"/>
  <c r="AU89" i="81"/>
  <c r="AG90" i="63"/>
  <c r="BE89" i="81" s="1"/>
  <c r="AM96" i="82"/>
  <c r="AN96" i="82"/>
  <c r="AR96" i="82"/>
  <c r="AT96" i="82"/>
  <c r="AS96" i="82"/>
  <c r="AP96" i="82"/>
  <c r="AO96" i="82"/>
  <c r="AQ96" i="82"/>
  <c r="AB10" i="87"/>
  <c r="AE118" i="82"/>
  <c r="AG48" i="87"/>
  <c r="AI48" i="87"/>
  <c r="AU81" i="81"/>
  <c r="AG82" i="63"/>
  <c r="BE81" i="81" s="1"/>
  <c r="AT58" i="82"/>
  <c r="AQ58" i="82"/>
  <c r="AR58" i="82"/>
  <c r="AM58" i="82"/>
  <c r="AP58" i="82"/>
  <c r="AN58" i="82"/>
  <c r="AO58" i="82"/>
  <c r="AS58" i="82"/>
  <c r="AT78" i="82"/>
  <c r="AQ78" i="82"/>
  <c r="AR78" i="82"/>
  <c r="AP78" i="82"/>
  <c r="AN78" i="82"/>
  <c r="AS78" i="82"/>
  <c r="AM78" i="82"/>
  <c r="AO78" i="82"/>
  <c r="AH42" i="87"/>
  <c r="AH43" i="87"/>
  <c r="AR79" i="82"/>
  <c r="AO36" i="87" s="1"/>
  <c r="AP79" i="82"/>
  <c r="AM36" i="87" s="1"/>
  <c r="AN79" i="82"/>
  <c r="AK36" i="87" s="1"/>
  <c r="AS79" i="82"/>
  <c r="AP36" i="87" s="1"/>
  <c r="AT79" i="82"/>
  <c r="AQ36" i="87" s="1"/>
  <c r="AO79" i="82"/>
  <c r="AL36" i="87" s="1"/>
  <c r="AQ79" i="82"/>
  <c r="AN36" i="87" s="1"/>
  <c r="AM79" i="82"/>
  <c r="AJ36" i="87" s="1"/>
  <c r="AN54" i="82"/>
  <c r="AK24" i="87" s="1"/>
  <c r="AO54" i="82"/>
  <c r="AL24" i="87" s="1"/>
  <c r="AM54" i="82"/>
  <c r="AJ24" i="87" s="1"/>
  <c r="AQ54" i="82"/>
  <c r="AN24" i="87" s="1"/>
  <c r="AS54" i="82"/>
  <c r="AP24" i="87" s="1"/>
  <c r="AR54" i="82"/>
  <c r="AO24" i="87" s="1"/>
  <c r="AT54" i="82"/>
  <c r="AQ24" i="87" s="1"/>
  <c r="AP54" i="82"/>
  <c r="AM24" i="87" s="1"/>
  <c r="AB29" i="87"/>
  <c r="AQ106" i="82"/>
  <c r="AO106" i="82"/>
  <c r="AP106" i="82"/>
  <c r="AN106" i="82"/>
  <c r="AS106" i="82"/>
  <c r="AR106" i="82"/>
  <c r="AM106" i="82"/>
  <c r="AT106" i="82"/>
  <c r="AO69" i="82"/>
  <c r="AT69" i="82"/>
  <c r="AQ69" i="82"/>
  <c r="AR69" i="82"/>
  <c r="AM69" i="82"/>
  <c r="AP69" i="82"/>
  <c r="AS69" i="82"/>
  <c r="AN69" i="82"/>
  <c r="AU83" i="81"/>
  <c r="AG84" i="63"/>
  <c r="BE83" i="81" s="1"/>
  <c r="AT60" i="82"/>
  <c r="AO60" i="82"/>
  <c r="AM60" i="82"/>
  <c r="AR60" i="82"/>
  <c r="AN60" i="82"/>
  <c r="AQ60" i="82"/>
  <c r="AS60" i="82"/>
  <c r="AP60" i="82"/>
  <c r="AU68" i="81"/>
  <c r="AG69" i="63"/>
  <c r="BE68" i="81" s="1"/>
  <c r="AF20" i="87"/>
  <c r="AD26" i="87"/>
  <c r="AH40" i="87"/>
  <c r="AU115" i="81"/>
  <c r="BE115" i="81"/>
  <c r="AU47" i="81"/>
  <c r="AG48" i="63"/>
  <c r="BE47" i="81" s="1"/>
  <c r="AE15" i="87"/>
  <c r="AU96" i="81"/>
  <c r="AG97" i="63"/>
  <c r="BE96" i="81" s="1"/>
  <c r="AC45" i="87"/>
  <c r="AF39" i="87"/>
  <c r="AB39" i="87"/>
  <c r="AU102" i="81"/>
  <c r="AG103" i="63"/>
  <c r="BE102" i="81" s="1"/>
  <c r="AU58" i="81"/>
  <c r="AG59" i="63"/>
  <c r="BE58" i="81" s="1"/>
  <c r="AS63" i="82"/>
  <c r="AQ63" i="82"/>
  <c r="AO63" i="82"/>
  <c r="AT63" i="82"/>
  <c r="AP63" i="82"/>
  <c r="AN63" i="82"/>
  <c r="AM63" i="82"/>
  <c r="AR63" i="82"/>
  <c r="AE20" i="87"/>
  <c r="AN25" i="82"/>
  <c r="AT25" i="82"/>
  <c r="AM25" i="82"/>
  <c r="AQ25" i="82"/>
  <c r="AO25" i="82"/>
  <c r="AR25" i="82"/>
  <c r="AS25" i="82"/>
  <c r="AP25" i="82"/>
  <c r="AS36" i="82"/>
  <c r="AM36" i="82"/>
  <c r="AQ36" i="82"/>
  <c r="AN36" i="82"/>
  <c r="AT36" i="82"/>
  <c r="AR36" i="82"/>
  <c r="AP36" i="82"/>
  <c r="AO36" i="82"/>
  <c r="AF13" i="87"/>
  <c r="AF12" i="87"/>
  <c r="AM75" i="82"/>
  <c r="AQ75" i="82"/>
  <c r="AO75" i="82"/>
  <c r="AS75" i="82"/>
  <c r="AP75" i="82"/>
  <c r="AR75" i="82"/>
  <c r="AT75" i="82"/>
  <c r="AN75" i="82"/>
  <c r="AG34" i="87"/>
  <c r="AG57" i="87" s="1"/>
  <c r="AG33" i="87"/>
  <c r="AF26" i="87"/>
  <c r="AO80" i="82"/>
  <c r="AL37" i="87" s="1"/>
  <c r="AP80" i="82"/>
  <c r="AM37" i="87" s="1"/>
  <c r="AR80" i="82"/>
  <c r="AO37" i="87" s="1"/>
  <c r="AM80" i="82"/>
  <c r="AJ37" i="87" s="1"/>
  <c r="AN80" i="82"/>
  <c r="AK37" i="87" s="1"/>
  <c r="AQ80" i="82"/>
  <c r="AN37" i="87" s="1"/>
  <c r="AT80" i="82"/>
  <c r="AQ37" i="87" s="1"/>
  <c r="AS80" i="82"/>
  <c r="AP37" i="87" s="1"/>
  <c r="AF38" i="87"/>
  <c r="AU100" i="81"/>
  <c r="AG101" i="63"/>
  <c r="BE100" i="81" s="1"/>
  <c r="AM51" i="82"/>
  <c r="AT51" i="82"/>
  <c r="AS51" i="82"/>
  <c r="AO51" i="82"/>
  <c r="AQ51" i="82"/>
  <c r="AP51" i="82"/>
  <c r="AN51" i="82"/>
  <c r="AR51" i="82"/>
  <c r="AU49" i="81"/>
  <c r="AG50" i="63"/>
  <c r="BE49" i="81" s="1"/>
  <c r="AG40" i="87"/>
  <c r="AD32" i="87"/>
  <c r="AO30" i="82"/>
  <c r="AT30" i="82"/>
  <c r="AQ30" i="82"/>
  <c r="AS30" i="82"/>
  <c r="AN30" i="82"/>
  <c r="AM30" i="82"/>
  <c r="AP30" i="82"/>
  <c r="AR30" i="82"/>
  <c r="AC44" i="87"/>
  <c r="AH27" i="87"/>
  <c r="AQ12" i="82"/>
  <c r="AR12" i="82"/>
  <c r="AN12" i="82"/>
  <c r="AM12" i="82"/>
  <c r="AT12" i="82"/>
  <c r="AO12" i="82"/>
  <c r="AP12" i="82"/>
  <c r="AS12" i="82"/>
  <c r="AE19" i="87"/>
  <c r="AQ61" i="82"/>
  <c r="AS61" i="82"/>
  <c r="AO61" i="82"/>
  <c r="AT61" i="82"/>
  <c r="AN61" i="82"/>
  <c r="AM61" i="82"/>
  <c r="AR61" i="82"/>
  <c r="AP61" i="82"/>
  <c r="AM107" i="82"/>
  <c r="AT107" i="82"/>
  <c r="AS107" i="82"/>
  <c r="AN107" i="82"/>
  <c r="AR107" i="82"/>
  <c r="AQ107" i="82"/>
  <c r="AP107" i="82"/>
  <c r="AO107" i="82"/>
  <c r="AB43" i="87"/>
  <c r="AB42" i="87"/>
  <c r="AR67" i="82"/>
  <c r="AT67" i="82"/>
  <c r="AN67" i="82"/>
  <c r="AP67" i="82"/>
  <c r="AO67" i="82"/>
  <c r="AM67" i="82"/>
  <c r="AQ67" i="82"/>
  <c r="AS67" i="82"/>
  <c r="AM68" i="82"/>
  <c r="AS68" i="82"/>
  <c r="AR68" i="82"/>
  <c r="AT68" i="82"/>
  <c r="AP68" i="82"/>
  <c r="AO68" i="82"/>
  <c r="AQ68" i="82"/>
  <c r="AN68" i="82"/>
  <c r="AU109" i="81"/>
  <c r="AG110" i="63"/>
  <c r="BE109" i="81" s="1"/>
  <c r="AS29" i="82"/>
  <c r="AT29" i="82"/>
  <c r="AM29" i="82"/>
  <c r="AR29" i="82"/>
  <c r="AQ29" i="82"/>
  <c r="AO29" i="82"/>
  <c r="AN29" i="82"/>
  <c r="AP29" i="82"/>
  <c r="AG29" i="87"/>
  <c r="AF47" i="87"/>
  <c r="AM113" i="82"/>
  <c r="AP113" i="82"/>
  <c r="AS113" i="82"/>
  <c r="AN113" i="82"/>
  <c r="AT113" i="82"/>
  <c r="AR113" i="82"/>
  <c r="AQ113" i="82"/>
  <c r="AO113" i="82"/>
  <c r="AO43" i="82"/>
  <c r="AS43" i="82"/>
  <c r="AP43" i="82"/>
  <c r="AQ43" i="82"/>
  <c r="AM43" i="82"/>
  <c r="AR43" i="82"/>
  <c r="AN43" i="82"/>
  <c r="AT43" i="82"/>
  <c r="AF30" i="87"/>
  <c r="AU53" i="81"/>
  <c r="AG54" i="63"/>
  <c r="BE53" i="81" s="1"/>
  <c r="AG11" i="87"/>
  <c r="AU13" i="81"/>
  <c r="AG14" i="63"/>
  <c r="BE13" i="81" s="1"/>
  <c r="AD16" i="87"/>
  <c r="AB48" i="87"/>
  <c r="AP21" i="82"/>
  <c r="AO21" i="82"/>
  <c r="AM21" i="82"/>
  <c r="AS21" i="82"/>
  <c r="AQ21" i="82"/>
  <c r="AR21" i="82"/>
  <c r="AT21" i="82"/>
  <c r="AN21" i="82"/>
  <c r="AE14" i="87"/>
  <c r="AB12" i="87"/>
  <c r="AB13" i="87"/>
  <c r="AR19" i="82"/>
  <c r="AT19" i="82"/>
  <c r="AN19" i="82"/>
  <c r="AO19" i="82"/>
  <c r="AQ19" i="82"/>
  <c r="AM19" i="82"/>
  <c r="AP19" i="82"/>
  <c r="AS19" i="82"/>
  <c r="AU73" i="81"/>
  <c r="AG74" i="63"/>
  <c r="BE73" i="81" s="1"/>
  <c r="AR52" i="82"/>
  <c r="AM52" i="82"/>
  <c r="AO52" i="82"/>
  <c r="AQ52" i="82"/>
  <c r="AP52" i="82"/>
  <c r="AN52" i="82"/>
  <c r="AT52" i="82"/>
  <c r="AS52" i="82"/>
  <c r="AU20" i="81"/>
  <c r="AG21" i="63"/>
  <c r="BE20" i="81" s="1"/>
  <c r="AS105" i="82"/>
  <c r="AP46" i="87" s="1"/>
  <c r="AQ105" i="82"/>
  <c r="AN46" i="87" s="1"/>
  <c r="AN105" i="82"/>
  <c r="AK46" i="87" s="1"/>
  <c r="AR105" i="82"/>
  <c r="AO46" i="87" s="1"/>
  <c r="AP105" i="82"/>
  <c r="AM46" i="87" s="1"/>
  <c r="AM105" i="82"/>
  <c r="AJ46" i="87" s="1"/>
  <c r="AT105" i="82"/>
  <c r="AQ46" i="87" s="1"/>
  <c r="AO105" i="82"/>
  <c r="AL46" i="87" s="1"/>
  <c r="AU111" i="81"/>
  <c r="AL111" i="81" s="1"/>
  <c r="BE111" i="81"/>
  <c r="AV111" i="81" s="1"/>
  <c r="AS26" i="82"/>
  <c r="AT26" i="82"/>
  <c r="AN26" i="82"/>
  <c r="AQ26" i="82"/>
  <c r="AR26" i="82"/>
  <c r="AM26" i="82"/>
  <c r="AP26" i="82"/>
  <c r="AO26" i="82"/>
  <c r="AT11" i="82"/>
  <c r="AS11" i="82"/>
  <c r="AP11" i="82"/>
  <c r="AR11" i="82"/>
  <c r="AN11" i="82"/>
  <c r="AQ11" i="82"/>
  <c r="AO11" i="82"/>
  <c r="AM11" i="82"/>
  <c r="AU98" i="81"/>
  <c r="AG99" i="63"/>
  <c r="BE98" i="81" s="1"/>
  <c r="AT84" i="82"/>
  <c r="AR84" i="82"/>
  <c r="AQ84" i="82"/>
  <c r="AM84" i="82"/>
  <c r="AN84" i="82"/>
  <c r="AP84" i="82"/>
  <c r="AS84" i="82"/>
  <c r="AO84" i="82"/>
  <c r="AU45" i="81"/>
  <c r="AG46" i="63"/>
  <c r="BE45" i="81" s="1"/>
  <c r="AF22" i="87"/>
  <c r="AU32" i="81"/>
  <c r="AG33" i="63"/>
  <c r="BE32" i="81" s="1"/>
  <c r="AP117" i="82"/>
  <c r="AM49" i="87" s="1"/>
  <c r="AS117" i="82"/>
  <c r="AP49" i="87" s="1"/>
  <c r="AT117" i="82"/>
  <c r="AQ49" i="87" s="1"/>
  <c r="AM117" i="82"/>
  <c r="AJ49" i="87" s="1"/>
  <c r="AN117" i="82"/>
  <c r="AK49" i="87" s="1"/>
  <c r="AO117" i="82"/>
  <c r="AL49" i="87" s="1"/>
  <c r="AR117" i="82"/>
  <c r="AO49" i="87" s="1"/>
  <c r="AQ117" i="82"/>
  <c r="AN49" i="87" s="1"/>
  <c r="AT82" i="82"/>
  <c r="AO82" i="82"/>
  <c r="AP82" i="82"/>
  <c r="AN82" i="82"/>
  <c r="AR82" i="82"/>
  <c r="AQ82" i="82"/>
  <c r="AS82" i="82"/>
  <c r="AM82" i="82"/>
  <c r="AH21" i="87"/>
  <c r="AM73" i="82"/>
  <c r="AO73" i="82"/>
  <c r="AR73" i="82"/>
  <c r="AS73" i="82"/>
  <c r="AT73" i="82"/>
  <c r="AP73" i="82"/>
  <c r="AQ73" i="82"/>
  <c r="AN73" i="82"/>
  <c r="AU71" i="81"/>
  <c r="AG72" i="63"/>
  <c r="BE71" i="81" s="1"/>
  <c r="AB15" i="87"/>
  <c r="AF18" i="87"/>
  <c r="AO20" i="82"/>
  <c r="AT20" i="82"/>
  <c r="AS20" i="82"/>
  <c r="AQ20" i="82"/>
  <c r="AM20" i="82"/>
  <c r="AP20" i="82"/>
  <c r="AN20" i="82"/>
  <c r="AR20" i="82"/>
  <c r="AN16" i="82"/>
  <c r="AP16" i="82"/>
  <c r="AM16" i="82"/>
  <c r="AS16" i="82"/>
  <c r="AQ16" i="82"/>
  <c r="AO16" i="82"/>
  <c r="AT16" i="82"/>
  <c r="AR16" i="82"/>
  <c r="AD45" i="87"/>
  <c r="AE39" i="87"/>
  <c r="AN62" i="82"/>
  <c r="AT62" i="82"/>
  <c r="AM62" i="82"/>
  <c r="AP62" i="82"/>
  <c r="AR62" i="82"/>
  <c r="AQ62" i="82"/>
  <c r="AO62" i="82"/>
  <c r="AS62" i="82"/>
  <c r="AF28" i="87"/>
  <c r="AN53" i="82"/>
  <c r="AK23" i="87" s="1"/>
  <c r="AS53" i="82"/>
  <c r="AP23" i="87" s="1"/>
  <c r="AP53" i="82"/>
  <c r="AM23" i="87" s="1"/>
  <c r="AQ53" i="82"/>
  <c r="AN23" i="87" s="1"/>
  <c r="AT53" i="82"/>
  <c r="AQ23" i="87" s="1"/>
  <c r="AR53" i="82"/>
  <c r="AO23" i="87" s="1"/>
  <c r="AO53" i="82"/>
  <c r="AL23" i="87" s="1"/>
  <c r="AM53" i="82"/>
  <c r="AJ23" i="87" s="1"/>
  <c r="AR76" i="82"/>
  <c r="AQ76" i="82"/>
  <c r="AP76" i="82"/>
  <c r="AM76" i="82"/>
  <c r="AO76" i="82"/>
  <c r="AS76" i="82"/>
  <c r="AT76" i="82"/>
  <c r="AN76" i="82"/>
  <c r="AU43" i="81"/>
  <c r="AG44" i="63"/>
  <c r="BE43" i="81" s="1"/>
  <c r="AU23" i="81"/>
  <c r="AG24" i="63"/>
  <c r="BE23" i="81" s="1"/>
  <c r="AU29" i="81"/>
  <c r="AG30" i="63"/>
  <c r="BE29" i="81" s="1"/>
  <c r="AE13" i="87"/>
  <c r="AE12" i="87"/>
  <c r="AU113" i="81"/>
  <c r="BE113" i="81"/>
  <c r="AE34" i="87"/>
  <c r="AE57" i="87" s="1"/>
  <c r="AE33" i="87"/>
  <c r="AF33" i="87"/>
  <c r="AF34" i="87"/>
  <c r="AF57" i="87" s="1"/>
  <c r="AU54" i="81"/>
  <c r="AG55" i="63"/>
  <c r="BE54" i="81" s="1"/>
  <c r="AU79" i="81"/>
  <c r="AG80" i="63"/>
  <c r="BE79" i="81" s="1"/>
  <c r="AE22" i="87"/>
  <c r="AD40" i="87"/>
  <c r="AF32" i="87"/>
  <c r="AE44" i="87"/>
  <c r="AD27" i="87"/>
  <c r="AG19" i="87"/>
  <c r="AU103" i="81"/>
  <c r="AG104" i="63"/>
  <c r="BE103" i="81" s="1"/>
  <c r="AU86" i="81"/>
  <c r="AG87" i="63"/>
  <c r="BE86" i="81" s="1"/>
  <c r="AC42" i="87"/>
  <c r="AC43" i="87"/>
  <c r="AE29" i="87"/>
  <c r="AD47" i="87"/>
  <c r="AU25" i="81"/>
  <c r="AG26" i="63"/>
  <c r="BE25" i="81" s="1"/>
  <c r="AE11" i="87"/>
  <c r="AN28" i="82"/>
  <c r="AM28" i="82"/>
  <c r="AO28" i="82"/>
  <c r="AR28" i="82"/>
  <c r="AQ28" i="82"/>
  <c r="AT28" i="82"/>
  <c r="AS28" i="82"/>
  <c r="AP28" i="82"/>
  <c r="AE16" i="87"/>
  <c r="AO89" i="82"/>
  <c r="AR89" i="82"/>
  <c r="AN89" i="82"/>
  <c r="AS89" i="82"/>
  <c r="AP89" i="82"/>
  <c r="AT89" i="82"/>
  <c r="AM89" i="82"/>
  <c r="AQ89" i="82"/>
  <c r="AR10" i="82"/>
  <c r="AS10" i="82"/>
  <c r="AT10" i="82"/>
  <c r="AO10" i="82"/>
  <c r="AP10" i="82"/>
  <c r="AN10" i="82"/>
  <c r="AM10" i="82"/>
  <c r="AQ10" i="82"/>
  <c r="AK118" i="82"/>
  <c r="AH10" i="87"/>
  <c r="AD48" i="87"/>
  <c r="AH14" i="87"/>
  <c r="AF14" i="87"/>
  <c r="AM71" i="82"/>
  <c r="AO71" i="82"/>
  <c r="AQ71" i="82"/>
  <c r="AT71" i="82"/>
  <c r="AN71" i="82"/>
  <c r="AP71" i="82"/>
  <c r="AS71" i="82"/>
  <c r="AR71" i="82"/>
  <c r="AG27" i="87"/>
  <c r="AO109" i="82"/>
  <c r="AT109" i="82"/>
  <c r="AS109" i="82"/>
  <c r="AP109" i="82"/>
  <c r="AR109" i="82"/>
  <c r="AQ109" i="82"/>
  <c r="AN109" i="82"/>
  <c r="AM109" i="82"/>
  <c r="AB30" i="87"/>
  <c r="AP13" i="82"/>
  <c r="AN13" i="82"/>
  <c r="AS13" i="82"/>
  <c r="AO13" i="82"/>
  <c r="AT13" i="82"/>
  <c r="AM13" i="82"/>
  <c r="AR13" i="82"/>
  <c r="AQ13" i="82"/>
  <c r="AH15" i="87"/>
  <c r="AP38" i="82"/>
  <c r="AQ38" i="82"/>
  <c r="AS38" i="82"/>
  <c r="AM38" i="82"/>
  <c r="AR38" i="82"/>
  <c r="AN38" i="82"/>
  <c r="AT38" i="82"/>
  <c r="AO38" i="82"/>
  <c r="AD39" i="87"/>
  <c r="AI20" i="87"/>
  <c r="AU57" i="81"/>
  <c r="AG58" i="63"/>
  <c r="BE57" i="81" s="1"/>
  <c r="AH12" i="87"/>
  <c r="AH13" i="87"/>
  <c r="AU12" i="81"/>
  <c r="AG13" i="63"/>
  <c r="BE12" i="81" s="1"/>
  <c r="AI15" i="87"/>
  <c r="AU99" i="81"/>
  <c r="AG100" i="63"/>
  <c r="BE99" i="81" s="1"/>
  <c r="AH39" i="87"/>
  <c r="AU60" i="81"/>
  <c r="AG61" i="63"/>
  <c r="BE60" i="81" s="1"/>
  <c r="AU72" i="81"/>
  <c r="AG73" i="63"/>
  <c r="BE72" i="81" s="1"/>
  <c r="AU74" i="81"/>
  <c r="AG75" i="63"/>
  <c r="BE74" i="81" s="1"/>
  <c r="AS112" i="82"/>
  <c r="AQ112" i="82"/>
  <c r="AR112" i="82"/>
  <c r="AO112" i="82"/>
  <c r="AT112" i="82"/>
  <c r="AP112" i="82"/>
  <c r="AN112" i="82"/>
  <c r="AM112" i="82"/>
  <c r="AU55" i="81"/>
  <c r="AG56" i="63"/>
  <c r="BE55" i="81" s="1"/>
  <c r="AU61" i="81"/>
  <c r="AG62" i="63"/>
  <c r="BE61" i="81" s="1"/>
  <c r="AP47" i="82"/>
  <c r="AR47" i="82"/>
  <c r="AM47" i="82"/>
  <c r="AN47" i="82"/>
  <c r="AT47" i="82"/>
  <c r="AO47" i="82"/>
  <c r="AS47" i="82"/>
  <c r="AQ47" i="82"/>
  <c r="AC20" i="87"/>
  <c r="AT40" i="82"/>
  <c r="AN40" i="82"/>
  <c r="AM40" i="82"/>
  <c r="AR40" i="82"/>
  <c r="AO40" i="82"/>
  <c r="AS40" i="82"/>
  <c r="AP40" i="82"/>
  <c r="AQ40" i="82"/>
  <c r="AI17" i="87"/>
  <c r="AO17" i="82"/>
  <c r="AS17" i="82"/>
  <c r="AR17" i="82"/>
  <c r="AQ17" i="82"/>
  <c r="AN17" i="82"/>
  <c r="AM17" i="82"/>
  <c r="AP17" i="82"/>
  <c r="AT17" i="82"/>
  <c r="AC13" i="87"/>
  <c r="AC12" i="87"/>
  <c r="AI33" i="87"/>
  <c r="AI34" i="87"/>
  <c r="AI57" i="87" s="1"/>
  <c r="AO48" i="82"/>
  <c r="AS48" i="82"/>
  <c r="AQ48" i="82"/>
  <c r="AT48" i="82"/>
  <c r="AN48" i="82"/>
  <c r="AP48" i="82"/>
  <c r="AR48" i="82"/>
  <c r="AM48" i="82"/>
  <c r="AC26" i="87"/>
  <c r="AO81" i="82"/>
  <c r="AN81" i="82"/>
  <c r="AM81" i="82"/>
  <c r="AP81" i="82"/>
  <c r="AR81" i="82"/>
  <c r="AT81" i="82"/>
  <c r="AS81" i="82"/>
  <c r="AQ81" i="82"/>
  <c r="AH38" i="87"/>
  <c r="AQ93" i="82"/>
  <c r="AM93" i="82"/>
  <c r="AP93" i="82"/>
  <c r="AO93" i="82"/>
  <c r="AN93" i="82"/>
  <c r="AS93" i="82"/>
  <c r="AR93" i="82"/>
  <c r="AT93" i="82"/>
  <c r="AU91" i="81"/>
  <c r="AG92" i="63"/>
  <c r="BE91" i="81" s="1"/>
  <c r="AU69" i="81"/>
  <c r="AG70" i="63"/>
  <c r="BE69" i="81" s="1"/>
  <c r="AR99" i="82"/>
  <c r="AN99" i="82"/>
  <c r="AP99" i="82"/>
  <c r="AQ99" i="82"/>
  <c r="AS99" i="82"/>
  <c r="AT99" i="82"/>
  <c r="AM99" i="82"/>
  <c r="AO99" i="82"/>
  <c r="AI44" i="87"/>
  <c r="AB27" i="87"/>
  <c r="AR87" i="82"/>
  <c r="AO87" i="82"/>
  <c r="AS87" i="82"/>
  <c r="AN87" i="82"/>
  <c r="AM87" i="82"/>
  <c r="AP87" i="82"/>
  <c r="AQ87" i="82"/>
  <c r="AT87" i="82"/>
  <c r="AM41" i="82"/>
  <c r="AR41" i="82"/>
  <c r="AQ41" i="82"/>
  <c r="AS41" i="82"/>
  <c r="AP41" i="82"/>
  <c r="AO41" i="82"/>
  <c r="AT41" i="82"/>
  <c r="AN41" i="82"/>
  <c r="AU39" i="81"/>
  <c r="AG40" i="63"/>
  <c r="BE39" i="81" s="1"/>
  <c r="AT97" i="82"/>
  <c r="AS97" i="82"/>
  <c r="AR97" i="82"/>
  <c r="AN97" i="82"/>
  <c r="AM97" i="82"/>
  <c r="AP97" i="82"/>
  <c r="AO97" i="82"/>
  <c r="AQ97" i="82"/>
  <c r="AP103" i="82"/>
  <c r="AS103" i="82"/>
  <c r="AT103" i="82"/>
  <c r="AQ103" i="82"/>
  <c r="AO103" i="82"/>
  <c r="AM103" i="82"/>
  <c r="AR103" i="82"/>
  <c r="AN103" i="82"/>
  <c r="AI42" i="87"/>
  <c r="AI43" i="87"/>
  <c r="AT44" i="82"/>
  <c r="AQ44" i="82"/>
  <c r="AP44" i="82"/>
  <c r="AN44" i="82"/>
  <c r="AS44" i="82"/>
  <c r="AR44" i="82"/>
  <c r="AO44" i="82"/>
  <c r="AM44" i="82"/>
  <c r="AS111" i="82"/>
  <c r="AN111" i="82"/>
  <c r="AQ111" i="82"/>
  <c r="AR111" i="82"/>
  <c r="AO111" i="82"/>
  <c r="AP111" i="82"/>
  <c r="AT111" i="82"/>
  <c r="AM111" i="82"/>
  <c r="AP64" i="82"/>
  <c r="AS64" i="82"/>
  <c r="AO64" i="82"/>
  <c r="AN64" i="82"/>
  <c r="AR64" i="82"/>
  <c r="AM64" i="82"/>
  <c r="AQ64" i="82"/>
  <c r="AT64" i="82"/>
  <c r="AI29" i="87"/>
  <c r="AI47" i="87"/>
  <c r="AO92" i="82"/>
  <c r="AP92" i="82"/>
  <c r="AM92" i="82"/>
  <c r="AT92" i="82"/>
  <c r="AS92" i="82"/>
  <c r="AQ92" i="82"/>
  <c r="AR92" i="82"/>
  <c r="AN92" i="82"/>
  <c r="AO27" i="82"/>
  <c r="AT27" i="82"/>
  <c r="AN27" i="82"/>
  <c r="AR27" i="82"/>
  <c r="AS27" i="82"/>
  <c r="AQ27" i="82"/>
  <c r="AM27" i="82"/>
  <c r="AP27" i="82"/>
  <c r="AG30" i="87"/>
  <c r="AD11" i="87"/>
  <c r="AI16" i="87"/>
  <c r="AC16" i="87"/>
  <c r="AU87" i="81"/>
  <c r="AG88" i="63"/>
  <c r="BE87" i="81" s="1"/>
  <c r="AU106" i="81"/>
  <c r="AG107" i="63"/>
  <c r="BE106" i="81" s="1"/>
  <c r="AE10" i="87"/>
  <c r="AH118" i="82"/>
  <c r="AI118" i="82"/>
  <c r="AF10" i="87"/>
  <c r="AH48" i="87"/>
  <c r="AG14" i="87"/>
  <c r="AO39" i="82"/>
  <c r="AT39" i="82"/>
  <c r="AS39" i="82"/>
  <c r="AR39" i="82"/>
  <c r="AN39" i="82"/>
  <c r="AQ39" i="82"/>
  <c r="AP39" i="82"/>
  <c r="AM39" i="82"/>
  <c r="AU37" i="81"/>
  <c r="AG38" i="63"/>
  <c r="BE37" i="81" s="1"/>
  <c r="AU9" i="81"/>
  <c r="AG10" i="63"/>
  <c r="BE9" i="81" s="1"/>
  <c r="AP46" i="82"/>
  <c r="AQ46" i="82"/>
  <c r="AT46" i="82"/>
  <c r="AM46" i="82"/>
  <c r="AN46" i="82"/>
  <c r="AO46" i="82"/>
  <c r="AR46" i="82"/>
  <c r="AS46" i="82"/>
  <c r="AT100" i="82"/>
  <c r="AO100" i="82"/>
  <c r="AQ100" i="82"/>
  <c r="AR100" i="82"/>
  <c r="AP100" i="82"/>
  <c r="AM100" i="82"/>
  <c r="AS100" i="82"/>
  <c r="AN100" i="82"/>
  <c r="AP23" i="82"/>
  <c r="AM23" i="82"/>
  <c r="AQ23" i="82"/>
  <c r="AN23" i="82"/>
  <c r="AR23" i="82"/>
  <c r="AT23" i="82"/>
  <c r="AO23" i="82"/>
  <c r="AS23" i="82"/>
  <c r="AO98" i="82"/>
  <c r="AL41" i="87" s="1"/>
  <c r="AS98" i="82"/>
  <c r="AP41" i="87" s="1"/>
  <c r="AM98" i="82"/>
  <c r="AJ41" i="87" s="1"/>
  <c r="AT98" i="82"/>
  <c r="AQ41" i="87" s="1"/>
  <c r="AP98" i="82"/>
  <c r="AM41" i="87" s="1"/>
  <c r="AN98" i="82"/>
  <c r="AK41" i="87" s="1"/>
  <c r="AR98" i="82"/>
  <c r="AO41" i="87" s="1"/>
  <c r="AQ98" i="82"/>
  <c r="AN41" i="87" s="1"/>
  <c r="AU67" i="81"/>
  <c r="AG68" i="63"/>
  <c r="BE67" i="81" s="1"/>
  <c r="AP85" i="82"/>
  <c r="AO85" i="82"/>
  <c r="AM85" i="82"/>
  <c r="AS85" i="82"/>
  <c r="AR85" i="82"/>
  <c r="AN85" i="82"/>
  <c r="AT85" i="82"/>
  <c r="AQ85" i="82"/>
  <c r="AH45" i="87"/>
  <c r="AU82" i="81"/>
  <c r="AG83" i="63"/>
  <c r="BE82" i="81" s="1"/>
  <c r="AQ65" i="82"/>
  <c r="AN65" i="82"/>
  <c r="AP65" i="82"/>
  <c r="AT65" i="82"/>
  <c r="AR65" i="82"/>
  <c r="AS65" i="82"/>
  <c r="AO65" i="82"/>
  <c r="AM65" i="82"/>
  <c r="AU92" i="81"/>
  <c r="AG93" i="63"/>
  <c r="BE92" i="81" s="1"/>
  <c r="AN35" i="82"/>
  <c r="AP35" i="82"/>
  <c r="AQ35" i="82"/>
  <c r="AT35" i="82"/>
  <c r="AM35" i="82"/>
  <c r="AR35" i="82"/>
  <c r="AO35" i="82"/>
  <c r="AS35" i="82"/>
  <c r="AR70" i="82"/>
  <c r="AT70" i="82"/>
  <c r="AO70" i="82"/>
  <c r="AS70" i="82"/>
  <c r="AM70" i="82"/>
  <c r="AN70" i="82"/>
  <c r="AQ70" i="82"/>
  <c r="AP70" i="82"/>
  <c r="AB20" i="87"/>
  <c r="AU38" i="81"/>
  <c r="AG39" i="63"/>
  <c r="BE38" i="81" s="1"/>
  <c r="AU15" i="81"/>
  <c r="AG16" i="63"/>
  <c r="BE15" i="81" s="1"/>
  <c r="AD12" i="87"/>
  <c r="AD13" i="87"/>
  <c r="AU17" i="81"/>
  <c r="AG18" i="63"/>
  <c r="BE17" i="81" s="1"/>
  <c r="AD33" i="87"/>
  <c r="AD34" i="87"/>
  <c r="AD57" i="87" s="1"/>
  <c r="AD38" i="87"/>
  <c r="AG38" i="87"/>
  <c r="AD22" i="87"/>
  <c r="AF40" i="87"/>
  <c r="AB40" i="87"/>
  <c r="AG32" i="87"/>
  <c r="AU28" i="81"/>
  <c r="AG29" i="63"/>
  <c r="BE28" i="81" s="1"/>
  <c r="AU97" i="81"/>
  <c r="AG98" i="63"/>
  <c r="BE97" i="81" s="1"/>
  <c r="AH44" i="87"/>
  <c r="AU31" i="81"/>
  <c r="AG32" i="63"/>
  <c r="BE31" i="81" s="1"/>
  <c r="AI27" i="87"/>
  <c r="AU10" i="81"/>
  <c r="AG11" i="63"/>
  <c r="BE10" i="81" s="1"/>
  <c r="AU107" i="81"/>
  <c r="AG108" i="63"/>
  <c r="BE107" i="81" s="1"/>
  <c r="AB19" i="87"/>
  <c r="AU95" i="81"/>
  <c r="AG96" i="63"/>
  <c r="BE95" i="81" s="1"/>
  <c r="AU105" i="81"/>
  <c r="AG106" i="63"/>
  <c r="BE105" i="81" s="1"/>
  <c r="AU76" i="81"/>
  <c r="AG77" i="63"/>
  <c r="BE76" i="81" s="1"/>
  <c r="AU66" i="81"/>
  <c r="AG67" i="63"/>
  <c r="BE66" i="81" s="1"/>
  <c r="AF29" i="87"/>
  <c r="AD29" i="87"/>
  <c r="AE47" i="87"/>
  <c r="AU90" i="81"/>
  <c r="AG91" i="63"/>
  <c r="BE90" i="81" s="1"/>
  <c r="AU30" i="81"/>
  <c r="AG31" i="63"/>
  <c r="BE30" i="81" s="1"/>
  <c r="AU24" i="81"/>
  <c r="AG25" i="63"/>
  <c r="BE24" i="81" s="1"/>
  <c r="AC30" i="87"/>
  <c r="AE30" i="87"/>
  <c r="AF11" i="87"/>
  <c r="AF16" i="87"/>
  <c r="AN90" i="82"/>
  <c r="AO90" i="82"/>
  <c r="AP90" i="82"/>
  <c r="AR90" i="82"/>
  <c r="AQ90" i="82"/>
  <c r="AT90" i="82"/>
  <c r="AS90" i="82"/>
  <c r="AM90" i="82"/>
  <c r="AU88" i="81"/>
  <c r="AG89" i="63"/>
  <c r="BE88" i="81" s="1"/>
  <c r="AU114" i="81"/>
  <c r="AG115" i="63"/>
  <c r="BE114" i="81" s="1"/>
  <c r="AT108" i="82"/>
  <c r="AS108" i="82"/>
  <c r="AP108" i="82"/>
  <c r="AO108" i="82"/>
  <c r="AQ108" i="82"/>
  <c r="AR108" i="82"/>
  <c r="AN108" i="82"/>
  <c r="AM108" i="82"/>
  <c r="AF118" i="82"/>
  <c r="AC10" i="87"/>
  <c r="AJ118" i="82"/>
  <c r="AG10" i="87"/>
  <c r="AF48" i="87"/>
  <c r="AC14" i="87"/>
  <c r="AG39" i="87"/>
  <c r="AU33" i="81"/>
  <c r="AG34" i="63"/>
  <c r="BE33" i="81" s="1"/>
  <c r="AR57" i="82"/>
  <c r="AT57" i="82"/>
  <c r="AM57" i="82"/>
  <c r="AS57" i="82"/>
  <c r="AN57" i="82"/>
  <c r="AO57" i="82"/>
  <c r="AQ57" i="82"/>
  <c r="AP57" i="82"/>
  <c r="AP59" i="82"/>
  <c r="AO59" i="82"/>
  <c r="AR59" i="82"/>
  <c r="AQ59" i="82"/>
  <c r="AM59" i="82"/>
  <c r="AT59" i="82"/>
  <c r="AS59" i="82"/>
  <c r="AN59" i="82"/>
  <c r="AU34" i="81"/>
  <c r="AG35" i="63"/>
  <c r="BE34" i="81" s="1"/>
  <c r="AI12" i="87"/>
  <c r="AI13" i="87"/>
  <c r="AR115" i="82"/>
  <c r="AQ115" i="82"/>
  <c r="AN115" i="82"/>
  <c r="AM115" i="82"/>
  <c r="AT115" i="82"/>
  <c r="AS115" i="82"/>
  <c r="AO115" i="82"/>
  <c r="AP115" i="82"/>
  <c r="AC33" i="87"/>
  <c r="AC34" i="87"/>
  <c r="AC57" i="87" s="1"/>
  <c r="AT56" i="82"/>
  <c r="AS56" i="82"/>
  <c r="AO56" i="82"/>
  <c r="AN56" i="82"/>
  <c r="AM56" i="82"/>
  <c r="AJ26" i="87" s="1"/>
  <c r="AR56" i="82"/>
  <c r="AP56" i="82"/>
  <c r="AQ56" i="82"/>
  <c r="AT72" i="82"/>
  <c r="AR72" i="82"/>
  <c r="AO72" i="82"/>
  <c r="AN72" i="82"/>
  <c r="AS72" i="82"/>
  <c r="AM72" i="82"/>
  <c r="AP72" i="82"/>
  <c r="AQ72" i="82"/>
  <c r="AT37" i="82"/>
  <c r="AP37" i="82"/>
  <c r="AN37" i="82"/>
  <c r="AS37" i="82"/>
  <c r="AR37" i="82"/>
  <c r="AQ37" i="82"/>
  <c r="AO37" i="82"/>
  <c r="AM37" i="82"/>
  <c r="AN22" i="82"/>
  <c r="AR22" i="82"/>
  <c r="AM22" i="82"/>
  <c r="AQ22" i="82"/>
  <c r="AO22" i="82"/>
  <c r="AT22" i="82"/>
  <c r="AS22" i="82"/>
  <c r="AP22" i="82"/>
  <c r="AT42" i="82"/>
  <c r="AS42" i="82"/>
  <c r="AO42" i="82"/>
  <c r="AR42" i="82"/>
  <c r="AQ42" i="82"/>
  <c r="AM42" i="82"/>
  <c r="AN42" i="82"/>
  <c r="AP42" i="82"/>
  <c r="AF81" i="63"/>
  <c r="AF99" i="63"/>
  <c r="AF105" i="63"/>
  <c r="AF38" i="63"/>
  <c r="AF112" i="63"/>
  <c r="AF40" i="63"/>
  <c r="AF59" i="63"/>
  <c r="AF91" i="63"/>
  <c r="AF56" i="63"/>
  <c r="AF58" i="63"/>
  <c r="AE48" i="87"/>
  <c r="AU19" i="81"/>
  <c r="AG20" i="63"/>
  <c r="BE19" i="81" s="1"/>
  <c r="AU64" i="81"/>
  <c r="AG65" i="63"/>
  <c r="BE64" i="81" s="1"/>
  <c r="AU36" i="81"/>
  <c r="AG37" i="63"/>
  <c r="BE36" i="81" s="1"/>
  <c r="AU14" i="81"/>
  <c r="AG15" i="63"/>
  <c r="BE14" i="81" s="1"/>
  <c r="AQ50" i="82"/>
  <c r="AM50" i="82"/>
  <c r="AN50" i="82"/>
  <c r="AR50" i="82"/>
  <c r="AO50" i="82"/>
  <c r="AT50" i="82"/>
  <c r="AP50" i="82"/>
  <c r="AS50" i="82"/>
  <c r="AU78" i="81"/>
  <c r="AG79" i="63"/>
  <c r="BE78" i="81" s="1"/>
  <c r="AC40" i="87"/>
  <c r="AO34" i="82"/>
  <c r="AT34" i="82"/>
  <c r="AN34" i="82"/>
  <c r="AP34" i="82"/>
  <c r="AR34" i="82"/>
  <c r="AM34" i="82"/>
  <c r="AS34" i="82"/>
  <c r="AQ34" i="82"/>
  <c r="AB44" i="87"/>
  <c r="AM33" i="82"/>
  <c r="AR33" i="82"/>
  <c r="AT33" i="82"/>
  <c r="AP33" i="82"/>
  <c r="AN33" i="82"/>
  <c r="AQ33" i="82"/>
  <c r="AO33" i="82"/>
  <c r="AS33" i="82"/>
  <c r="AU56" i="81"/>
  <c r="AG57" i="63"/>
  <c r="BE56" i="81" s="1"/>
  <c r="AT86" i="82"/>
  <c r="AP86" i="82"/>
  <c r="AN86" i="82"/>
  <c r="AR86" i="82"/>
  <c r="AS86" i="82"/>
  <c r="AM86" i="82"/>
  <c r="AQ86" i="82"/>
  <c r="AO86" i="82"/>
  <c r="AR88" i="82"/>
  <c r="AO88" i="82"/>
  <c r="AS88" i="82"/>
  <c r="AN88" i="82"/>
  <c r="AP88" i="82"/>
  <c r="AT88" i="82"/>
  <c r="AQ88" i="82"/>
  <c r="AM88" i="82"/>
  <c r="AD43" i="87"/>
  <c r="AD42" i="87"/>
  <c r="AT24" i="82"/>
  <c r="AS24" i="82"/>
  <c r="AR24" i="82"/>
  <c r="AM24" i="82"/>
  <c r="AO24" i="82"/>
  <c r="AP24" i="82"/>
  <c r="AQ24" i="82"/>
  <c r="AN24" i="82"/>
  <c r="AU27" i="81"/>
  <c r="AG28" i="63"/>
  <c r="BE27" i="81" s="1"/>
  <c r="AU62" i="81"/>
  <c r="AG63" i="63"/>
  <c r="BE62" i="81" s="1"/>
  <c r="AQ32" i="82"/>
  <c r="AP32" i="82"/>
  <c r="AN32" i="82"/>
  <c r="AM32" i="82"/>
  <c r="AR32" i="82"/>
  <c r="AS32" i="82"/>
  <c r="AO32" i="82"/>
  <c r="AT32" i="82"/>
  <c r="AI30" i="87"/>
  <c r="AS55" i="82"/>
  <c r="AP25" i="87" s="1"/>
  <c r="AT55" i="82"/>
  <c r="AQ25" i="87" s="1"/>
  <c r="AR55" i="82"/>
  <c r="AO25" i="87" s="1"/>
  <c r="AM55" i="82"/>
  <c r="AJ25" i="87" s="1"/>
  <c r="AO55" i="82"/>
  <c r="AL25" i="87" s="1"/>
  <c r="AQ55" i="82"/>
  <c r="AN25" i="87" s="1"/>
  <c r="AN55" i="82"/>
  <c r="AK25" i="87" s="1"/>
  <c r="AP55" i="82"/>
  <c r="AM25" i="87" s="1"/>
  <c r="AB16" i="87"/>
  <c r="AU93" i="81"/>
  <c r="AG94" i="63"/>
  <c r="BE93" i="81" s="1"/>
  <c r="AU94" i="81"/>
  <c r="AG95" i="63"/>
  <c r="BE94" i="81" s="1"/>
  <c r="AU44" i="81"/>
  <c r="AG45" i="63"/>
  <c r="BE44" i="81" s="1"/>
  <c r="AN14" i="82"/>
  <c r="AT14" i="82"/>
  <c r="AS14" i="82"/>
  <c r="AM14" i="82"/>
  <c r="AO14" i="82"/>
  <c r="AP14" i="82"/>
  <c r="AQ14" i="82"/>
  <c r="AR14" i="82"/>
  <c r="AU80" i="81"/>
  <c r="AG81" i="63"/>
  <c r="BE80" i="81" s="1"/>
  <c r="AN49" i="82"/>
  <c r="AP49" i="82"/>
  <c r="AQ49" i="82"/>
  <c r="AN21" i="87" s="1"/>
  <c r="AS49" i="82"/>
  <c r="AO49" i="82"/>
  <c r="AM49" i="82"/>
  <c r="AT49" i="82"/>
  <c r="AR49" i="82"/>
  <c r="AU11" i="81"/>
  <c r="AG12" i="63"/>
  <c r="BE11" i="81" s="1"/>
  <c r="AU21" i="81"/>
  <c r="AG22" i="63"/>
  <c r="BE21" i="81" s="1"/>
  <c r="AT66" i="82"/>
  <c r="AO66" i="82"/>
  <c r="AM66" i="82"/>
  <c r="AQ66" i="82"/>
  <c r="AS66" i="82"/>
  <c r="AN66" i="82"/>
  <c r="AR66" i="82"/>
  <c r="AP66" i="82"/>
  <c r="AU18" i="81"/>
  <c r="AG19" i="63"/>
  <c r="BE18" i="81" s="1"/>
  <c r="AT83" i="82"/>
  <c r="AP83" i="82"/>
  <c r="AO83" i="82"/>
  <c r="AQ83" i="82"/>
  <c r="AM83" i="82"/>
  <c r="AN83" i="82"/>
  <c r="AS83" i="82"/>
  <c r="AR83" i="82"/>
  <c r="AO101" i="82"/>
  <c r="AP101" i="82"/>
  <c r="AS101" i="82"/>
  <c r="AQ101" i="82"/>
  <c r="AR101" i="82"/>
  <c r="AT101" i="82"/>
  <c r="AM101" i="82"/>
  <c r="AN101" i="82"/>
  <c r="AI45" i="87"/>
  <c r="AI39" i="87"/>
  <c r="AH28" i="87"/>
  <c r="AS94" i="82"/>
  <c r="AM94" i="82"/>
  <c r="AR94" i="82"/>
  <c r="AP94" i="82"/>
  <c r="AO94" i="82"/>
  <c r="AN94" i="82"/>
  <c r="AT94" i="82"/>
  <c r="AQ94" i="82"/>
  <c r="AU51" i="81"/>
  <c r="AG52" i="63"/>
  <c r="BE51" i="81" s="1"/>
  <c r="AM74" i="82"/>
  <c r="AN74" i="82"/>
  <c r="AR74" i="82"/>
  <c r="AP74" i="82"/>
  <c r="AQ74" i="82"/>
  <c r="AS74" i="82"/>
  <c r="AO74" i="82"/>
  <c r="AT74" i="82"/>
  <c r="AQ18" i="82"/>
  <c r="AP18" i="82"/>
  <c r="AM18" i="82"/>
  <c r="AO18" i="82"/>
  <c r="AN18" i="82"/>
  <c r="AS18" i="82"/>
  <c r="AT18" i="82"/>
  <c r="AR18" i="82"/>
  <c r="AU110" i="81"/>
  <c r="AG111" i="63"/>
  <c r="BE110" i="81" s="1"/>
  <c r="AH20" i="87"/>
  <c r="AG17" i="87"/>
  <c r="AG12" i="87"/>
  <c r="AG13" i="87"/>
  <c r="AH34" i="87"/>
  <c r="AH57" i="87" s="1"/>
  <c r="AH33" i="87"/>
  <c r="AU46" i="81"/>
  <c r="AG47" i="63"/>
  <c r="BE46" i="81" s="1"/>
  <c r="AG26" i="87"/>
  <c r="AH26" i="87"/>
  <c r="AI38" i="87"/>
  <c r="AI40" i="87"/>
  <c r="AC32" i="87"/>
  <c r="AD44" i="87"/>
  <c r="AE27" i="87"/>
  <c r="AU85" i="81"/>
  <c r="AG86" i="63"/>
  <c r="BE85" i="81" s="1"/>
  <c r="AU84" i="81"/>
  <c r="AG85" i="63"/>
  <c r="BE84" i="81" s="1"/>
  <c r="AF19" i="87"/>
  <c r="AU35" i="81"/>
  <c r="AG36" i="63"/>
  <c r="BE35" i="81" s="1"/>
  <c r="AU50" i="81"/>
  <c r="AG51" i="63"/>
  <c r="BE50" i="81" s="1"/>
  <c r="AU59" i="81"/>
  <c r="AG60" i="63"/>
  <c r="BE59" i="81" s="1"/>
  <c r="AE43" i="87"/>
  <c r="AE42" i="87"/>
  <c r="AU65" i="81"/>
  <c r="AG66" i="63"/>
  <c r="BE65" i="81" s="1"/>
  <c r="AU42" i="81"/>
  <c r="AG43" i="63"/>
  <c r="BE42" i="81" s="1"/>
  <c r="AU22" i="81"/>
  <c r="AG23" i="63"/>
  <c r="BE22" i="81" s="1"/>
  <c r="AU77" i="81"/>
  <c r="AG78" i="63"/>
  <c r="BE77" i="81" s="1"/>
  <c r="AU52" i="81"/>
  <c r="AG53" i="63"/>
  <c r="BE52" i="81" s="1"/>
  <c r="AH29" i="87"/>
  <c r="AU104" i="81"/>
  <c r="AG105" i="63"/>
  <c r="BE104" i="81" s="1"/>
  <c r="AD30" i="87"/>
  <c r="AI11" i="87"/>
  <c r="AU26" i="81"/>
  <c r="AG27" i="63"/>
  <c r="BE26" i="81" s="1"/>
  <c r="AN116" i="82"/>
  <c r="AK31" i="87" s="1"/>
  <c r="AO116" i="82"/>
  <c r="AL31" i="87" s="1"/>
  <c r="AS116" i="82"/>
  <c r="AP31" i="87" s="1"/>
  <c r="AT116" i="82"/>
  <c r="AQ31" i="87" s="1"/>
  <c r="AQ116" i="82"/>
  <c r="AN31" i="87" s="1"/>
  <c r="AM116" i="82"/>
  <c r="AJ31" i="87" s="1"/>
  <c r="AP116" i="82"/>
  <c r="AM31" i="87" s="1"/>
  <c r="AR116" i="82"/>
  <c r="AO31" i="87" s="1"/>
  <c r="AQ91" i="82"/>
  <c r="AS91" i="82"/>
  <c r="AM91" i="82"/>
  <c r="AT91" i="82"/>
  <c r="AP91" i="82"/>
  <c r="AN91" i="82"/>
  <c r="AR91" i="82"/>
  <c r="AO91" i="82"/>
  <c r="AI10" i="87"/>
  <c r="AL118" i="82"/>
  <c r="AC48" i="87"/>
  <c r="AD14" i="87"/>
  <c r="AB125" i="63" l="1"/>
  <c r="AF118" i="63"/>
  <c r="AF125" i="63" s="1"/>
  <c r="AG117" i="63"/>
  <c r="AQ45" i="87"/>
  <c r="AB117" i="63"/>
  <c r="AB126" i="63" s="1"/>
  <c r="AF117" i="63"/>
  <c r="AP28" i="87"/>
  <c r="BC112" i="81"/>
  <c r="BA112" i="81"/>
  <c r="BD112" i="81"/>
  <c r="AV112" i="81"/>
  <c r="AZ112" i="81"/>
  <c r="AX112" i="81"/>
  <c r="AW112" i="81"/>
  <c r="AY112" i="81"/>
  <c r="BB112" i="81"/>
  <c r="AR112" i="81"/>
  <c r="AQ112" i="81"/>
  <c r="AM112" i="81"/>
  <c r="AN112" i="81"/>
  <c r="AL112" i="81"/>
  <c r="AT112" i="81"/>
  <c r="AO112" i="81"/>
  <c r="AS112" i="81"/>
  <c r="AP112" i="81"/>
  <c r="AD85" i="63"/>
  <c r="AH85" i="63" s="1"/>
  <c r="AD49" i="63"/>
  <c r="AH49" i="63" s="1"/>
  <c r="AD76" i="63"/>
  <c r="AH76" i="63" s="1"/>
  <c r="AD31" i="63"/>
  <c r="AH31" i="63" s="1"/>
  <c r="AD21" i="63"/>
  <c r="AH21" i="63" s="1"/>
  <c r="AD46" i="63"/>
  <c r="AH46" i="63" s="1"/>
  <c r="AD83" i="63"/>
  <c r="AH83" i="63" s="1"/>
  <c r="AD108" i="63"/>
  <c r="AH108" i="63" s="1"/>
  <c r="AD75" i="63"/>
  <c r="AH75" i="63" s="1"/>
  <c r="AD105" i="63"/>
  <c r="AH105" i="63" s="1"/>
  <c r="AD35" i="63"/>
  <c r="AH35" i="63" s="1"/>
  <c r="AD60" i="63"/>
  <c r="AH60" i="63" s="1"/>
  <c r="AD107" i="63"/>
  <c r="AH107" i="63" s="1"/>
  <c r="AD62" i="63"/>
  <c r="AD11" i="63"/>
  <c r="AH11" i="63" s="1"/>
  <c r="AD48" i="63"/>
  <c r="AH48" i="63" s="1"/>
  <c r="AD12" i="63"/>
  <c r="AH12" i="63" s="1"/>
  <c r="AD73" i="63"/>
  <c r="AH73" i="63" s="1"/>
  <c r="AD101" i="63"/>
  <c r="AH101" i="63" s="1"/>
  <c r="AD87" i="63"/>
  <c r="AH87" i="63" s="1"/>
  <c r="AD9" i="63"/>
  <c r="AH9" i="63" s="1"/>
  <c r="AD34" i="63"/>
  <c r="AH34" i="63" s="1"/>
  <c r="AD71" i="63"/>
  <c r="AH71" i="63" s="1"/>
  <c r="AD96" i="63"/>
  <c r="AH96" i="63" s="1"/>
  <c r="AD80" i="63"/>
  <c r="AD93" i="63"/>
  <c r="AH93" i="63" s="1"/>
  <c r="AD23" i="63"/>
  <c r="AH23" i="63" s="1"/>
  <c r="AD27" i="63"/>
  <c r="AH27" i="63" s="1"/>
  <c r="AD47" i="63"/>
  <c r="AH47" i="63" s="1"/>
  <c r="AD54" i="63"/>
  <c r="AH54" i="63" s="1"/>
  <c r="AD97" i="63"/>
  <c r="AH97" i="63" s="1"/>
  <c r="AD81" i="63"/>
  <c r="AH81" i="63" s="1"/>
  <c r="AD57" i="63"/>
  <c r="AD106" i="63"/>
  <c r="AH106" i="63" s="1"/>
  <c r="AD36" i="63"/>
  <c r="AH36" i="63" s="1"/>
  <c r="AD64" i="63"/>
  <c r="AH64" i="63" s="1"/>
  <c r="AD26" i="63"/>
  <c r="AH26" i="63" s="1"/>
  <c r="AD63" i="63"/>
  <c r="AH63" i="63" s="1"/>
  <c r="AD116" i="63"/>
  <c r="AH116" i="63" s="1"/>
  <c r="AD22" i="63"/>
  <c r="AH22" i="63" s="1"/>
  <c r="AD59" i="63"/>
  <c r="AH59" i="63" s="1"/>
  <c r="AD110" i="63"/>
  <c r="AH110" i="63" s="1"/>
  <c r="AD68" i="63"/>
  <c r="AH68" i="63" s="1"/>
  <c r="AD70" i="63"/>
  <c r="AH70" i="63" s="1"/>
  <c r="AD84" i="63"/>
  <c r="AH84" i="63" s="1"/>
  <c r="AD38" i="63"/>
  <c r="AH38" i="63" s="1"/>
  <c r="AD43" i="63"/>
  <c r="AH43" i="63" s="1"/>
  <c r="AD25" i="63"/>
  <c r="AH25" i="63" s="1"/>
  <c r="AD109" i="63"/>
  <c r="AD113" i="63"/>
  <c r="AH113" i="63" s="1"/>
  <c r="AD95" i="63"/>
  <c r="AH95" i="63" s="1"/>
  <c r="AD29" i="63"/>
  <c r="AH29" i="63" s="1"/>
  <c r="AD56" i="63"/>
  <c r="AH56" i="63" s="1"/>
  <c r="AD82" i="63"/>
  <c r="AH82" i="63" s="1"/>
  <c r="AD69" i="63"/>
  <c r="AH69" i="63" s="1"/>
  <c r="AD32" i="63"/>
  <c r="AH32" i="63" s="1"/>
  <c r="AD61" i="63"/>
  <c r="AH61" i="63" s="1"/>
  <c r="AD102" i="63"/>
  <c r="AH102" i="63" s="1"/>
  <c r="AD14" i="63"/>
  <c r="AH14" i="63" s="1"/>
  <c r="AD51" i="63"/>
  <c r="AH51" i="63" s="1"/>
  <c r="AD104" i="63"/>
  <c r="AH104" i="63" s="1"/>
  <c r="AD10" i="63"/>
  <c r="AH10" i="63" s="1"/>
  <c r="AD79" i="63"/>
  <c r="AH79" i="63" s="1"/>
  <c r="AD98" i="63"/>
  <c r="AH98" i="63" s="1"/>
  <c r="AD89" i="63"/>
  <c r="AD99" i="63"/>
  <c r="AH99" i="63" s="1"/>
  <c r="AD41" i="63"/>
  <c r="AH41" i="63" s="1"/>
  <c r="AD100" i="63"/>
  <c r="AH100" i="63" s="1"/>
  <c r="AD52" i="63"/>
  <c r="AH52" i="63" s="1"/>
  <c r="AD13" i="63"/>
  <c r="AH13" i="63" s="1"/>
  <c r="AD17" i="63"/>
  <c r="AH17" i="63" s="1"/>
  <c r="AD37" i="63"/>
  <c r="AH37" i="63" s="1"/>
  <c r="AD86" i="63"/>
  <c r="AH86" i="63" s="1"/>
  <c r="AD50" i="63"/>
  <c r="AH50" i="63" s="1"/>
  <c r="AD44" i="63"/>
  <c r="AH44" i="63" s="1"/>
  <c r="AD20" i="63"/>
  <c r="AH20" i="63" s="1"/>
  <c r="AD24" i="63"/>
  <c r="AH24" i="63" s="1"/>
  <c r="AD65" i="63"/>
  <c r="AH65" i="63" s="1"/>
  <c r="AD90" i="63"/>
  <c r="AH90" i="63" s="1"/>
  <c r="AD115" i="63"/>
  <c r="AH115" i="63" s="1"/>
  <c r="AD39" i="63"/>
  <c r="AH39" i="63" s="1"/>
  <c r="AD15" i="63"/>
  <c r="AH15" i="63" s="1"/>
  <c r="AD42" i="63"/>
  <c r="AH42" i="63" s="1"/>
  <c r="AD67" i="63"/>
  <c r="AH67" i="63" s="1"/>
  <c r="AD114" i="63"/>
  <c r="AH114" i="63" s="1"/>
  <c r="AD92" i="63"/>
  <c r="AH92" i="63" s="1"/>
  <c r="AD18" i="63"/>
  <c r="AH18" i="63" s="1"/>
  <c r="AD94" i="63"/>
  <c r="AH94" i="63" s="1"/>
  <c r="AD16" i="63"/>
  <c r="AD66" i="63"/>
  <c r="AH66" i="63" s="1"/>
  <c r="AD40" i="63"/>
  <c r="AH40" i="63" s="1"/>
  <c r="AD88" i="63"/>
  <c r="AH88" i="63" s="1"/>
  <c r="AD58" i="63"/>
  <c r="AH58" i="63" s="1"/>
  <c r="AD111" i="63"/>
  <c r="AH111" i="63" s="1"/>
  <c r="AD72" i="63"/>
  <c r="AH72" i="63" s="1"/>
  <c r="AD55" i="63"/>
  <c r="AH55" i="63" s="1"/>
  <c r="AD19" i="63"/>
  <c r="AH19" i="63" s="1"/>
  <c r="AD74" i="63"/>
  <c r="AH74" i="63" s="1"/>
  <c r="AD33" i="63"/>
  <c r="AH33" i="63" s="1"/>
  <c r="AD45" i="63"/>
  <c r="AH45" i="63" s="1"/>
  <c r="AD28" i="63"/>
  <c r="AH28" i="63" s="1"/>
  <c r="AD53" i="63"/>
  <c r="AH53" i="63" s="1"/>
  <c r="AD78" i="63"/>
  <c r="AH78" i="63" s="1"/>
  <c r="AD103" i="63"/>
  <c r="AH103" i="63" s="1"/>
  <c r="AD91" i="63"/>
  <c r="AH91" i="63" s="1"/>
  <c r="AD112" i="63"/>
  <c r="AH112" i="63" s="1"/>
  <c r="AD30" i="63"/>
  <c r="AH30" i="63" s="1"/>
  <c r="AD77" i="63"/>
  <c r="AH77" i="63" s="1"/>
  <c r="AD121" i="63"/>
  <c r="AD124" i="63"/>
  <c r="AD119" i="63"/>
  <c r="AD118" i="63"/>
  <c r="AM116" i="81" s="1"/>
  <c r="AD123" i="63"/>
  <c r="AD122" i="63"/>
  <c r="AD120" i="63"/>
  <c r="AQ28" i="87"/>
  <c r="AO28" i="87"/>
  <c r="AH58" i="87"/>
  <c r="AM28" i="87"/>
  <c r="AE59" i="87"/>
  <c r="AE60" i="87" s="1"/>
  <c r="AQ26" i="87"/>
  <c r="AP21" i="87"/>
  <c r="AK21" i="87"/>
  <c r="AK28" i="87"/>
  <c r="AK45" i="87"/>
  <c r="AJ45" i="87"/>
  <c r="AO21" i="87"/>
  <c r="AI58" i="87"/>
  <c r="AJ28" i="87"/>
  <c r="AM45" i="87"/>
  <c r="AL21" i="87"/>
  <c r="AN28" i="87"/>
  <c r="AO45" i="87"/>
  <c r="AB58" i="87"/>
  <c r="AP45" i="87"/>
  <c r="AL45" i="87"/>
  <c r="AQ21" i="87"/>
  <c r="AL28" i="87"/>
  <c r="AO30" i="87"/>
  <c r="AN45" i="87"/>
  <c r="AL26" i="87"/>
  <c r="AP26" i="87"/>
  <c r="AJ21" i="87"/>
  <c r="AM26" i="87"/>
  <c r="AC58" i="87"/>
  <c r="AF58" i="87"/>
  <c r="AI53" i="87"/>
  <c r="AG53" i="87"/>
  <c r="AJ15" i="87"/>
  <c r="AF53" i="87"/>
  <c r="AN44" i="87"/>
  <c r="AK18" i="87"/>
  <c r="AW104" i="81"/>
  <c r="BC104" i="81"/>
  <c r="BB104" i="81"/>
  <c r="BA104" i="81"/>
  <c r="BD104" i="81"/>
  <c r="AX104" i="81"/>
  <c r="AV104" i="81"/>
  <c r="AY104" i="81"/>
  <c r="AZ104" i="81"/>
  <c r="I45" i="40"/>
  <c r="N45" i="40" s="1"/>
  <c r="AN22" i="81"/>
  <c r="AP22" i="81"/>
  <c r="AT22" i="81"/>
  <c r="AQ22" i="81"/>
  <c r="AM22" i="81"/>
  <c r="AR22" i="81"/>
  <c r="AS22" i="81"/>
  <c r="AO22" i="81"/>
  <c r="AL22" i="81"/>
  <c r="AP59" i="81"/>
  <c r="AS59" i="81"/>
  <c r="AN59" i="81"/>
  <c r="AO59" i="81"/>
  <c r="AL59" i="81"/>
  <c r="AQ59" i="81"/>
  <c r="AR59" i="81"/>
  <c r="AT59" i="81"/>
  <c r="AM59" i="81"/>
  <c r="AV85" i="81"/>
  <c r="BC85" i="81"/>
  <c r="BD85" i="81"/>
  <c r="BB85" i="81"/>
  <c r="BA85" i="81"/>
  <c r="AW85" i="81"/>
  <c r="AX85" i="81"/>
  <c r="AY85" i="81"/>
  <c r="AZ85" i="81"/>
  <c r="AW18" i="81"/>
  <c r="AV18" i="81"/>
  <c r="BB18" i="81"/>
  <c r="AZ18" i="81"/>
  <c r="BD18" i="81"/>
  <c r="BC18" i="81"/>
  <c r="BA18" i="81"/>
  <c r="AX18" i="81"/>
  <c r="AY18" i="81"/>
  <c r="BC44" i="81"/>
  <c r="AX44" i="81"/>
  <c r="BB44" i="81"/>
  <c r="AW44" i="81"/>
  <c r="AZ44" i="81"/>
  <c r="AY44" i="81"/>
  <c r="BD44" i="81"/>
  <c r="AV44" i="81"/>
  <c r="BA44" i="81"/>
  <c r="AZ62" i="81"/>
  <c r="AW62" i="81"/>
  <c r="I27" i="40"/>
  <c r="N27" i="40" s="1"/>
  <c r="BC62" i="81"/>
  <c r="BD62" i="81"/>
  <c r="BB62" i="81"/>
  <c r="AV62" i="81"/>
  <c r="AY62" i="81"/>
  <c r="BA62" i="81"/>
  <c r="AX62" i="81"/>
  <c r="BB64" i="81"/>
  <c r="AV64" i="81"/>
  <c r="AX64" i="81"/>
  <c r="AY64" i="81"/>
  <c r="BC64" i="81"/>
  <c r="AZ64" i="81"/>
  <c r="BD64" i="81"/>
  <c r="BA64" i="81"/>
  <c r="AW64" i="81"/>
  <c r="AN26" i="87"/>
  <c r="AM114" i="81"/>
  <c r="AL114" i="81"/>
  <c r="H29" i="40"/>
  <c r="M29" i="40" s="1"/>
  <c r="AS114" i="81"/>
  <c r="AP114" i="81"/>
  <c r="AN114" i="81"/>
  <c r="AB29" i="40" s="1"/>
  <c r="AG29" i="40" s="1"/>
  <c r="AQ114" i="81"/>
  <c r="AO114" i="81"/>
  <c r="AR114" i="81"/>
  <c r="AT114" i="81"/>
  <c r="R29" i="40" s="1"/>
  <c r="W29" i="40" s="1"/>
  <c r="AR24" i="81"/>
  <c r="AO24" i="81"/>
  <c r="AP24" i="81"/>
  <c r="AS24" i="81"/>
  <c r="AQ24" i="81"/>
  <c r="AL24" i="81"/>
  <c r="AT24" i="81"/>
  <c r="AN24" i="81"/>
  <c r="AM24" i="81"/>
  <c r="AW66" i="81"/>
  <c r="AY66" i="81"/>
  <c r="AZ66" i="81"/>
  <c r="BA66" i="81"/>
  <c r="AX66" i="81"/>
  <c r="BD66" i="81"/>
  <c r="BC66" i="81"/>
  <c r="BB66" i="81"/>
  <c r="AV66" i="81"/>
  <c r="AW82" i="81"/>
  <c r="BC82" i="81"/>
  <c r="BB82" i="81"/>
  <c r="BA82" i="81"/>
  <c r="AV82" i="81"/>
  <c r="AX82" i="81"/>
  <c r="AZ82" i="81"/>
  <c r="I37" i="40"/>
  <c r="N37" i="40" s="1"/>
  <c r="BD82" i="81"/>
  <c r="AY82" i="81"/>
  <c r="AO15" i="87"/>
  <c r="AS37" i="81"/>
  <c r="AO37" i="81"/>
  <c r="AN37" i="81"/>
  <c r="AL37" i="81"/>
  <c r="AP37" i="81"/>
  <c r="AT37" i="81"/>
  <c r="AR37" i="81"/>
  <c r="AQ37" i="81"/>
  <c r="AM37" i="81"/>
  <c r="AL106" i="81"/>
  <c r="AT106" i="81"/>
  <c r="AO106" i="81"/>
  <c r="AN106" i="81"/>
  <c r="AP106" i="81"/>
  <c r="AM106" i="81"/>
  <c r="AR106" i="81"/>
  <c r="AQ106" i="81"/>
  <c r="AS106" i="81"/>
  <c r="AJ30" i="87"/>
  <c r="AM29" i="87"/>
  <c r="AM19" i="87"/>
  <c r="AJ44" i="87"/>
  <c r="AT69" i="81"/>
  <c r="AR69" i="81"/>
  <c r="AQ69" i="81"/>
  <c r="H30" i="40"/>
  <c r="M30" i="40" s="1"/>
  <c r="AP69" i="81"/>
  <c r="AO69" i="81"/>
  <c r="AS69" i="81"/>
  <c r="AN69" i="81"/>
  <c r="AL69" i="81"/>
  <c r="AM69" i="81"/>
  <c r="AM40" i="87"/>
  <c r="AM38" i="87"/>
  <c r="AC55" i="87"/>
  <c r="AC56" i="87" s="1"/>
  <c r="AL13" i="87"/>
  <c r="AL12" i="87"/>
  <c r="AS74" i="81"/>
  <c r="AT74" i="81"/>
  <c r="AR74" i="81"/>
  <c r="AQ74" i="81"/>
  <c r="AN74" i="81"/>
  <c r="AP74" i="81"/>
  <c r="AO74" i="81"/>
  <c r="AL74" i="81"/>
  <c r="AM74" i="81"/>
  <c r="AM18" i="87"/>
  <c r="AQ32" i="87"/>
  <c r="I30" i="41"/>
  <c r="AH50" i="87"/>
  <c r="AO10" i="87"/>
  <c r="AR118" i="82"/>
  <c r="AL16" i="87"/>
  <c r="AC59" i="87"/>
  <c r="AC60" i="87" s="1"/>
  <c r="AZ29" i="81"/>
  <c r="AY29" i="81"/>
  <c r="AX29" i="81"/>
  <c r="AW29" i="81"/>
  <c r="BA29" i="81"/>
  <c r="BB29" i="81"/>
  <c r="BD29" i="81"/>
  <c r="BC29" i="81"/>
  <c r="AV29" i="81"/>
  <c r="AN32" i="81"/>
  <c r="AO32" i="81"/>
  <c r="AL32" i="81"/>
  <c r="AS32" i="81"/>
  <c r="AM32" i="81"/>
  <c r="AP32" i="81"/>
  <c r="AT32" i="81"/>
  <c r="AQ32" i="81"/>
  <c r="AR32" i="81"/>
  <c r="AJ39" i="87"/>
  <c r="BA20" i="81"/>
  <c r="BD20" i="81"/>
  <c r="AX20" i="81"/>
  <c r="AY20" i="81"/>
  <c r="AZ20" i="81"/>
  <c r="BC20" i="81"/>
  <c r="AV20" i="81"/>
  <c r="BB20" i="81"/>
  <c r="AW20" i="81"/>
  <c r="AQ14" i="87"/>
  <c r="AO49" i="81"/>
  <c r="AS49" i="81"/>
  <c r="AN49" i="81"/>
  <c r="AT49" i="81"/>
  <c r="AM49" i="81"/>
  <c r="AL49" i="81"/>
  <c r="AR49" i="81"/>
  <c r="AP49" i="81"/>
  <c r="AQ49" i="81"/>
  <c r="H20" i="40"/>
  <c r="M20" i="40" s="1"/>
  <c r="AJ22" i="87"/>
  <c r="AQ33" i="87"/>
  <c r="AQ34" i="87"/>
  <c r="AQ57" i="87" s="1"/>
  <c r="AF55" i="87"/>
  <c r="AF56" i="87" s="1"/>
  <c r="AP17" i="87"/>
  <c r="AS83" i="81"/>
  <c r="AM83" i="81"/>
  <c r="AO83" i="81"/>
  <c r="AQ83" i="81"/>
  <c r="AT83" i="81"/>
  <c r="AN83" i="81"/>
  <c r="AL83" i="81"/>
  <c r="AR83" i="81"/>
  <c r="AP83" i="81"/>
  <c r="AN47" i="87"/>
  <c r="AM43" i="87"/>
  <c r="AM42" i="87"/>
  <c r="AJ27" i="87"/>
  <c r="AB50" i="87"/>
  <c r="C30" i="41"/>
  <c r="AQ11" i="87"/>
  <c r="AT41" i="81"/>
  <c r="AM41" i="81"/>
  <c r="AN41" i="81"/>
  <c r="AO41" i="81"/>
  <c r="AQ41" i="81"/>
  <c r="AR41" i="81"/>
  <c r="AS41" i="81"/>
  <c r="AL41" i="81"/>
  <c r="AP41" i="81"/>
  <c r="AZ101" i="81"/>
  <c r="BB101" i="81"/>
  <c r="BD101" i="81"/>
  <c r="AW101" i="81"/>
  <c r="AV101" i="81"/>
  <c r="AX101" i="81"/>
  <c r="BA101" i="81"/>
  <c r="BC101" i="81"/>
  <c r="AY101" i="81"/>
  <c r="BD63" i="81"/>
  <c r="AX63" i="81"/>
  <c r="BA63" i="81"/>
  <c r="AV63" i="81"/>
  <c r="BB63" i="81"/>
  <c r="AZ63" i="81"/>
  <c r="AY63" i="81"/>
  <c r="AW63" i="81"/>
  <c r="BC63" i="81"/>
  <c r="AN48" i="87"/>
  <c r="AQ20" i="87"/>
  <c r="AX51" i="81"/>
  <c r="AC21" i="40" s="1"/>
  <c r="AH21" i="40" s="1"/>
  <c r="AV51" i="81"/>
  <c r="BA51" i="81"/>
  <c r="AZ51" i="81"/>
  <c r="AW51" i="81"/>
  <c r="AY51" i="81"/>
  <c r="BD51" i="81"/>
  <c r="S21" i="40" s="1"/>
  <c r="X21" i="40" s="1"/>
  <c r="I21" i="40"/>
  <c r="N21" i="40" s="1"/>
  <c r="BC51" i="81"/>
  <c r="BB51" i="81"/>
  <c r="AO104" i="81"/>
  <c r="AT104" i="81"/>
  <c r="AS104" i="81"/>
  <c r="AL104" i="81"/>
  <c r="AM104" i="81"/>
  <c r="AP104" i="81"/>
  <c r="AN104" i="81"/>
  <c r="H45" i="40"/>
  <c r="M45" i="40" s="1"/>
  <c r="AQ104" i="81"/>
  <c r="AR104" i="81"/>
  <c r="AV42" i="81"/>
  <c r="AY42" i="81"/>
  <c r="AZ42" i="81"/>
  <c r="AW42" i="81"/>
  <c r="BD42" i="81"/>
  <c r="BC42" i="81"/>
  <c r="AX42" i="81"/>
  <c r="BA42" i="81"/>
  <c r="BB42" i="81"/>
  <c r="BA50" i="81"/>
  <c r="BD50" i="81"/>
  <c r="AX50" i="81"/>
  <c r="BC50" i="81"/>
  <c r="AV50" i="81"/>
  <c r="BB50" i="81"/>
  <c r="AY50" i="81"/>
  <c r="AW50" i="81"/>
  <c r="AZ50" i="81"/>
  <c r="AT85" i="81"/>
  <c r="AP85" i="81"/>
  <c r="AS85" i="81"/>
  <c r="AO85" i="81"/>
  <c r="AL85" i="81"/>
  <c r="AR85" i="81"/>
  <c r="AN85" i="81"/>
  <c r="AM85" i="81"/>
  <c r="AQ85" i="81"/>
  <c r="BA46" i="81"/>
  <c r="AV46" i="81"/>
  <c r="AZ46" i="81"/>
  <c r="AY46" i="81"/>
  <c r="BB46" i="81"/>
  <c r="AX46" i="81"/>
  <c r="AW46" i="81"/>
  <c r="BC46" i="81"/>
  <c r="BD46" i="81"/>
  <c r="AZ110" i="81"/>
  <c r="AV110" i="81"/>
  <c r="BA110" i="81"/>
  <c r="BD110" i="81"/>
  <c r="BC110" i="81"/>
  <c r="AY110" i="81"/>
  <c r="AW110" i="81"/>
  <c r="AX110" i="81"/>
  <c r="BB110" i="81"/>
  <c r="AO18" i="81"/>
  <c r="AL18" i="81"/>
  <c r="AQ18" i="81"/>
  <c r="AR18" i="81"/>
  <c r="AM18" i="81"/>
  <c r="AS18" i="81"/>
  <c r="AP18" i="81"/>
  <c r="AN18" i="81"/>
  <c r="AT18" i="81"/>
  <c r="AQ44" i="81"/>
  <c r="AS44" i="81"/>
  <c r="AP44" i="81"/>
  <c r="AT44" i="81"/>
  <c r="AO44" i="81"/>
  <c r="AN44" i="81"/>
  <c r="AR44" i="81"/>
  <c r="AL44" i="81"/>
  <c r="AM44" i="81"/>
  <c r="AT62" i="81"/>
  <c r="H27" i="40"/>
  <c r="M27" i="40" s="1"/>
  <c r="AN62" i="81"/>
  <c r="AP62" i="81"/>
  <c r="AQ62" i="81"/>
  <c r="AS62" i="81"/>
  <c r="AM62" i="81"/>
  <c r="AR62" i="81"/>
  <c r="AL62" i="81"/>
  <c r="AO62" i="81"/>
  <c r="AN64" i="81"/>
  <c r="AP64" i="81"/>
  <c r="AT64" i="81"/>
  <c r="AM64" i="81"/>
  <c r="AO64" i="81"/>
  <c r="AS64" i="81"/>
  <c r="AQ64" i="81"/>
  <c r="AL64" i="81"/>
  <c r="AR64" i="81"/>
  <c r="BD88" i="81"/>
  <c r="BA88" i="81"/>
  <c r="BC88" i="81"/>
  <c r="AX88" i="81"/>
  <c r="AY88" i="81"/>
  <c r="BB88" i="81"/>
  <c r="AW88" i="81"/>
  <c r="AV88" i="81"/>
  <c r="AZ88" i="81"/>
  <c r="AZ30" i="81"/>
  <c r="BD30" i="81"/>
  <c r="AX30" i="81"/>
  <c r="AW30" i="81"/>
  <c r="BA30" i="81"/>
  <c r="BB30" i="81"/>
  <c r="AV30" i="81"/>
  <c r="AY30" i="81"/>
  <c r="BC30" i="81"/>
  <c r="AS66" i="81"/>
  <c r="AL66" i="81"/>
  <c r="AO66" i="81"/>
  <c r="AQ66" i="81"/>
  <c r="AN66" i="81"/>
  <c r="AM66" i="81"/>
  <c r="AR66" i="81"/>
  <c r="AP66" i="81"/>
  <c r="AT66" i="81"/>
  <c r="BA107" i="81"/>
  <c r="AW107" i="81"/>
  <c r="AV107" i="81"/>
  <c r="BD107" i="81"/>
  <c r="BB107" i="81"/>
  <c r="AX107" i="81"/>
  <c r="AY107" i="81"/>
  <c r="BC107" i="81"/>
  <c r="AZ107" i="81"/>
  <c r="AZ97" i="81"/>
  <c r="BD97" i="81"/>
  <c r="BB97" i="81"/>
  <c r="AV97" i="81"/>
  <c r="AW97" i="81"/>
  <c r="AX97" i="81"/>
  <c r="BA97" i="81"/>
  <c r="I42" i="40"/>
  <c r="N42" i="40" s="1"/>
  <c r="AY97" i="81"/>
  <c r="BC97" i="81"/>
  <c r="AX15" i="81"/>
  <c r="AW15" i="81"/>
  <c r="BA15" i="81"/>
  <c r="BB15" i="81"/>
  <c r="AY15" i="81"/>
  <c r="AZ15" i="81"/>
  <c r="I10" i="40"/>
  <c r="BC15" i="81"/>
  <c r="BD15" i="81"/>
  <c r="AV15" i="81"/>
  <c r="I11" i="40"/>
  <c r="AR82" i="81"/>
  <c r="AN82" i="81"/>
  <c r="AQ82" i="81"/>
  <c r="AP82" i="81"/>
  <c r="AL82" i="81"/>
  <c r="AM82" i="81"/>
  <c r="H37" i="40"/>
  <c r="M37" i="40" s="1"/>
  <c r="AT82" i="81"/>
  <c r="AS82" i="81"/>
  <c r="AO82" i="81"/>
  <c r="AK15" i="87"/>
  <c r="AW87" i="81"/>
  <c r="AZ87" i="81"/>
  <c r="BB87" i="81"/>
  <c r="AV87" i="81"/>
  <c r="BD87" i="81"/>
  <c r="BA87" i="81"/>
  <c r="AY87" i="81"/>
  <c r="AX87" i="81"/>
  <c r="BC87" i="81"/>
  <c r="AN30" i="87"/>
  <c r="AQ29" i="87"/>
  <c r="AI59" i="87"/>
  <c r="AI60" i="87" s="1"/>
  <c r="AP19" i="87"/>
  <c r="AQ44" i="87"/>
  <c r="BB91" i="81"/>
  <c r="BA91" i="81"/>
  <c r="I38" i="40"/>
  <c r="N38" i="40" s="1"/>
  <c r="AW91" i="81"/>
  <c r="AZ91" i="81"/>
  <c r="BC91" i="81"/>
  <c r="AV91" i="81"/>
  <c r="AY91" i="81"/>
  <c r="AX91" i="81"/>
  <c r="BD91" i="81"/>
  <c r="AJ40" i="87"/>
  <c r="AJ38" i="87"/>
  <c r="AQ12" i="87"/>
  <c r="AQ13" i="87"/>
  <c r="BB72" i="81"/>
  <c r="BC72" i="81"/>
  <c r="BA72" i="81"/>
  <c r="BD72" i="81"/>
  <c r="AY72" i="81"/>
  <c r="AX72" i="81"/>
  <c r="AZ72" i="81"/>
  <c r="AW72" i="81"/>
  <c r="AV72" i="81"/>
  <c r="BC12" i="81"/>
  <c r="AX12" i="81"/>
  <c r="AZ12" i="81"/>
  <c r="BD12" i="81"/>
  <c r="AV12" i="81"/>
  <c r="AW12" i="81"/>
  <c r="BA12" i="81"/>
  <c r="BB12" i="81"/>
  <c r="AY12" i="81"/>
  <c r="AL18" i="87"/>
  <c r="AN32" i="87"/>
  <c r="AQ118" i="82"/>
  <c r="AN10" i="87"/>
  <c r="AJ16" i="87"/>
  <c r="AO29" i="81"/>
  <c r="AM29" i="81"/>
  <c r="AL29" i="81"/>
  <c r="AT29" i="81"/>
  <c r="AP29" i="81"/>
  <c r="AQ29" i="81"/>
  <c r="AN29" i="81"/>
  <c r="AS29" i="81"/>
  <c r="AR29" i="81"/>
  <c r="AN39" i="87"/>
  <c r="AM20" i="81"/>
  <c r="AT20" i="81"/>
  <c r="AL20" i="81"/>
  <c r="AP20" i="81"/>
  <c r="AO20" i="81"/>
  <c r="AR20" i="81"/>
  <c r="AQ20" i="81"/>
  <c r="AN20" i="81"/>
  <c r="AS20" i="81"/>
  <c r="AO14" i="87"/>
  <c r="AR8" i="81"/>
  <c r="AN8" i="81"/>
  <c r="AO8" i="81"/>
  <c r="AP8" i="81"/>
  <c r="AS8" i="81"/>
  <c r="AQ8" i="81"/>
  <c r="AU118" i="81"/>
  <c r="AM8" i="81"/>
  <c r="H8" i="40"/>
  <c r="AL8" i="81"/>
  <c r="AT8" i="81"/>
  <c r="BB53" i="81"/>
  <c r="AV53" i="81"/>
  <c r="AY53" i="81"/>
  <c r="BA53" i="81"/>
  <c r="BD53" i="81"/>
  <c r="S23" i="40" s="1"/>
  <c r="X23" i="40" s="1"/>
  <c r="AW53" i="81"/>
  <c r="BC53" i="81"/>
  <c r="I23" i="40"/>
  <c r="N23" i="40" s="1"/>
  <c r="AZ53" i="81"/>
  <c r="AX53" i="81"/>
  <c r="AC23" i="40" s="1"/>
  <c r="AH23" i="40" s="1"/>
  <c r="AB59" i="87"/>
  <c r="AB60" i="87" s="1"/>
  <c r="AO22" i="87"/>
  <c r="AV100" i="81"/>
  <c r="AX100" i="81"/>
  <c r="BC100" i="81"/>
  <c r="AY100" i="81"/>
  <c r="AW100" i="81"/>
  <c r="AZ100" i="81"/>
  <c r="BA100" i="81"/>
  <c r="BB100" i="81"/>
  <c r="BD100" i="81"/>
  <c r="AO34" i="87"/>
  <c r="AO57" i="87" s="1"/>
  <c r="AO33" i="87"/>
  <c r="AL17" i="87"/>
  <c r="AX96" i="81"/>
  <c r="AC39" i="40" s="1"/>
  <c r="AH39" i="40" s="1"/>
  <c r="BA96" i="81"/>
  <c r="I39" i="40"/>
  <c r="N39" i="40" s="1"/>
  <c r="AY96" i="81"/>
  <c r="BC96" i="81"/>
  <c r="AW96" i="81"/>
  <c r="AZ96" i="81"/>
  <c r="BB96" i="81"/>
  <c r="AV96" i="81"/>
  <c r="BD96" i="81"/>
  <c r="S39" i="40" s="1"/>
  <c r="X39" i="40" s="1"/>
  <c r="AQ47" i="87"/>
  <c r="AO42" i="87"/>
  <c r="AO43" i="87"/>
  <c r="AO27" i="87"/>
  <c r="AB53" i="87"/>
  <c r="AP11" i="87"/>
  <c r="AT101" i="81"/>
  <c r="AR101" i="81"/>
  <c r="AN101" i="81"/>
  <c r="AO101" i="81"/>
  <c r="AM101" i="81"/>
  <c r="AP101" i="81"/>
  <c r="AS101" i="81"/>
  <c r="AL101" i="81"/>
  <c r="AQ101" i="81"/>
  <c r="AN63" i="81"/>
  <c r="AS63" i="81"/>
  <c r="AQ63" i="81"/>
  <c r="AO63" i="81"/>
  <c r="AT63" i="81"/>
  <c r="AM63" i="81"/>
  <c r="AL63" i="81"/>
  <c r="AP63" i="81"/>
  <c r="AR63" i="81"/>
  <c r="AK48" i="87"/>
  <c r="AP20" i="87"/>
  <c r="BD35" i="81"/>
  <c r="BC35" i="81"/>
  <c r="AZ35" i="81"/>
  <c r="AX35" i="81"/>
  <c r="BB35" i="81"/>
  <c r="AW35" i="81"/>
  <c r="AY35" i="81"/>
  <c r="BA35" i="81"/>
  <c r="AV35" i="81"/>
  <c r="AI50" i="87"/>
  <c r="J30" i="41"/>
  <c r="AM42" i="81"/>
  <c r="AN42" i="81"/>
  <c r="AL42" i="81"/>
  <c r="AR42" i="81"/>
  <c r="AP42" i="81"/>
  <c r="AS42" i="81"/>
  <c r="AO42" i="81"/>
  <c r="AT42" i="81"/>
  <c r="AQ42" i="81"/>
  <c r="AS50" i="81"/>
  <c r="AN50" i="81"/>
  <c r="AL50" i="81"/>
  <c r="AR50" i="81"/>
  <c r="AT50" i="81"/>
  <c r="AP50" i="81"/>
  <c r="AO50" i="81"/>
  <c r="AQ50" i="81"/>
  <c r="AM50" i="81"/>
  <c r="AN46" i="81"/>
  <c r="AQ46" i="81"/>
  <c r="AR46" i="81"/>
  <c r="AL46" i="81"/>
  <c r="AP46" i="81"/>
  <c r="AO46" i="81"/>
  <c r="AT46" i="81"/>
  <c r="AM46" i="81"/>
  <c r="AS46" i="81"/>
  <c r="AQ110" i="81"/>
  <c r="AP110" i="81"/>
  <c r="AM110" i="81"/>
  <c r="AR110" i="81"/>
  <c r="AT110" i="81"/>
  <c r="AO110" i="81"/>
  <c r="AL110" i="81"/>
  <c r="AS110" i="81"/>
  <c r="AN110" i="81"/>
  <c r="BD21" i="81"/>
  <c r="AV21" i="81"/>
  <c r="BB21" i="81"/>
  <c r="AX21" i="81"/>
  <c r="BA21" i="81"/>
  <c r="BC21" i="81"/>
  <c r="AW21" i="81"/>
  <c r="AZ21" i="81"/>
  <c r="I13" i="40"/>
  <c r="N13" i="40" s="1"/>
  <c r="AY21" i="81"/>
  <c r="BB94" i="81"/>
  <c r="BC94" i="81"/>
  <c r="AW94" i="81"/>
  <c r="AY94" i="81"/>
  <c r="AV94" i="81"/>
  <c r="AX94" i="81"/>
  <c r="BD94" i="81"/>
  <c r="AZ94" i="81"/>
  <c r="BA94" i="81"/>
  <c r="AZ27" i="81"/>
  <c r="AY27" i="81"/>
  <c r="BA27" i="81"/>
  <c r="AV27" i="81"/>
  <c r="AW27" i="81"/>
  <c r="BD27" i="81"/>
  <c r="AX27" i="81"/>
  <c r="BC27" i="81"/>
  <c r="BB27" i="81"/>
  <c r="AX78" i="81"/>
  <c r="AC35" i="40" s="1"/>
  <c r="AH35" i="40" s="1"/>
  <c r="I35" i="40"/>
  <c r="N35" i="40" s="1"/>
  <c r="AZ78" i="81"/>
  <c r="BC78" i="81"/>
  <c r="AW78" i="81"/>
  <c r="BA78" i="81"/>
  <c r="BB78" i="81"/>
  <c r="AY78" i="81"/>
  <c r="AV78" i="81"/>
  <c r="BD78" i="81"/>
  <c r="S35" i="40" s="1"/>
  <c r="X35" i="40" s="1"/>
  <c r="AY19" i="81"/>
  <c r="AW19" i="81"/>
  <c r="BB19" i="81"/>
  <c r="BC19" i="81"/>
  <c r="BD19" i="81"/>
  <c r="I12" i="40"/>
  <c r="N12" i="40" s="1"/>
  <c r="AX19" i="81"/>
  <c r="BA19" i="81"/>
  <c r="AZ19" i="81"/>
  <c r="AV19" i="81"/>
  <c r="AO26" i="87"/>
  <c r="AI55" i="87"/>
  <c r="AI56" i="87" s="1"/>
  <c r="AM88" i="81"/>
  <c r="AS88" i="81"/>
  <c r="AR88" i="81"/>
  <c r="AQ88" i="81"/>
  <c r="AT88" i="81"/>
  <c r="AO88" i="81"/>
  <c r="AN88" i="81"/>
  <c r="AP88" i="81"/>
  <c r="AL88" i="81"/>
  <c r="AT30" i="81"/>
  <c r="AN30" i="81"/>
  <c r="AL30" i="81"/>
  <c r="AO30" i="81"/>
  <c r="AR30" i="81"/>
  <c r="AQ30" i="81"/>
  <c r="AP30" i="81"/>
  <c r="AS30" i="81"/>
  <c r="AM30" i="81"/>
  <c r="I41" i="40"/>
  <c r="AZ76" i="81"/>
  <c r="AW76" i="81"/>
  <c r="I40" i="40"/>
  <c r="BA76" i="81"/>
  <c r="AX76" i="81"/>
  <c r="BB76" i="81"/>
  <c r="BD76" i="81"/>
  <c r="AV76" i="81"/>
  <c r="AY76" i="81"/>
  <c r="BC76" i="81"/>
  <c r="AM107" i="81"/>
  <c r="AO107" i="81"/>
  <c r="AP107" i="81"/>
  <c r="AN107" i="81"/>
  <c r="AQ107" i="81"/>
  <c r="AL107" i="81"/>
  <c r="AS107" i="81"/>
  <c r="AR107" i="81"/>
  <c r="AT107" i="81"/>
  <c r="AL97" i="81"/>
  <c r="AS97" i="81"/>
  <c r="H42" i="40"/>
  <c r="M42" i="40" s="1"/>
  <c r="AM97" i="81"/>
  <c r="AR97" i="81"/>
  <c r="AN97" i="81"/>
  <c r="AQ97" i="81"/>
  <c r="AP97" i="81"/>
  <c r="AT97" i="81"/>
  <c r="AO97" i="81"/>
  <c r="AO15" i="81"/>
  <c r="AN15" i="81"/>
  <c r="AM15" i="81"/>
  <c r="H11" i="40"/>
  <c r="AS15" i="81"/>
  <c r="AP15" i="81"/>
  <c r="AR15" i="81"/>
  <c r="AT15" i="81"/>
  <c r="AQ15" i="81"/>
  <c r="AL15" i="81"/>
  <c r="H10" i="40"/>
  <c r="AN15" i="87"/>
  <c r="AS87" i="81"/>
  <c r="AO87" i="81"/>
  <c r="AP87" i="81"/>
  <c r="AL87" i="81"/>
  <c r="AR87" i="81"/>
  <c r="AM87" i="81"/>
  <c r="AQ87" i="81"/>
  <c r="AT87" i="81"/>
  <c r="AN87" i="81"/>
  <c r="AP30" i="87"/>
  <c r="AN29" i="87"/>
  <c r="AN19" i="87"/>
  <c r="AP44" i="87"/>
  <c r="AQ91" i="81"/>
  <c r="AT91" i="81"/>
  <c r="AP91" i="81"/>
  <c r="AR91" i="81"/>
  <c r="AS91" i="81"/>
  <c r="AN91" i="81"/>
  <c r="AO91" i="81"/>
  <c r="AL91" i="81"/>
  <c r="H38" i="40"/>
  <c r="M38" i="40" s="1"/>
  <c r="AM91" i="81"/>
  <c r="AN40" i="87"/>
  <c r="AK38" i="87"/>
  <c r="AM12" i="87"/>
  <c r="AM13" i="87"/>
  <c r="AN72" i="81"/>
  <c r="AQ72" i="81"/>
  <c r="AT72" i="81"/>
  <c r="AM72" i="81"/>
  <c r="AP72" i="81"/>
  <c r="AS72" i="81"/>
  <c r="AR72" i="81"/>
  <c r="AL72" i="81"/>
  <c r="AO72" i="81"/>
  <c r="AL12" i="81"/>
  <c r="AP12" i="81"/>
  <c r="AT12" i="81"/>
  <c r="AS12" i="81"/>
  <c r="AN12" i="81"/>
  <c r="AR12" i="81"/>
  <c r="AO12" i="81"/>
  <c r="AM12" i="81"/>
  <c r="AQ12" i="81"/>
  <c r="AQ18" i="87"/>
  <c r="AL32" i="87"/>
  <c r="AM118" i="82"/>
  <c r="AJ10" i="87"/>
  <c r="AK16" i="87"/>
  <c r="AZ86" i="81"/>
  <c r="BD86" i="81"/>
  <c r="AW86" i="81"/>
  <c r="BC86" i="81"/>
  <c r="BB86" i="81"/>
  <c r="AV86" i="81"/>
  <c r="BA86" i="81"/>
  <c r="AX86" i="81"/>
  <c r="AY86" i="81"/>
  <c r="AE58" i="87"/>
  <c r="BB23" i="81"/>
  <c r="AY23" i="81"/>
  <c r="BD23" i="81"/>
  <c r="AX23" i="81"/>
  <c r="BA23" i="81"/>
  <c r="AZ23" i="81"/>
  <c r="AW23" i="81"/>
  <c r="BC23" i="81"/>
  <c r="AV23" i="81"/>
  <c r="BC45" i="81"/>
  <c r="BB45" i="81"/>
  <c r="AW45" i="81"/>
  <c r="AZ45" i="81"/>
  <c r="BD45" i="81"/>
  <c r="BA45" i="81"/>
  <c r="AX45" i="81"/>
  <c r="AV45" i="81"/>
  <c r="AY45" i="81"/>
  <c r="AO39" i="87"/>
  <c r="AX73" i="81"/>
  <c r="BB73" i="81"/>
  <c r="I31" i="40"/>
  <c r="BA73" i="81"/>
  <c r="I32" i="40"/>
  <c r="AZ73" i="81"/>
  <c r="BC73" i="81"/>
  <c r="AW73" i="81"/>
  <c r="AY73" i="81"/>
  <c r="BD73" i="81"/>
  <c r="AV73" i="81"/>
  <c r="AN14" i="87"/>
  <c r="AQ53" i="81"/>
  <c r="AN53" i="81"/>
  <c r="AB23" i="40" s="1"/>
  <c r="AG23" i="40" s="1"/>
  <c r="AO53" i="81"/>
  <c r="AR53" i="81"/>
  <c r="AP53" i="81"/>
  <c r="AT53" i="81"/>
  <c r="R23" i="40" s="1"/>
  <c r="W23" i="40" s="1"/>
  <c r="H23" i="40"/>
  <c r="M23" i="40" s="1"/>
  <c r="AS53" i="81"/>
  <c r="AM53" i="81"/>
  <c r="AL53" i="81"/>
  <c r="AK22" i="87"/>
  <c r="AR100" i="81"/>
  <c r="AM100" i="81"/>
  <c r="AS100" i="81"/>
  <c r="AT100" i="81"/>
  <c r="AP100" i="81"/>
  <c r="AQ100" i="81"/>
  <c r="AN100" i="81"/>
  <c r="AO100" i="81"/>
  <c r="AL100" i="81"/>
  <c r="AM33" i="87"/>
  <c r="AM34" i="87"/>
  <c r="AM57" i="87" s="1"/>
  <c r="AM17" i="87"/>
  <c r="AZ58" i="81"/>
  <c r="BD58" i="81"/>
  <c r="BA58" i="81"/>
  <c r="AY58" i="81"/>
  <c r="AV58" i="81"/>
  <c r="AX58" i="81"/>
  <c r="AW58" i="81"/>
  <c r="BC58" i="81"/>
  <c r="BB58" i="81"/>
  <c r="AS96" i="81"/>
  <c r="AN96" i="81"/>
  <c r="AB39" i="40" s="1"/>
  <c r="AG39" i="40" s="1"/>
  <c r="AT96" i="81"/>
  <c r="R39" i="40" s="1"/>
  <c r="W39" i="40" s="1"/>
  <c r="AR96" i="81"/>
  <c r="AO96" i="81"/>
  <c r="AM96" i="81"/>
  <c r="H39" i="40"/>
  <c r="M39" i="40" s="1"/>
  <c r="AQ96" i="81"/>
  <c r="AL96" i="81"/>
  <c r="AP96" i="81"/>
  <c r="AJ47" i="87"/>
  <c r="AH59" i="87"/>
  <c r="AH60" i="87" s="1"/>
  <c r="AN42" i="87"/>
  <c r="AN43" i="87"/>
  <c r="AN27" i="87"/>
  <c r="AY89" i="81"/>
  <c r="AZ89" i="81"/>
  <c r="AV89" i="81"/>
  <c r="BB89" i="81"/>
  <c r="BD89" i="81"/>
  <c r="AX89" i="81"/>
  <c r="BC89" i="81"/>
  <c r="BA89" i="81"/>
  <c r="AW89" i="81"/>
  <c r="AM11" i="87"/>
  <c r="I46" i="40"/>
  <c r="N46" i="40" s="1"/>
  <c r="AV108" i="81"/>
  <c r="BC108" i="81"/>
  <c r="BA108" i="81"/>
  <c r="BD108" i="81"/>
  <c r="AY108" i="81"/>
  <c r="AX108" i="81"/>
  <c r="AZ108" i="81"/>
  <c r="BB108" i="81"/>
  <c r="AW108" i="81"/>
  <c r="AL48" i="87"/>
  <c r="AL20" i="87"/>
  <c r="AY48" i="81"/>
  <c r="BC48" i="81"/>
  <c r="BA48" i="81"/>
  <c r="BB48" i="81"/>
  <c r="BD48" i="81"/>
  <c r="AW48" i="81"/>
  <c r="AX48" i="81"/>
  <c r="AZ48" i="81"/>
  <c r="AV48" i="81"/>
  <c r="H13" i="40"/>
  <c r="M13" i="40" s="1"/>
  <c r="AL21" i="81"/>
  <c r="AM21" i="81"/>
  <c r="AN21" i="81"/>
  <c r="AP21" i="81"/>
  <c r="AQ21" i="81"/>
  <c r="AT21" i="81"/>
  <c r="AS21" i="81"/>
  <c r="AR21" i="81"/>
  <c r="AO21" i="81"/>
  <c r="AT78" i="81"/>
  <c r="R35" i="40" s="1"/>
  <c r="W35" i="40" s="1"/>
  <c r="H35" i="40"/>
  <c r="M35" i="40" s="1"/>
  <c r="AL78" i="81"/>
  <c r="AM78" i="81"/>
  <c r="AS78" i="81"/>
  <c r="AR78" i="81"/>
  <c r="AQ78" i="81"/>
  <c r="AN78" i="81"/>
  <c r="AB35" i="40" s="1"/>
  <c r="AG35" i="40" s="1"/>
  <c r="AO78" i="81"/>
  <c r="AP78" i="81"/>
  <c r="AN19" i="81"/>
  <c r="AT19" i="81"/>
  <c r="AO19" i="81"/>
  <c r="AP19" i="81"/>
  <c r="AR19" i="81"/>
  <c r="H12" i="40"/>
  <c r="M12" i="40" s="1"/>
  <c r="AS19" i="81"/>
  <c r="AL19" i="81"/>
  <c r="AM19" i="81"/>
  <c r="AQ19" i="81"/>
  <c r="AS76" i="81"/>
  <c r="H41" i="40"/>
  <c r="AN76" i="81"/>
  <c r="AP76" i="81"/>
  <c r="AO76" i="81"/>
  <c r="H40" i="40"/>
  <c r="AQ76" i="81"/>
  <c r="AT76" i="81"/>
  <c r="AM76" i="81"/>
  <c r="AL76" i="81"/>
  <c r="AR76" i="81"/>
  <c r="BC10" i="81"/>
  <c r="AY10" i="81"/>
  <c r="BB10" i="81"/>
  <c r="AV10" i="81"/>
  <c r="BD10" i="81"/>
  <c r="AZ10" i="81"/>
  <c r="AX10" i="81"/>
  <c r="BA10" i="81"/>
  <c r="AW10" i="81"/>
  <c r="AY28" i="81"/>
  <c r="BC28" i="81"/>
  <c r="BA28" i="81"/>
  <c r="AV28" i="81"/>
  <c r="AX28" i="81"/>
  <c r="AW28" i="81"/>
  <c r="AZ28" i="81"/>
  <c r="BB28" i="81"/>
  <c r="BD28" i="81"/>
  <c r="BC38" i="81"/>
  <c r="AZ38" i="81"/>
  <c r="AV38" i="81"/>
  <c r="BB38" i="81"/>
  <c r="AW38" i="81"/>
  <c r="AY38" i="81"/>
  <c r="BA38" i="81"/>
  <c r="AX38" i="81"/>
  <c r="BD38" i="81"/>
  <c r="AY67" i="81"/>
  <c r="AZ67" i="81"/>
  <c r="BC67" i="81"/>
  <c r="BB67" i="81"/>
  <c r="AV67" i="81"/>
  <c r="BA67" i="81"/>
  <c r="BD67" i="81"/>
  <c r="AW67" i="81"/>
  <c r="AX67" i="81"/>
  <c r="AJ29" i="87"/>
  <c r="AY39" i="81"/>
  <c r="BD39" i="81"/>
  <c r="BB39" i="81"/>
  <c r="AX39" i="81"/>
  <c r="AW39" i="81"/>
  <c r="BC39" i="81"/>
  <c r="AZ39" i="81"/>
  <c r="BA39" i="81"/>
  <c r="I17" i="40"/>
  <c r="N17" i="40" s="1"/>
  <c r="AV39" i="81"/>
  <c r="AO19" i="87"/>
  <c r="AQ40" i="87"/>
  <c r="AL38" i="87"/>
  <c r="AJ12" i="87"/>
  <c r="AJ13" i="87"/>
  <c r="BD61" i="81"/>
  <c r="AW61" i="81"/>
  <c r="BC61" i="81"/>
  <c r="AX61" i="81"/>
  <c r="AY61" i="81"/>
  <c r="AV61" i="81"/>
  <c r="BA61" i="81"/>
  <c r="AZ61" i="81"/>
  <c r="BB61" i="81"/>
  <c r="BB60" i="81"/>
  <c r="BC60" i="81"/>
  <c r="AW60" i="81"/>
  <c r="AY60" i="81"/>
  <c r="AX60" i="81"/>
  <c r="AV60" i="81"/>
  <c r="BD60" i="81"/>
  <c r="BA60" i="81"/>
  <c r="I26" i="40"/>
  <c r="N26" i="40" s="1"/>
  <c r="AZ60" i="81"/>
  <c r="AH55" i="87"/>
  <c r="AH56" i="87" s="1"/>
  <c r="AJ32" i="87"/>
  <c r="AK10" i="87"/>
  <c r="AN118" i="82"/>
  <c r="AM16" i="87"/>
  <c r="AP86" i="81"/>
  <c r="AO86" i="81"/>
  <c r="AS86" i="81"/>
  <c r="AM86" i="81"/>
  <c r="AQ86" i="81"/>
  <c r="AL86" i="81"/>
  <c r="AR86" i="81"/>
  <c r="AT86" i="81"/>
  <c r="AN86" i="81"/>
  <c r="AQ23" i="81"/>
  <c r="AP23" i="81"/>
  <c r="AL23" i="81"/>
  <c r="AO23" i="81"/>
  <c r="AR23" i="81"/>
  <c r="AS23" i="81"/>
  <c r="AM23" i="81"/>
  <c r="AN23" i="81"/>
  <c r="AT23" i="81"/>
  <c r="AR45" i="81"/>
  <c r="AL45" i="81"/>
  <c r="AN45" i="81"/>
  <c r="AM45" i="81"/>
  <c r="AO45" i="81"/>
  <c r="AS45" i="81"/>
  <c r="AQ45" i="81"/>
  <c r="AT45" i="81"/>
  <c r="AP45" i="81"/>
  <c r="AQ39" i="87"/>
  <c r="H32" i="40"/>
  <c r="AT73" i="81"/>
  <c r="AL73" i="81"/>
  <c r="AN73" i="81"/>
  <c r="AS73" i="81"/>
  <c r="AM73" i="81"/>
  <c r="AR73" i="81"/>
  <c r="AO73" i="81"/>
  <c r="AP73" i="81"/>
  <c r="H31" i="40"/>
  <c r="AQ73" i="81"/>
  <c r="AP14" i="87"/>
  <c r="AH62" i="63"/>
  <c r="AH109" i="63"/>
  <c r="AH16" i="63"/>
  <c r="AH89" i="63"/>
  <c r="AH57" i="63"/>
  <c r="AH80" i="63"/>
  <c r="AM22" i="87"/>
  <c r="AP34" i="87"/>
  <c r="AP57" i="87" s="1"/>
  <c r="AP33" i="87"/>
  <c r="AO17" i="87"/>
  <c r="AN58" i="81"/>
  <c r="AO58" i="81"/>
  <c r="AS58" i="81"/>
  <c r="AT58" i="81"/>
  <c r="AQ58" i="81"/>
  <c r="AR58" i="81"/>
  <c r="AP58" i="81"/>
  <c r="AL58" i="81"/>
  <c r="AM58" i="81"/>
  <c r="AO47" i="87"/>
  <c r="AQ42" i="87"/>
  <c r="AQ43" i="87"/>
  <c r="AQ27" i="87"/>
  <c r="AM89" i="81"/>
  <c r="AN89" i="81"/>
  <c r="AP89" i="81"/>
  <c r="AT89" i="81"/>
  <c r="AS89" i="81"/>
  <c r="AO89" i="81"/>
  <c r="AQ89" i="81"/>
  <c r="AR89" i="81"/>
  <c r="AL89" i="81"/>
  <c r="AL11" i="87"/>
  <c r="AL108" i="81"/>
  <c r="AN108" i="81"/>
  <c r="AR108" i="81"/>
  <c r="AO108" i="81"/>
  <c r="AT108" i="81"/>
  <c r="AS108" i="81"/>
  <c r="AQ108" i="81"/>
  <c r="H46" i="40"/>
  <c r="M46" i="40" s="1"/>
  <c r="AP108" i="81"/>
  <c r="AM108" i="81"/>
  <c r="AP48" i="87"/>
  <c r="AO20" i="87"/>
  <c r="AP48" i="81"/>
  <c r="AT48" i="81"/>
  <c r="AS48" i="81"/>
  <c r="AN48" i="81"/>
  <c r="AO48" i="81"/>
  <c r="AR48" i="81"/>
  <c r="AQ48" i="81"/>
  <c r="AM48" i="81"/>
  <c r="AL48" i="81"/>
  <c r="AY65" i="81"/>
  <c r="AX65" i="81"/>
  <c r="BB65" i="81"/>
  <c r="BD65" i="81"/>
  <c r="AV65" i="81"/>
  <c r="BC65" i="81"/>
  <c r="AW65" i="81"/>
  <c r="BA65" i="81"/>
  <c r="AZ65" i="81"/>
  <c r="AT94" i="81"/>
  <c r="AO94" i="81"/>
  <c r="AM94" i="81"/>
  <c r="AS94" i="81"/>
  <c r="AP94" i="81"/>
  <c r="AQ94" i="81"/>
  <c r="AL94" i="81"/>
  <c r="AN94" i="81"/>
  <c r="AR94" i="81"/>
  <c r="AP27" i="81"/>
  <c r="AN27" i="81"/>
  <c r="AL27" i="81"/>
  <c r="AM27" i="81"/>
  <c r="AS27" i="81"/>
  <c r="AQ27" i="81"/>
  <c r="AT27" i="81"/>
  <c r="AR27" i="81"/>
  <c r="AO27" i="81"/>
  <c r="AW90" i="81"/>
  <c r="AX90" i="81"/>
  <c r="BD90" i="81"/>
  <c r="BA90" i="81"/>
  <c r="BB90" i="81"/>
  <c r="AZ90" i="81"/>
  <c r="AV90" i="81"/>
  <c r="AY90" i="81"/>
  <c r="BC90" i="81"/>
  <c r="AY26" i="81"/>
  <c r="BD26" i="81"/>
  <c r="AW26" i="81"/>
  <c r="AX26" i="81"/>
  <c r="AV26" i="81"/>
  <c r="AZ26" i="81"/>
  <c r="BC26" i="81"/>
  <c r="BB26" i="81"/>
  <c r="I14" i="40"/>
  <c r="N14" i="40" s="1"/>
  <c r="BA26" i="81"/>
  <c r="AP52" i="81"/>
  <c r="AT52" i="81"/>
  <c r="R22" i="40" s="1"/>
  <c r="W22" i="40" s="1"/>
  <c r="AO52" i="81"/>
  <c r="AM52" i="81"/>
  <c r="AR52" i="81"/>
  <c r="AQ52" i="81"/>
  <c r="H22" i="40"/>
  <c r="M22" i="40" s="1"/>
  <c r="AL52" i="81"/>
  <c r="AN52" i="81"/>
  <c r="AB22" i="40" s="1"/>
  <c r="AG22" i="40" s="1"/>
  <c r="AS52" i="81"/>
  <c r="AS65" i="81"/>
  <c r="AR65" i="81"/>
  <c r="AP65" i="81"/>
  <c r="AN65" i="81"/>
  <c r="AO65" i="81"/>
  <c r="AT65" i="81"/>
  <c r="AM65" i="81"/>
  <c r="AL65" i="81"/>
  <c r="AQ65" i="81"/>
  <c r="AT35" i="81"/>
  <c r="AS35" i="81"/>
  <c r="AL35" i="81"/>
  <c r="AP35" i="81"/>
  <c r="AM35" i="81"/>
  <c r="AQ35" i="81"/>
  <c r="AN35" i="81"/>
  <c r="AR35" i="81"/>
  <c r="AO35" i="81"/>
  <c r="AL51" i="81"/>
  <c r="AS51" i="81"/>
  <c r="AM51" i="81"/>
  <c r="AO51" i="81"/>
  <c r="AN51" i="81"/>
  <c r="AB21" i="40" s="1"/>
  <c r="AG21" i="40" s="1"/>
  <c r="AQ51" i="81"/>
  <c r="AP51" i="81"/>
  <c r="AR51" i="81"/>
  <c r="H21" i="40"/>
  <c r="M21" i="40" s="1"/>
  <c r="AT51" i="81"/>
  <c r="R21" i="40" s="1"/>
  <c r="W21" i="40" s="1"/>
  <c r="AV11" i="81"/>
  <c r="AX11" i="81"/>
  <c r="AW11" i="81"/>
  <c r="BA11" i="81"/>
  <c r="BC11" i="81"/>
  <c r="AY11" i="81"/>
  <c r="AZ11" i="81"/>
  <c r="BD11" i="81"/>
  <c r="BB11" i="81"/>
  <c r="AM21" i="87"/>
  <c r="AZ93" i="81"/>
  <c r="AW93" i="81"/>
  <c r="BC93" i="81"/>
  <c r="AY93" i="81"/>
  <c r="AV93" i="81"/>
  <c r="BB93" i="81"/>
  <c r="AX93" i="81"/>
  <c r="BA93" i="81"/>
  <c r="BD93" i="81"/>
  <c r="BA14" i="81"/>
  <c r="BC14" i="81"/>
  <c r="AY14" i="81"/>
  <c r="BB14" i="81"/>
  <c r="AV14" i="81"/>
  <c r="AW14" i="81"/>
  <c r="BD14" i="81"/>
  <c r="AX14" i="81"/>
  <c r="AZ14" i="81"/>
  <c r="AK26" i="87"/>
  <c r="BC34" i="81"/>
  <c r="AV34" i="81"/>
  <c r="AW34" i="81"/>
  <c r="AZ34" i="81"/>
  <c r="I15" i="40"/>
  <c r="N15" i="40" s="1"/>
  <c r="BA34" i="81"/>
  <c r="AY34" i="81"/>
  <c r="BB34" i="81"/>
  <c r="BD34" i="81"/>
  <c r="AX34" i="81"/>
  <c r="H30" i="41"/>
  <c r="AG50" i="87"/>
  <c r="AO90" i="81"/>
  <c r="AT90" i="81"/>
  <c r="AP90" i="81"/>
  <c r="AL90" i="81"/>
  <c r="AN90" i="81"/>
  <c r="AM90" i="81"/>
  <c r="AR90" i="81"/>
  <c r="AQ90" i="81"/>
  <c r="AS90" i="81"/>
  <c r="BC105" i="81"/>
  <c r="AY105" i="81"/>
  <c r="AV105" i="81"/>
  <c r="BB105" i="81"/>
  <c r="AZ105" i="81"/>
  <c r="BA105" i="81"/>
  <c r="AW105" i="81"/>
  <c r="AX105" i="81"/>
  <c r="BD105" i="81"/>
  <c r="AQ10" i="81"/>
  <c r="AS10" i="81"/>
  <c r="AM10" i="81"/>
  <c r="AO10" i="81"/>
  <c r="AR10" i="81"/>
  <c r="AN10" i="81"/>
  <c r="AT10" i="81"/>
  <c r="AL10" i="81"/>
  <c r="AP10" i="81"/>
  <c r="AL28" i="81"/>
  <c r="AM28" i="81"/>
  <c r="AR28" i="81"/>
  <c r="AQ28" i="81"/>
  <c r="AP28" i="81"/>
  <c r="AS28" i="81"/>
  <c r="AN28" i="81"/>
  <c r="AO28" i="81"/>
  <c r="AT28" i="81"/>
  <c r="AD58" i="87"/>
  <c r="AM38" i="81"/>
  <c r="AN38" i="81"/>
  <c r="AS38" i="81"/>
  <c r="AT38" i="81"/>
  <c r="AO38" i="81"/>
  <c r="AR38" i="81"/>
  <c r="AQ38" i="81"/>
  <c r="AL38" i="81"/>
  <c r="AP38" i="81"/>
  <c r="AM67" i="81"/>
  <c r="AR67" i="81"/>
  <c r="AS67" i="81"/>
  <c r="AO67" i="81"/>
  <c r="AP67" i="81"/>
  <c r="AQ67" i="81"/>
  <c r="AL67" i="81"/>
  <c r="AT67" i="81"/>
  <c r="AN67" i="81"/>
  <c r="AM15" i="87"/>
  <c r="AF50" i="87"/>
  <c r="G30" i="41"/>
  <c r="AK30" i="87"/>
  <c r="AO29" i="87"/>
  <c r="H17" i="40"/>
  <c r="M17" i="40" s="1"/>
  <c r="AP39" i="81"/>
  <c r="AM39" i="81"/>
  <c r="AR39" i="81"/>
  <c r="AO39" i="81"/>
  <c r="AS39" i="81"/>
  <c r="AL39" i="81"/>
  <c r="AN39" i="81"/>
  <c r="AQ39" i="81"/>
  <c r="AT39" i="81"/>
  <c r="AJ19" i="87"/>
  <c r="AM44" i="87"/>
  <c r="AO40" i="87"/>
  <c r="AN38" i="87"/>
  <c r="AK13" i="87"/>
  <c r="AK12" i="87"/>
  <c r="AN61" i="81"/>
  <c r="AM61" i="81"/>
  <c r="AQ61" i="81"/>
  <c r="AO61" i="81"/>
  <c r="AT61" i="81"/>
  <c r="AR61" i="81"/>
  <c r="AL61" i="81"/>
  <c r="AP61" i="81"/>
  <c r="AS61" i="81"/>
  <c r="AP60" i="81"/>
  <c r="AN60" i="81"/>
  <c r="AT60" i="81"/>
  <c r="AM60" i="81"/>
  <c r="AL60" i="81"/>
  <c r="AS60" i="81"/>
  <c r="H26" i="40"/>
  <c r="M26" i="40" s="1"/>
  <c r="AR60" i="81"/>
  <c r="AO60" i="81"/>
  <c r="AQ60" i="81"/>
  <c r="AO18" i="87"/>
  <c r="AO32" i="87"/>
  <c r="AP118" i="82"/>
  <c r="AM10" i="87"/>
  <c r="AP16" i="87"/>
  <c r="BD25" i="81"/>
  <c r="AY25" i="81"/>
  <c r="BB25" i="81"/>
  <c r="I28" i="40"/>
  <c r="N28" i="40" s="1"/>
  <c r="BC25" i="81"/>
  <c r="AX25" i="81"/>
  <c r="BA25" i="81"/>
  <c r="AW25" i="81"/>
  <c r="AZ25" i="81"/>
  <c r="AV25" i="81"/>
  <c r="AX103" i="81"/>
  <c r="AC44" i="40" s="1"/>
  <c r="AH44" i="40" s="1"/>
  <c r="AV103" i="81"/>
  <c r="BB103" i="81"/>
  <c r="BD103" i="81"/>
  <c r="S44" i="40" s="1"/>
  <c r="X44" i="40" s="1"/>
  <c r="BA103" i="81"/>
  <c r="I44" i="40"/>
  <c r="N44" i="40" s="1"/>
  <c r="BC103" i="81"/>
  <c r="AZ103" i="81"/>
  <c r="AW103" i="81"/>
  <c r="AY103" i="81"/>
  <c r="BC79" i="81"/>
  <c r="BD79" i="81"/>
  <c r="AY79" i="81"/>
  <c r="AZ79" i="81"/>
  <c r="BB79" i="81"/>
  <c r="AW79" i="81"/>
  <c r="I36" i="40"/>
  <c r="N36" i="40" s="1"/>
  <c r="BA79" i="81"/>
  <c r="AV79" i="81"/>
  <c r="AX79" i="81"/>
  <c r="BA113" i="81"/>
  <c r="AY113" i="81"/>
  <c r="AZ113" i="81"/>
  <c r="BD113" i="81"/>
  <c r="BC113" i="81"/>
  <c r="AV113" i="81"/>
  <c r="AX113" i="81"/>
  <c r="BB113" i="81"/>
  <c r="AW113" i="81"/>
  <c r="AW43" i="81"/>
  <c r="AX43" i="81"/>
  <c r="AZ43" i="81"/>
  <c r="BA43" i="81"/>
  <c r="I18" i="40"/>
  <c r="N18" i="40" s="1"/>
  <c r="BB43" i="81"/>
  <c r="BD43" i="81"/>
  <c r="BC43" i="81"/>
  <c r="AY43" i="81"/>
  <c r="AV43" i="81"/>
  <c r="BA71" i="81"/>
  <c r="BC71" i="81"/>
  <c r="BD71" i="81"/>
  <c r="AX71" i="81"/>
  <c r="BB71" i="81"/>
  <c r="AY71" i="81"/>
  <c r="AV71" i="81"/>
  <c r="AW71" i="81"/>
  <c r="AZ71" i="81"/>
  <c r="AL39" i="87"/>
  <c r="AX98" i="81"/>
  <c r="BD98" i="81"/>
  <c r="BC98" i="81"/>
  <c r="AV98" i="81"/>
  <c r="BA98" i="81"/>
  <c r="AY98" i="81"/>
  <c r="AZ98" i="81"/>
  <c r="AW98" i="81"/>
  <c r="BB98" i="81"/>
  <c r="AB55" i="87"/>
  <c r="AB56" i="87" s="1"/>
  <c r="AJ14" i="87"/>
  <c r="AN22" i="87"/>
  <c r="AL33" i="87"/>
  <c r="AL34" i="87"/>
  <c r="AL57" i="87" s="1"/>
  <c r="AQ17" i="87"/>
  <c r="BA102" i="81"/>
  <c r="AV102" i="81"/>
  <c r="AZ102" i="81"/>
  <c r="BD102" i="81"/>
  <c r="BB102" i="81"/>
  <c r="BC102" i="81"/>
  <c r="AW102" i="81"/>
  <c r="AX102" i="81"/>
  <c r="AY102" i="81"/>
  <c r="AX47" i="81"/>
  <c r="AW47" i="81"/>
  <c r="I19" i="40"/>
  <c r="N19" i="40" s="1"/>
  <c r="BC47" i="81"/>
  <c r="AY47" i="81"/>
  <c r="BD47" i="81"/>
  <c r="BA47" i="81"/>
  <c r="BB47" i="81"/>
  <c r="AV47" i="81"/>
  <c r="AZ47" i="81"/>
  <c r="AP47" i="87"/>
  <c r="AL42" i="87"/>
  <c r="AL43" i="87"/>
  <c r="AP27" i="87"/>
  <c r="AW81" i="81"/>
  <c r="AZ81" i="81"/>
  <c r="BB81" i="81"/>
  <c r="AV81" i="81"/>
  <c r="BA81" i="81"/>
  <c r="AY81" i="81"/>
  <c r="AX81" i="81"/>
  <c r="BD81" i="81"/>
  <c r="BC81" i="81"/>
  <c r="AJ11" i="87"/>
  <c r="AF59" i="87"/>
  <c r="AF60" i="87" s="1"/>
  <c r="AV70" i="81"/>
  <c r="AZ70" i="81"/>
  <c r="BC70" i="81"/>
  <c r="BB70" i="81"/>
  <c r="AW70" i="81"/>
  <c r="AY70" i="81"/>
  <c r="AX70" i="81"/>
  <c r="BD70" i="81"/>
  <c r="BA70" i="81"/>
  <c r="AJ48" i="87"/>
  <c r="AD53" i="87"/>
  <c r="AJ20" i="87"/>
  <c r="AY75" i="81"/>
  <c r="AV75" i="81"/>
  <c r="BB75" i="81"/>
  <c r="BC75" i="81"/>
  <c r="AX75" i="81"/>
  <c r="AC33" i="40" s="1"/>
  <c r="AH33" i="40" s="1"/>
  <c r="AW75" i="81"/>
  <c r="BA75" i="81"/>
  <c r="AZ75" i="81"/>
  <c r="I33" i="40"/>
  <c r="N33" i="40" s="1"/>
  <c r="BD75" i="81"/>
  <c r="S33" i="40" s="1"/>
  <c r="X33" i="40" s="1"/>
  <c r="AN26" i="81"/>
  <c r="H14" i="40"/>
  <c r="M14" i="40" s="1"/>
  <c r="AT26" i="81"/>
  <c r="AS26" i="81"/>
  <c r="AO26" i="81"/>
  <c r="AR26" i="81"/>
  <c r="AQ26" i="81"/>
  <c r="AM26" i="81"/>
  <c r="AL26" i="81"/>
  <c r="AP26" i="81"/>
  <c r="AX77" i="81"/>
  <c r="AC34" i="40" s="1"/>
  <c r="AH34" i="40" s="1"/>
  <c r="BB77" i="81"/>
  <c r="I34" i="40"/>
  <c r="N34" i="40" s="1"/>
  <c r="AV77" i="81"/>
  <c r="BA77" i="81"/>
  <c r="AW77" i="81"/>
  <c r="AY77" i="81"/>
  <c r="AZ77" i="81"/>
  <c r="BD77" i="81"/>
  <c r="S34" i="40" s="1"/>
  <c r="X34" i="40" s="1"/>
  <c r="BC77" i="81"/>
  <c r="AG55" i="87"/>
  <c r="AG56" i="87" s="1"/>
  <c r="AO11" i="81"/>
  <c r="AT11" i="81"/>
  <c r="AN11" i="81"/>
  <c r="AP11" i="81"/>
  <c r="AQ11" i="81"/>
  <c r="AR11" i="81"/>
  <c r="AL11" i="81"/>
  <c r="AM11" i="81"/>
  <c r="AS11" i="81"/>
  <c r="AT93" i="81"/>
  <c r="AQ93" i="81"/>
  <c r="AO93" i="81"/>
  <c r="AP93" i="81"/>
  <c r="AN93" i="81"/>
  <c r="AL93" i="81"/>
  <c r="AS93" i="81"/>
  <c r="AR93" i="81"/>
  <c r="AM93" i="81"/>
  <c r="AD59" i="87"/>
  <c r="AD60" i="87" s="1"/>
  <c r="AR14" i="81"/>
  <c r="AN14" i="81"/>
  <c r="AQ14" i="81"/>
  <c r="AT14" i="81"/>
  <c r="AS14" i="81"/>
  <c r="AL14" i="81"/>
  <c r="AM14" i="81"/>
  <c r="AO14" i="81"/>
  <c r="AP14" i="81"/>
  <c r="AR34" i="81"/>
  <c r="H15" i="40"/>
  <c r="M15" i="40" s="1"/>
  <c r="AN34" i="81"/>
  <c r="AS34" i="81"/>
  <c r="AP34" i="81"/>
  <c r="AO34" i="81"/>
  <c r="AQ34" i="81"/>
  <c r="AL34" i="81"/>
  <c r="AM34" i="81"/>
  <c r="AT34" i="81"/>
  <c r="AC53" i="87"/>
  <c r="AT105" i="81"/>
  <c r="AN105" i="81"/>
  <c r="AQ105" i="81"/>
  <c r="AM105" i="81"/>
  <c r="AO105" i="81"/>
  <c r="AP105" i="81"/>
  <c r="AR105" i="81"/>
  <c r="AL105" i="81"/>
  <c r="AS105" i="81"/>
  <c r="BC17" i="81"/>
  <c r="AY17" i="81"/>
  <c r="AZ17" i="81"/>
  <c r="AV17" i="81"/>
  <c r="BB17" i="81"/>
  <c r="AW17" i="81"/>
  <c r="BD17" i="81"/>
  <c r="BA17" i="81"/>
  <c r="AX17" i="81"/>
  <c r="AP15" i="87"/>
  <c r="BA9" i="81"/>
  <c r="AY9" i="81"/>
  <c r="BD9" i="81"/>
  <c r="AV9" i="81"/>
  <c r="BB9" i="81"/>
  <c r="AW9" i="81"/>
  <c r="AZ9" i="81"/>
  <c r="AX9" i="81"/>
  <c r="BC9" i="81"/>
  <c r="F30" i="41"/>
  <c r="AE50" i="87"/>
  <c r="AQ30" i="87"/>
  <c r="AK29" i="87"/>
  <c r="AK19" i="87"/>
  <c r="AK44" i="87"/>
  <c r="AP40" i="87"/>
  <c r="AP38" i="87"/>
  <c r="AN13" i="87"/>
  <c r="AN12" i="87"/>
  <c r="BB55" i="81"/>
  <c r="AX55" i="81"/>
  <c r="BD55" i="81"/>
  <c r="AW55" i="81"/>
  <c r="AZ55" i="81"/>
  <c r="BA55" i="81"/>
  <c r="AY55" i="81"/>
  <c r="BC55" i="81"/>
  <c r="AV55" i="81"/>
  <c r="BD57" i="81"/>
  <c r="AV57" i="81"/>
  <c r="AW57" i="81"/>
  <c r="AZ57" i="81"/>
  <c r="AX57" i="81"/>
  <c r="BA57" i="81"/>
  <c r="BB57" i="81"/>
  <c r="AY57" i="81"/>
  <c r="BC57" i="81"/>
  <c r="AJ18" i="87"/>
  <c r="AP32" i="87"/>
  <c r="AO118" i="82"/>
  <c r="AL10" i="87"/>
  <c r="AQ16" i="87"/>
  <c r="AR25" i="81"/>
  <c r="AP25" i="81"/>
  <c r="AL25" i="81"/>
  <c r="AN25" i="81"/>
  <c r="AQ25" i="81"/>
  <c r="AT25" i="81"/>
  <c r="AM25" i="81"/>
  <c r="AO25" i="81"/>
  <c r="H28" i="40"/>
  <c r="M28" i="40" s="1"/>
  <c r="AS25" i="81"/>
  <c r="AS103" i="81"/>
  <c r="AO103" i="81"/>
  <c r="H44" i="40"/>
  <c r="M44" i="40" s="1"/>
  <c r="AR103" i="81"/>
  <c r="AP103" i="81"/>
  <c r="AM103" i="81"/>
  <c r="AN103" i="81"/>
  <c r="AB44" i="40" s="1"/>
  <c r="AG44" i="40" s="1"/>
  <c r="AT103" i="81"/>
  <c r="R44" i="40" s="1"/>
  <c r="W44" i="40" s="1"/>
  <c r="AL103" i="81"/>
  <c r="AQ103" i="81"/>
  <c r="AQ79" i="81"/>
  <c r="AP79" i="81"/>
  <c r="AS79" i="81"/>
  <c r="AL79" i="81"/>
  <c r="AN79" i="81"/>
  <c r="AO79" i="81"/>
  <c r="AR79" i="81"/>
  <c r="H36" i="40"/>
  <c r="M36" i="40" s="1"/>
  <c r="AT79" i="81"/>
  <c r="AM79" i="81"/>
  <c r="AR113" i="81"/>
  <c r="AS113" i="81"/>
  <c r="AN113" i="81"/>
  <c r="AT113" i="81"/>
  <c r="AM113" i="81"/>
  <c r="AL113" i="81"/>
  <c r="AQ113" i="81"/>
  <c r="AP113" i="81"/>
  <c r="AO113" i="81"/>
  <c r="AP43" i="81"/>
  <c r="AN43" i="81"/>
  <c r="AR43" i="81"/>
  <c r="AM43" i="81"/>
  <c r="AT43" i="81"/>
  <c r="H18" i="40"/>
  <c r="M18" i="40" s="1"/>
  <c r="AS43" i="81"/>
  <c r="AQ43" i="81"/>
  <c r="AL43" i="81"/>
  <c r="AO43" i="81"/>
  <c r="AN71" i="81"/>
  <c r="AO71" i="81"/>
  <c r="AP71" i="81"/>
  <c r="AT71" i="81"/>
  <c r="AL71" i="81"/>
  <c r="AR71" i="81"/>
  <c r="AS71" i="81"/>
  <c r="AM71" i="81"/>
  <c r="AQ71" i="81"/>
  <c r="AP39" i="87"/>
  <c r="AO98" i="81"/>
  <c r="AN98" i="81"/>
  <c r="AQ98" i="81"/>
  <c r="AM98" i="81"/>
  <c r="AR98" i="81"/>
  <c r="AP98" i="81"/>
  <c r="AS98" i="81"/>
  <c r="AL98" i="81"/>
  <c r="AT98" i="81"/>
  <c r="AL14" i="87"/>
  <c r="AL22" i="87"/>
  <c r="AG58" i="87"/>
  <c r="AN33" i="87"/>
  <c r="AN34" i="87"/>
  <c r="AN57" i="87" s="1"/>
  <c r="AK17" i="87"/>
  <c r="AR102" i="81"/>
  <c r="AS102" i="81"/>
  <c r="AN102" i="81"/>
  <c r="AP102" i="81"/>
  <c r="AM102" i="81"/>
  <c r="AT102" i="81"/>
  <c r="AO102" i="81"/>
  <c r="AL102" i="81"/>
  <c r="AQ102" i="81"/>
  <c r="H19" i="40"/>
  <c r="M19" i="40" s="1"/>
  <c r="AN47" i="81"/>
  <c r="AQ47" i="81"/>
  <c r="AP47" i="81"/>
  <c r="AT47" i="81"/>
  <c r="AO47" i="81"/>
  <c r="AM47" i="81"/>
  <c r="AS47" i="81"/>
  <c r="AR47" i="81"/>
  <c r="AL47" i="81"/>
  <c r="BB68" i="81"/>
  <c r="AX68" i="81"/>
  <c r="BA68" i="81"/>
  <c r="BC68" i="81"/>
  <c r="AV68" i="81"/>
  <c r="BD68" i="81"/>
  <c r="AZ68" i="81"/>
  <c r="AY68" i="81"/>
  <c r="AW68" i="81"/>
  <c r="AK47" i="87"/>
  <c r="AJ42" i="87"/>
  <c r="AJ43" i="87"/>
  <c r="AL27" i="87"/>
  <c r="AO81" i="81"/>
  <c r="AT81" i="81"/>
  <c r="AS81" i="81"/>
  <c r="AQ81" i="81"/>
  <c r="AN81" i="81"/>
  <c r="AM81" i="81"/>
  <c r="AR81" i="81"/>
  <c r="AL81" i="81"/>
  <c r="AP81" i="81"/>
  <c r="AK11" i="87"/>
  <c r="AQ70" i="81"/>
  <c r="AO70" i="81"/>
  <c r="AN70" i="81"/>
  <c r="AM70" i="81"/>
  <c r="AS70" i="81"/>
  <c r="AT70" i="81"/>
  <c r="AL70" i="81"/>
  <c r="AR70" i="81"/>
  <c r="AP70" i="81"/>
  <c r="AM48" i="87"/>
  <c r="E30" i="41"/>
  <c r="AD50" i="87"/>
  <c r="AN20" i="87"/>
  <c r="AS75" i="81"/>
  <c r="H33" i="40"/>
  <c r="M33" i="40" s="1"/>
  <c r="AM75" i="81"/>
  <c r="AL75" i="81"/>
  <c r="AP75" i="81"/>
  <c r="AR75" i="81"/>
  <c r="AQ75" i="81"/>
  <c r="AT75" i="81"/>
  <c r="R33" i="40" s="1"/>
  <c r="W33" i="40" s="1"/>
  <c r="AN75" i="81"/>
  <c r="AB33" i="40" s="1"/>
  <c r="AG33" i="40" s="1"/>
  <c r="AO75" i="81"/>
  <c r="AV52" i="81"/>
  <c r="AZ52" i="81"/>
  <c r="AW52" i="81"/>
  <c r="AY52" i="81"/>
  <c r="I22" i="40"/>
  <c r="N22" i="40" s="1"/>
  <c r="BB52" i="81"/>
  <c r="BD52" i="81"/>
  <c r="S22" i="40" s="1"/>
  <c r="X22" i="40" s="1"/>
  <c r="AX52" i="81"/>
  <c r="AC22" i="40" s="1"/>
  <c r="AH22" i="40" s="1"/>
  <c r="BA52" i="81"/>
  <c r="BC52" i="81"/>
  <c r="AL77" i="81"/>
  <c r="AQ77" i="81"/>
  <c r="AT77" i="81"/>
  <c r="R34" i="40" s="1"/>
  <c r="W34" i="40" s="1"/>
  <c r="AR77" i="81"/>
  <c r="AM77" i="81"/>
  <c r="AP77" i="81"/>
  <c r="H34" i="40"/>
  <c r="M34" i="40" s="1"/>
  <c r="AS77" i="81"/>
  <c r="AN77" i="81"/>
  <c r="AB34" i="40" s="1"/>
  <c r="AG34" i="40" s="1"/>
  <c r="AO77" i="81"/>
  <c r="BB84" i="81"/>
  <c r="BD84" i="81"/>
  <c r="AV84" i="81"/>
  <c r="AY84" i="81"/>
  <c r="AX84" i="81"/>
  <c r="AW84" i="81"/>
  <c r="BC84" i="81"/>
  <c r="AZ84" i="81"/>
  <c r="BA84" i="81"/>
  <c r="AY80" i="81"/>
  <c r="AW80" i="81"/>
  <c r="AV80" i="81"/>
  <c r="BB80" i="81"/>
  <c r="AX80" i="81"/>
  <c r="BA80" i="81"/>
  <c r="BC80" i="81"/>
  <c r="AZ80" i="81"/>
  <c r="BD80" i="81"/>
  <c r="AZ56" i="81"/>
  <c r="BC56" i="81"/>
  <c r="I25" i="40"/>
  <c r="N25" i="40" s="1"/>
  <c r="AW56" i="81"/>
  <c r="AV56" i="81"/>
  <c r="BD56" i="81"/>
  <c r="AX56" i="81"/>
  <c r="BB56" i="81"/>
  <c r="AY56" i="81"/>
  <c r="BA56" i="81"/>
  <c r="AV36" i="81"/>
  <c r="AY36" i="81"/>
  <c r="BA36" i="81"/>
  <c r="AX36" i="81"/>
  <c r="BC36" i="81"/>
  <c r="AZ36" i="81"/>
  <c r="I16" i="40"/>
  <c r="N16" i="40" s="1"/>
  <c r="BD36" i="81"/>
  <c r="AW36" i="81"/>
  <c r="BB36" i="81"/>
  <c r="AX33" i="81"/>
  <c r="AV33" i="81"/>
  <c r="AY33" i="81"/>
  <c r="BB33" i="81"/>
  <c r="BC33" i="81"/>
  <c r="BA33" i="81"/>
  <c r="AZ33" i="81"/>
  <c r="AW33" i="81"/>
  <c r="BD33" i="81"/>
  <c r="AC50" i="87"/>
  <c r="D30" i="41"/>
  <c r="BA95" i="81"/>
  <c r="BB95" i="81"/>
  <c r="AY95" i="81"/>
  <c r="AZ95" i="81"/>
  <c r="AW95" i="81"/>
  <c r="AX95" i="81"/>
  <c r="BD95" i="81"/>
  <c r="BC95" i="81"/>
  <c r="AV95" i="81"/>
  <c r="AZ31" i="81"/>
  <c r="AW31" i="81"/>
  <c r="AX31" i="81"/>
  <c r="BB31" i="81"/>
  <c r="BA31" i="81"/>
  <c r="BD31" i="81"/>
  <c r="BC31" i="81"/>
  <c r="AY31" i="81"/>
  <c r="AV31" i="81"/>
  <c r="AM17" i="81"/>
  <c r="AP17" i="81"/>
  <c r="AN17" i="81"/>
  <c r="AT17" i="81"/>
  <c r="AL17" i="81"/>
  <c r="AQ17" i="81"/>
  <c r="AS17" i="81"/>
  <c r="AO17" i="81"/>
  <c r="AR17" i="81"/>
  <c r="BC92" i="81"/>
  <c r="BD92" i="81"/>
  <c r="BA92" i="81"/>
  <c r="AZ92" i="81"/>
  <c r="AY92" i="81"/>
  <c r="AX92" i="81"/>
  <c r="AW92" i="81"/>
  <c r="BB92" i="81"/>
  <c r="AV92" i="81"/>
  <c r="AL15" i="87"/>
  <c r="AN9" i="81"/>
  <c r="AQ9" i="81"/>
  <c r="AO9" i="81"/>
  <c r="AS9" i="81"/>
  <c r="AL9" i="81"/>
  <c r="AM9" i="81"/>
  <c r="AR9" i="81"/>
  <c r="AT9" i="81"/>
  <c r="AP9" i="81"/>
  <c r="AE53" i="87"/>
  <c r="AL30" i="87"/>
  <c r="AL29" i="87"/>
  <c r="AQ19" i="87"/>
  <c r="AO44" i="87"/>
  <c r="AK40" i="87"/>
  <c r="AQ38" i="87"/>
  <c r="AO13" i="87"/>
  <c r="AO12" i="87"/>
  <c r="AN55" i="81"/>
  <c r="AM55" i="81"/>
  <c r="AS55" i="81"/>
  <c r="AT55" i="81"/>
  <c r="AP55" i="81"/>
  <c r="AR55" i="81"/>
  <c r="AQ55" i="81"/>
  <c r="AO55" i="81"/>
  <c r="AL55" i="81"/>
  <c r="AZ99" i="81"/>
  <c r="AX99" i="81"/>
  <c r="BB99" i="81"/>
  <c r="BA99" i="81"/>
  <c r="AV99" i="81"/>
  <c r="AW99" i="81"/>
  <c r="BD99" i="81"/>
  <c r="I43" i="40"/>
  <c r="N43" i="40" s="1"/>
  <c r="AY99" i="81"/>
  <c r="BC99" i="81"/>
  <c r="AQ57" i="81"/>
  <c r="AO57" i="81"/>
  <c r="AR57" i="81"/>
  <c r="AP57" i="81"/>
  <c r="AT57" i="81"/>
  <c r="AL57" i="81"/>
  <c r="AN57" i="81"/>
  <c r="AM57" i="81"/>
  <c r="AS57" i="81"/>
  <c r="AP18" i="87"/>
  <c r="AM32" i="87"/>
  <c r="AQ10" i="87"/>
  <c r="AT118" i="82"/>
  <c r="AN16" i="87"/>
  <c r="AY54" i="81"/>
  <c r="BB54" i="81"/>
  <c r="AX54" i="81"/>
  <c r="AV54" i="81"/>
  <c r="BC54" i="81"/>
  <c r="AW54" i="81"/>
  <c r="BA54" i="81"/>
  <c r="AZ54" i="81"/>
  <c r="BD54" i="81"/>
  <c r="I24" i="40"/>
  <c r="N24" i="40" s="1"/>
  <c r="AM39" i="87"/>
  <c r="BB111" i="81"/>
  <c r="BA111" i="81"/>
  <c r="BD111" i="81"/>
  <c r="AW111" i="81"/>
  <c r="BC111" i="81"/>
  <c r="AY111" i="81"/>
  <c r="AX111" i="81"/>
  <c r="AZ111" i="81"/>
  <c r="AM14" i="87"/>
  <c r="AX13" i="81"/>
  <c r="AZ13" i="81"/>
  <c r="AV13" i="81"/>
  <c r="BD13" i="81"/>
  <c r="AW13" i="81"/>
  <c r="BB13" i="81"/>
  <c r="AY13" i="81"/>
  <c r="BC13" i="81"/>
  <c r="I9" i="40"/>
  <c r="N9" i="40" s="1"/>
  <c r="BA13" i="81"/>
  <c r="AW109" i="81"/>
  <c r="BB109" i="81"/>
  <c r="AZ109" i="81"/>
  <c r="AX109" i="81"/>
  <c r="BD109" i="81"/>
  <c r="AY109" i="81"/>
  <c r="AV109" i="81"/>
  <c r="BC109" i="81"/>
  <c r="BA109" i="81"/>
  <c r="AP22" i="87"/>
  <c r="AJ34" i="87"/>
  <c r="AJ57" i="87" s="1"/>
  <c r="AJ33" i="87"/>
  <c r="AN17" i="87"/>
  <c r="AX115" i="81"/>
  <c r="AC47" i="40" s="1"/>
  <c r="AH47" i="40" s="1"/>
  <c r="BD115" i="81"/>
  <c r="S47" i="40" s="1"/>
  <c r="X47" i="40" s="1"/>
  <c r="BB115" i="81"/>
  <c r="BA115" i="81"/>
  <c r="AV115" i="81"/>
  <c r="AZ115" i="81"/>
  <c r="AW115" i="81"/>
  <c r="I47" i="40"/>
  <c r="N47" i="40" s="1"/>
  <c r="AY115" i="81"/>
  <c r="BC115" i="81"/>
  <c r="AT68" i="81"/>
  <c r="AM68" i="81"/>
  <c r="AS68" i="81"/>
  <c r="AP68" i="81"/>
  <c r="AQ68" i="81"/>
  <c r="AN68" i="81"/>
  <c r="AR68" i="81"/>
  <c r="AO68" i="81"/>
  <c r="AL68" i="81"/>
  <c r="AM47" i="87"/>
  <c r="AP42" i="87"/>
  <c r="AP43" i="87"/>
  <c r="AK27" i="87"/>
  <c r="AN11" i="87"/>
  <c r="AO48" i="87"/>
  <c r="BC40" i="81"/>
  <c r="AV40" i="81"/>
  <c r="AW40" i="81"/>
  <c r="BA40" i="81"/>
  <c r="BB40" i="81"/>
  <c r="AY40" i="81"/>
  <c r="AZ40" i="81"/>
  <c r="BD40" i="81"/>
  <c r="AX40" i="81"/>
  <c r="AM20" i="87"/>
  <c r="AY16" i="81"/>
  <c r="BA16" i="81"/>
  <c r="AW16" i="81"/>
  <c r="BC16" i="81"/>
  <c r="AV16" i="81"/>
  <c r="BB16" i="81"/>
  <c r="AX16" i="81"/>
  <c r="BD16" i="81"/>
  <c r="AZ16" i="81"/>
  <c r="AW22" i="81"/>
  <c r="AZ22" i="81"/>
  <c r="AX22" i="81"/>
  <c r="BD22" i="81"/>
  <c r="AV22" i="81"/>
  <c r="BA22" i="81"/>
  <c r="AY22" i="81"/>
  <c r="BC22" i="81"/>
  <c r="BB22" i="81"/>
  <c r="BC59" i="81"/>
  <c r="AW59" i="81"/>
  <c r="AZ59" i="81"/>
  <c r="BD59" i="81"/>
  <c r="AX59" i="81"/>
  <c r="AV59" i="81"/>
  <c r="AY59" i="81"/>
  <c r="BA59" i="81"/>
  <c r="BB59" i="81"/>
  <c r="AM84" i="81"/>
  <c r="AQ84" i="81"/>
  <c r="AR84" i="81"/>
  <c r="AO84" i="81"/>
  <c r="AS84" i="81"/>
  <c r="AT84" i="81"/>
  <c r="AP84" i="81"/>
  <c r="AL84" i="81"/>
  <c r="AN84" i="81"/>
  <c r="AN80" i="81"/>
  <c r="AQ80" i="81"/>
  <c r="AT80" i="81"/>
  <c r="AR80" i="81"/>
  <c r="AL80" i="81"/>
  <c r="AS80" i="81"/>
  <c r="AO80" i="81"/>
  <c r="AM80" i="81"/>
  <c r="AP80" i="81"/>
  <c r="AN56" i="81"/>
  <c r="H25" i="40"/>
  <c r="M25" i="40" s="1"/>
  <c r="AT56" i="81"/>
  <c r="AP56" i="81"/>
  <c r="AM56" i="81"/>
  <c r="AQ56" i="81"/>
  <c r="AL56" i="81"/>
  <c r="AR56" i="81"/>
  <c r="AS56" i="81"/>
  <c r="AO56" i="81"/>
  <c r="H16" i="40"/>
  <c r="M16" i="40" s="1"/>
  <c r="AT36" i="81"/>
  <c r="AL36" i="81"/>
  <c r="AP36" i="81"/>
  <c r="AN36" i="81"/>
  <c r="AO36" i="81"/>
  <c r="AM36" i="81"/>
  <c r="AS36" i="81"/>
  <c r="AR36" i="81"/>
  <c r="AQ36" i="81"/>
  <c r="AO33" i="81"/>
  <c r="AR33" i="81"/>
  <c r="AL33" i="81"/>
  <c r="AS33" i="81"/>
  <c r="AQ33" i="81"/>
  <c r="AN33" i="81"/>
  <c r="AT33" i="81"/>
  <c r="AP33" i="81"/>
  <c r="AM33" i="81"/>
  <c r="AZ114" i="81"/>
  <c r="BC114" i="81"/>
  <c r="BA114" i="81"/>
  <c r="AY114" i="81"/>
  <c r="BD114" i="81"/>
  <c r="S29" i="40" s="1"/>
  <c r="X29" i="40" s="1"/>
  <c r="AX114" i="81"/>
  <c r="AC29" i="40" s="1"/>
  <c r="AH29" i="40" s="1"/>
  <c r="AV114" i="81"/>
  <c r="AW114" i="81"/>
  <c r="BB114" i="81"/>
  <c r="I29" i="40"/>
  <c r="N29" i="40" s="1"/>
  <c r="AV24" i="81"/>
  <c r="AW24" i="81"/>
  <c r="BC24" i="81"/>
  <c r="BA24" i="81"/>
  <c r="BD24" i="81"/>
  <c r="BB24" i="81"/>
  <c r="AX24" i="81"/>
  <c r="AZ24" i="81"/>
  <c r="AY24" i="81"/>
  <c r="AT95" i="81"/>
  <c r="AP95" i="81"/>
  <c r="AL95" i="81"/>
  <c r="AQ95" i="81"/>
  <c r="AM95" i="81"/>
  <c r="AR95" i="81"/>
  <c r="AS95" i="81"/>
  <c r="AO95" i="81"/>
  <c r="AN95" i="81"/>
  <c r="AP31" i="81"/>
  <c r="AM31" i="81"/>
  <c r="AN31" i="81"/>
  <c r="AS31" i="81"/>
  <c r="AO31" i="81"/>
  <c r="AL31" i="81"/>
  <c r="AQ31" i="81"/>
  <c r="AT31" i="81"/>
  <c r="AR31" i="81"/>
  <c r="AD55" i="87"/>
  <c r="AD56" i="87" s="1"/>
  <c r="AR92" i="81"/>
  <c r="AL92" i="81"/>
  <c r="AM92" i="81"/>
  <c r="AT92" i="81"/>
  <c r="AS92" i="81"/>
  <c r="AP92" i="81"/>
  <c r="AO92" i="81"/>
  <c r="AQ92" i="81"/>
  <c r="AN92" i="81"/>
  <c r="AQ15" i="87"/>
  <c r="BD37" i="81"/>
  <c r="BA37" i="81"/>
  <c r="AV37" i="81"/>
  <c r="BB37" i="81"/>
  <c r="AW37" i="81"/>
  <c r="AX37" i="81"/>
  <c r="AZ37" i="81"/>
  <c r="BC37" i="81"/>
  <c r="AY37" i="81"/>
  <c r="BD106" i="81"/>
  <c r="AY106" i="81"/>
  <c r="AZ106" i="81"/>
  <c r="BA106" i="81"/>
  <c r="AX106" i="81"/>
  <c r="BC106" i="81"/>
  <c r="BB106" i="81"/>
  <c r="AV106" i="81"/>
  <c r="AW106" i="81"/>
  <c r="AM30" i="87"/>
  <c r="AP29" i="87"/>
  <c r="AL19" i="87"/>
  <c r="AL44" i="87"/>
  <c r="BC69" i="81"/>
  <c r="BD69" i="81"/>
  <c r="I30" i="40"/>
  <c r="N30" i="40" s="1"/>
  <c r="AW69" i="81"/>
  <c r="BB69" i="81"/>
  <c r="AY69" i="81"/>
  <c r="AX69" i="81"/>
  <c r="BA69" i="81"/>
  <c r="AZ69" i="81"/>
  <c r="AV69" i="81"/>
  <c r="AL40" i="87"/>
  <c r="AO38" i="87"/>
  <c r="AP13" i="87"/>
  <c r="AP12" i="87"/>
  <c r="AY74" i="81"/>
  <c r="BA74" i="81"/>
  <c r="BC74" i="81"/>
  <c r="AZ74" i="81"/>
  <c r="AX74" i="81"/>
  <c r="AW74" i="81"/>
  <c r="AV74" i="81"/>
  <c r="BD74" i="81"/>
  <c r="BB74" i="81"/>
  <c r="AT99" i="81"/>
  <c r="AL99" i="81"/>
  <c r="AN99" i="81"/>
  <c r="AQ99" i="81"/>
  <c r="AP99" i="81"/>
  <c r="AS99" i="81"/>
  <c r="AM99" i="81"/>
  <c r="H43" i="40"/>
  <c r="M43" i="40" s="1"/>
  <c r="AR99" i="81"/>
  <c r="AO99" i="81"/>
  <c r="AN18" i="87"/>
  <c r="AK32" i="87"/>
  <c r="AH53" i="87"/>
  <c r="AS118" i="82"/>
  <c r="AP10" i="87"/>
  <c r="AO16" i="87"/>
  <c r="AT54" i="81"/>
  <c r="AP54" i="81"/>
  <c r="AR54" i="81"/>
  <c r="AN54" i="81"/>
  <c r="H24" i="40"/>
  <c r="M24" i="40" s="1"/>
  <c r="AM54" i="81"/>
  <c r="AQ54" i="81"/>
  <c r="AO54" i="81"/>
  <c r="AS54" i="81"/>
  <c r="AL54" i="81"/>
  <c r="AE55" i="87"/>
  <c r="AE56" i="87" s="1"/>
  <c r="BA32" i="81"/>
  <c r="AZ32" i="81"/>
  <c r="BC32" i="81"/>
  <c r="BD32" i="81"/>
  <c r="AW32" i="81"/>
  <c r="AX32" i="81"/>
  <c r="AV32" i="81"/>
  <c r="BB32" i="81"/>
  <c r="AY32" i="81"/>
  <c r="AK39" i="87"/>
  <c r="AR111" i="81"/>
  <c r="AT111" i="81"/>
  <c r="AN111" i="81"/>
  <c r="AP111" i="81"/>
  <c r="AS111" i="81"/>
  <c r="AQ111" i="81"/>
  <c r="AO111" i="81"/>
  <c r="AM111" i="81"/>
  <c r="AK14" i="87"/>
  <c r="AQ13" i="81"/>
  <c r="AP13" i="81"/>
  <c r="AL13" i="81"/>
  <c r="AS13" i="81"/>
  <c r="AM13" i="81"/>
  <c r="AN13" i="81"/>
  <c r="AO13" i="81"/>
  <c r="AT13" i="81"/>
  <c r="AR13" i="81"/>
  <c r="H9" i="40"/>
  <c r="M9" i="40" s="1"/>
  <c r="AT109" i="81"/>
  <c r="AN109" i="81"/>
  <c r="AO109" i="81"/>
  <c r="AR109" i="81"/>
  <c r="AQ109" i="81"/>
  <c r="AP109" i="81"/>
  <c r="AL109" i="81"/>
  <c r="AS109" i="81"/>
  <c r="AM109" i="81"/>
  <c r="BC49" i="81"/>
  <c r="AX49" i="81"/>
  <c r="AZ49" i="81"/>
  <c r="BA49" i="81"/>
  <c r="AV49" i="81"/>
  <c r="I20" i="40"/>
  <c r="N20" i="40" s="1"/>
  <c r="BB49" i="81"/>
  <c r="AY49" i="81"/>
  <c r="BD49" i="81"/>
  <c r="AW49" i="81"/>
  <c r="AQ22" i="87"/>
  <c r="AK33" i="87"/>
  <c r="AK34" i="87"/>
  <c r="AK57" i="87" s="1"/>
  <c r="AJ17" i="87"/>
  <c r="AS115" i="81"/>
  <c r="AT115" i="81"/>
  <c r="R47" i="40" s="1"/>
  <c r="W47" i="40" s="1"/>
  <c r="AQ115" i="81"/>
  <c r="AL115" i="81"/>
  <c r="H47" i="40"/>
  <c r="M47" i="40" s="1"/>
  <c r="AO115" i="81"/>
  <c r="AP115" i="81"/>
  <c r="AM115" i="81"/>
  <c r="AR115" i="81"/>
  <c r="AN115" i="81"/>
  <c r="AB47" i="40" s="1"/>
  <c r="AG47" i="40" s="1"/>
  <c r="AX83" i="81"/>
  <c r="AW83" i="81"/>
  <c r="AV83" i="81"/>
  <c r="AY83" i="81"/>
  <c r="BB83" i="81"/>
  <c r="BA83" i="81"/>
  <c r="AZ83" i="81"/>
  <c r="BC83" i="81"/>
  <c r="BD83" i="81"/>
  <c r="AL47" i="87"/>
  <c r="AK43" i="87"/>
  <c r="AK42" i="87"/>
  <c r="AM27" i="87"/>
  <c r="AO11" i="87"/>
  <c r="AV41" i="81"/>
  <c r="BC41" i="81"/>
  <c r="AY41" i="81"/>
  <c r="BD41" i="81"/>
  <c r="AW41" i="81"/>
  <c r="AX41" i="81"/>
  <c r="BB41" i="81"/>
  <c r="AZ41" i="81"/>
  <c r="BA41" i="81"/>
  <c r="AG59" i="87"/>
  <c r="AG60" i="87" s="1"/>
  <c r="AQ48" i="87"/>
  <c r="AN40" i="81"/>
  <c r="AS40" i="81"/>
  <c r="AP40" i="81"/>
  <c r="AL40" i="81"/>
  <c r="AQ40" i="81"/>
  <c r="AT40" i="81"/>
  <c r="AO40" i="81"/>
  <c r="AR40" i="81"/>
  <c r="AM40" i="81"/>
  <c r="AK20" i="87"/>
  <c r="AL16" i="81"/>
  <c r="AT16" i="81"/>
  <c r="AR16" i="81"/>
  <c r="AN16" i="81"/>
  <c r="AQ16" i="81"/>
  <c r="AP16" i="81"/>
  <c r="AS16" i="81"/>
  <c r="AM16" i="81"/>
  <c r="AO16" i="81"/>
  <c r="AH119" i="63" l="1"/>
  <c r="AX116" i="81" s="1"/>
  <c r="AN116" i="81"/>
  <c r="AH124" i="63"/>
  <c r="BC116" i="81" s="1"/>
  <c r="AS116" i="81"/>
  <c r="AH121" i="63"/>
  <c r="AZ116" i="81" s="1"/>
  <c r="AP116" i="81"/>
  <c r="AF126" i="63"/>
  <c r="AH120" i="63"/>
  <c r="AY116" i="81" s="1"/>
  <c r="AO116" i="81"/>
  <c r="AH122" i="63"/>
  <c r="BA116" i="81" s="1"/>
  <c r="AQ116" i="81"/>
  <c r="AH123" i="63"/>
  <c r="BB116" i="81" s="1"/>
  <c r="AR116" i="81"/>
  <c r="AH117" i="63"/>
  <c r="AV116" i="81" s="1"/>
  <c r="AD125" i="63"/>
  <c r="AT116" i="81" s="1"/>
  <c r="AH118" i="63"/>
  <c r="AD117" i="63"/>
  <c r="R12" i="40"/>
  <c r="W12" i="40" s="1"/>
  <c r="AC9" i="40"/>
  <c r="AH9" i="40" s="1"/>
  <c r="AB15" i="40"/>
  <c r="AG15" i="40" s="1"/>
  <c r="S19" i="40"/>
  <c r="X19" i="40" s="1"/>
  <c r="AC24" i="40"/>
  <c r="AH24" i="40" s="1"/>
  <c r="AB16" i="40"/>
  <c r="AG16" i="40" s="1"/>
  <c r="AB9" i="40"/>
  <c r="AG9" i="40" s="1"/>
  <c r="S15" i="40"/>
  <c r="X15" i="40" s="1"/>
  <c r="AF54" i="87"/>
  <c r="S24" i="40"/>
  <c r="X24" i="40" s="1"/>
  <c r="R9" i="40"/>
  <c r="W9" i="40" s="1"/>
  <c r="AG54" i="87"/>
  <c r="S43" i="40"/>
  <c r="X43" i="40" s="1"/>
  <c r="AB19" i="40"/>
  <c r="AG19" i="40" s="1"/>
  <c r="S20" i="40"/>
  <c r="X20" i="40" s="1"/>
  <c r="AC54" i="87"/>
  <c r="AJ58" i="87"/>
  <c r="AC12" i="40"/>
  <c r="AH12" i="40" s="1"/>
  <c r="R25" i="40"/>
  <c r="W25" i="40" s="1"/>
  <c r="AB12" i="40"/>
  <c r="AG12" i="40" s="1"/>
  <c r="AC20" i="40"/>
  <c r="AH20" i="40" s="1"/>
  <c r="AP59" i="87"/>
  <c r="AP60" i="87" s="1"/>
  <c r="S30" i="40"/>
  <c r="X30" i="40" s="1"/>
  <c r="S9" i="40"/>
  <c r="X9" i="40" s="1"/>
  <c r="R13" i="40"/>
  <c r="W13" i="40" s="1"/>
  <c r="AC26" i="40"/>
  <c r="AH26" i="40" s="1"/>
  <c r="AK58" i="87"/>
  <c r="AB24" i="40"/>
  <c r="AG24" i="40" s="1"/>
  <c r="R18" i="40"/>
  <c r="W18" i="40" s="1"/>
  <c r="AB43" i="40"/>
  <c r="AG43" i="40" s="1"/>
  <c r="AI54" i="87"/>
  <c r="R16" i="40"/>
  <c r="W16" i="40" s="1"/>
  <c r="R15" i="40"/>
  <c r="W15" i="40" s="1"/>
  <c r="R24" i="40"/>
  <c r="W24" i="40" s="1"/>
  <c r="AC19" i="40"/>
  <c r="AH19" i="40" s="1"/>
  <c r="AB46" i="40"/>
  <c r="AG46" i="40" s="1"/>
  <c r="S13" i="40"/>
  <c r="X13" i="40" s="1"/>
  <c r="AB45" i="40"/>
  <c r="AG45" i="40" s="1"/>
  <c r="AB54" i="87"/>
  <c r="AB14" i="40"/>
  <c r="AG14" i="40" s="1"/>
  <c r="AB26" i="40"/>
  <c r="AG26" i="40" s="1"/>
  <c r="AN59" i="87"/>
  <c r="AN60" i="87" s="1"/>
  <c r="R20" i="40"/>
  <c r="W20" i="40" s="1"/>
  <c r="AC18" i="40"/>
  <c r="AH18" i="40" s="1"/>
  <c r="R17" i="40"/>
  <c r="W17" i="40" s="1"/>
  <c r="AC15" i="40"/>
  <c r="AH15" i="40" s="1"/>
  <c r="N31" i="40"/>
  <c r="R42" i="40"/>
  <c r="W42" i="40" s="1"/>
  <c r="AC38" i="40"/>
  <c r="AH38" i="40" s="1"/>
  <c r="AB37" i="40"/>
  <c r="AG37" i="40" s="1"/>
  <c r="AO53" i="87"/>
  <c r="AC37" i="40"/>
  <c r="AH37" i="40" s="1"/>
  <c r="AC45" i="40"/>
  <c r="AH45" i="40" s="1"/>
  <c r="AB31" i="40"/>
  <c r="AB32" i="40"/>
  <c r="S26" i="40"/>
  <c r="X26" i="40" s="1"/>
  <c r="AJ55" i="87"/>
  <c r="AJ56" i="87" s="1"/>
  <c r="S46" i="40"/>
  <c r="X46" i="40" s="1"/>
  <c r="S31" i="40"/>
  <c r="S32" i="40"/>
  <c r="AJ53" i="87"/>
  <c r="N40" i="40"/>
  <c r="AQ118" i="81"/>
  <c r="AC42" i="40"/>
  <c r="AH42" i="40" s="1"/>
  <c r="AQ58" i="87"/>
  <c r="AH54" i="87"/>
  <c r="S45" i="40"/>
  <c r="X45" i="40" s="1"/>
  <c r="R41" i="40"/>
  <c r="R40" i="40"/>
  <c r="S16" i="40"/>
  <c r="X16" i="40" s="1"/>
  <c r="R28" i="40"/>
  <c r="W28" i="40" s="1"/>
  <c r="AL50" i="87"/>
  <c r="E31" i="41"/>
  <c r="D31" i="41"/>
  <c r="AK50" i="87"/>
  <c r="M40" i="40"/>
  <c r="AM58" i="87"/>
  <c r="AC32" i="40"/>
  <c r="AC31" i="40"/>
  <c r="C31" i="41"/>
  <c r="AJ50" i="87"/>
  <c r="AS118" i="81"/>
  <c r="R37" i="40"/>
  <c r="W37" i="40" s="1"/>
  <c r="N11" i="40"/>
  <c r="I53" i="40"/>
  <c r="I54" i="40" s="1"/>
  <c r="AB20" i="40"/>
  <c r="AG20" i="40" s="1"/>
  <c r="S27" i="40"/>
  <c r="X27" i="40" s="1"/>
  <c r="AL53" i="87"/>
  <c r="S28" i="40"/>
  <c r="X28" i="40" s="1"/>
  <c r="R43" i="40"/>
  <c r="W43" i="40" s="1"/>
  <c r="AC43" i="40"/>
  <c r="AH43" i="40" s="1"/>
  <c r="R36" i="40"/>
  <c r="W36" i="40" s="1"/>
  <c r="AL59" i="87"/>
  <c r="AL60" i="87" s="1"/>
  <c r="AL58" i="87"/>
  <c r="AM53" i="87"/>
  <c r="AB17" i="40"/>
  <c r="AG17" i="40" s="1"/>
  <c r="AP58" i="87"/>
  <c r="M31" i="40"/>
  <c r="R31" i="40"/>
  <c r="R32" i="40"/>
  <c r="AK53" i="87"/>
  <c r="R38" i="40"/>
  <c r="W38" i="40" s="1"/>
  <c r="M11" i="40"/>
  <c r="H53" i="40"/>
  <c r="H54" i="40" s="1"/>
  <c r="AB42" i="40"/>
  <c r="AG42" i="40" s="1"/>
  <c r="AP118" i="81"/>
  <c r="AQ55" i="87"/>
  <c r="AQ56" i="87" s="1"/>
  <c r="AB27" i="40"/>
  <c r="AG27" i="40" s="1"/>
  <c r="AM59" i="87"/>
  <c r="AM60" i="87" s="1"/>
  <c r="S18" i="40"/>
  <c r="X18" i="40" s="1"/>
  <c r="AK55" i="87"/>
  <c r="AK56" i="87" s="1"/>
  <c r="H55" i="40"/>
  <c r="H56" i="40" s="1"/>
  <c r="M32" i="40"/>
  <c r="AC17" i="40"/>
  <c r="AH17" i="40" s="1"/>
  <c r="M10" i="40"/>
  <c r="N41" i="40"/>
  <c r="I57" i="40"/>
  <c r="I58" i="40" s="1"/>
  <c r="R8" i="40"/>
  <c r="AT118" i="81"/>
  <c r="AO118" i="81"/>
  <c r="S11" i="40"/>
  <c r="S10" i="40"/>
  <c r="AC11" i="40"/>
  <c r="AC10" i="40"/>
  <c r="R30" i="40"/>
  <c r="W30" i="40" s="1"/>
  <c r="AC36" i="40"/>
  <c r="AH36" i="40" s="1"/>
  <c r="S36" i="40"/>
  <c r="X36" i="40" s="1"/>
  <c r="AC28" i="40"/>
  <c r="AH28" i="40" s="1"/>
  <c r="AM50" i="87"/>
  <c r="F31" i="41"/>
  <c r="AP53" i="87"/>
  <c r="AC30" i="40"/>
  <c r="AH30" i="40" s="1"/>
  <c r="AC25" i="40"/>
  <c r="AH25" i="40" s="1"/>
  <c r="AC14" i="40"/>
  <c r="AH14" i="40" s="1"/>
  <c r="R46" i="40"/>
  <c r="W46" i="40" s="1"/>
  <c r="AQ59" i="87"/>
  <c r="AQ60" i="87" s="1"/>
  <c r="AB40" i="40"/>
  <c r="AB41" i="40"/>
  <c r="AB13" i="40"/>
  <c r="AG13" i="40" s="1"/>
  <c r="AB11" i="40"/>
  <c r="AB10" i="40"/>
  <c r="S41" i="40"/>
  <c r="S40" i="40"/>
  <c r="AC13" i="40"/>
  <c r="AH13" i="40" s="1"/>
  <c r="AO58" i="87"/>
  <c r="AL118" i="81"/>
  <c r="AN118" i="81"/>
  <c r="AB8" i="40"/>
  <c r="AN53" i="87"/>
  <c r="S42" i="40"/>
  <c r="X42" i="40" s="1"/>
  <c r="R27" i="40"/>
  <c r="W27" i="40" s="1"/>
  <c r="R45" i="40"/>
  <c r="W45" i="40" s="1"/>
  <c r="AB30" i="40"/>
  <c r="AG30" i="40" s="1"/>
  <c r="S37" i="40"/>
  <c r="X37" i="40" s="1"/>
  <c r="AC27" i="40"/>
  <c r="AH27" i="40" s="1"/>
  <c r="AN55" i="87"/>
  <c r="AN56" i="87" s="1"/>
  <c r="AK59" i="87"/>
  <c r="AK60" i="87" s="1"/>
  <c r="AP50" i="87"/>
  <c r="I31" i="41"/>
  <c r="AD54" i="87"/>
  <c r="AJ59" i="87"/>
  <c r="AJ60" i="87" s="1"/>
  <c r="R14" i="40"/>
  <c r="W14" i="40" s="1"/>
  <c r="S17" i="40"/>
  <c r="X17" i="40" s="1"/>
  <c r="M41" i="40"/>
  <c r="H57" i="40"/>
  <c r="H58" i="40" s="1"/>
  <c r="N32" i="40"/>
  <c r="I55" i="40"/>
  <c r="I56" i="40" s="1"/>
  <c r="S12" i="40"/>
  <c r="X12" i="40" s="1"/>
  <c r="H48" i="40"/>
  <c r="M8" i="40"/>
  <c r="AR118" i="81"/>
  <c r="AN50" i="87"/>
  <c r="G31" i="41"/>
  <c r="N10" i="40"/>
  <c r="AZ8" i="81"/>
  <c r="AZ118" i="81" s="1"/>
  <c r="AW8" i="81"/>
  <c r="AW118" i="81" s="1"/>
  <c r="BB8" i="81"/>
  <c r="BB118" i="81" s="1"/>
  <c r="BD8" i="81"/>
  <c r="BE118" i="81"/>
  <c r="BA8" i="81"/>
  <c r="BA118" i="81" s="1"/>
  <c r="AV8" i="81"/>
  <c r="AV118" i="81" s="1"/>
  <c r="I8" i="40"/>
  <c r="AY8" i="81"/>
  <c r="AY118" i="81" s="1"/>
  <c r="AX8" i="81"/>
  <c r="BC8" i="81"/>
  <c r="BC118" i="81" s="1"/>
  <c r="AB28" i="40"/>
  <c r="AG28" i="40" s="1"/>
  <c r="AP55" i="87"/>
  <c r="AP56" i="87" s="1"/>
  <c r="AB25" i="40"/>
  <c r="AG25" i="40" s="1"/>
  <c r="J31" i="41"/>
  <c r="AQ50" i="87"/>
  <c r="AC16" i="40"/>
  <c r="AH16" i="40" s="1"/>
  <c r="S25" i="40"/>
  <c r="X25" i="40" s="1"/>
  <c r="AQ53" i="87"/>
  <c r="AO55" i="87"/>
  <c r="AO56" i="87" s="1"/>
  <c r="R19" i="40"/>
  <c r="W19" i="40" s="1"/>
  <c r="AN58" i="87"/>
  <c r="AB18" i="40"/>
  <c r="AG18" i="40" s="1"/>
  <c r="AB36" i="40"/>
  <c r="AG36" i="40" s="1"/>
  <c r="AE54" i="87"/>
  <c r="R26" i="40"/>
  <c r="W26" i="40" s="1"/>
  <c r="S14" i="40"/>
  <c r="X14" i="40" s="1"/>
  <c r="AC46" i="40"/>
  <c r="AH46" i="40" s="1"/>
  <c r="AM55" i="87"/>
  <c r="AM56" i="87" s="1"/>
  <c r="AB38" i="40"/>
  <c r="AG38" i="40" s="1"/>
  <c r="R11" i="40"/>
  <c r="R10" i="40"/>
  <c r="AC41" i="40"/>
  <c r="AC40" i="40"/>
  <c r="AO59" i="87"/>
  <c r="AO60" i="87" s="1"/>
  <c r="AM118" i="81"/>
  <c r="S38" i="40"/>
  <c r="X38" i="40" s="1"/>
  <c r="H31" i="41"/>
  <c r="AO50" i="87"/>
  <c r="AL55" i="87"/>
  <c r="AL56" i="87" s="1"/>
  <c r="AH125" i="63" l="1"/>
  <c r="BD116" i="81" s="1"/>
  <c r="AW116" i="81"/>
  <c r="AD126" i="63"/>
  <c r="AU116" i="81" s="1"/>
  <c r="AL116" i="81"/>
  <c r="AH126" i="63"/>
  <c r="BE116" i="81" s="1"/>
  <c r="AM54" i="87"/>
  <c r="AP54" i="87"/>
  <c r="AQ119" i="81"/>
  <c r="AN54" i="87"/>
  <c r="AQ54" i="87"/>
  <c r="AJ54" i="87"/>
  <c r="W10" i="40"/>
  <c r="J12" i="41"/>
  <c r="AT119" i="81"/>
  <c r="AG40" i="40"/>
  <c r="AK54" i="87"/>
  <c r="G13" i="41"/>
  <c r="G21" i="41" s="1"/>
  <c r="AZ119" i="81"/>
  <c r="AC57" i="40"/>
  <c r="AC58" i="40" s="1"/>
  <c r="AH41" i="40"/>
  <c r="H12" i="41"/>
  <c r="H20" i="41" s="1"/>
  <c r="AR119" i="81"/>
  <c r="F12" i="41"/>
  <c r="F20" i="41" s="1"/>
  <c r="AO119" i="81"/>
  <c r="AO54" i="87"/>
  <c r="D12" i="41"/>
  <c r="D20" i="41" s="1"/>
  <c r="AM119" i="81"/>
  <c r="AV119" i="81"/>
  <c r="AH31" i="40"/>
  <c r="AP119" i="81"/>
  <c r="G12" i="41"/>
  <c r="G20" i="41" s="1"/>
  <c r="W31" i="40"/>
  <c r="W11" i="40"/>
  <c r="R53" i="40"/>
  <c r="R54" i="40" s="1"/>
  <c r="X40" i="40"/>
  <c r="AL119" i="81"/>
  <c r="AH32" i="40"/>
  <c r="AC55" i="40"/>
  <c r="AC56" i="40" s="1"/>
  <c r="E13" i="41"/>
  <c r="E21" i="41" s="1"/>
  <c r="W40" i="40"/>
  <c r="I48" i="40"/>
  <c r="N8" i="40"/>
  <c r="S57" i="40"/>
  <c r="S58" i="40" s="1"/>
  <c r="X41" i="40"/>
  <c r="W8" i="40"/>
  <c r="R48" i="40"/>
  <c r="AN119" i="81"/>
  <c r="E12" i="41"/>
  <c r="W41" i="40"/>
  <c r="R57" i="40"/>
  <c r="R58" i="40" s="1"/>
  <c r="AG32" i="40"/>
  <c r="AB55" i="40"/>
  <c r="AB56" i="40" s="1"/>
  <c r="X11" i="40"/>
  <c r="S53" i="40"/>
  <c r="S54" i="40" s="1"/>
  <c r="S8" i="40"/>
  <c r="BD118" i="81"/>
  <c r="AG10" i="40"/>
  <c r="AH10" i="40"/>
  <c r="BC119" i="81"/>
  <c r="I13" i="41"/>
  <c r="I21" i="41" s="1"/>
  <c r="AG31" i="40"/>
  <c r="AH40" i="40"/>
  <c r="AG41" i="40"/>
  <c r="AB57" i="40"/>
  <c r="AB58" i="40" s="1"/>
  <c r="X31" i="40"/>
  <c r="AC8" i="40"/>
  <c r="AX118" i="81"/>
  <c r="AX119" i="81" s="1"/>
  <c r="M48" i="40"/>
  <c r="BA119" i="81"/>
  <c r="AG8" i="40"/>
  <c r="AB48" i="40"/>
  <c r="AB53" i="40"/>
  <c r="AB54" i="40" s="1"/>
  <c r="AG11" i="40"/>
  <c r="AC53" i="40"/>
  <c r="AC54" i="40" s="1"/>
  <c r="AH11" i="40"/>
  <c r="AL54" i="87"/>
  <c r="AS119" i="81"/>
  <c r="I12" i="41"/>
  <c r="I20" i="41" s="1"/>
  <c r="BB119" i="81"/>
  <c r="H13" i="41"/>
  <c r="H21" i="41" s="1"/>
  <c r="X10" i="40"/>
  <c r="W32" i="40"/>
  <c r="R55" i="40"/>
  <c r="R56" i="40" s="1"/>
  <c r="F13" i="41"/>
  <c r="F21" i="41" s="1"/>
  <c r="AY119" i="81"/>
  <c r="X32" i="40"/>
  <c r="S55" i="40"/>
  <c r="S56" i="40" s="1"/>
  <c r="C13" i="41" l="1"/>
  <c r="C21" i="41" s="1"/>
  <c r="C12" i="41"/>
  <c r="AU119" i="81"/>
  <c r="E20" i="41"/>
  <c r="AD51" i="40" s="1" a="1"/>
  <c r="Y51" i="40" a="1"/>
  <c r="AC48" i="40"/>
  <c r="AH8" i="40"/>
  <c r="X8" i="40"/>
  <c r="S48" i="40"/>
  <c r="W48" i="40"/>
  <c r="AG48" i="40"/>
  <c r="AW119" i="81"/>
  <c r="D13" i="41"/>
  <c r="D21" i="41" s="1"/>
  <c r="J13" i="41"/>
  <c r="J21" i="41" s="1"/>
  <c r="BD119" i="81"/>
  <c r="J20" i="41"/>
  <c r="N48" i="40"/>
  <c r="BE119" i="81" l="1"/>
  <c r="T51" i="40" a="1"/>
  <c r="T51" i="40" s="1"/>
  <c r="T52" i="40" s="1"/>
  <c r="C20" i="41"/>
  <c r="J51" i="40" s="1" a="1"/>
  <c r="E51" i="40" a="1"/>
  <c r="X48" i="40"/>
  <c r="AH48" i="40"/>
  <c r="O51" i="40" a="1"/>
  <c r="AA51" i="40"/>
  <c r="AA52" i="40" s="1"/>
  <c r="Z51" i="40"/>
  <c r="Z52" i="40" s="1"/>
  <c r="Y51" i="40"/>
  <c r="Y52" i="40" s="1"/>
  <c r="AC51" i="40"/>
  <c r="AC52" i="40" s="1"/>
  <c r="AB51" i="40"/>
  <c r="AB52" i="40" s="1"/>
  <c r="AE51" i="40"/>
  <c r="AE52" i="40" s="1"/>
  <c r="AH51" i="40"/>
  <c r="AD51" i="40"/>
  <c r="AD52" i="40" s="1"/>
  <c r="AG51" i="40"/>
  <c r="AG52" i="40" s="1"/>
  <c r="AF51" i="40"/>
  <c r="AF52" i="40" s="1"/>
  <c r="U51" i="40" l="1"/>
  <c r="U52" i="40" s="1"/>
  <c r="W51" i="40"/>
  <c r="W52" i="40" s="1"/>
  <c r="V51" i="40"/>
  <c r="V52" i="40" s="1"/>
  <c r="X51" i="40"/>
  <c r="X52" i="40" s="1"/>
  <c r="AH52" i="40"/>
  <c r="S51" i="40"/>
  <c r="S52" i="40" s="1"/>
  <c r="Q51" i="40"/>
  <c r="Q52" i="40" s="1"/>
  <c r="O51" i="40"/>
  <c r="O52" i="40" s="1"/>
  <c r="P51" i="40"/>
  <c r="P52" i="40" s="1"/>
  <c r="R51" i="40"/>
  <c r="R52" i="40" s="1"/>
  <c r="H51" i="40"/>
  <c r="H52" i="40" s="1"/>
  <c r="G51" i="40"/>
  <c r="G52" i="40" s="1"/>
  <c r="E51" i="40"/>
  <c r="E52" i="40" s="1"/>
  <c r="F51" i="40"/>
  <c r="F52" i="40" s="1"/>
  <c r="I51" i="40"/>
  <c r="I52" i="40" s="1"/>
  <c r="M51" i="40"/>
  <c r="M52" i="40" s="1"/>
  <c r="N51" i="40"/>
  <c r="N52" i="40" s="1"/>
  <c r="K51" i="40"/>
  <c r="K52" i="40" s="1"/>
  <c r="L51" i="40"/>
  <c r="L52" i="40" s="1"/>
  <c r="J51" i="40"/>
  <c r="J52" i="4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Gifu</author>
  </authors>
  <commentList>
    <comment ref="C11" authorId="0" shapeId="0" xr:uid="{3B8FBB4D-7E56-4763-888B-38FC0E727913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D11" authorId="0" shapeId="0" xr:uid="{C007AF7C-7FAE-4222-AD35-2C534AF62B05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E11" authorId="0" shapeId="0" xr:uid="{E5038DF5-028C-414B-BBFB-5453465757DE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F11" authorId="0" shapeId="0" xr:uid="{A48A4A9B-97E0-4841-883D-917B6DE9A9C1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D14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F14" authorId="0" shapeId="0" xr:uid="{00000000-0006-0000-0000-000002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D19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F19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D63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F63" authorId="0" shapeId="0" xr:uid="{00000000-0006-0000-0000-000006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令和２年（２０２０年）県内生産額が0のため、0のみ入力できます。</t>
        </r>
      </text>
    </comment>
    <comment ref="C85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D85" authorId="0" shapeId="0" xr:uid="{00000000-0006-0000-0000-000008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E85" authorId="0" shapeId="0" xr:uid="{00000000-0006-0000-0000-000009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F85" authorId="0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C115" authorId="0" shapeId="0" xr:uid="{00000000-0006-0000-0000-00000B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D115" authorId="0" shapeId="0" xr:uid="{00000000-0006-0000-0000-00000C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E115" authorId="0" shapeId="0" xr:uid="{00000000-0006-0000-0000-00000D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  <comment ref="F115" authorId="0" shapeId="0" xr:uid="{00000000-0006-0000-0000-00000E000000}">
      <text>
        <r>
          <rPr>
            <b/>
            <sz val="9"/>
            <color indexed="81"/>
            <rFont val="MS P ゴシック"/>
            <family val="3"/>
            <charset val="128"/>
          </rPr>
          <t>Gifu:</t>
        </r>
        <r>
          <rPr>
            <sz val="9"/>
            <color indexed="81"/>
            <rFont val="MS P ゴシック"/>
            <family val="3"/>
            <charset val="128"/>
          </rPr>
          <t xml:space="preserve">
令和２年（２０２０年）最終需要額が0のため、0のみ入力できます。</t>
        </r>
      </text>
    </comment>
  </commentList>
</comments>
</file>

<file path=xl/sharedStrings.xml><?xml version="1.0" encoding="utf-8"?>
<sst xmlns="http://schemas.openxmlformats.org/spreadsheetml/2006/main" count="5915" uniqueCount="747">
  <si>
    <t>耕種農業</t>
  </si>
  <si>
    <t>畜産</t>
  </si>
  <si>
    <t>農業サービス</t>
  </si>
  <si>
    <t>林業</t>
  </si>
  <si>
    <t>漁業</t>
  </si>
  <si>
    <t>石炭・原油・天然ガス</t>
  </si>
  <si>
    <t>食料品</t>
  </si>
  <si>
    <t>飲料</t>
  </si>
  <si>
    <t>たばこ</t>
  </si>
  <si>
    <t>繊維工業製品</t>
  </si>
  <si>
    <t>衣服・その他の繊維既製品</t>
  </si>
  <si>
    <t>家具・装備品</t>
  </si>
  <si>
    <t>パルプ・紙・板紙・加工紙</t>
  </si>
  <si>
    <t>紙加工品</t>
  </si>
  <si>
    <t>印刷・製版・製本</t>
  </si>
  <si>
    <t>化学肥料</t>
  </si>
  <si>
    <t>無機化学工業製品</t>
  </si>
  <si>
    <t>石油化学基礎製品</t>
  </si>
  <si>
    <t>合成樹脂</t>
  </si>
  <si>
    <t>化学繊維</t>
  </si>
  <si>
    <t>医薬品</t>
  </si>
  <si>
    <t>石油製品</t>
  </si>
  <si>
    <t>石炭製品</t>
  </si>
  <si>
    <t>プラスチック製品</t>
  </si>
  <si>
    <t>ゴム製品</t>
  </si>
  <si>
    <t>なめし革・毛皮・同製品</t>
  </si>
  <si>
    <t>ガラス・ガラス製品</t>
  </si>
  <si>
    <t>セメント・セメント製品</t>
  </si>
  <si>
    <t>陶磁器</t>
  </si>
  <si>
    <t>その他の窯業・土石製品</t>
  </si>
  <si>
    <t>銑鉄・粗鋼</t>
  </si>
  <si>
    <t>鋼材</t>
  </si>
  <si>
    <t>鋳鍛造品</t>
  </si>
  <si>
    <t>その他の鉄鋼製品</t>
  </si>
  <si>
    <t>非鉄金属製錬・精製</t>
  </si>
  <si>
    <t>非鉄金属加工製品</t>
  </si>
  <si>
    <t>建設・建築用金属製品</t>
  </si>
  <si>
    <t>その他の金属製品</t>
  </si>
  <si>
    <t>産業用電気機器</t>
  </si>
  <si>
    <t>電子応用装置・電気計測器</t>
  </si>
  <si>
    <t>民生用電気機器</t>
  </si>
  <si>
    <t>その他の電子部品</t>
  </si>
  <si>
    <t>乗用車</t>
  </si>
  <si>
    <t>その他の自動車</t>
  </si>
  <si>
    <t>船舶・同修理</t>
  </si>
  <si>
    <t>その他の輸送機械・同修理</t>
  </si>
  <si>
    <t>その他の製造工業製品</t>
  </si>
  <si>
    <t>再生資源回収・加工処理</t>
  </si>
  <si>
    <t>建築</t>
  </si>
  <si>
    <t>建設補修</t>
  </si>
  <si>
    <t>公共事業</t>
  </si>
  <si>
    <t>その他の土木建設</t>
  </si>
  <si>
    <t>ガス・熱供給</t>
  </si>
  <si>
    <t>水道</t>
  </si>
  <si>
    <t>廃棄物処理</t>
  </si>
  <si>
    <t>商業</t>
  </si>
  <si>
    <t>金融・保険</t>
  </si>
  <si>
    <t>不動産仲介及び賃貸</t>
  </si>
  <si>
    <t>住宅賃貸料</t>
  </si>
  <si>
    <t>住宅賃貸料（帰属家賃）</t>
  </si>
  <si>
    <t>鉄道輸送</t>
  </si>
  <si>
    <t>道路輸送（除自家輸送）</t>
  </si>
  <si>
    <t>自家輸送</t>
  </si>
  <si>
    <t>水運</t>
  </si>
  <si>
    <t>航空輸送</t>
  </si>
  <si>
    <t>貨物利用運送</t>
  </si>
  <si>
    <t>倉庫</t>
  </si>
  <si>
    <t>通信</t>
  </si>
  <si>
    <t>放送</t>
  </si>
  <si>
    <t>情報サービス</t>
  </si>
  <si>
    <t>インターネット附随サービス</t>
  </si>
  <si>
    <t>公務</t>
  </si>
  <si>
    <t>教育</t>
  </si>
  <si>
    <t>研究</t>
  </si>
  <si>
    <t>介護</t>
  </si>
  <si>
    <t>広告</t>
  </si>
  <si>
    <t>物品賃貸サービス</t>
  </si>
  <si>
    <t>その他の対事業所サービス</t>
  </si>
  <si>
    <t>娯楽サービス</t>
  </si>
  <si>
    <t>宿泊業</t>
  </si>
  <si>
    <t>洗濯・理容・美容・浴場業</t>
  </si>
  <si>
    <t>その他の対個人サービス</t>
  </si>
  <si>
    <t>事務用品</t>
  </si>
  <si>
    <t>分類不明</t>
  </si>
  <si>
    <t>合計</t>
    <rPh sb="0" eb="2">
      <t>ゴウケイ</t>
    </rPh>
    <phoneticPr fontId="3"/>
  </si>
  <si>
    <t>検算</t>
    <rPh sb="0" eb="2">
      <t>ケンザン</t>
    </rPh>
    <phoneticPr fontId="3"/>
  </si>
  <si>
    <t>内訳計</t>
    <rPh sb="0" eb="2">
      <t>ウチワケ</t>
    </rPh>
    <rPh sb="2" eb="3">
      <t>ケイ</t>
    </rPh>
    <phoneticPr fontId="3"/>
  </si>
  <si>
    <t>差分</t>
    <rPh sb="0" eb="2">
      <t>サブン</t>
    </rPh>
    <phoneticPr fontId="3"/>
  </si>
  <si>
    <t>粗付加価値誘発額</t>
    <rPh sb="0" eb="1">
      <t>ソ</t>
    </rPh>
    <rPh sb="1" eb="3">
      <t>フカ</t>
    </rPh>
    <rPh sb="3" eb="5">
      <t>カチ</t>
    </rPh>
    <rPh sb="5" eb="7">
      <t>ユウハツ</t>
    </rPh>
    <rPh sb="7" eb="8">
      <t>ガク</t>
    </rPh>
    <phoneticPr fontId="3"/>
  </si>
  <si>
    <t>直接効果</t>
    <rPh sb="0" eb="2">
      <t>チョクセツ</t>
    </rPh>
    <rPh sb="2" eb="4">
      <t>コウカ</t>
    </rPh>
    <phoneticPr fontId="3"/>
  </si>
  <si>
    <t>（単位：人及び人／１００万円）</t>
    <rPh sb="1" eb="3">
      <t>タンイ</t>
    </rPh>
    <rPh sb="4" eb="5">
      <t>ニン</t>
    </rPh>
    <rPh sb="5" eb="6">
      <t>オヨ</t>
    </rPh>
    <rPh sb="7" eb="8">
      <t>ヒト</t>
    </rPh>
    <rPh sb="12" eb="13">
      <t>マン</t>
    </rPh>
    <rPh sb="13" eb="14">
      <t>エン</t>
    </rPh>
    <phoneticPr fontId="3"/>
  </si>
  <si>
    <t>従業者総数</t>
    <rPh sb="0" eb="3">
      <t>ジュウギョウシャ</t>
    </rPh>
    <rPh sb="3" eb="5">
      <t>ソウスウ</t>
    </rPh>
    <phoneticPr fontId="3"/>
  </si>
  <si>
    <t>個人業主</t>
    <rPh sb="0" eb="2">
      <t>コジン</t>
    </rPh>
    <rPh sb="2" eb="4">
      <t>ギョウシュ</t>
    </rPh>
    <phoneticPr fontId="3"/>
  </si>
  <si>
    <t>家族従業者</t>
    <rPh sb="0" eb="2">
      <t>カゾク</t>
    </rPh>
    <rPh sb="2" eb="5">
      <t>ジュウギョウシャ</t>
    </rPh>
    <phoneticPr fontId="3"/>
  </si>
  <si>
    <t>有給役員</t>
    <rPh sb="0" eb="2">
      <t>ユウキュウ</t>
    </rPh>
    <rPh sb="2" eb="4">
      <t>ヤクイン</t>
    </rPh>
    <phoneticPr fontId="3"/>
  </si>
  <si>
    <t>雇用者</t>
    <rPh sb="0" eb="3">
      <t>コヨウシャ</t>
    </rPh>
    <phoneticPr fontId="3"/>
  </si>
  <si>
    <t>年次</t>
    <rPh sb="0" eb="2">
      <t>ネンジ</t>
    </rPh>
    <phoneticPr fontId="3"/>
  </si>
  <si>
    <t>消費支出</t>
    <rPh sb="0" eb="2">
      <t>ショウヒ</t>
    </rPh>
    <rPh sb="2" eb="4">
      <t>シシュツ</t>
    </rPh>
    <phoneticPr fontId="3"/>
  </si>
  <si>
    <t>消費転換率</t>
    <rPh sb="0" eb="2">
      <t>ショウヒ</t>
    </rPh>
    <rPh sb="2" eb="4">
      <t>テンカン</t>
    </rPh>
    <rPh sb="4" eb="5">
      <t>リツ</t>
    </rPh>
    <phoneticPr fontId="3"/>
  </si>
  <si>
    <t>粗付加価値部門計</t>
  </si>
  <si>
    <t>家計外消費支出（行）</t>
  </si>
  <si>
    <t>雇用者所得</t>
  </si>
  <si>
    <t>営業余剰</t>
  </si>
  <si>
    <t>資本減耗引当</t>
  </si>
  <si>
    <t>資本減耗引当（社会資本等減耗分）</t>
  </si>
  <si>
    <t>（控除）経常補助金</t>
  </si>
  <si>
    <t>内生部門計</t>
  </si>
  <si>
    <t>第１次波及効果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</si>
  <si>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第２次波及効果</t>
    <rPh sb="0" eb="1">
      <t>ダイ</t>
    </rPh>
    <rPh sb="2" eb="3">
      <t>ジ</t>
    </rPh>
    <rPh sb="3" eb="5">
      <t>ハキュウ</t>
    </rPh>
    <rPh sb="5" eb="7">
      <t>コウカ</t>
    </rPh>
    <phoneticPr fontId="3"/>
  </si>
  <si>
    <t>生産誘発額</t>
    <rPh sb="0" eb="2">
      <t>セイサン</t>
    </rPh>
    <rPh sb="2" eb="4">
      <t>ユウハツ</t>
    </rPh>
    <rPh sb="4" eb="5">
      <t>ガク</t>
    </rPh>
    <phoneticPr fontId="3"/>
  </si>
  <si>
    <t>総合効果</t>
    <rPh sb="0" eb="2">
      <t>ソウゴウ</t>
    </rPh>
    <rPh sb="2" eb="4">
      <t>コウカ</t>
    </rPh>
    <phoneticPr fontId="3"/>
  </si>
  <si>
    <t>家計外消費支出</t>
    <rPh sb="0" eb="2">
      <t>カケイ</t>
    </rPh>
    <rPh sb="2" eb="3">
      <t>ガイ</t>
    </rPh>
    <rPh sb="3" eb="5">
      <t>ショウヒ</t>
    </rPh>
    <rPh sb="5" eb="7">
      <t>シシュツ</t>
    </rPh>
    <phoneticPr fontId="3"/>
  </si>
  <si>
    <t>雇用者所得</t>
    <rPh sb="0" eb="3">
      <t>コヨウシャ</t>
    </rPh>
    <rPh sb="3" eb="5">
      <t>ショトク</t>
    </rPh>
    <phoneticPr fontId="3"/>
  </si>
  <si>
    <t>営業余剰</t>
    <rPh sb="0" eb="2">
      <t>エイギョウ</t>
    </rPh>
    <rPh sb="2" eb="4">
      <t>ヨジョウ</t>
    </rPh>
    <phoneticPr fontId="3"/>
  </si>
  <si>
    <t>資本減耗引当</t>
    <rPh sb="0" eb="2">
      <t>シホン</t>
    </rPh>
    <rPh sb="2" eb="4">
      <t>ゲンモウ</t>
    </rPh>
    <rPh sb="4" eb="6">
      <t>ヒキアテ</t>
    </rPh>
    <phoneticPr fontId="3"/>
  </si>
  <si>
    <t>間接税（除関税）</t>
    <rPh sb="0" eb="3">
      <t>カンセツゼイ</t>
    </rPh>
    <rPh sb="4" eb="5">
      <t>ノゾ</t>
    </rPh>
    <rPh sb="5" eb="7">
      <t>カンゼイ</t>
    </rPh>
    <phoneticPr fontId="3"/>
  </si>
  <si>
    <t>岐阜県経済への波及効果</t>
    <rPh sb="0" eb="3">
      <t>ギフケン</t>
    </rPh>
    <rPh sb="3" eb="5">
      <t>ケイザイ</t>
    </rPh>
    <rPh sb="7" eb="9">
      <t>ハキュウ</t>
    </rPh>
    <rPh sb="9" eb="11">
      <t>コウカ</t>
    </rPh>
    <phoneticPr fontId="3"/>
  </si>
  <si>
    <t>生産者価格</t>
    <rPh sb="0" eb="3">
      <t>セイサンシャ</t>
    </rPh>
    <rPh sb="3" eb="5">
      <t>カカク</t>
    </rPh>
    <phoneticPr fontId="3"/>
  </si>
  <si>
    <t>購入者価格</t>
    <rPh sb="0" eb="3">
      <t>コウニュウシャ</t>
    </rPh>
    <rPh sb="3" eb="5">
      <t>カカク</t>
    </rPh>
    <phoneticPr fontId="3"/>
  </si>
  <si>
    <t>最終需要額</t>
    <rPh sb="0" eb="2">
      <t>サイシュウ</t>
    </rPh>
    <rPh sb="2" eb="4">
      <t>ジュヨウ</t>
    </rPh>
    <rPh sb="4" eb="5">
      <t>ガク</t>
    </rPh>
    <phoneticPr fontId="3"/>
  </si>
  <si>
    <t>（単位：１００万円）</t>
    <phoneticPr fontId="3"/>
  </si>
  <si>
    <t>雇用者所得誘発額</t>
    <rPh sb="0" eb="3">
      <t>コヨウシャ</t>
    </rPh>
    <rPh sb="3" eb="5">
      <t>ショトク</t>
    </rPh>
    <rPh sb="5" eb="7">
      <t>ユウハツ</t>
    </rPh>
    <rPh sb="7" eb="8">
      <t>ガク</t>
    </rPh>
    <phoneticPr fontId="3"/>
  </si>
  <si>
    <t>与件データ</t>
    <rPh sb="0" eb="2">
      <t>ヨケン</t>
    </rPh>
    <phoneticPr fontId="3"/>
  </si>
  <si>
    <t>内生部門計</t>
    <rPh sb="0" eb="2">
      <t>ナイセイ</t>
    </rPh>
    <rPh sb="2" eb="4">
      <t>ブモン</t>
    </rPh>
    <rPh sb="4" eb="5">
      <t>ケイ</t>
    </rPh>
    <phoneticPr fontId="3"/>
  </si>
  <si>
    <t>計</t>
    <rPh sb="0" eb="1">
      <t>ケイ</t>
    </rPh>
    <phoneticPr fontId="3"/>
  </si>
  <si>
    <t>購入者価格</t>
  </si>
  <si>
    <t>商業（マージン）</t>
  </si>
  <si>
    <t>鉄道（貨物運賃）</t>
  </si>
  <si>
    <t>道路（貨物運賃）</t>
  </si>
  <si>
    <t>水運（貨物運賃）</t>
  </si>
  <si>
    <t>航空（貨物運賃）</t>
  </si>
  <si>
    <t>利用運送（貨物運賃）</t>
  </si>
  <si>
    <t>倉庫（貨物運賃）</t>
  </si>
  <si>
    <t>生産者価格</t>
  </si>
  <si>
    <t>直接効果＋第１次波及効果</t>
    <rPh sb="0" eb="2">
      <t>チョクセツ</t>
    </rPh>
    <rPh sb="2" eb="4">
      <t>コウカ</t>
    </rPh>
    <rPh sb="5" eb="6">
      <t>ダイ</t>
    </rPh>
    <rPh sb="7" eb="8">
      <t>ジ</t>
    </rPh>
    <rPh sb="8" eb="10">
      <t>ハキュウ</t>
    </rPh>
    <rPh sb="10" eb="12">
      <t>コウカ</t>
    </rPh>
    <phoneticPr fontId="3"/>
  </si>
  <si>
    <t>（単位：１００万円）</t>
    <rPh sb="1" eb="3">
      <t>タンイ</t>
    </rPh>
    <rPh sb="7" eb="9">
      <t>マンエン</t>
    </rPh>
    <phoneticPr fontId="3"/>
  </si>
  <si>
    <t>家計外消費支出（列）</t>
  </si>
  <si>
    <t>民間消費支出</t>
  </si>
  <si>
    <t>一般政府消費支出</t>
  </si>
  <si>
    <t>一般政府消費支出（社会資本等減耗分）</t>
  </si>
  <si>
    <t>在庫純増</t>
  </si>
  <si>
    <t>輸出</t>
  </si>
  <si>
    <t>輸出計</t>
  </si>
  <si>
    <t>移出</t>
  </si>
  <si>
    <t>移輸出計</t>
  </si>
  <si>
    <t>（控除）商業マージン及び貨物運賃</t>
    <rPh sb="1" eb="3">
      <t>コウジョ</t>
    </rPh>
    <rPh sb="4" eb="6">
      <t>ショウギョウ</t>
    </rPh>
    <rPh sb="10" eb="11">
      <t>オヨ</t>
    </rPh>
    <rPh sb="12" eb="14">
      <t>カモツ</t>
    </rPh>
    <rPh sb="14" eb="16">
      <t>ウンチン</t>
    </rPh>
    <phoneticPr fontId="3"/>
  </si>
  <si>
    <t>（加算）商業マージン及び貨物運賃</t>
    <rPh sb="1" eb="3">
      <t>カサン</t>
    </rPh>
    <rPh sb="4" eb="6">
      <t>ショウギョウ</t>
    </rPh>
    <rPh sb="10" eb="11">
      <t>オヨ</t>
    </rPh>
    <rPh sb="12" eb="14">
      <t>カモツ</t>
    </rPh>
    <rPh sb="14" eb="16">
      <t>ウンチン</t>
    </rPh>
    <phoneticPr fontId="3"/>
  </si>
  <si>
    <t>（金額の単位：１００万円）</t>
    <rPh sb="1" eb="3">
      <t>キンガク</t>
    </rPh>
    <rPh sb="4" eb="6">
      <t>タンイ</t>
    </rPh>
    <rPh sb="10" eb="12">
      <t>マンエン</t>
    </rPh>
    <phoneticPr fontId="3"/>
  </si>
  <si>
    <t>対購入者価格比率</t>
    <rPh sb="0" eb="1">
      <t>タイ</t>
    </rPh>
    <rPh sb="1" eb="4">
      <t>コウニュウシャ</t>
    </rPh>
    <rPh sb="4" eb="6">
      <t>カカク</t>
    </rPh>
    <rPh sb="6" eb="8">
      <t>ヒリツ</t>
    </rPh>
    <phoneticPr fontId="3"/>
  </si>
  <si>
    <t>商業マージン及び貨物運賃</t>
    <rPh sb="0" eb="2">
      <t>ショウギョウ</t>
    </rPh>
    <rPh sb="6" eb="7">
      <t>オヨ</t>
    </rPh>
    <rPh sb="8" eb="10">
      <t>カモツ</t>
    </rPh>
    <rPh sb="10" eb="12">
      <t>ウンチン</t>
    </rPh>
    <phoneticPr fontId="3"/>
  </si>
  <si>
    <t>最終需要計</t>
  </si>
  <si>
    <t>県内生産額</t>
  </si>
  <si>
    <t>家計消費支出</t>
    <rPh sb="0" eb="2">
      <t>カケイ</t>
    </rPh>
    <rPh sb="2" eb="4">
      <t>ショウヒ</t>
    </rPh>
    <rPh sb="4" eb="6">
      <t>シシュツ</t>
    </rPh>
    <phoneticPr fontId="3"/>
  </si>
  <si>
    <t>金額</t>
    <rPh sb="0" eb="2">
      <t>キンガク</t>
    </rPh>
    <phoneticPr fontId="3"/>
  </si>
  <si>
    <t>構成比</t>
    <rPh sb="0" eb="3">
      <t>コウセイヒ</t>
    </rPh>
    <phoneticPr fontId="3"/>
  </si>
  <si>
    <t>（単位：人）</t>
    <rPh sb="1" eb="3">
      <t>タンイ</t>
    </rPh>
    <rPh sb="4" eb="5">
      <t>ニン</t>
    </rPh>
    <phoneticPr fontId="3"/>
  </si>
  <si>
    <t>第１次波及効果</t>
    <phoneticPr fontId="3"/>
  </si>
  <si>
    <t>第２次波及効果</t>
    <rPh sb="0" eb="1">
      <t>ダイ</t>
    </rPh>
    <phoneticPr fontId="3"/>
  </si>
  <si>
    <t>総合効果</t>
    <rPh sb="0" eb="2">
      <t>ソウゴウ</t>
    </rPh>
    <phoneticPr fontId="3"/>
  </si>
  <si>
    <t>鉱業</t>
  </si>
  <si>
    <t>製造業</t>
  </si>
  <si>
    <t>飲食料品</t>
  </si>
  <si>
    <t>繊維製品</t>
  </si>
  <si>
    <t>パルプ・紙・木製品</t>
  </si>
  <si>
    <t>化学製品</t>
  </si>
  <si>
    <t>石油・石炭製品</t>
  </si>
  <si>
    <t>窯業・土石製品</t>
  </si>
  <si>
    <t>鉄鋼</t>
  </si>
  <si>
    <t>非鉄金属</t>
  </si>
  <si>
    <t>金属製品</t>
  </si>
  <si>
    <t>電気機械</t>
  </si>
  <si>
    <t>電子部品</t>
  </si>
  <si>
    <t>輸送機械</t>
  </si>
  <si>
    <t>建設</t>
  </si>
  <si>
    <t>不動産</t>
  </si>
  <si>
    <t>情報通信</t>
  </si>
  <si>
    <t>サービス</t>
  </si>
  <si>
    <t>教育・研究</t>
  </si>
  <si>
    <t>対事業所サービス</t>
  </si>
  <si>
    <t>対個人サービス</t>
  </si>
  <si>
    <t>直接効果＋第１次波及効果</t>
    <rPh sb="2" eb="4">
      <t>コウカ</t>
    </rPh>
    <phoneticPr fontId="3"/>
  </si>
  <si>
    <t>１３部門分類</t>
    <rPh sb="2" eb="4">
      <t>ブモン</t>
    </rPh>
    <rPh sb="4" eb="6">
      <t>ブンルイ</t>
    </rPh>
    <phoneticPr fontId="3"/>
  </si>
  <si>
    <t>生産誘発係数</t>
    <rPh sb="0" eb="2">
      <t>セイサン</t>
    </rPh>
    <rPh sb="2" eb="4">
      <t>ユウハツ</t>
    </rPh>
    <rPh sb="4" eb="6">
      <t>ケイスウ</t>
    </rPh>
    <phoneticPr fontId="3"/>
  </si>
  <si>
    <t>粗付加価値誘発係数</t>
    <rPh sb="0" eb="1">
      <t>ソ</t>
    </rPh>
    <rPh sb="1" eb="3">
      <t>フカ</t>
    </rPh>
    <rPh sb="3" eb="5">
      <t>カチ</t>
    </rPh>
    <rPh sb="5" eb="7">
      <t>ユウハツ</t>
    </rPh>
    <rPh sb="7" eb="9">
      <t>ケイスウ</t>
    </rPh>
    <phoneticPr fontId="3"/>
  </si>
  <si>
    <t>総合計</t>
    <rPh sb="0" eb="2">
      <t>ソウゴウ</t>
    </rPh>
    <rPh sb="2" eb="3">
      <t>ケイ</t>
    </rPh>
    <phoneticPr fontId="3"/>
  </si>
  <si>
    <t>雇用者所得誘発係数</t>
    <rPh sb="0" eb="3">
      <t>コヨウシャ</t>
    </rPh>
    <rPh sb="3" eb="5">
      <t>ショトク</t>
    </rPh>
    <rPh sb="5" eb="7">
      <t>ユウハツ</t>
    </rPh>
    <rPh sb="7" eb="9">
      <t>ケイスウ</t>
    </rPh>
    <phoneticPr fontId="3"/>
  </si>
  <si>
    <t>（最終需要額＝1）</t>
    <rPh sb="1" eb="3">
      <t>サイシュウ</t>
    </rPh>
    <rPh sb="3" eb="5">
      <t>ジュヨウ</t>
    </rPh>
    <rPh sb="5" eb="6">
      <t>ガク</t>
    </rPh>
    <phoneticPr fontId="3"/>
  </si>
  <si>
    <t>岐阜県内への就業誘発効果</t>
    <rPh sb="0" eb="2">
      <t>ギフ</t>
    </rPh>
    <rPh sb="2" eb="4">
      <t>ケンナイ</t>
    </rPh>
    <rPh sb="6" eb="8">
      <t>シュウギョウ</t>
    </rPh>
    <rPh sb="8" eb="10">
      <t>ユウハツ</t>
    </rPh>
    <rPh sb="10" eb="12">
      <t>コウカ</t>
    </rPh>
    <phoneticPr fontId="3"/>
  </si>
  <si>
    <t>資料</t>
    <rPh sb="0" eb="2">
      <t>シリョウ</t>
    </rPh>
    <phoneticPr fontId="3"/>
  </si>
  <si>
    <t>価格評価</t>
    <rPh sb="0" eb="2">
      <t>カカク</t>
    </rPh>
    <rPh sb="2" eb="4">
      <t>ヒョウカ</t>
    </rPh>
    <phoneticPr fontId="3"/>
  </si>
  <si>
    <t>分析年価格</t>
    <rPh sb="0" eb="2">
      <t>ブンセキ</t>
    </rPh>
    <rPh sb="2" eb="3">
      <t>ネン</t>
    </rPh>
    <rPh sb="3" eb="5">
      <t>カカク</t>
    </rPh>
    <phoneticPr fontId="3"/>
  </si>
  <si>
    <t>直接効果（合計）</t>
    <rPh sb="0" eb="2">
      <t>チョクセツ</t>
    </rPh>
    <rPh sb="2" eb="4">
      <t>コウカ</t>
    </rPh>
    <rPh sb="5" eb="7">
      <t>ゴウケイ</t>
    </rPh>
    <phoneticPr fontId="3"/>
  </si>
  <si>
    <t>賃金・俸給</t>
    <rPh sb="0" eb="2">
      <t>チンギン</t>
    </rPh>
    <rPh sb="3" eb="5">
      <t>ホウキュウ</t>
    </rPh>
    <phoneticPr fontId="3"/>
  </si>
  <si>
    <t>県産品需要額</t>
    <rPh sb="0" eb="1">
      <t>ケン</t>
    </rPh>
    <rPh sb="1" eb="3">
      <t>サンピン</t>
    </rPh>
    <rPh sb="3" eb="5">
      <t>ジュヨウ</t>
    </rPh>
    <rPh sb="5" eb="6">
      <t>ガク</t>
    </rPh>
    <phoneticPr fontId="3"/>
  </si>
  <si>
    <t>価格評価選択</t>
    <rPh sb="0" eb="2">
      <t>カカク</t>
    </rPh>
    <rPh sb="2" eb="4">
      <t>ヒョウカ</t>
    </rPh>
    <rPh sb="4" eb="6">
      <t>センタク</t>
    </rPh>
    <phoneticPr fontId="3"/>
  </si>
  <si>
    <t>分析年価格</t>
    <rPh sb="3" eb="5">
      <t>カカク</t>
    </rPh>
    <phoneticPr fontId="3"/>
  </si>
  <si>
    <t>投入係数表</t>
    <rPh sb="0" eb="2">
      <t>トウニュウ</t>
    </rPh>
    <rPh sb="2" eb="4">
      <t>ケイスウ</t>
    </rPh>
    <rPh sb="4" eb="5">
      <t>ヒョウ</t>
    </rPh>
    <phoneticPr fontId="3"/>
  </si>
  <si>
    <t>内生部門内訳計</t>
    <rPh sb="0" eb="2">
      <t>ナイセイ</t>
    </rPh>
    <rPh sb="2" eb="4">
      <t>ブモン</t>
    </rPh>
    <rPh sb="4" eb="6">
      <t>ウチワケ</t>
    </rPh>
    <rPh sb="6" eb="7">
      <t>ケイ</t>
    </rPh>
    <phoneticPr fontId="3"/>
  </si>
  <si>
    <t>品目</t>
    <rPh sb="0" eb="2">
      <t>ヒンモク</t>
    </rPh>
    <phoneticPr fontId="3"/>
  </si>
  <si>
    <t>分析結果総括表１（波及効果及び就業誘発効果）（分析年価格）</t>
    <rPh sb="0" eb="2">
      <t>ブンセキ</t>
    </rPh>
    <rPh sb="2" eb="4">
      <t>ケッカ</t>
    </rPh>
    <rPh sb="4" eb="6">
      <t>ソウカツ</t>
    </rPh>
    <rPh sb="6" eb="7">
      <t>ヒョウ</t>
    </rPh>
    <rPh sb="9" eb="11">
      <t>ハキュウ</t>
    </rPh>
    <rPh sb="11" eb="13">
      <t>コウカ</t>
    </rPh>
    <rPh sb="13" eb="14">
      <t>オヨ</t>
    </rPh>
    <rPh sb="15" eb="17">
      <t>シュウギョウ</t>
    </rPh>
    <rPh sb="17" eb="19">
      <t>ユウハツ</t>
    </rPh>
    <rPh sb="19" eb="21">
      <t>コウカ</t>
    </rPh>
    <phoneticPr fontId="3"/>
  </si>
  <si>
    <t>粗付加価値誘発係数（内訳）</t>
    <rPh sb="0" eb="1">
      <t>ソ</t>
    </rPh>
    <rPh sb="1" eb="3">
      <t>フカ</t>
    </rPh>
    <rPh sb="3" eb="5">
      <t>カチ</t>
    </rPh>
    <rPh sb="5" eb="7">
      <t>ユウハツ</t>
    </rPh>
    <rPh sb="7" eb="9">
      <t>ケイスウ</t>
    </rPh>
    <rPh sb="10" eb="12">
      <t>ウチワケ</t>
    </rPh>
    <phoneticPr fontId="3"/>
  </si>
  <si>
    <t>（金額の単位：円）</t>
    <rPh sb="1" eb="3">
      <t>キンガク</t>
    </rPh>
    <rPh sb="4" eb="6">
      <t>タンイ</t>
    </rPh>
    <rPh sb="7" eb="8">
      <t>エン</t>
    </rPh>
    <phoneticPr fontId="3"/>
  </si>
  <si>
    <t>（単位：１００万円及び人／１００万円）</t>
    <rPh sb="1" eb="3">
      <t>タンイ</t>
    </rPh>
    <rPh sb="7" eb="9">
      <t>マンエン</t>
    </rPh>
    <rPh sb="9" eb="10">
      <t>オヨ</t>
    </rPh>
    <rPh sb="11" eb="12">
      <t>ヒト</t>
    </rPh>
    <rPh sb="16" eb="17">
      <t>マン</t>
    </rPh>
    <rPh sb="17" eb="18">
      <t>エン</t>
    </rPh>
    <phoneticPr fontId="3"/>
  </si>
  <si>
    <t>県内生産額</t>
    <rPh sb="0" eb="2">
      <t>ケンナイ</t>
    </rPh>
    <rPh sb="2" eb="5">
      <t>セイサンガク</t>
    </rPh>
    <phoneticPr fontId="3"/>
  </si>
  <si>
    <t>生産者価格・購入者価格</t>
    <rPh sb="0" eb="3">
      <t>セイサンシャ</t>
    </rPh>
    <rPh sb="3" eb="5">
      <t>カカク</t>
    </rPh>
    <rPh sb="6" eb="9">
      <t>コウニュウシャ</t>
    </rPh>
    <rPh sb="9" eb="11">
      <t>カカク</t>
    </rPh>
    <phoneticPr fontId="3"/>
  </si>
  <si>
    <t>入力する与件データ</t>
    <rPh sb="0" eb="2">
      <t>ニュウリョク</t>
    </rPh>
    <rPh sb="4" eb="6">
      <t>ヨケン</t>
    </rPh>
    <phoneticPr fontId="3"/>
  </si>
  <si>
    <t>②100％
（県産品のみ）</t>
    <rPh sb="7" eb="8">
      <t>ケン</t>
    </rPh>
    <rPh sb="8" eb="10">
      <t>サンピン</t>
    </rPh>
    <phoneticPr fontId="3"/>
  </si>
  <si>
    <t>④100％
（県産品のみ）</t>
    <rPh sb="7" eb="8">
      <t>ケン</t>
    </rPh>
    <rPh sb="8" eb="10">
      <t>サンピン</t>
    </rPh>
    <phoneticPr fontId="3"/>
  </si>
  <si>
    <t>最終需要額（県内最終需要額（消費額＋投資額）及び移輸出額）</t>
    <rPh sb="0" eb="2">
      <t>サイシュウ</t>
    </rPh>
    <rPh sb="2" eb="4">
      <t>ジュヨウ</t>
    </rPh>
    <rPh sb="4" eb="5">
      <t>ガク</t>
    </rPh>
    <rPh sb="6" eb="8">
      <t>ケンナイ</t>
    </rPh>
    <rPh sb="8" eb="10">
      <t>サイシュウ</t>
    </rPh>
    <rPh sb="10" eb="12">
      <t>ジュヨウ</t>
    </rPh>
    <rPh sb="12" eb="13">
      <t>ガク</t>
    </rPh>
    <rPh sb="14" eb="16">
      <t>ショウヒ</t>
    </rPh>
    <rPh sb="16" eb="17">
      <t>ガク</t>
    </rPh>
    <rPh sb="18" eb="20">
      <t>トウシ</t>
    </rPh>
    <rPh sb="20" eb="21">
      <t>ガク</t>
    </rPh>
    <rPh sb="22" eb="23">
      <t>オヨ</t>
    </rPh>
    <rPh sb="24" eb="25">
      <t>イ</t>
    </rPh>
    <rPh sb="25" eb="27">
      <t>ユシュツ</t>
    </rPh>
    <rPh sb="27" eb="28">
      <t>ガク</t>
    </rPh>
    <phoneticPr fontId="3"/>
  </si>
  <si>
    <t>購入者価格（③）を生産者価格に変換したもの</t>
    <rPh sb="0" eb="3">
      <t>コウニュウシャ</t>
    </rPh>
    <rPh sb="3" eb="5">
      <t>カカク</t>
    </rPh>
    <rPh sb="9" eb="12">
      <t>セイサンシャ</t>
    </rPh>
    <rPh sb="12" eb="14">
      <t>カカク</t>
    </rPh>
    <rPh sb="15" eb="17">
      <t>ヘンカン</t>
    </rPh>
    <phoneticPr fontId="3"/>
  </si>
  <si>
    <t>購入者価格（④）を生産者価格に変換したもの</t>
    <rPh sb="0" eb="3">
      <t>コウニュウシャ</t>
    </rPh>
    <rPh sb="3" eb="5">
      <t>カカク</t>
    </rPh>
    <rPh sb="9" eb="12">
      <t>セイサンシャ</t>
    </rPh>
    <rPh sb="12" eb="14">
      <t>カカク</t>
    </rPh>
    <rPh sb="15" eb="17">
      <t>ヘンカン</t>
    </rPh>
    <phoneticPr fontId="3"/>
  </si>
  <si>
    <t>生産者価格（①）</t>
    <rPh sb="0" eb="3">
      <t>セイサンシャ</t>
    </rPh>
    <rPh sb="3" eb="5">
      <t>カカク</t>
    </rPh>
    <phoneticPr fontId="3"/>
  </si>
  <si>
    <t>生産者価格（②）</t>
    <rPh sb="0" eb="3">
      <t>セイサンシャ</t>
    </rPh>
    <rPh sb="3" eb="5">
      <t>カカク</t>
    </rPh>
    <phoneticPr fontId="3"/>
  </si>
  <si>
    <t>最終需要額に占める県産品需要額の割合＝産業連関表の自給率</t>
    <rPh sb="0" eb="2">
      <t>サイシュウ</t>
    </rPh>
    <rPh sb="2" eb="4">
      <t>ジュヨウ</t>
    </rPh>
    <rPh sb="4" eb="5">
      <t>ガク</t>
    </rPh>
    <rPh sb="6" eb="7">
      <t>シ</t>
    </rPh>
    <rPh sb="9" eb="10">
      <t>ケン</t>
    </rPh>
    <rPh sb="10" eb="12">
      <t>サンピン</t>
    </rPh>
    <rPh sb="12" eb="14">
      <t>ジュヨウ</t>
    </rPh>
    <rPh sb="14" eb="15">
      <t>ガク</t>
    </rPh>
    <rPh sb="16" eb="18">
      <t>ワリアイ</t>
    </rPh>
    <rPh sb="19" eb="21">
      <t>サンギョウ</t>
    </rPh>
    <rPh sb="21" eb="23">
      <t>レンカン</t>
    </rPh>
    <rPh sb="23" eb="24">
      <t>ヒョウ</t>
    </rPh>
    <rPh sb="25" eb="28">
      <t>ジキュウリツ</t>
    </rPh>
    <phoneticPr fontId="3"/>
  </si>
  <si>
    <t>最終需要額に占める県産品需要額の割合＝100％</t>
    <rPh sb="0" eb="2">
      <t>サイシュウ</t>
    </rPh>
    <rPh sb="2" eb="4">
      <t>ジュヨウ</t>
    </rPh>
    <rPh sb="4" eb="5">
      <t>ガク</t>
    </rPh>
    <rPh sb="6" eb="7">
      <t>シ</t>
    </rPh>
    <rPh sb="9" eb="10">
      <t>ケン</t>
    </rPh>
    <rPh sb="10" eb="12">
      <t>サンピン</t>
    </rPh>
    <rPh sb="12" eb="14">
      <t>ジュヨウ</t>
    </rPh>
    <rPh sb="14" eb="15">
      <t>ガク</t>
    </rPh>
    <rPh sb="16" eb="18">
      <t>ワリアイ</t>
    </rPh>
    <phoneticPr fontId="3"/>
  </si>
  <si>
    <t>直接効果（最終需要額に占める県産品需要額の割合＝産業連関表の自給率）</t>
    <rPh sb="0" eb="2">
      <t>チョクセツ</t>
    </rPh>
    <rPh sb="2" eb="4">
      <t>コウカ</t>
    </rPh>
    <rPh sb="5" eb="7">
      <t>サイシュウ</t>
    </rPh>
    <rPh sb="7" eb="9">
      <t>ジュヨウ</t>
    </rPh>
    <rPh sb="9" eb="10">
      <t>ガク</t>
    </rPh>
    <rPh sb="11" eb="12">
      <t>シ</t>
    </rPh>
    <rPh sb="14" eb="15">
      <t>ケン</t>
    </rPh>
    <rPh sb="15" eb="17">
      <t>サンピン</t>
    </rPh>
    <rPh sb="17" eb="19">
      <t>ジュヨウ</t>
    </rPh>
    <rPh sb="19" eb="20">
      <t>ガク</t>
    </rPh>
    <rPh sb="21" eb="23">
      <t>ワリアイ</t>
    </rPh>
    <rPh sb="24" eb="26">
      <t>サンギョウ</t>
    </rPh>
    <rPh sb="26" eb="28">
      <t>レンカン</t>
    </rPh>
    <rPh sb="28" eb="29">
      <t>ヒョウ</t>
    </rPh>
    <rPh sb="30" eb="33">
      <t>ジキュウリツ</t>
    </rPh>
    <phoneticPr fontId="3"/>
  </si>
  <si>
    <t>直接効果（最終需要額に占める県産品需要額の割合＝100%）</t>
    <rPh sb="0" eb="2">
      <t>チョクセツ</t>
    </rPh>
    <rPh sb="2" eb="4">
      <t>コウカ</t>
    </rPh>
    <rPh sb="5" eb="7">
      <t>サイシュウ</t>
    </rPh>
    <rPh sb="7" eb="9">
      <t>ジュヨウ</t>
    </rPh>
    <rPh sb="9" eb="10">
      <t>ガク</t>
    </rPh>
    <rPh sb="11" eb="12">
      <t>シ</t>
    </rPh>
    <rPh sb="14" eb="15">
      <t>ケン</t>
    </rPh>
    <rPh sb="15" eb="17">
      <t>サンピン</t>
    </rPh>
    <rPh sb="17" eb="19">
      <t>ジュヨウ</t>
    </rPh>
    <rPh sb="19" eb="20">
      <t>ガク</t>
    </rPh>
    <rPh sb="21" eb="23">
      <t>ワリアイ</t>
    </rPh>
    <phoneticPr fontId="3"/>
  </si>
  <si>
    <t>ID</t>
    <phoneticPr fontId="3"/>
  </si>
  <si>
    <t>西暦年</t>
    <rPh sb="0" eb="2">
      <t>セイレキ</t>
    </rPh>
    <rPh sb="2" eb="3">
      <t>ネン</t>
    </rPh>
    <phoneticPr fontId="3"/>
  </si>
  <si>
    <t>与件データ③分</t>
    <rPh sb="0" eb="2">
      <t>ヨケン</t>
    </rPh>
    <rPh sb="6" eb="7">
      <t>ブン</t>
    </rPh>
    <phoneticPr fontId="3"/>
  </si>
  <si>
    <t>与件データ④分</t>
    <rPh sb="0" eb="2">
      <t>ヨケン</t>
    </rPh>
    <rPh sb="6" eb="7">
      <t>ブン</t>
    </rPh>
    <phoneticPr fontId="3"/>
  </si>
  <si>
    <t>最終需要額に占める県産品需要額の割合</t>
    <phoneticPr fontId="3"/>
  </si>
  <si>
    <t>分析テーマ名：</t>
    <rPh sb="0" eb="2">
      <t>ブンセキ</t>
    </rPh>
    <rPh sb="5" eb="6">
      <t>メイ</t>
    </rPh>
    <phoneticPr fontId="3"/>
  </si>
  <si>
    <t>（注）四捨五入の関係で内訳は必ずしも合計と一致しない。</t>
    <rPh sb="1" eb="2">
      <t>チュウ</t>
    </rPh>
    <rPh sb="3" eb="7">
      <t>シシャゴニュウ</t>
    </rPh>
    <rPh sb="8" eb="10">
      <t>カンケイ</t>
    </rPh>
    <rPh sb="11" eb="13">
      <t>ウチワケ</t>
    </rPh>
    <rPh sb="14" eb="15">
      <t>カナラ</t>
    </rPh>
    <rPh sb="18" eb="20">
      <t>ゴウケイ</t>
    </rPh>
    <rPh sb="21" eb="23">
      <t>イッチ</t>
    </rPh>
    <phoneticPr fontId="3"/>
  </si>
  <si>
    <t>デフレータ</t>
    <phoneticPr fontId="3"/>
  </si>
  <si>
    <t>デフレータの逆数</t>
    <rPh sb="6" eb="8">
      <t>ギャクスウ</t>
    </rPh>
    <phoneticPr fontId="3"/>
  </si>
  <si>
    <t>デフレータ</t>
  </si>
  <si>
    <t>デフレータ</t>
    <phoneticPr fontId="3"/>
  </si>
  <si>
    <t>（就業係数）</t>
    <rPh sb="1" eb="3">
      <t>シュウギョウ</t>
    </rPh>
    <rPh sb="3" eb="5">
      <t>ケイスウ</t>
    </rPh>
    <phoneticPr fontId="3"/>
  </si>
  <si>
    <t>従業者総数／県内生産額</t>
    <rPh sb="0" eb="3">
      <t>ジュウギョウシャ</t>
    </rPh>
    <rPh sb="3" eb="5">
      <t>ソウスウ</t>
    </rPh>
    <rPh sb="6" eb="8">
      <t>ケンナイ</t>
    </rPh>
    <rPh sb="8" eb="11">
      <t>セイサンガク</t>
    </rPh>
    <phoneticPr fontId="3"/>
  </si>
  <si>
    <t>（雇用係数）</t>
    <rPh sb="1" eb="3">
      <t>コヨウ</t>
    </rPh>
    <rPh sb="3" eb="5">
      <t>ケイスウ</t>
    </rPh>
    <phoneticPr fontId="3"/>
  </si>
  <si>
    <t>個人業主数／県内生産額</t>
    <rPh sb="0" eb="2">
      <t>コジン</t>
    </rPh>
    <rPh sb="2" eb="4">
      <t>ギョウシュ</t>
    </rPh>
    <rPh sb="4" eb="5">
      <t>スウ</t>
    </rPh>
    <rPh sb="6" eb="8">
      <t>ケンナイ</t>
    </rPh>
    <rPh sb="8" eb="11">
      <t>セイサンガク</t>
    </rPh>
    <phoneticPr fontId="3"/>
  </si>
  <si>
    <t>家族従業者数／県内生産額</t>
    <rPh sb="0" eb="2">
      <t>カゾク</t>
    </rPh>
    <rPh sb="2" eb="5">
      <t>ジュウギョウシャ</t>
    </rPh>
    <rPh sb="5" eb="6">
      <t>スウ</t>
    </rPh>
    <rPh sb="7" eb="9">
      <t>ケンナイ</t>
    </rPh>
    <rPh sb="9" eb="12">
      <t>セイサンガク</t>
    </rPh>
    <phoneticPr fontId="3"/>
  </si>
  <si>
    <t>（有給役員数＋雇用者数）／県内生産額</t>
    <rPh sb="1" eb="3">
      <t>ユウキュウ</t>
    </rPh>
    <rPh sb="3" eb="5">
      <t>ヤクイン</t>
    </rPh>
    <rPh sb="5" eb="6">
      <t>スウ</t>
    </rPh>
    <rPh sb="7" eb="10">
      <t>コヨウシャ</t>
    </rPh>
    <rPh sb="10" eb="11">
      <t>スウ</t>
    </rPh>
    <rPh sb="13" eb="15">
      <t>ケンナイ</t>
    </rPh>
    <rPh sb="15" eb="18">
      <t>セイサンガク</t>
    </rPh>
    <phoneticPr fontId="3"/>
  </si>
  <si>
    <t>有給役員数／県内生産額</t>
    <rPh sb="0" eb="2">
      <t>ユウキュウ</t>
    </rPh>
    <rPh sb="2" eb="4">
      <t>ヤクイン</t>
    </rPh>
    <rPh sb="4" eb="5">
      <t>スウ</t>
    </rPh>
    <phoneticPr fontId="3"/>
  </si>
  <si>
    <t>雇用者数／県内生産額</t>
    <rPh sb="0" eb="3">
      <t>コヨウシャ</t>
    </rPh>
    <rPh sb="3" eb="4">
      <t>スウ</t>
    </rPh>
    <phoneticPr fontId="3"/>
  </si>
  <si>
    <t>常用雇用者数／県内生産額</t>
    <rPh sb="0" eb="2">
      <t>ジョウヨウ</t>
    </rPh>
    <rPh sb="2" eb="4">
      <t>コヨウ</t>
    </rPh>
    <rPh sb="4" eb="5">
      <t>シャ</t>
    </rPh>
    <rPh sb="5" eb="6">
      <t>スウ</t>
    </rPh>
    <phoneticPr fontId="3"/>
  </si>
  <si>
    <t>実収入</t>
    <rPh sb="0" eb="1">
      <t>ジツ</t>
    </rPh>
    <rPh sb="1" eb="3">
      <t>シュウニュウ</t>
    </rPh>
    <phoneticPr fontId="3"/>
  </si>
  <si>
    <t>消費転換率（消費支出／実収入）</t>
    <rPh sb="0" eb="2">
      <t>ショウヒ</t>
    </rPh>
    <rPh sb="2" eb="4">
      <t>テンカン</t>
    </rPh>
    <rPh sb="4" eb="5">
      <t>リツ</t>
    </rPh>
    <rPh sb="6" eb="8">
      <t>ショウヒ</t>
    </rPh>
    <rPh sb="8" eb="10">
      <t>シシュツ</t>
    </rPh>
    <rPh sb="11" eb="14">
      <t>ジツシュウニュウ</t>
    </rPh>
    <phoneticPr fontId="3"/>
  </si>
  <si>
    <t>①産業連関表の自給率
（１－移輸入係数）</t>
    <rPh sb="1" eb="3">
      <t>サンギョウ</t>
    </rPh>
    <rPh sb="3" eb="5">
      <t>レンカン</t>
    </rPh>
    <rPh sb="5" eb="6">
      <t>ヒョウ</t>
    </rPh>
    <rPh sb="7" eb="10">
      <t>ジキュウリツ</t>
    </rPh>
    <rPh sb="14" eb="15">
      <t>イ</t>
    </rPh>
    <rPh sb="15" eb="17">
      <t>ユニュウ</t>
    </rPh>
    <rPh sb="17" eb="19">
      <t>ケイスウ</t>
    </rPh>
    <phoneticPr fontId="3"/>
  </si>
  <si>
    <t>③産業連関表の自給率
（１－移輸入係数）</t>
    <rPh sb="1" eb="3">
      <t>サンギョウ</t>
    </rPh>
    <rPh sb="3" eb="5">
      <t>レンカン</t>
    </rPh>
    <rPh sb="5" eb="6">
      <t>ヒョウ</t>
    </rPh>
    <rPh sb="7" eb="10">
      <t>ジキュウリツ</t>
    </rPh>
    <rPh sb="14" eb="15">
      <t>イ</t>
    </rPh>
    <rPh sb="15" eb="17">
      <t>ユニュウ</t>
    </rPh>
    <rPh sb="17" eb="19">
      <t>ケイスウ</t>
    </rPh>
    <phoneticPr fontId="3"/>
  </si>
  <si>
    <t>家計調査（家計収支編）（総務省）　総世帯　１世帯当たり１か月間の収入と支出（総世帯のうち勤労者世帯）</t>
    <rPh sb="0" eb="2">
      <t>カケイ</t>
    </rPh>
    <rPh sb="2" eb="4">
      <t>チョウサ</t>
    </rPh>
    <rPh sb="5" eb="7">
      <t>カケイ</t>
    </rPh>
    <rPh sb="7" eb="9">
      <t>シュウシ</t>
    </rPh>
    <rPh sb="9" eb="10">
      <t>ヘン</t>
    </rPh>
    <rPh sb="12" eb="15">
      <t>ソウムショウ</t>
    </rPh>
    <rPh sb="17" eb="18">
      <t>ソウ</t>
    </rPh>
    <rPh sb="18" eb="20">
      <t>セタイ</t>
    </rPh>
    <rPh sb="22" eb="24">
      <t>セタイ</t>
    </rPh>
    <rPh sb="24" eb="25">
      <t>ア</t>
    </rPh>
    <rPh sb="29" eb="31">
      <t>ゲツカン</t>
    </rPh>
    <rPh sb="32" eb="34">
      <t>シュウニュウ</t>
    </rPh>
    <rPh sb="35" eb="37">
      <t>シシュツ</t>
    </rPh>
    <rPh sb="44" eb="47">
      <t>キンロウシャ</t>
    </rPh>
    <rPh sb="47" eb="49">
      <t>セタイ</t>
    </rPh>
    <phoneticPr fontId="3"/>
  </si>
  <si>
    <t>A</t>
  </si>
  <si>
    <t>農産物（除畜産物）の加重平均</t>
  </si>
  <si>
    <t>畜産物</t>
  </si>
  <si>
    <t>F</t>
  </si>
  <si>
    <t>総平均</t>
  </si>
  <si>
    <t>B</t>
  </si>
  <si>
    <t>G</t>
  </si>
  <si>
    <t>生鮮魚介</t>
  </si>
  <si>
    <t>C</t>
  </si>
  <si>
    <t>D</t>
  </si>
  <si>
    <t>飼料・有機質肥料（除別掲）</t>
  </si>
  <si>
    <t>E</t>
  </si>
  <si>
    <t>持家の帰属家賃を除く家賃</t>
  </si>
  <si>
    <t>持家の帰属家賃</t>
  </si>
  <si>
    <t>介護料</t>
  </si>
  <si>
    <t>自動車整備・機械修理</t>
  </si>
  <si>
    <t>宿泊料</t>
  </si>
  <si>
    <t>011</t>
  </si>
  <si>
    <t>012</t>
  </si>
  <si>
    <t>013</t>
  </si>
  <si>
    <t>015</t>
  </si>
  <si>
    <t>017</t>
  </si>
  <si>
    <t>061</t>
  </si>
  <si>
    <t>062</t>
  </si>
  <si>
    <t>111</t>
  </si>
  <si>
    <t>112</t>
  </si>
  <si>
    <t>113</t>
  </si>
  <si>
    <t>114</t>
  </si>
  <si>
    <t>151</t>
  </si>
  <si>
    <t>152</t>
  </si>
  <si>
    <t>161</t>
  </si>
  <si>
    <t>162</t>
  </si>
  <si>
    <t>163</t>
  </si>
  <si>
    <t>164</t>
  </si>
  <si>
    <t>191</t>
  </si>
  <si>
    <t>201</t>
  </si>
  <si>
    <t>202</t>
  </si>
  <si>
    <t>203</t>
  </si>
  <si>
    <t>204</t>
  </si>
  <si>
    <t>205</t>
  </si>
  <si>
    <t>206</t>
  </si>
  <si>
    <t>207</t>
  </si>
  <si>
    <t>208</t>
  </si>
  <si>
    <t>211</t>
  </si>
  <si>
    <t>212</t>
  </si>
  <si>
    <t>221</t>
  </si>
  <si>
    <t>222</t>
  </si>
  <si>
    <t>231</t>
  </si>
  <si>
    <t>251</t>
  </si>
  <si>
    <t>252</t>
  </si>
  <si>
    <t>253</t>
  </si>
  <si>
    <t>259</t>
  </si>
  <si>
    <t>261</t>
  </si>
  <si>
    <t>262</t>
  </si>
  <si>
    <t>263</t>
  </si>
  <si>
    <t>269</t>
  </si>
  <si>
    <t>271</t>
  </si>
  <si>
    <t>272</t>
  </si>
  <si>
    <t>281</t>
  </si>
  <si>
    <t>289</t>
  </si>
  <si>
    <t>291</t>
  </si>
  <si>
    <t>301</t>
  </si>
  <si>
    <t>311</t>
  </si>
  <si>
    <t>321</t>
  </si>
  <si>
    <t>329</t>
  </si>
  <si>
    <t>331</t>
  </si>
  <si>
    <t>332</t>
  </si>
  <si>
    <t>333</t>
  </si>
  <si>
    <t>339</t>
  </si>
  <si>
    <t>341</t>
  </si>
  <si>
    <t>342</t>
  </si>
  <si>
    <t>351</t>
  </si>
  <si>
    <t>352</t>
  </si>
  <si>
    <t>353</t>
  </si>
  <si>
    <t>354</t>
  </si>
  <si>
    <t>359</t>
  </si>
  <si>
    <t>391</t>
  </si>
  <si>
    <t>392</t>
  </si>
  <si>
    <t>411</t>
  </si>
  <si>
    <t>412</t>
  </si>
  <si>
    <t>413</t>
  </si>
  <si>
    <t>419</t>
  </si>
  <si>
    <t>461</t>
  </si>
  <si>
    <t>462</t>
  </si>
  <si>
    <t>471</t>
  </si>
  <si>
    <t>481</t>
  </si>
  <si>
    <t>511</t>
  </si>
  <si>
    <t>531</t>
  </si>
  <si>
    <t>551</t>
  </si>
  <si>
    <t>552</t>
  </si>
  <si>
    <t>553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</si>
  <si>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</si>
  <si>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</si>
  <si>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</si>
  <si>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</si>
  <si>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</si>
  <si>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</si>
  <si>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</si>
  <si>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</si>
  <si>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</si>
  <si>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591</t>
  </si>
  <si>
    <t>592</t>
  </si>
  <si>
    <t>593</t>
  </si>
  <si>
    <t>594</t>
  </si>
  <si>
    <t>595</t>
  </si>
  <si>
    <t>611</t>
  </si>
  <si>
    <t>631</t>
  </si>
  <si>
    <t>632</t>
  </si>
  <si>
    <t>641</t>
  </si>
  <si>
    <t>642</t>
  </si>
  <si>
    <t>643</t>
  </si>
  <si>
    <t>644</t>
  </si>
  <si>
    <t>659</t>
  </si>
  <si>
    <t>661</t>
  </si>
  <si>
    <t>662</t>
  </si>
  <si>
    <t>663</t>
  </si>
  <si>
    <t>669</t>
  </si>
  <si>
    <t>671</t>
  </si>
  <si>
    <t>672</t>
  </si>
  <si>
    <t>673</t>
  </si>
  <si>
    <t>674</t>
  </si>
  <si>
    <t>679</t>
  </si>
  <si>
    <t>681</t>
  </si>
  <si>
    <t>691</t>
  </si>
  <si>
    <t>700</t>
  </si>
  <si>
    <t>711</t>
  </si>
  <si>
    <t>721</t>
  </si>
  <si>
    <t>731</t>
  </si>
  <si>
    <t>732</t>
  </si>
  <si>
    <t>741</t>
  </si>
  <si>
    <t>751</t>
  </si>
  <si>
    <t>761</t>
  </si>
  <si>
    <t>801</t>
  </si>
  <si>
    <t>810</t>
  </si>
  <si>
    <t>820</t>
  </si>
  <si>
    <t>970</t>
  </si>
  <si>
    <t>飼料・有機質肥料（別掲を除く。）</t>
  </si>
  <si>
    <t>木材・木製品</t>
  </si>
  <si>
    <t>化学最終製品（医薬品を除く。）</t>
  </si>
  <si>
    <t>はん用機械</t>
  </si>
  <si>
    <t>生産用機械</t>
  </si>
  <si>
    <t>業務用機械</t>
  </si>
  <si>
    <t>電子デバイス</t>
  </si>
  <si>
    <t>その他の電気機械</t>
  </si>
  <si>
    <t>電子計算機・同附属装置</t>
  </si>
  <si>
    <t>自動車部品・同附属品</t>
  </si>
  <si>
    <t>道路輸送（自家輸送を除く。）</t>
  </si>
  <si>
    <t>運輸附帯サービス</t>
  </si>
  <si>
    <t>郵便・信書便</t>
  </si>
  <si>
    <t>映像・音声・文字情報制作</t>
  </si>
  <si>
    <t>医療</t>
  </si>
  <si>
    <t>保健衛生</t>
  </si>
  <si>
    <t>社会保険・社会福祉</t>
  </si>
  <si>
    <t>飲食サービス</t>
  </si>
  <si>
    <t>911</t>
  </si>
  <si>
    <t>921</t>
  </si>
  <si>
    <t>931</t>
  </si>
  <si>
    <t>932</t>
  </si>
  <si>
    <t>941</t>
  </si>
  <si>
    <t>間接税（関税・輸入品商品税を除く。）</t>
  </si>
  <si>
    <t>951</t>
  </si>
  <si>
    <t>960</t>
  </si>
  <si>
    <t>行和</t>
    <rPh sb="0" eb="1">
      <t>ギョウ</t>
    </rPh>
    <rPh sb="1" eb="2">
      <t>ワ</t>
    </rPh>
    <phoneticPr fontId="6"/>
  </si>
  <si>
    <t>感応度係数</t>
    <rPh sb="0" eb="3">
      <t>カンノウド</t>
    </rPh>
    <rPh sb="3" eb="5">
      <t>ケイスウ</t>
    </rPh>
    <phoneticPr fontId="6"/>
  </si>
  <si>
    <t>列和</t>
    <rPh sb="0" eb="1">
      <t>レツ</t>
    </rPh>
    <rPh sb="1" eb="2">
      <t>ワ</t>
    </rPh>
    <phoneticPr fontId="6"/>
  </si>
  <si>
    <t>影響力係数</t>
    <rPh sb="0" eb="3">
      <t>エイキョウリョク</t>
    </rPh>
    <rPh sb="3" eb="5">
      <t>ケイスウ</t>
    </rPh>
    <phoneticPr fontId="6"/>
  </si>
  <si>
    <t>鉄道輸送</t>
    <phoneticPr fontId="3"/>
  </si>
  <si>
    <t>航空輸送</t>
    <phoneticPr fontId="3"/>
  </si>
  <si>
    <t>運輸・郵便</t>
  </si>
  <si>
    <t>医療・福祉</t>
  </si>
  <si>
    <t>01</t>
  </si>
  <si>
    <t>02</t>
  </si>
  <si>
    <t>06</t>
  </si>
  <si>
    <t>03</t>
  </si>
  <si>
    <t>11</t>
  </si>
  <si>
    <t>15</t>
  </si>
  <si>
    <t>16</t>
  </si>
  <si>
    <t>39</t>
  </si>
  <si>
    <t>20</t>
  </si>
  <si>
    <t>21</t>
  </si>
  <si>
    <t>22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</si>
  <si>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</si>
  <si>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</si>
  <si>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</si>
  <si>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</si>
  <si>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</si>
  <si>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</si>
  <si>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</si>
  <si>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</si>
  <si>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</si>
  <si>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</si>
  <si>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</si>
  <si>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04</t>
  </si>
  <si>
    <t>41</t>
  </si>
  <si>
    <t>05</t>
  </si>
  <si>
    <t>46</t>
  </si>
  <si>
    <t>47</t>
  </si>
  <si>
    <t>48</t>
  </si>
  <si>
    <t>51</t>
  </si>
  <si>
    <t>07</t>
  </si>
  <si>
    <t>53</t>
  </si>
  <si>
    <t>08</t>
  </si>
  <si>
    <t>55</t>
  </si>
  <si>
    <t>09</t>
  </si>
  <si>
    <t>57</t>
  </si>
  <si>
    <t>10</t>
  </si>
  <si>
    <t>59</t>
  </si>
  <si>
    <t>61</t>
  </si>
  <si>
    <t>12</t>
  </si>
  <si>
    <t>63</t>
  </si>
  <si>
    <t>64</t>
  </si>
  <si>
    <t>65</t>
  </si>
  <si>
    <t>66</t>
  </si>
  <si>
    <t>67</t>
  </si>
  <si>
    <t>68</t>
  </si>
  <si>
    <t>13</t>
  </si>
  <si>
    <t>69</t>
  </si>
  <si>
    <t>70</t>
  </si>
  <si>
    <t>参考</t>
    <rPh sb="0" eb="2">
      <t>サンコウ</t>
    </rPh>
    <phoneticPr fontId="6"/>
  </si>
  <si>
    <t>従業者総数</t>
  </si>
  <si>
    <t>個人業主</t>
  </si>
  <si>
    <t>家族従業者</t>
  </si>
  <si>
    <t>有給役員_x000D_</t>
  </si>
  <si>
    <t>有給役員</t>
  </si>
  <si>
    <t>雇用者</t>
  </si>
  <si>
    <t>雇用者</t>
    <rPh sb="0" eb="3">
      <t>コヨウシャ</t>
    </rPh>
    <phoneticPr fontId="2"/>
  </si>
  <si>
    <t>常用雇用者</t>
  </si>
  <si>
    <t>臨時雇用者</t>
  </si>
  <si>
    <t>就業係数</t>
    <rPh sb="0" eb="2">
      <t>シュウギョウ</t>
    </rPh>
    <rPh sb="2" eb="4">
      <t>ケイスウ</t>
    </rPh>
    <phoneticPr fontId="6"/>
  </si>
  <si>
    <t>雇用係数</t>
    <rPh sb="0" eb="2">
      <t>コヨウ</t>
    </rPh>
    <rPh sb="2" eb="4">
      <t>ケイスウ</t>
    </rPh>
    <phoneticPr fontId="6"/>
  </si>
  <si>
    <t>正社員・
正職員</t>
  </si>
  <si>
    <t>正社員・_x000D_
正職員以外</t>
  </si>
  <si>
    <t>臨時雇用者数／県内生産額</t>
    <rPh sb="0" eb="2">
      <t>リンジ</t>
    </rPh>
    <rPh sb="2" eb="4">
      <t>コヨウ</t>
    </rPh>
    <rPh sb="4" eb="5">
      <t>シャ</t>
    </rPh>
    <rPh sb="5" eb="6">
      <t>スウ</t>
    </rPh>
    <phoneticPr fontId="3"/>
  </si>
  <si>
    <t>780</t>
  </si>
  <si>
    <t>790</t>
  </si>
  <si>
    <t>県内総固定資本形成（公的）</t>
  </si>
  <si>
    <t>県内総固定資本形成（民間）</t>
  </si>
  <si>
    <t>県内最終需要計</t>
  </si>
  <si>
    <t>県内需要合計</t>
  </si>
  <si>
    <t>平均</t>
    <rPh sb="0" eb="2">
      <t>ヘイキン</t>
    </rPh>
    <phoneticPr fontId="18"/>
  </si>
  <si>
    <t>丸太</t>
    <rPh sb="0" eb="2">
      <t>マルタ</t>
    </rPh>
    <phoneticPr fontId="3"/>
  </si>
  <si>
    <t>放送</t>
    <rPh sb="0" eb="2">
      <t>ホウソウ</t>
    </rPh>
    <phoneticPr fontId="3"/>
  </si>
  <si>
    <t>情報サービス</t>
    <rPh sb="0" eb="2">
      <t>ジョウホウ</t>
    </rPh>
    <phoneticPr fontId="3"/>
  </si>
  <si>
    <t>インターネット付随サービス</t>
    <rPh sb="7" eb="9">
      <t>フズイ</t>
    </rPh>
    <phoneticPr fontId="3"/>
  </si>
  <si>
    <t>広告</t>
    <rPh sb="0" eb="2">
      <t>コウコク</t>
    </rPh>
    <phoneticPr fontId="3"/>
  </si>
  <si>
    <t>自動車整備・機械修理</t>
    <rPh sb="0" eb="3">
      <t>ジドウシャ</t>
    </rPh>
    <rPh sb="3" eb="5">
      <t>セイビ</t>
    </rPh>
    <rPh sb="6" eb="8">
      <t>キカイ</t>
    </rPh>
    <rPh sb="8" eb="10">
      <t>シュウリ</t>
    </rPh>
    <phoneticPr fontId="3"/>
  </si>
  <si>
    <t>持家の帰属家賃を除く総合</t>
  </si>
  <si>
    <t>文房具</t>
  </si>
  <si>
    <t>海上旅客輸送及び海上貨物輸送の加重平均</t>
  </si>
  <si>
    <t>鉄道旅客輸送及び鉄道貨物輸送の加重平均</t>
    <rPh sb="0" eb="2">
      <t>テツドウ</t>
    </rPh>
    <rPh sb="2" eb="4">
      <t>リョカク</t>
    </rPh>
    <rPh sb="4" eb="6">
      <t>ユソウ</t>
    </rPh>
    <rPh sb="8" eb="10">
      <t>テツドウ</t>
    </rPh>
    <rPh sb="10" eb="12">
      <t>カモツ</t>
    </rPh>
    <rPh sb="12" eb="14">
      <t>ユソウ</t>
    </rPh>
    <rPh sb="15" eb="17">
      <t>カジュウ</t>
    </rPh>
    <rPh sb="17" eb="19">
      <t>ヘイキン</t>
    </rPh>
    <phoneticPr fontId="3"/>
  </si>
  <si>
    <t>道路旅客輸送及び道路貨物輸送の加重平均</t>
    <rPh sb="15" eb="17">
      <t>カジュウ</t>
    </rPh>
    <rPh sb="17" eb="19">
      <t>ヘイキン</t>
    </rPh>
    <phoneticPr fontId="3"/>
  </si>
  <si>
    <t>医療・福祉関連サービス（公共サービス）及び医療・福祉関連サービス（一般サービス）の加重平均</t>
    <rPh sb="12" eb="14">
      <t>コウキョウ</t>
    </rPh>
    <rPh sb="33" eb="35">
      <t>イッパン</t>
    </rPh>
    <rPh sb="41" eb="43">
      <t>カジュウ</t>
    </rPh>
    <rPh sb="43" eb="45">
      <t>ヘイキン</t>
    </rPh>
    <phoneticPr fontId="3"/>
  </si>
  <si>
    <t>分析結果総括表２（１３部門分類及び統合大分類（３７部門）　波及効果）（分析年価格）</t>
    <rPh sb="0" eb="2">
      <t>ブンセキ</t>
    </rPh>
    <rPh sb="2" eb="4">
      <t>ケッカ</t>
    </rPh>
    <rPh sb="4" eb="6">
      <t>ソウカツ</t>
    </rPh>
    <rPh sb="6" eb="7">
      <t>ヒョウ</t>
    </rPh>
    <rPh sb="25" eb="26">
      <t>ブ</t>
    </rPh>
    <rPh sb="29" eb="31">
      <t>ハキュウ</t>
    </rPh>
    <rPh sb="31" eb="33">
      <t>コウカ</t>
    </rPh>
    <phoneticPr fontId="3"/>
  </si>
  <si>
    <t>分析結果総括表３（１３部門分類及び統合大分類（３７部門）　就業誘発効果）</t>
    <rPh sb="0" eb="2">
      <t>ブンセキ</t>
    </rPh>
    <rPh sb="2" eb="4">
      <t>ケッカ</t>
    </rPh>
    <rPh sb="4" eb="6">
      <t>ソウカツ</t>
    </rPh>
    <rPh sb="6" eb="7">
      <t>ヒョウ</t>
    </rPh>
    <rPh sb="29" eb="31">
      <t>シュウギョウ</t>
    </rPh>
    <rPh sb="31" eb="33">
      <t>ユウハツ</t>
    </rPh>
    <rPh sb="33" eb="35">
      <t>コウカ</t>
    </rPh>
    <phoneticPr fontId="3"/>
  </si>
  <si>
    <t>統合大分類（３７部門）</t>
    <rPh sb="0" eb="2">
      <t>トウゴウ</t>
    </rPh>
    <rPh sb="2" eb="3">
      <t>ダイ</t>
    </rPh>
    <rPh sb="3" eb="5">
      <t>ブンルイ</t>
    </rPh>
    <rPh sb="8" eb="10">
      <t>ブモン</t>
    </rPh>
    <phoneticPr fontId="3"/>
  </si>
  <si>
    <t>耕種農業</t>
    <rPh sb="0" eb="1">
      <t>コウ</t>
    </rPh>
    <rPh sb="1" eb="2">
      <t>シュ</t>
    </rPh>
    <rPh sb="2" eb="4">
      <t>ノウギョウ</t>
    </rPh>
    <phoneticPr fontId="2" alignment="distributed"/>
  </si>
  <si>
    <t>畜産</t>
    <rPh sb="0" eb="2">
      <t>チクサン</t>
    </rPh>
    <phoneticPr fontId="2" alignment="distributed"/>
  </si>
  <si>
    <t>農業サービス</t>
    <rPh sb="0" eb="2">
      <t>ノウギョウ</t>
    </rPh>
    <rPh sb="2" eb="6">
      <t>サービス</t>
    </rPh>
    <phoneticPr fontId="2" alignment="distributed"/>
  </si>
  <si>
    <t>林業</t>
    <rPh sb="0" eb="2">
      <t>リンギョウ</t>
    </rPh>
    <phoneticPr fontId="2" alignment="distributed"/>
  </si>
  <si>
    <t>漁業</t>
    <rPh sb="0" eb="2">
      <t>ギョギョウ</t>
    </rPh>
    <phoneticPr fontId="2" alignment="distributed"/>
  </si>
  <si>
    <t>石炭・原油・天然ガス</t>
    <rPh sb="0" eb="2">
      <t>セキタン</t>
    </rPh>
    <rPh sb="3" eb="5">
      <t>ゲンユ</t>
    </rPh>
    <rPh sb="6" eb="8">
      <t>テンネン</t>
    </rPh>
    <rPh sb="8" eb="10">
      <t>ガス</t>
    </rPh>
    <phoneticPr fontId="2" alignment="distributed"/>
  </si>
  <si>
    <t>その他の鉱業</t>
    <rPh sb="0" eb="3">
      <t>ソノタ</t>
    </rPh>
    <rPh sb="4" eb="6">
      <t>コウギョウ</t>
    </rPh>
    <phoneticPr fontId="2" alignment="distributed"/>
  </si>
  <si>
    <t>食料品</t>
    <rPh sb="0" eb="3">
      <t>ショクリョウヒン</t>
    </rPh>
    <phoneticPr fontId="2" alignment="distributed"/>
  </si>
  <si>
    <t>飲料</t>
    <rPh sb="0" eb="2">
      <t>インリョウ</t>
    </rPh>
    <phoneticPr fontId="2" alignment="distributed"/>
  </si>
  <si>
    <t>飼料・有機質肥料（別掲を除く。）</t>
    <rPh sb="0" eb="2">
      <t>シリョウ</t>
    </rPh>
    <rPh sb="3" eb="6">
      <t>ユウキシツ</t>
    </rPh>
    <rPh sb="6" eb="8">
      <t>ヒリョウ</t>
    </rPh>
    <rPh sb="9" eb="11">
      <t>ベッケイ</t>
    </rPh>
    <rPh sb="12" eb="14">
      <t>ノゾク</t>
    </rPh>
    <phoneticPr fontId="2" alignment="distributed"/>
  </si>
  <si>
    <t>繊維工業製品</t>
    <rPh sb="0" eb="2">
      <t>センイ</t>
    </rPh>
    <rPh sb="2" eb="4">
      <t>コウギョウ</t>
    </rPh>
    <rPh sb="4" eb="6">
      <t>セイヒン</t>
    </rPh>
    <phoneticPr fontId="2" alignment="distributed"/>
  </si>
  <si>
    <t>衣服・その他の繊維既製品</t>
    <rPh sb="0" eb="2">
      <t>イフク</t>
    </rPh>
    <rPh sb="3" eb="6">
      <t>ソノタ</t>
    </rPh>
    <rPh sb="7" eb="9">
      <t>センイ</t>
    </rPh>
    <rPh sb="9" eb="12">
      <t>キセイヒン</t>
    </rPh>
    <phoneticPr fontId="2" alignment="distributed"/>
  </si>
  <si>
    <t>木材・木製品</t>
    <rPh sb="0" eb="2">
      <t>モクザイ</t>
    </rPh>
    <rPh sb="3" eb="4">
      <t>モク</t>
    </rPh>
    <rPh sb="4" eb="6">
      <t>セイヒン</t>
    </rPh>
    <phoneticPr fontId="2" alignment="distributed"/>
  </si>
  <si>
    <t>家具・装備品</t>
    <rPh sb="0" eb="2">
      <t>カグ</t>
    </rPh>
    <rPh sb="3" eb="4">
      <t>ソウ</t>
    </rPh>
    <rPh sb="4" eb="6">
      <t>ビヒン</t>
    </rPh>
    <phoneticPr fontId="2" alignment="distributed"/>
  </si>
  <si>
    <t>パルプ・紙・板紙・加工紙</t>
    <rPh sb="0" eb="3">
      <t>パルプ</t>
    </rPh>
    <rPh sb="4" eb="5">
      <t>カミ</t>
    </rPh>
    <rPh sb="6" eb="8">
      <t>イタガミ</t>
    </rPh>
    <rPh sb="9" eb="12">
      <t>カコウシ</t>
    </rPh>
    <phoneticPr fontId="2" alignment="distributed"/>
  </si>
  <si>
    <t>紙加工品</t>
    <rPh sb="0" eb="1">
      <t>カミ</t>
    </rPh>
    <rPh sb="1" eb="4">
      <t>カコウヒン</t>
    </rPh>
    <phoneticPr fontId="2" alignment="distributed"/>
  </si>
  <si>
    <t>印刷・製版・製本</t>
    <rPh sb="0" eb="2">
      <t>インサツ</t>
    </rPh>
    <rPh sb="3" eb="5">
      <t>セイハン</t>
    </rPh>
    <rPh sb="6" eb="8">
      <t>セイホン</t>
    </rPh>
    <phoneticPr fontId="2" alignment="distributed"/>
  </si>
  <si>
    <t>化学肥料</t>
    <rPh sb="0" eb="2">
      <t>カガク</t>
    </rPh>
    <rPh sb="2" eb="4">
      <t>ヒリョウ</t>
    </rPh>
    <phoneticPr fontId="2" alignment="distributed"/>
  </si>
  <si>
    <t>無機化学工業製品</t>
    <rPh sb="0" eb="2">
      <t>ムキ</t>
    </rPh>
    <rPh sb="2" eb="4">
      <t>カガク</t>
    </rPh>
    <rPh sb="4" eb="6">
      <t>コウギョウ</t>
    </rPh>
    <rPh sb="6" eb="8">
      <t>セイヒン</t>
    </rPh>
    <phoneticPr fontId="2" alignment="distributed"/>
  </si>
  <si>
    <t>石油化学系基礎製品</t>
    <rPh sb="0" eb="9">
      <t>セキユカガクケイキソセイヒン</t>
    </rPh>
    <phoneticPr fontId="2"/>
  </si>
  <si>
    <t>有機化学工業製品（石油化学系基礎製品・合成樹脂を除く。）</t>
    <rPh sb="0" eb="2">
      <t>ユウキ</t>
    </rPh>
    <rPh sb="2" eb="4">
      <t>カガク</t>
    </rPh>
    <rPh sb="4" eb="6">
      <t>コウギョウ</t>
    </rPh>
    <rPh sb="6" eb="8">
      <t>セイヒン</t>
    </rPh>
    <rPh sb="9" eb="11">
      <t>セキユ</t>
    </rPh>
    <rPh sb="11" eb="14">
      <t>カガクケイ</t>
    </rPh>
    <rPh sb="14" eb="16">
      <t>キソ</t>
    </rPh>
    <rPh sb="16" eb="18">
      <t>セイヒン</t>
    </rPh>
    <rPh sb="19" eb="21">
      <t>ゴウセイ</t>
    </rPh>
    <rPh sb="21" eb="23">
      <t>ジュシ</t>
    </rPh>
    <rPh sb="24" eb="25">
      <t>ノゾ</t>
    </rPh>
    <phoneticPr fontId="2"/>
  </si>
  <si>
    <t>合成樹脂</t>
    <rPh sb="0" eb="2">
      <t>ゴウセイ</t>
    </rPh>
    <rPh sb="2" eb="4">
      <t>ジュシ</t>
    </rPh>
    <phoneticPr fontId="2" alignment="distributed"/>
  </si>
  <si>
    <t>化学繊維</t>
    <rPh sb="0" eb="2">
      <t>カガク</t>
    </rPh>
    <rPh sb="2" eb="4">
      <t>センイ</t>
    </rPh>
    <phoneticPr fontId="2" alignment="distributed"/>
  </si>
  <si>
    <t>医薬品</t>
    <rPh sb="0" eb="1">
      <t>イ</t>
    </rPh>
    <rPh sb="1" eb="3">
      <t>ヤクヒン</t>
    </rPh>
    <phoneticPr fontId="2" alignment="distributed"/>
  </si>
  <si>
    <t>化学最終製品（医薬品を除く。）</t>
    <rPh sb="0" eb="2">
      <t>カガク</t>
    </rPh>
    <rPh sb="2" eb="4">
      <t>サイシュウ</t>
    </rPh>
    <rPh sb="4" eb="6">
      <t>セイヒン</t>
    </rPh>
    <rPh sb="7" eb="8">
      <t>イ</t>
    </rPh>
    <rPh sb="8" eb="10">
      <t>ヤクヒン</t>
    </rPh>
    <rPh sb="11" eb="13">
      <t>ノゾク</t>
    </rPh>
    <phoneticPr fontId="2" alignment="distributed"/>
  </si>
  <si>
    <t>石油製品</t>
    <rPh sb="0" eb="2">
      <t>セキユ</t>
    </rPh>
    <rPh sb="2" eb="4">
      <t>セイヒン</t>
    </rPh>
    <phoneticPr fontId="2" alignment="distributed"/>
  </si>
  <si>
    <t>石炭製品</t>
    <rPh sb="0" eb="2">
      <t>セキタン</t>
    </rPh>
    <rPh sb="2" eb="4">
      <t>セイヒン</t>
    </rPh>
    <phoneticPr fontId="2" alignment="distributed"/>
  </si>
  <si>
    <t>プラスチック製品</t>
    <rPh sb="0" eb="6">
      <t>プラスチック</t>
    </rPh>
    <rPh sb="6" eb="8">
      <t>セイヒン</t>
    </rPh>
    <phoneticPr fontId="2" alignment="distributed"/>
  </si>
  <si>
    <t>ゴム製品</t>
    <rPh sb="0" eb="2">
      <t>ゴム</t>
    </rPh>
    <rPh sb="2" eb="4">
      <t>セイヒン</t>
    </rPh>
    <phoneticPr fontId="2" alignment="distributed"/>
  </si>
  <si>
    <t>なめし革・革製品・毛皮</t>
    <rPh sb="0" eb="11">
      <t>ナメシガワ・カワセイヒン・ケガワ</t>
    </rPh>
    <phoneticPr fontId="2"/>
  </si>
  <si>
    <t>ガラス・ガラス製品</t>
    <rPh sb="0" eb="3">
      <t>ガラス</t>
    </rPh>
    <rPh sb="4" eb="7">
      <t>ガラス</t>
    </rPh>
    <rPh sb="7" eb="9">
      <t>セイヒン</t>
    </rPh>
    <phoneticPr fontId="2" alignment="distributed"/>
  </si>
  <si>
    <t>セメント・セメント製品</t>
    <rPh sb="0" eb="4">
      <t>セメント</t>
    </rPh>
    <rPh sb="5" eb="9">
      <t>セメント</t>
    </rPh>
    <rPh sb="9" eb="11">
      <t>セイヒン</t>
    </rPh>
    <phoneticPr fontId="2" alignment="distributed"/>
  </si>
  <si>
    <t>陶磁器</t>
    <rPh sb="0" eb="3">
      <t>トウジキ</t>
    </rPh>
    <phoneticPr fontId="2" alignment="distributed"/>
  </si>
  <si>
    <t>その他の窯業・土石製品</t>
    <rPh sb="0" eb="3">
      <t>ソノタ</t>
    </rPh>
    <rPh sb="4" eb="6">
      <t>ヨウギョウ</t>
    </rPh>
    <rPh sb="7" eb="9">
      <t>ドセキ</t>
    </rPh>
    <rPh sb="9" eb="11">
      <t>セイヒン</t>
    </rPh>
    <phoneticPr fontId="2" alignment="distributed"/>
  </si>
  <si>
    <t>銑鉄・粗鋼</t>
    <rPh sb="0" eb="2">
      <t>センテツ</t>
    </rPh>
    <rPh sb="3" eb="5">
      <t>ソコウ</t>
    </rPh>
    <phoneticPr fontId="2" alignment="distributed"/>
  </si>
  <si>
    <t>鋼材</t>
    <rPh sb="0" eb="2">
      <t>コウザイ</t>
    </rPh>
    <phoneticPr fontId="2" alignment="distributed"/>
  </si>
  <si>
    <t>鋳鍛造品（鉄）</t>
    <rPh sb="0" eb="7">
      <t>イタンゾウシナ（テツ）</t>
    </rPh>
    <phoneticPr fontId="2"/>
  </si>
  <si>
    <t>その他の鉄鋼製品</t>
    <rPh sb="0" eb="3">
      <t>ソノタ</t>
    </rPh>
    <rPh sb="4" eb="6">
      <t>テッコウ</t>
    </rPh>
    <rPh sb="6" eb="8">
      <t>セイヒン</t>
    </rPh>
    <phoneticPr fontId="2" alignment="distributed"/>
  </si>
  <si>
    <t>非鉄金属製錬・精製</t>
    <rPh sb="0" eb="2">
      <t>ヒテツ</t>
    </rPh>
    <rPh sb="2" eb="4">
      <t>キンゾク</t>
    </rPh>
    <rPh sb="4" eb="6">
      <t>セイレン</t>
    </rPh>
    <rPh sb="7" eb="9">
      <t>セイセイ</t>
    </rPh>
    <phoneticPr fontId="2" alignment="distributed"/>
  </si>
  <si>
    <t>非鉄金属加工製品</t>
    <rPh sb="0" eb="2">
      <t>ヒテツ</t>
    </rPh>
    <rPh sb="2" eb="4">
      <t>キンゾク</t>
    </rPh>
    <rPh sb="4" eb="6">
      <t>カコウ</t>
    </rPh>
    <rPh sb="6" eb="8">
      <t>セイヒン</t>
    </rPh>
    <phoneticPr fontId="2" alignment="distributed"/>
  </si>
  <si>
    <t>建設用・建築用金属製品</t>
    <rPh sb="0" eb="11">
      <t>ケンセツヨウ・ケンチクヨウキンゾクセイヒン</t>
    </rPh>
    <phoneticPr fontId="2"/>
  </si>
  <si>
    <t>その他の金属製品</t>
    <rPh sb="0" eb="3">
      <t>ソノタ</t>
    </rPh>
    <rPh sb="4" eb="6">
      <t>キンゾク</t>
    </rPh>
    <rPh sb="6" eb="8">
      <t>セイヒン</t>
    </rPh>
    <phoneticPr fontId="2" alignment="distributed"/>
  </si>
  <si>
    <t>はん用機械</t>
    <rPh sb="0" eb="3">
      <t>ハンヨウ</t>
    </rPh>
    <rPh sb="3" eb="5">
      <t>キカイ</t>
    </rPh>
    <phoneticPr fontId="2" alignment="distributed"/>
  </si>
  <si>
    <t>生産用機械</t>
    <rPh sb="0" eb="3">
      <t>セイサンヨウ</t>
    </rPh>
    <rPh sb="3" eb="5">
      <t>キカイ</t>
    </rPh>
    <phoneticPr fontId="2" alignment="distributed"/>
  </si>
  <si>
    <t>業務用機械</t>
    <rPh sb="0" eb="3">
      <t>ギョウムヨウ</t>
    </rPh>
    <rPh sb="3" eb="5">
      <t>キカイ</t>
    </rPh>
    <phoneticPr fontId="2" alignment="distributed"/>
  </si>
  <si>
    <t>電子デバイス</t>
    <rPh sb="0" eb="2">
      <t>デンシ</t>
    </rPh>
    <rPh sb="2" eb="6">
      <t>デバイス</t>
    </rPh>
    <phoneticPr fontId="2" alignment="distributed"/>
  </si>
  <si>
    <t>その他の電子部品</t>
    <rPh sb="0" eb="3">
      <t>ソノタ</t>
    </rPh>
    <rPh sb="4" eb="6">
      <t>デンシ</t>
    </rPh>
    <rPh sb="6" eb="8">
      <t>ブヒン</t>
    </rPh>
    <phoneticPr fontId="2" alignment="distributed"/>
  </si>
  <si>
    <t>産業用電気機器</t>
    <rPh sb="0" eb="3">
      <t>サンギョウヨウ</t>
    </rPh>
    <rPh sb="3" eb="5">
      <t>デンキ</t>
    </rPh>
    <rPh sb="5" eb="7">
      <t>キキ</t>
    </rPh>
    <phoneticPr fontId="2" alignment="distributed"/>
  </si>
  <si>
    <t>民生用電気機器</t>
    <rPh sb="0" eb="3">
      <t>ミンセイヨウ</t>
    </rPh>
    <rPh sb="3" eb="5">
      <t>デンキ</t>
    </rPh>
    <rPh sb="5" eb="7">
      <t>キキ</t>
    </rPh>
    <phoneticPr fontId="2" alignment="distributed"/>
  </si>
  <si>
    <t>電子応用装置・電気計測器</t>
    <rPh sb="0" eb="2">
      <t>デンシ</t>
    </rPh>
    <rPh sb="2" eb="4">
      <t>オウヨウ</t>
    </rPh>
    <rPh sb="4" eb="6">
      <t>ソウチ</t>
    </rPh>
    <rPh sb="7" eb="10">
      <t>デンキケイ</t>
    </rPh>
    <rPh sb="10" eb="12">
      <t>ソクキ</t>
    </rPh>
    <phoneticPr fontId="2" alignment="distributed"/>
  </si>
  <si>
    <t>その他の電気機械</t>
    <rPh sb="0" eb="3">
      <t>ソノタ</t>
    </rPh>
    <rPh sb="4" eb="6">
      <t>デンキ</t>
    </rPh>
    <rPh sb="6" eb="8">
      <t>キカイ</t>
    </rPh>
    <phoneticPr fontId="2" alignment="distributed"/>
  </si>
  <si>
    <t>通信・映像・音響機器</t>
    <rPh sb="0" eb="2">
      <t>ツウシン</t>
    </rPh>
    <rPh sb="3" eb="5">
      <t>エイゾウ</t>
    </rPh>
    <rPh sb="6" eb="8">
      <t>オンキョウ</t>
    </rPh>
    <rPh sb="8" eb="10">
      <t>キキ</t>
    </rPh>
    <phoneticPr fontId="2" alignment="distributed"/>
  </si>
  <si>
    <t>電子計算機・同附属装置</t>
    <rPh sb="0" eb="2">
      <t>デンシ</t>
    </rPh>
    <rPh sb="2" eb="5">
      <t>ケイサンキ</t>
    </rPh>
    <rPh sb="6" eb="9">
      <t>ドウフゾク</t>
    </rPh>
    <rPh sb="9" eb="11">
      <t>ソウチ</t>
    </rPh>
    <phoneticPr fontId="2" alignment="distributed"/>
  </si>
  <si>
    <t>乗用車</t>
    <rPh sb="0" eb="3">
      <t>ジョウヨウシャ</t>
    </rPh>
    <phoneticPr fontId="2" alignment="distributed"/>
  </si>
  <si>
    <t>その他の自動車</t>
    <rPh sb="0" eb="3">
      <t>ソノタ</t>
    </rPh>
    <rPh sb="4" eb="7">
      <t>ジドウシャ</t>
    </rPh>
    <phoneticPr fontId="2" alignment="distributed"/>
  </si>
  <si>
    <t>自動車部品・同附属品</t>
    <rPh sb="0" eb="3">
      <t>ジドウシャ</t>
    </rPh>
    <rPh sb="3" eb="5">
      <t>ブヒン</t>
    </rPh>
    <rPh sb="6" eb="10">
      <t>ドウフゾクヒン</t>
    </rPh>
    <phoneticPr fontId="2" alignment="distributed"/>
  </si>
  <si>
    <t>船舶・同修理</t>
    <rPh sb="0" eb="2">
      <t>センパク</t>
    </rPh>
    <rPh sb="3" eb="6">
      <t>ドウシュウリ</t>
    </rPh>
    <phoneticPr fontId="2" alignment="distributed"/>
  </si>
  <si>
    <t>その他の輸送機械・同修理</t>
    <rPh sb="0" eb="3">
      <t>ソノタ</t>
    </rPh>
    <rPh sb="4" eb="6">
      <t>ユソウ</t>
    </rPh>
    <rPh sb="6" eb="8">
      <t>キカイ</t>
    </rPh>
    <rPh sb="9" eb="12">
      <t>ドウシュウリ</t>
    </rPh>
    <phoneticPr fontId="2" alignment="distributed"/>
  </si>
  <si>
    <t>その他の製造工業製品</t>
    <rPh sb="0" eb="3">
      <t>ソノタ</t>
    </rPh>
    <rPh sb="4" eb="6">
      <t>セイゾウ</t>
    </rPh>
    <rPh sb="6" eb="8">
      <t>コウギョウ</t>
    </rPh>
    <rPh sb="8" eb="10">
      <t>セイヒン</t>
    </rPh>
    <phoneticPr fontId="2" alignment="distributed"/>
  </si>
  <si>
    <t>再生資源回収・加工処理</t>
    <rPh sb="0" eb="2">
      <t>サイセイ</t>
    </rPh>
    <rPh sb="2" eb="4">
      <t>シゲン</t>
    </rPh>
    <rPh sb="4" eb="6">
      <t>カイシュウ</t>
    </rPh>
    <rPh sb="7" eb="9">
      <t>カコウ</t>
    </rPh>
    <rPh sb="9" eb="11">
      <t>ショリ</t>
    </rPh>
    <phoneticPr fontId="2" alignment="distributed"/>
  </si>
  <si>
    <t>建築</t>
    <rPh sb="0" eb="2">
      <t>ケンチク</t>
    </rPh>
    <phoneticPr fontId="2" alignment="distributed"/>
  </si>
  <si>
    <t>建設補修</t>
    <rPh sb="0" eb="2">
      <t>ケンセツ</t>
    </rPh>
    <rPh sb="2" eb="4">
      <t>ホシュウ</t>
    </rPh>
    <phoneticPr fontId="2" alignment="distributed"/>
  </si>
  <si>
    <t>公共事業</t>
    <rPh sb="0" eb="2">
      <t>コウキョウ</t>
    </rPh>
    <rPh sb="2" eb="4">
      <t>ジギョウ</t>
    </rPh>
    <phoneticPr fontId="2" alignment="distributed"/>
  </si>
  <si>
    <t>その他の土木建設</t>
    <rPh sb="0" eb="3">
      <t>ソノタ</t>
    </rPh>
    <rPh sb="4" eb="6">
      <t>ドボク</t>
    </rPh>
    <rPh sb="6" eb="8">
      <t>ケンセツ</t>
    </rPh>
    <phoneticPr fontId="2" alignment="distributed"/>
  </si>
  <si>
    <t>ガス・熱供給</t>
    <rPh sb="0" eb="2">
      <t>ガス</t>
    </rPh>
    <rPh sb="3" eb="4">
      <t>ネツ</t>
    </rPh>
    <rPh sb="4" eb="6">
      <t>キョウキュウ</t>
    </rPh>
    <phoneticPr fontId="2" alignment="distributed"/>
  </si>
  <si>
    <t>水道</t>
    <rPh sb="0" eb="2">
      <t>スイドウ</t>
    </rPh>
    <phoneticPr fontId="2" alignment="distributed"/>
  </si>
  <si>
    <t>廃棄物処理</t>
    <rPh sb="0" eb="3">
      <t>ハイキブツ</t>
    </rPh>
    <rPh sb="3" eb="5">
      <t>ショリ</t>
    </rPh>
    <phoneticPr fontId="2" alignment="distributed"/>
  </si>
  <si>
    <t>商業</t>
    <rPh sb="0" eb="2">
      <t>ショウギョウ</t>
    </rPh>
    <phoneticPr fontId="2" alignment="distributed"/>
  </si>
  <si>
    <t>金融・保険</t>
    <rPh sb="0" eb="2">
      <t>キンユウ</t>
    </rPh>
    <rPh sb="3" eb="5">
      <t>ホケン</t>
    </rPh>
    <phoneticPr fontId="2" alignment="distributed"/>
  </si>
  <si>
    <t>不動産仲介及び賃貸</t>
    <rPh sb="0" eb="3">
      <t>フドウサン</t>
    </rPh>
    <rPh sb="3" eb="5">
      <t>チュウカイ</t>
    </rPh>
    <rPh sb="5" eb="7">
      <t>オヨビ</t>
    </rPh>
    <rPh sb="7" eb="9">
      <t>チンタイ</t>
    </rPh>
    <phoneticPr fontId="2" alignment="distributed"/>
  </si>
  <si>
    <t>住宅賃貸料</t>
    <rPh sb="0" eb="2">
      <t>ジュウタク</t>
    </rPh>
    <rPh sb="2" eb="5">
      <t>チンタイリョウ</t>
    </rPh>
    <phoneticPr fontId="2" alignment="distributed"/>
  </si>
  <si>
    <t>住宅賃貸料（帰属家賃）</t>
    <rPh sb="0" eb="2">
      <t>ジュウタク</t>
    </rPh>
    <rPh sb="2" eb="5">
      <t>チンタイリョウ</t>
    </rPh>
    <rPh sb="6" eb="8">
      <t>キゾク</t>
    </rPh>
    <rPh sb="8" eb="10">
      <t>ヤチン</t>
    </rPh>
    <phoneticPr fontId="2" alignment="distributed"/>
  </si>
  <si>
    <t>鉄道輸送</t>
    <rPh sb="0" eb="2">
      <t>テツドウ</t>
    </rPh>
    <rPh sb="2" eb="4">
      <t>ユソウ</t>
    </rPh>
    <phoneticPr fontId="2" alignment="distributed"/>
  </si>
  <si>
    <t>道路輸送（自家輸送を除く。）</t>
    <rPh sb="0" eb="2">
      <t>ドウロ</t>
    </rPh>
    <rPh sb="2" eb="4">
      <t>ユソウ</t>
    </rPh>
    <rPh sb="5" eb="7">
      <t>ジカ</t>
    </rPh>
    <rPh sb="7" eb="9">
      <t>ユソウ</t>
    </rPh>
    <rPh sb="10" eb="12">
      <t>ノゾク</t>
    </rPh>
    <phoneticPr fontId="2" alignment="distributed"/>
  </si>
  <si>
    <t>自家輸送</t>
    <rPh sb="0" eb="2">
      <t>ジカ</t>
    </rPh>
    <rPh sb="2" eb="4">
      <t>ユソウ</t>
    </rPh>
    <phoneticPr fontId="2" alignment="distributed"/>
  </si>
  <si>
    <t>水運</t>
    <rPh sb="0" eb="2">
      <t>スイウン</t>
    </rPh>
    <phoneticPr fontId="2" alignment="distributed"/>
  </si>
  <si>
    <t>航空輸送</t>
    <rPh sb="0" eb="2">
      <t>コウクウ</t>
    </rPh>
    <rPh sb="2" eb="4">
      <t>ユソウ</t>
    </rPh>
    <phoneticPr fontId="2" alignment="distributed"/>
  </si>
  <si>
    <t>貨物利用運送</t>
    <rPh sb="0" eb="2">
      <t>カモツ</t>
    </rPh>
    <rPh sb="2" eb="4">
      <t>リヨウ</t>
    </rPh>
    <rPh sb="4" eb="6">
      <t>ウンソウ</t>
    </rPh>
    <phoneticPr fontId="2" alignment="distributed"/>
  </si>
  <si>
    <t>倉庫</t>
    <rPh sb="0" eb="2">
      <t>ソウコ</t>
    </rPh>
    <phoneticPr fontId="2" alignment="distributed"/>
  </si>
  <si>
    <t>運輸附帯サービス</t>
    <rPh sb="0" eb="2">
      <t>ウンユ</t>
    </rPh>
    <rPh sb="2" eb="4">
      <t>フタイ</t>
    </rPh>
    <rPh sb="4" eb="8">
      <t>サービス</t>
    </rPh>
    <phoneticPr fontId="2" alignment="distributed"/>
  </si>
  <si>
    <t>郵便・信書便</t>
    <rPh sb="0" eb="2">
      <t>ユウビン</t>
    </rPh>
    <rPh sb="3" eb="6">
      <t>シンショビン</t>
    </rPh>
    <phoneticPr fontId="2" alignment="distributed"/>
  </si>
  <si>
    <t>通信</t>
    <rPh sb="0" eb="2">
      <t>ツウシン</t>
    </rPh>
    <phoneticPr fontId="2" alignment="distributed"/>
  </si>
  <si>
    <t>放送</t>
    <rPh sb="0" eb="2">
      <t>ホウソウ</t>
    </rPh>
    <phoneticPr fontId="2" alignment="distributed"/>
  </si>
  <si>
    <t>情報サービス</t>
    <rPh sb="0" eb="2">
      <t>ジョウホウ</t>
    </rPh>
    <rPh sb="2" eb="6">
      <t>サービス</t>
    </rPh>
    <phoneticPr fontId="2" alignment="distributed"/>
  </si>
  <si>
    <t>インターネット附随サービス</t>
    <rPh sb="0" eb="7">
      <t>インターネット</t>
    </rPh>
    <rPh sb="7" eb="9">
      <t>フズイ</t>
    </rPh>
    <rPh sb="9" eb="13">
      <t>サービス</t>
    </rPh>
    <phoneticPr fontId="2" alignment="distributed"/>
  </si>
  <si>
    <t>映像・音声・文字情報制作</t>
    <rPh sb="0" eb="2">
      <t>エイゾウ</t>
    </rPh>
    <rPh sb="3" eb="5">
      <t>オンセイ</t>
    </rPh>
    <rPh sb="6" eb="8">
      <t>モジ</t>
    </rPh>
    <rPh sb="8" eb="10">
      <t>ジョウホウ</t>
    </rPh>
    <rPh sb="10" eb="12">
      <t>セイサク</t>
    </rPh>
    <phoneticPr fontId="2" alignment="distributed"/>
  </si>
  <si>
    <t>公務</t>
    <rPh sb="0" eb="2">
      <t>コウム</t>
    </rPh>
    <phoneticPr fontId="2" alignment="distributed"/>
  </si>
  <si>
    <t>教育</t>
    <rPh sb="0" eb="2">
      <t>キョウイク</t>
    </rPh>
    <phoneticPr fontId="2" alignment="distributed"/>
  </si>
  <si>
    <t>研究</t>
    <rPh sb="0" eb="2">
      <t>ケンキュウ</t>
    </rPh>
    <phoneticPr fontId="2"/>
  </si>
  <si>
    <t>医療</t>
    <rPh sb="0" eb="2">
      <t>イリョウ</t>
    </rPh>
    <phoneticPr fontId="2" alignment="distributed"/>
  </si>
  <si>
    <t>保健衛生</t>
    <rPh sb="0" eb="2">
      <t>ホケン</t>
    </rPh>
    <rPh sb="2" eb="4">
      <t>エイセイ</t>
    </rPh>
    <phoneticPr fontId="2" alignment="distributed"/>
  </si>
  <si>
    <t>社会保険・社会福祉</t>
    <rPh sb="0" eb="2">
      <t>シャカイ</t>
    </rPh>
    <rPh sb="2" eb="4">
      <t>ホケン</t>
    </rPh>
    <rPh sb="5" eb="7">
      <t>シャカイ</t>
    </rPh>
    <rPh sb="7" eb="9">
      <t>フクシ</t>
    </rPh>
    <phoneticPr fontId="2" alignment="distributed"/>
  </si>
  <si>
    <t>介護</t>
    <rPh sb="0" eb="2">
      <t>カイゴ</t>
    </rPh>
    <phoneticPr fontId="2" alignment="distributed"/>
  </si>
  <si>
    <t>物品賃貸サービス</t>
    <rPh sb="0" eb="2">
      <t>ブッピン</t>
    </rPh>
    <rPh sb="2" eb="4">
      <t>チンタイ</t>
    </rPh>
    <rPh sb="4" eb="8">
      <t>サービス</t>
    </rPh>
    <phoneticPr fontId="2" alignment="distributed"/>
  </si>
  <si>
    <t>広告</t>
    <rPh sb="0" eb="2">
      <t>コウコク</t>
    </rPh>
    <phoneticPr fontId="2" alignment="distributed"/>
  </si>
  <si>
    <t>自動車整備・機械修理</t>
    <rPh sb="0" eb="3">
      <t>ジドウシャ</t>
    </rPh>
    <rPh sb="3" eb="5">
      <t>セイビ</t>
    </rPh>
    <rPh sb="6" eb="8">
      <t>キカイ</t>
    </rPh>
    <rPh sb="8" eb="10">
      <t>シュウリ</t>
    </rPh>
    <phoneticPr fontId="2" alignment="distributed"/>
  </si>
  <si>
    <t>その他の対事業所サービス</t>
    <rPh sb="0" eb="3">
      <t>ソノタ</t>
    </rPh>
    <rPh sb="4" eb="8">
      <t>タイジギョウショ</t>
    </rPh>
    <rPh sb="8" eb="12">
      <t>サービス</t>
    </rPh>
    <phoneticPr fontId="2" alignment="distributed"/>
  </si>
  <si>
    <t>宿泊業</t>
    <rPh sb="0" eb="3">
      <t>シュクハクギョウ</t>
    </rPh>
    <phoneticPr fontId="2" alignment="distributed"/>
  </si>
  <si>
    <t>飲食サービス</t>
    <rPh sb="0" eb="2">
      <t>インショク</t>
    </rPh>
    <rPh sb="2" eb="6">
      <t>サービス</t>
    </rPh>
    <phoneticPr fontId="2" alignment="distributed"/>
  </si>
  <si>
    <t>洗濯・理容・美容・浴場業</t>
    <rPh sb="0" eb="2">
      <t>センタク</t>
    </rPh>
    <rPh sb="3" eb="5">
      <t>リヨウ</t>
    </rPh>
    <rPh sb="6" eb="8">
      <t>ビヨウ</t>
    </rPh>
    <rPh sb="9" eb="12">
      <t>ヨクジョウギョウ</t>
    </rPh>
    <phoneticPr fontId="2" alignment="distributed"/>
  </si>
  <si>
    <t>娯楽サービス</t>
    <rPh sb="0" eb="2">
      <t>ゴラク</t>
    </rPh>
    <rPh sb="2" eb="6">
      <t>サービス</t>
    </rPh>
    <phoneticPr fontId="2" alignment="distributed"/>
  </si>
  <si>
    <t>その他の対個人サービス</t>
    <rPh sb="0" eb="3">
      <t>ソノタ</t>
    </rPh>
    <rPh sb="4" eb="5">
      <t>タイ</t>
    </rPh>
    <rPh sb="5" eb="7">
      <t>コジン</t>
    </rPh>
    <rPh sb="7" eb="11">
      <t>サービス</t>
    </rPh>
    <phoneticPr fontId="2" alignment="distributed"/>
  </si>
  <si>
    <t>事務用品</t>
    <rPh sb="0" eb="2">
      <t>ジム</t>
    </rPh>
    <rPh sb="2" eb="4">
      <t>ヨウヒン</t>
    </rPh>
    <phoneticPr fontId="2" alignment="distributed"/>
  </si>
  <si>
    <t>分類不明</t>
    <rPh sb="0" eb="2">
      <t>ブンルイ</t>
    </rPh>
    <rPh sb="2" eb="4">
      <t>フメイ</t>
    </rPh>
    <phoneticPr fontId="2" alignment="distributed"/>
  </si>
  <si>
    <t>他に分類されない会員制団体</t>
  </si>
  <si>
    <t>農林漁業</t>
    <rPh sb="0" eb="2">
      <t>ノウリン</t>
    </rPh>
    <rPh sb="2" eb="4">
      <t>ギョギョウ</t>
    </rPh>
    <phoneticPr fontId="2"/>
  </si>
  <si>
    <t>プラスチック・ゴム製品</t>
  </si>
  <si>
    <t>情報通信機器</t>
    <rPh sb="0" eb="4">
      <t>ジョウホウツウシン</t>
    </rPh>
    <rPh sb="4" eb="6">
      <t>キキ</t>
    </rPh>
    <phoneticPr fontId="6"/>
  </si>
  <si>
    <t>その他の鉱業</t>
  </si>
  <si>
    <t>情報通信機器</t>
  </si>
  <si>
    <t>通信・映像・音響機器</t>
  </si>
  <si>
    <t>その他の製造工業製品（３／３）</t>
  </si>
  <si>
    <t>農林漁業</t>
  </si>
  <si>
    <t>その他の製造工業製品（１／３）</t>
  </si>
  <si>
    <t>石油化学系基礎製品</t>
  </si>
  <si>
    <t>有機化学工業製品（石油化学系基礎製品・合成樹脂を除く。）</t>
  </si>
  <si>
    <t>その他の製造工業製品（２／３）</t>
  </si>
  <si>
    <t>なめし革・革製品・毛皮</t>
  </si>
  <si>
    <t>鋳鍛造品（鉄）</t>
  </si>
  <si>
    <t>建設用・建築用金属製品</t>
  </si>
  <si>
    <t>石油・石炭製品</t>
    <phoneticPr fontId="3"/>
  </si>
  <si>
    <t>その他の製造工業製品</t>
    <phoneticPr fontId="3"/>
  </si>
  <si>
    <t>011</t>
    <phoneticPr fontId="3"/>
  </si>
  <si>
    <t>012</t>
    <phoneticPr fontId="3"/>
  </si>
  <si>
    <t>013</t>
    <phoneticPr fontId="3"/>
  </si>
  <si>
    <t>015</t>
    <phoneticPr fontId="3"/>
  </si>
  <si>
    <t>017</t>
    <phoneticPr fontId="3"/>
  </si>
  <si>
    <t>061</t>
    <phoneticPr fontId="3"/>
  </si>
  <si>
    <t>062</t>
    <phoneticPr fontId="3"/>
  </si>
  <si>
    <t>111</t>
    <phoneticPr fontId="3"/>
  </si>
  <si>
    <t>112</t>
    <phoneticPr fontId="3"/>
  </si>
  <si>
    <t>011</t>
    <phoneticPr fontId="3"/>
  </si>
  <si>
    <t>015</t>
    <phoneticPr fontId="3"/>
  </si>
  <si>
    <t>062</t>
    <phoneticPr fontId="3"/>
  </si>
  <si>
    <t>114</t>
    <phoneticPr fontId="3"/>
  </si>
  <si>
    <t>152</t>
    <phoneticPr fontId="3"/>
  </si>
  <si>
    <t>はん用機械</t>
    <rPh sb="2" eb="3">
      <t>ヨウ</t>
    </rPh>
    <rPh sb="3" eb="5">
      <t>キカイ</t>
    </rPh>
    <phoneticPr fontId="3"/>
  </si>
  <si>
    <t>生産用機械</t>
    <rPh sb="0" eb="3">
      <t>セイサンヨウ</t>
    </rPh>
    <rPh sb="3" eb="5">
      <t>キカイ</t>
    </rPh>
    <phoneticPr fontId="3"/>
  </si>
  <si>
    <t>業務用機械</t>
    <rPh sb="0" eb="3">
      <t>ギョウムヨウ</t>
    </rPh>
    <rPh sb="3" eb="5">
      <t>キカイ</t>
    </rPh>
    <phoneticPr fontId="3"/>
  </si>
  <si>
    <t>その他の電子部品</t>
    <rPh sb="2" eb="3">
      <t>タ</t>
    </rPh>
    <rPh sb="4" eb="6">
      <t>デンシ</t>
    </rPh>
    <rPh sb="6" eb="8">
      <t>ブヒン</t>
    </rPh>
    <phoneticPr fontId="3"/>
  </si>
  <si>
    <t>通信機械･同関連機器</t>
    <rPh sb="0" eb="2">
      <t>ツウシン</t>
    </rPh>
    <rPh sb="2" eb="4">
      <t>キカイ</t>
    </rPh>
    <rPh sb="5" eb="6">
      <t>ドウ</t>
    </rPh>
    <rPh sb="6" eb="8">
      <t>カンレン</t>
    </rPh>
    <rPh sb="8" eb="10">
      <t>キキ</t>
    </rPh>
    <phoneticPr fontId="3"/>
  </si>
  <si>
    <t>国際航空旅客輸送、国内航空旅客輸送及び航空貨物輸送の加重平均</t>
    <rPh sb="17" eb="18">
      <t>オヨ</t>
    </rPh>
    <rPh sb="19" eb="25">
      <t>コウクウカモツユソウ</t>
    </rPh>
    <rPh sb="26" eb="28">
      <t>カジュウ</t>
    </rPh>
    <rPh sb="28" eb="30">
      <t>ヘイキン</t>
    </rPh>
    <phoneticPr fontId="3"/>
  </si>
  <si>
    <t>陸上貨物輸送、海上貨物輸送及び航空貨物輸送の加重平均</t>
    <rPh sb="22" eb="24">
      <t>カジュウ</t>
    </rPh>
    <rPh sb="24" eb="26">
      <t>ヘイキン</t>
    </rPh>
    <phoneticPr fontId="3"/>
  </si>
  <si>
    <t>こん包、有料道路、水運附帯サービス及び航空施設管理・航空附帯サービスの加重平均</t>
    <rPh sb="17" eb="18">
      <t>オヨ</t>
    </rPh>
    <rPh sb="35" eb="37">
      <t>カジュウ</t>
    </rPh>
    <rPh sb="37" eb="39">
      <t>ヘイキン</t>
    </rPh>
    <phoneticPr fontId="3"/>
  </si>
  <si>
    <t>郵便･信書</t>
    <rPh sb="3" eb="5">
      <t>シンショ</t>
    </rPh>
    <phoneticPr fontId="3"/>
  </si>
  <si>
    <t>映像･文字情報制作</t>
    <rPh sb="0" eb="2">
      <t>エイゾウ</t>
    </rPh>
    <rPh sb="3" eb="5">
      <t>モジ</t>
    </rPh>
    <rPh sb="5" eb="7">
      <t>ジョウホウ</t>
    </rPh>
    <rPh sb="7" eb="9">
      <t>セイサク</t>
    </rPh>
    <phoneticPr fontId="3"/>
  </si>
  <si>
    <t>他に分類されない会員制団体</t>
    <phoneticPr fontId="2" alignment="distributed"/>
  </si>
  <si>
    <t>医療</t>
    <rPh sb="0" eb="2">
      <t>イリョウ</t>
    </rPh>
    <phoneticPr fontId="2"/>
  </si>
  <si>
    <t>研究</t>
    <rPh sb="0" eb="2">
      <t>ケンキュウ</t>
    </rPh>
    <phoneticPr fontId="2" alignment="distributed"/>
  </si>
  <si>
    <t>その他の金属製品</t>
    <rPh sb="0" eb="3">
      <t>ソノタ</t>
    </rPh>
    <rPh sb="4" eb="6">
      <t>キンゾク</t>
    </rPh>
    <rPh sb="6" eb="8">
      <t>セイヒン</t>
    </rPh>
    <phoneticPr fontId="2"/>
  </si>
  <si>
    <t>建設用・建築用金属製品</t>
    <rPh sb="0" eb="11">
      <t>ケンセツヨウ・ケンチクヨウキンゾクセイヒン</t>
    </rPh>
    <phoneticPr fontId="2" alignment="distributed"/>
  </si>
  <si>
    <t>その他の鉄鋼製品</t>
    <rPh sb="0" eb="3">
      <t>ソノタ</t>
    </rPh>
    <rPh sb="4" eb="6">
      <t>テッコウ</t>
    </rPh>
    <rPh sb="6" eb="8">
      <t>セイヒン</t>
    </rPh>
    <phoneticPr fontId="2"/>
  </si>
  <si>
    <t>鋳鍛造品（鉄）</t>
    <rPh sb="0" eb="7">
      <t>イタンゾウシナ（テツ）</t>
    </rPh>
    <phoneticPr fontId="2" alignment="distributed"/>
  </si>
  <si>
    <t>ガラス・ガラス製品</t>
    <rPh sb="0" eb="3">
      <t>ガラス</t>
    </rPh>
    <rPh sb="4" eb="7">
      <t>ガラス</t>
    </rPh>
    <rPh sb="7" eb="9">
      <t>セイヒン</t>
    </rPh>
    <phoneticPr fontId="2"/>
  </si>
  <si>
    <t>なめし革・革製品・毛皮</t>
    <rPh sb="0" eb="11">
      <t>ナメシガワ・カワセイヒン・ケガワ</t>
    </rPh>
    <phoneticPr fontId="2" alignment="distributed"/>
  </si>
  <si>
    <t>合成樹脂</t>
    <rPh sb="0" eb="2">
      <t>ゴウセイ</t>
    </rPh>
    <rPh sb="2" eb="4">
      <t>ジュシ</t>
    </rPh>
    <phoneticPr fontId="2"/>
  </si>
  <si>
    <t>石油化学系基礎製品</t>
    <rPh sb="0" eb="9">
      <t>セキユカガクケイキソセイヒン</t>
    </rPh>
    <phoneticPr fontId="2" alignment="distributed"/>
  </si>
  <si>
    <t>たばこ</t>
    <phoneticPr fontId="2" alignment="distributed"/>
  </si>
  <si>
    <t>保健衛生</t>
    <rPh sb="0" eb="2">
      <t>ホケン</t>
    </rPh>
    <rPh sb="2" eb="4">
      <t>エイセイ</t>
    </rPh>
    <phoneticPr fontId="2"/>
  </si>
  <si>
    <t>はん用機械</t>
    <rPh sb="0" eb="3">
      <t>ハンヨウ</t>
    </rPh>
    <rPh sb="3" eb="5">
      <t>キカイ</t>
    </rPh>
    <phoneticPr fontId="2"/>
  </si>
  <si>
    <t>非鉄金属製錬・精製</t>
    <rPh sb="0" eb="2">
      <t>ヒテツ</t>
    </rPh>
    <rPh sb="2" eb="4">
      <t>キンゾク</t>
    </rPh>
    <rPh sb="4" eb="6">
      <t>セイレン</t>
    </rPh>
    <rPh sb="7" eb="9">
      <t>セイセイ</t>
    </rPh>
    <phoneticPr fontId="2"/>
  </si>
  <si>
    <t>セメント・セメント製品</t>
    <rPh sb="0" eb="4">
      <t>セメント</t>
    </rPh>
    <rPh sb="5" eb="9">
      <t>セメント</t>
    </rPh>
    <rPh sb="9" eb="11">
      <t>セイヒン</t>
    </rPh>
    <phoneticPr fontId="2"/>
  </si>
  <si>
    <t>化学繊維</t>
    <rPh sb="0" eb="2">
      <t>カガク</t>
    </rPh>
    <rPh sb="2" eb="4">
      <t>センイ</t>
    </rPh>
    <phoneticPr fontId="2"/>
  </si>
  <si>
    <t>有機化学工業製品（石油化学系基礎製品・合成樹脂を除く。）</t>
    <rPh sb="0" eb="2">
      <t>ユウキ</t>
    </rPh>
    <rPh sb="2" eb="4">
      <t>カガク</t>
    </rPh>
    <rPh sb="4" eb="6">
      <t>コウギョウ</t>
    </rPh>
    <rPh sb="6" eb="8">
      <t>セイヒン</t>
    </rPh>
    <rPh sb="9" eb="11">
      <t>セキユ</t>
    </rPh>
    <rPh sb="11" eb="14">
      <t>カガクケイ</t>
    </rPh>
    <rPh sb="14" eb="16">
      <t>キソ</t>
    </rPh>
    <rPh sb="16" eb="18">
      <t>セイヒン</t>
    </rPh>
    <rPh sb="19" eb="21">
      <t>ゴウセイ</t>
    </rPh>
    <rPh sb="21" eb="23">
      <t>ジュシ</t>
    </rPh>
    <rPh sb="24" eb="25">
      <t>ノゾ</t>
    </rPh>
    <phoneticPr fontId="2" alignment="distributed"/>
  </si>
  <si>
    <t>たばこ</t>
    <phoneticPr fontId="2" alignment="distributed"/>
  </si>
  <si>
    <t>たばこ</t>
    <phoneticPr fontId="2" alignment="distributed"/>
  </si>
  <si>
    <t>113</t>
    <phoneticPr fontId="3"/>
  </si>
  <si>
    <t>たばこ</t>
    <phoneticPr fontId="2" alignment="distributed"/>
  </si>
  <si>
    <t>他に分類されない会員制団体</t>
    <phoneticPr fontId="2" alignment="distributed"/>
  </si>
  <si>
    <t>たばこ</t>
    <phoneticPr fontId="2" alignment="distributed"/>
  </si>
  <si>
    <t>たばこ</t>
    <phoneticPr fontId="2" alignment="distributed"/>
  </si>
  <si>
    <t>201</t>
    <phoneticPr fontId="3"/>
  </si>
  <si>
    <t>191</t>
    <phoneticPr fontId="3"/>
  </si>
  <si>
    <t>164</t>
    <phoneticPr fontId="3"/>
  </si>
  <si>
    <t>163</t>
    <phoneticPr fontId="3"/>
  </si>
  <si>
    <t>162</t>
    <phoneticPr fontId="3"/>
  </si>
  <si>
    <t>161</t>
    <phoneticPr fontId="3"/>
  </si>
  <si>
    <t>151</t>
    <phoneticPr fontId="3"/>
  </si>
  <si>
    <t>113</t>
    <phoneticPr fontId="3"/>
  </si>
  <si>
    <t>他に分類されない会員制団体</t>
    <phoneticPr fontId="2" alignment="distributed"/>
  </si>
  <si>
    <t>たばこ</t>
    <phoneticPr fontId="2" alignment="distributed"/>
  </si>
  <si>
    <t>令和２年（２０２０年）価格</t>
    <rPh sb="0" eb="2">
      <t>レイワ</t>
    </rPh>
    <rPh sb="3" eb="4">
      <t>ネン</t>
    </rPh>
    <rPh sb="4" eb="5">
      <t>ガンネン</t>
    </rPh>
    <rPh sb="9" eb="10">
      <t>ネン</t>
    </rPh>
    <rPh sb="11" eb="13">
      <t>カカク</t>
    </rPh>
    <phoneticPr fontId="3"/>
  </si>
  <si>
    <t>令和２年（２０２０年）</t>
    <rPh sb="0" eb="2">
      <t>レイワ</t>
    </rPh>
    <rPh sb="3" eb="4">
      <t>ネン</t>
    </rPh>
    <rPh sb="4" eb="5">
      <t>ガンネン</t>
    </rPh>
    <rPh sb="9" eb="10">
      <t>ネン</t>
    </rPh>
    <phoneticPr fontId="3"/>
  </si>
  <si>
    <t>令和２年（２０２０年）</t>
    <rPh sb="0" eb="2">
      <t>レイワ</t>
    </rPh>
    <rPh sb="3" eb="4">
      <t>ネン</t>
    </rPh>
    <rPh sb="9" eb="10">
      <t>ネン</t>
    </rPh>
    <phoneticPr fontId="3"/>
  </si>
  <si>
    <t>令和２年（２０２０年）岐阜県産業連関表による経済波及効果分析システム（Ripple2025）</t>
    <rPh sb="0" eb="2">
      <t>レイワ</t>
    </rPh>
    <rPh sb="3" eb="4">
      <t>ネン</t>
    </rPh>
    <rPh sb="9" eb="10">
      <t>ネン</t>
    </rPh>
    <rPh sb="11" eb="14">
      <t>ギフケン</t>
    </rPh>
    <rPh sb="14" eb="19">
      <t>サンギョウレンカンヒョウ</t>
    </rPh>
    <rPh sb="22" eb="24">
      <t>ケイザイ</t>
    </rPh>
    <rPh sb="24" eb="28">
      <t>ハキュウコウカ</t>
    </rPh>
    <rPh sb="28" eb="30">
      <t>ブンセキ</t>
    </rPh>
    <phoneticPr fontId="3"/>
  </si>
  <si>
    <t>統合中分類（１０８部門）　自給率対角行列</t>
    <rPh sb="2" eb="3">
      <t>チュウ</t>
    </rPh>
    <rPh sb="13" eb="16">
      <t>ジキュウリツ</t>
    </rPh>
    <rPh sb="16" eb="18">
      <t>タイカク</t>
    </rPh>
    <rPh sb="18" eb="20">
      <t>ギョウレツ</t>
    </rPh>
    <phoneticPr fontId="3"/>
  </si>
  <si>
    <t>675</t>
  </si>
  <si>
    <t>獣医業</t>
    <rPh sb="0" eb="3">
      <t>ジュウイギョウ</t>
    </rPh>
    <phoneticPr fontId="3"/>
  </si>
  <si>
    <t>令和２年（２０２０年）＝1</t>
    <rPh sb="0" eb="2">
      <t>レイワ</t>
    </rPh>
    <rPh sb="3" eb="4">
      <t>ネン</t>
    </rPh>
    <rPh sb="9" eb="10">
      <t>ネン</t>
    </rPh>
    <phoneticPr fontId="3"/>
  </si>
  <si>
    <t>統合中分類（１０８部門）</t>
    <phoneticPr fontId="3"/>
  </si>
  <si>
    <t>農業物価指数　令和２年基準（農林水産省）</t>
    <rPh sb="7" eb="9">
      <t>レイワ</t>
    </rPh>
    <phoneticPr fontId="3"/>
  </si>
  <si>
    <t>第３－２表　統合中分類（１０８部門）　投入係数表</t>
    <rPh sb="0" eb="1">
      <t>ダイ</t>
    </rPh>
    <rPh sb="4" eb="5">
      <t>ヒョウ</t>
    </rPh>
    <rPh sb="8" eb="9">
      <t>チュウ</t>
    </rPh>
    <rPh sb="19" eb="21">
      <t>トウニュウ</t>
    </rPh>
    <rPh sb="21" eb="23">
      <t>ケイスウ</t>
    </rPh>
    <rPh sb="23" eb="24">
      <t>ヒョウ</t>
    </rPh>
    <phoneticPr fontId="3"/>
  </si>
  <si>
    <t>第３－３表　統合中分類（１０８部門）　逆行列係数表</t>
    <rPh sb="0" eb="1">
      <t>ダイ</t>
    </rPh>
    <rPh sb="4" eb="5">
      <t>ヒョウ</t>
    </rPh>
    <rPh sb="8" eb="9">
      <t>チュウ</t>
    </rPh>
    <rPh sb="19" eb="22">
      <t>ギャクギョウレツ</t>
    </rPh>
    <rPh sb="22" eb="24">
      <t>ケイスウ</t>
    </rPh>
    <rPh sb="24" eb="25">
      <t>ヒョウ</t>
    </rPh>
    <phoneticPr fontId="3"/>
  </si>
  <si>
    <t>統合中分類（１０８部門）　賃金・俸給率対角行列</t>
    <rPh sb="2" eb="3">
      <t>チュウ</t>
    </rPh>
    <rPh sb="13" eb="15">
      <t>チンギン</t>
    </rPh>
    <rPh sb="16" eb="18">
      <t>ホウキュウ</t>
    </rPh>
    <rPh sb="18" eb="19">
      <t>リツ</t>
    </rPh>
    <rPh sb="19" eb="21">
      <t>タイカク</t>
    </rPh>
    <rPh sb="21" eb="23">
      <t>ギョウレツ</t>
    </rPh>
    <phoneticPr fontId="3"/>
  </si>
  <si>
    <t>統合中分類（１０８部門）　家計消費支出</t>
    <rPh sb="2" eb="3">
      <t>チュウ</t>
    </rPh>
    <rPh sb="13" eb="15">
      <t>カケイ</t>
    </rPh>
    <rPh sb="15" eb="17">
      <t>ショウヒ</t>
    </rPh>
    <rPh sb="17" eb="19">
      <t>シシュツ</t>
    </rPh>
    <phoneticPr fontId="3"/>
  </si>
  <si>
    <t>令和２年（２０２０年）岐阜県産業連関表</t>
    <rPh sb="0" eb="2">
      <t>レイワ</t>
    </rPh>
    <rPh sb="3" eb="4">
      <t>ネン</t>
    </rPh>
    <rPh sb="9" eb="10">
      <t>ネン</t>
    </rPh>
    <rPh sb="11" eb="14">
      <t>ギフケン</t>
    </rPh>
    <rPh sb="14" eb="16">
      <t>サンギョウ</t>
    </rPh>
    <rPh sb="16" eb="18">
      <t>レンカン</t>
    </rPh>
    <rPh sb="18" eb="19">
      <t>ヒョウ</t>
    </rPh>
    <phoneticPr fontId="3"/>
  </si>
  <si>
    <t>第５－３表　雇用表　統合中分類（１０８部門）</t>
    <rPh sb="0" eb="1">
      <t>ダイ</t>
    </rPh>
    <rPh sb="4" eb="5">
      <t>ヒョウ</t>
    </rPh>
    <rPh sb="6" eb="8">
      <t>コヨウ</t>
    </rPh>
    <rPh sb="8" eb="9">
      <t>ヒョウ</t>
    </rPh>
    <rPh sb="10" eb="13">
      <t>トウゴウチュウ</t>
    </rPh>
    <rPh sb="13" eb="15">
      <t>ブンルイ</t>
    </rPh>
    <rPh sb="19" eb="21">
      <t>ブモン</t>
    </rPh>
    <phoneticPr fontId="3"/>
  </si>
  <si>
    <t>令和２年（２０２０年）県内生産額及び労働力投入係数</t>
    <rPh sb="0" eb="2">
      <t>レイワ</t>
    </rPh>
    <rPh sb="3" eb="4">
      <t>ネン</t>
    </rPh>
    <rPh sb="9" eb="10">
      <t>ネン</t>
    </rPh>
    <rPh sb="11" eb="13">
      <t>ケンナイ</t>
    </rPh>
    <rPh sb="13" eb="16">
      <t>セイサンガク</t>
    </rPh>
    <rPh sb="16" eb="17">
      <t>オヨ</t>
    </rPh>
    <rPh sb="18" eb="21">
      <t>ロウドウリョク</t>
    </rPh>
    <rPh sb="21" eb="23">
      <t>トウニュウ</t>
    </rPh>
    <rPh sb="23" eb="25">
      <t>ケイスウ</t>
    </rPh>
    <phoneticPr fontId="3"/>
  </si>
  <si>
    <t>統合中分類（１０８部門）　波及効果（総括表）</t>
    <rPh sb="0" eb="2">
      <t>トウゴウ</t>
    </rPh>
    <rPh sb="2" eb="3">
      <t>チュウ</t>
    </rPh>
    <rPh sb="3" eb="5">
      <t>ブンルイ</t>
    </rPh>
    <rPh sb="9" eb="11">
      <t>ブモン</t>
    </rPh>
    <rPh sb="13" eb="15">
      <t>ハキュウ</t>
    </rPh>
    <rPh sb="15" eb="17">
      <t>コウカ</t>
    </rPh>
    <rPh sb="18" eb="20">
      <t>ソウカツ</t>
    </rPh>
    <rPh sb="20" eb="21">
      <t>ヒョウ</t>
    </rPh>
    <phoneticPr fontId="3"/>
  </si>
  <si>
    <t>令和２年（２０２０年）価格</t>
    <rPh sb="0" eb="2">
      <t>レイワ</t>
    </rPh>
    <phoneticPr fontId="3"/>
  </si>
  <si>
    <t>獣医業</t>
    <rPh sb="0" eb="3">
      <t>ジュウイギョウ</t>
    </rPh>
    <phoneticPr fontId="3"/>
  </si>
  <si>
    <t>統合中分類（１０８部門）　購入者価格から生産者価格への変換（分析年価格）</t>
    <rPh sb="2" eb="3">
      <t>チュウ</t>
    </rPh>
    <rPh sb="13" eb="16">
      <t>コウニュウシャ</t>
    </rPh>
    <rPh sb="16" eb="18">
      <t>カカク</t>
    </rPh>
    <rPh sb="20" eb="23">
      <t>セイサンシャ</t>
    </rPh>
    <rPh sb="23" eb="25">
      <t>カカク</t>
    </rPh>
    <rPh sb="27" eb="29">
      <t>ヘンカン</t>
    </rPh>
    <rPh sb="30" eb="32">
      <t>ブンセキ</t>
    </rPh>
    <rPh sb="32" eb="33">
      <t>ネン</t>
    </rPh>
    <rPh sb="33" eb="35">
      <t>カカク</t>
    </rPh>
    <phoneticPr fontId="3"/>
  </si>
  <si>
    <t>統合中分類（１０８部門）　波及効果（粗付加価値部門等内訳）（分析年価格）</t>
    <rPh sb="13" eb="15">
      <t>ハキュウ</t>
    </rPh>
    <rPh sb="15" eb="17">
      <t>コウカ</t>
    </rPh>
    <rPh sb="18" eb="19">
      <t>ソ</t>
    </rPh>
    <rPh sb="19" eb="21">
      <t>フカ</t>
    </rPh>
    <rPh sb="21" eb="23">
      <t>カチ</t>
    </rPh>
    <rPh sb="23" eb="26">
      <t>ブモントウ</t>
    </rPh>
    <rPh sb="26" eb="28">
      <t>ウチワケ</t>
    </rPh>
    <rPh sb="30" eb="32">
      <t>ブンセキ</t>
    </rPh>
    <rPh sb="32" eb="33">
      <t>ネン</t>
    </rPh>
    <rPh sb="33" eb="35">
      <t>カカク</t>
    </rPh>
    <phoneticPr fontId="3"/>
  </si>
  <si>
    <t>統合中分類（１０８部門）</t>
    <rPh sb="0" eb="2">
      <t>トウゴウ</t>
    </rPh>
    <rPh sb="2" eb="5">
      <t>チュウブンルイ</t>
    </rPh>
    <rPh sb="9" eb="11">
      <t>ブモン</t>
    </rPh>
    <phoneticPr fontId="3"/>
  </si>
  <si>
    <t>獣医業</t>
    <rPh sb="0" eb="3">
      <t>ジュウイギョウ</t>
    </rPh>
    <phoneticPr fontId="3"/>
  </si>
  <si>
    <t>獣医業</t>
    <rPh sb="0" eb="3">
      <t>ジュウイギョウ</t>
    </rPh>
    <phoneticPr fontId="3"/>
  </si>
  <si>
    <t>獣医業</t>
    <rPh sb="0" eb="3">
      <t>ジュウイギョウ</t>
    </rPh>
    <phoneticPr fontId="3"/>
  </si>
  <si>
    <t>電気</t>
    <rPh sb="0" eb="2">
      <t>デンキ</t>
    </rPh>
    <phoneticPr fontId="2" alignment="distributed"/>
  </si>
  <si>
    <t>電気・ガス･水道</t>
    <rPh sb="1" eb="2">
      <t>キ</t>
    </rPh>
    <phoneticPr fontId="3"/>
  </si>
  <si>
    <t>電気・ガス・熱供給</t>
    <rPh sb="1" eb="2">
      <t>キ</t>
    </rPh>
    <phoneticPr fontId="3"/>
  </si>
  <si>
    <t>統合中分類（１０８部門）　与件データ（生産者価格表示）（分析年価格）</t>
    <rPh sb="2" eb="3">
      <t>チュウ</t>
    </rPh>
    <rPh sb="13" eb="15">
      <t>ヨケン</t>
    </rPh>
    <rPh sb="28" eb="30">
      <t>ブンセキ</t>
    </rPh>
    <rPh sb="30" eb="31">
      <t>ネン</t>
    </rPh>
    <rPh sb="31" eb="33">
      <t>カカク</t>
    </rPh>
    <phoneticPr fontId="3"/>
  </si>
  <si>
    <t>統合中分類（１０８部門）　県産品需要額</t>
    <rPh sb="2" eb="3">
      <t>チュウ</t>
    </rPh>
    <rPh sb="13" eb="14">
      <t>ケン</t>
    </rPh>
    <rPh sb="14" eb="16">
      <t>サンピン</t>
    </rPh>
    <rPh sb="16" eb="18">
      <t>ジュヨウ</t>
    </rPh>
    <rPh sb="18" eb="19">
      <t>ガク</t>
    </rPh>
    <phoneticPr fontId="3"/>
  </si>
  <si>
    <t>令和２年（２０２０年）価格</t>
    <rPh sb="0" eb="2">
      <t>レイワ</t>
    </rPh>
    <rPh sb="3" eb="4">
      <t>ネン</t>
    </rPh>
    <rPh sb="9" eb="10">
      <t>ネン</t>
    </rPh>
    <rPh sb="11" eb="13">
      <t>カカク</t>
    </rPh>
    <phoneticPr fontId="3"/>
  </si>
  <si>
    <t>電気・ガス・水道</t>
    <rPh sb="1" eb="2">
      <t>キ</t>
    </rPh>
    <phoneticPr fontId="3"/>
  </si>
  <si>
    <t>電気・ガス・熱供給</t>
    <rPh sb="1" eb="2">
      <t>キ</t>
    </rPh>
    <phoneticPr fontId="3"/>
  </si>
  <si>
    <t>電気</t>
    <rPh sb="1" eb="2">
      <t>キ</t>
    </rPh>
    <phoneticPr fontId="3"/>
  </si>
  <si>
    <t>統合中分類（１０８部門）　就業誘発効果</t>
    <rPh sb="13" eb="15">
      <t>シュウギョウ</t>
    </rPh>
    <rPh sb="15" eb="17">
      <t>ユウハツ</t>
    </rPh>
    <rPh sb="17" eb="19">
      <t>コウカ</t>
    </rPh>
    <phoneticPr fontId="3"/>
  </si>
  <si>
    <t>獣医業</t>
    <rPh sb="0" eb="3">
      <t>ジュウイギョウ</t>
    </rPh>
    <phoneticPr fontId="4"/>
  </si>
  <si>
    <t>石油・石炭・天然ガス</t>
    <rPh sb="0" eb="2">
      <t>セキユ</t>
    </rPh>
    <rPh sb="3" eb="5">
      <t>セキタン</t>
    </rPh>
    <rPh sb="6" eb="8">
      <t>テンネン</t>
    </rPh>
    <phoneticPr fontId="3"/>
  </si>
  <si>
    <t>非金属鉱物</t>
    <rPh sb="0" eb="1">
      <t>ヒ</t>
    </rPh>
    <rPh sb="1" eb="3">
      <t>キンゾク</t>
    </rPh>
    <rPh sb="3" eb="5">
      <t>コウブツ</t>
    </rPh>
    <phoneticPr fontId="4"/>
  </si>
  <si>
    <t>飲料及び農産びん･かん詰の加重平均</t>
    <rPh sb="2" eb="3">
      <t>オヨ</t>
    </rPh>
    <rPh sb="4" eb="6">
      <t>ノウサン</t>
    </rPh>
    <rPh sb="11" eb="12">
      <t>ツ</t>
    </rPh>
    <rPh sb="13" eb="15">
      <t>カジュウ</t>
    </rPh>
    <rPh sb="15" eb="17">
      <t>ヘイキン</t>
    </rPh>
    <phoneticPr fontId="4"/>
  </si>
  <si>
    <t>木材・木製品</t>
    <rPh sb="0" eb="2">
      <t>モクザイ</t>
    </rPh>
    <rPh sb="3" eb="6">
      <t>モクセイヒン</t>
    </rPh>
    <phoneticPr fontId="3"/>
  </si>
  <si>
    <t>有機化学工業製品（除石油化学基礎製品）</t>
  </si>
  <si>
    <t>化学最終製品（除医薬品）</t>
  </si>
  <si>
    <t>電子デバイス</t>
    <rPh sb="0" eb="2">
      <t>デンシ</t>
    </rPh>
    <phoneticPr fontId="3"/>
  </si>
  <si>
    <t>その他の電気機械</t>
    <rPh sb="6" eb="8">
      <t>キカイ</t>
    </rPh>
    <phoneticPr fontId="3"/>
  </si>
  <si>
    <t>電子計算機・同附属装置</t>
    <rPh sb="7" eb="9">
      <t>フゾク</t>
    </rPh>
    <phoneticPr fontId="4"/>
  </si>
  <si>
    <t>自動車部品・同附属品</t>
    <rPh sb="7" eb="9">
      <t>フゾク</t>
    </rPh>
    <phoneticPr fontId="4"/>
  </si>
  <si>
    <t>建築総合</t>
  </si>
  <si>
    <t>建築補修</t>
    <rPh sb="0" eb="2">
      <t>ケンチク</t>
    </rPh>
    <rPh sb="2" eb="4">
      <t>ホシュウ</t>
    </rPh>
    <phoneticPr fontId="3"/>
  </si>
  <si>
    <t>公共事業</t>
    <rPh sb="0" eb="2">
      <t>コウキョウ</t>
    </rPh>
    <rPh sb="2" eb="4">
      <t>ジギョウ</t>
    </rPh>
    <phoneticPr fontId="3"/>
  </si>
  <si>
    <t>その他土木</t>
    <rPh sb="2" eb="3">
      <t>タ</t>
    </rPh>
    <rPh sb="3" eb="5">
      <t>ドボク</t>
    </rPh>
    <phoneticPr fontId="3"/>
  </si>
  <si>
    <t>電力</t>
  </si>
  <si>
    <t>都市ガス</t>
  </si>
  <si>
    <t>総平均</t>
    <rPh sb="0" eb="3">
      <t>ソウヘイキン</t>
    </rPh>
    <phoneticPr fontId="4"/>
  </si>
  <si>
    <t>保健医療</t>
  </si>
  <si>
    <t>リース・レンタル</t>
  </si>
  <si>
    <t>専門サービス、技術サービス、職業紹介・労働者派遣サービス、建物サービス・警備及びその他諸サービスの加重平均</t>
    <rPh sb="0" eb="2">
      <t>センモン</t>
    </rPh>
    <rPh sb="7" eb="9">
      <t>ギジュツ</t>
    </rPh>
    <rPh sb="14" eb="16">
      <t>ショクギョウ</t>
    </rPh>
    <rPh sb="16" eb="18">
      <t>ショウカイ</t>
    </rPh>
    <rPh sb="19" eb="22">
      <t>ロウドウシャ</t>
    </rPh>
    <rPh sb="22" eb="24">
      <t>ハケン</t>
    </rPh>
    <rPh sb="29" eb="31">
      <t>タテモノ</t>
    </rPh>
    <rPh sb="36" eb="38">
      <t>ケイビ</t>
    </rPh>
    <rPh sb="42" eb="43">
      <t>タ</t>
    </rPh>
    <rPh sb="43" eb="44">
      <t>ショ</t>
    </rPh>
    <rPh sb="49" eb="51">
      <t>カジュウ</t>
    </rPh>
    <rPh sb="51" eb="53">
      <t>ヘイキン</t>
    </rPh>
    <phoneticPr fontId="3"/>
  </si>
  <si>
    <t>外食</t>
  </si>
  <si>
    <t>被服関連サービス及び理美容サービスの加重平均</t>
    <rPh sb="8" eb="9">
      <t>オヨ</t>
    </rPh>
    <rPh sb="18" eb="20">
      <t>カジュウ</t>
    </rPh>
    <rPh sb="20" eb="22">
      <t>ヘイキン</t>
    </rPh>
    <phoneticPr fontId="3"/>
  </si>
  <si>
    <t>入場・観覧・ゲーム代及び他の娯楽サービスの加重平均</t>
    <rPh sb="3" eb="5">
      <t>カンラン</t>
    </rPh>
    <rPh sb="10" eb="11">
      <t>オヨ</t>
    </rPh>
    <rPh sb="12" eb="13">
      <t>ホカ</t>
    </rPh>
    <rPh sb="14" eb="16">
      <t>ゴラク</t>
    </rPh>
    <rPh sb="21" eb="23">
      <t>カジュウ</t>
    </rPh>
    <rPh sb="23" eb="25">
      <t>ヘイキン</t>
    </rPh>
    <phoneticPr fontId="3"/>
  </si>
  <si>
    <t>企業物価指数　２０２０年基準　国内企業物価指数（日本銀行）</t>
  </si>
  <si>
    <t>企業物価指数　２０２０年基準　輸入物価指数　円ベース（日本銀行）</t>
  </si>
  <si>
    <t>製造業部門別投入・産出物価指数　２０１１年基準　産出物価指数  製造業総合部門（日本銀行）</t>
  </si>
  <si>
    <t>建設工事費デフレーター　２０１５年度基準（国土交通省）</t>
  </si>
  <si>
    <t>企業向けサービス価格指数　２０２０年基準（日本銀行）</t>
  </si>
  <si>
    <t>２０２０年基準　消費者物価指数（全国）（総務省）</t>
    <rPh sb="4" eb="5">
      <t>ネン</t>
    </rPh>
    <phoneticPr fontId="3"/>
  </si>
  <si>
    <t>（控除）経常補助金</t>
    <rPh sb="1" eb="3">
      <t>コウジョ</t>
    </rPh>
    <rPh sb="4" eb="6">
      <t>ケイジョウ</t>
    </rPh>
    <rPh sb="6" eb="9">
      <t>ホジョキン</t>
    </rPh>
    <phoneticPr fontId="3"/>
  </si>
  <si>
    <t>常用雇用者</t>
    <rPh sb="0" eb="2">
      <t>ジョウヨウ</t>
    </rPh>
    <rPh sb="2" eb="4">
      <t>コヨウ</t>
    </rPh>
    <rPh sb="4" eb="5">
      <t>モノ</t>
    </rPh>
    <phoneticPr fontId="3"/>
  </si>
  <si>
    <t>臨時雇用者</t>
    <rPh sb="0" eb="2">
      <t>リンジ</t>
    </rPh>
    <rPh sb="2" eb="5">
      <t>コヨウシャ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</si>
</sst>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1" formatCode="_ * #,##0_ ;_ * \-#,##0_ ;_ * &quot;-&quot;_ ;_ @_ "/>
    <numFmt numFmtId="176" formatCode="00#"/>
    <numFmt numFmtId="177" formatCode="_-* #,##0_-;\-* #,##0_-;_-* &quot;-&quot;_-;_-@_-"/>
    <numFmt numFmtId="178" formatCode="#,##0_ "/>
    <numFmt numFmtId="179" formatCode="#,##0.000000_ "/>
    <numFmt numFmtId="180" formatCode="0#"/>
    <numFmt numFmtId="181" formatCode="0.000000_ "/>
    <numFmt numFmtId="182" formatCode="#,##0.000000;[Red]\-#,##0.000000"/>
    <numFmt numFmtId="183" formatCode="00"/>
    <numFmt numFmtId="184" formatCode="000"/>
    <numFmt numFmtId="185" formatCode="#,##0.000000_);[Red]\(#,##0.000000\)"/>
    <numFmt numFmtId="186" formatCode="0.00000"/>
    <numFmt numFmtId="187" formatCode="#,##0.00000_ "/>
    <numFmt numFmtId="188" formatCode="#,##0.0000000_ "/>
    <numFmt numFmtId="189" formatCode="0.00000_);[Red]\(0.00000\)"/>
    <numFmt numFmtId="190" formatCode="0.000000_);[Red]\(0.000000\)"/>
  </numFmts>
  <fonts count="30">
    <font>
      <sz val="10.5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.5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明朝"/>
      <family val="1"/>
      <charset val="128"/>
    </font>
    <font>
      <sz val="11"/>
      <color indexed="6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7"/>
      <name val="ＭＳ Ｐゴシック"/>
      <family val="3"/>
      <charset val="128"/>
    </font>
    <font>
      <sz val="10.5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9">
    <xf numFmtId="0" fontId="0" fillId="0" borderId="0"/>
    <xf numFmtId="9" fontId="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177" fontId="6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4" fillId="0" borderId="0"/>
    <xf numFmtId="0" fontId="13" fillId="0" borderId="0"/>
    <xf numFmtId="0" fontId="14" fillId="0" borderId="0"/>
    <xf numFmtId="0" fontId="4" fillId="0" borderId="0"/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4" fillId="0" borderId="0">
      <alignment wrapText="1"/>
    </xf>
    <xf numFmtId="0" fontId="6" fillId="0" borderId="0"/>
    <xf numFmtId="0" fontId="21" fillId="0" borderId="0">
      <alignment vertical="center"/>
    </xf>
    <xf numFmtId="0" fontId="2" fillId="0" borderId="0"/>
    <xf numFmtId="0" fontId="1" fillId="0" borderId="0">
      <alignment vertical="center"/>
    </xf>
    <xf numFmtId="0" fontId="21" fillId="0" borderId="0">
      <alignment vertical="center"/>
    </xf>
    <xf numFmtId="0" fontId="4" fillId="0" borderId="0">
      <alignment vertical="center"/>
    </xf>
    <xf numFmtId="0" fontId="4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>
      <alignment vertical="center"/>
    </xf>
    <xf numFmtId="0" fontId="6" fillId="0" borderId="0"/>
    <xf numFmtId="0" fontId="4" fillId="0" borderId="0">
      <alignment vertical="top" wrapText="1"/>
    </xf>
    <xf numFmtId="0" fontId="21" fillId="0" borderId="0">
      <alignment vertical="center"/>
    </xf>
    <xf numFmtId="0" fontId="21" fillId="0" borderId="0">
      <alignment vertical="center"/>
    </xf>
    <xf numFmtId="0" fontId="9" fillId="0" borderId="0"/>
  </cellStyleXfs>
  <cellXfs count="662">
    <xf numFmtId="0" fontId="0" fillId="0" borderId="0" xfId="0"/>
    <xf numFmtId="0" fontId="0" fillId="0" borderId="0" xfId="0" applyFill="1"/>
    <xf numFmtId="0" fontId="0" fillId="0" borderId="0" xfId="0" applyFill="1" applyAlignment="1">
      <alignment vertical="top"/>
    </xf>
    <xf numFmtId="0" fontId="4" fillId="0" borderId="0" xfId="0" applyFont="1" applyFill="1"/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right"/>
    </xf>
    <xf numFmtId="38" fontId="4" fillId="0" borderId="2" xfId="7" applyFont="1" applyFill="1" applyBorder="1" applyAlignment="1">
      <alignment shrinkToFit="1"/>
    </xf>
    <xf numFmtId="38" fontId="4" fillId="0" borderId="3" xfId="7" applyFont="1" applyFill="1" applyBorder="1" applyAlignment="1">
      <alignment shrinkToFit="1"/>
    </xf>
    <xf numFmtId="38" fontId="4" fillId="0" borderId="4" xfId="7" applyFont="1" applyFill="1" applyBorder="1" applyAlignment="1">
      <alignment shrinkToFit="1"/>
    </xf>
    <xf numFmtId="38" fontId="4" fillId="0" borderId="5" xfId="7" applyFont="1" applyFill="1" applyBorder="1" applyAlignment="1">
      <alignment shrinkToFit="1"/>
    </xf>
    <xf numFmtId="38" fontId="4" fillId="0" borderId="6" xfId="7" applyFont="1" applyFill="1" applyBorder="1" applyAlignment="1">
      <alignment shrinkToFit="1"/>
    </xf>
    <xf numFmtId="38" fontId="4" fillId="0" borderId="7" xfId="7" applyFont="1" applyFill="1" applyBorder="1" applyAlignment="1">
      <alignment horizontal="centerContinuous" shrinkToFit="1"/>
    </xf>
    <xf numFmtId="38" fontId="4" fillId="0" borderId="8" xfId="7" applyFont="1" applyFill="1" applyBorder="1" applyAlignment="1">
      <alignment shrinkToFit="1"/>
    </xf>
    <xf numFmtId="38" fontId="4" fillId="0" borderId="9" xfId="7" applyFont="1" applyFill="1" applyBorder="1" applyAlignment="1">
      <alignment horizontal="center" shrinkToFit="1"/>
    </xf>
    <xf numFmtId="38" fontId="4" fillId="0" borderId="0" xfId="7" applyFont="1" applyFill="1" applyAlignment="1">
      <alignment horizontal="center" shrinkToFit="1"/>
    </xf>
    <xf numFmtId="38" fontId="4" fillId="0" borderId="0" xfId="7" applyFont="1" applyFill="1" applyAlignment="1">
      <alignment shrinkToFit="1"/>
    </xf>
    <xf numFmtId="38" fontId="4" fillId="0" borderId="9" xfId="7" applyFont="1" applyFill="1" applyBorder="1" applyAlignment="1">
      <alignment shrinkToFit="1"/>
    </xf>
    <xf numFmtId="38" fontId="4" fillId="0" borderId="9" xfId="7" applyFont="1" applyFill="1" applyBorder="1" applyAlignment="1">
      <alignment horizontal="center" vertical="top" shrinkToFit="1"/>
    </xf>
    <xf numFmtId="38" fontId="4" fillId="0" borderId="8" xfId="7" applyFont="1" applyFill="1" applyBorder="1" applyAlignment="1">
      <alignment horizontal="center" vertical="top" shrinkToFit="1"/>
    </xf>
    <xf numFmtId="38" fontId="4" fillId="0" borderId="2" xfId="7" applyFont="1" applyFill="1" applyBorder="1" applyAlignment="1">
      <alignment horizontal="center" shrinkToFit="1"/>
    </xf>
    <xf numFmtId="38" fontId="4" fillId="0" borderId="4" xfId="7" applyFont="1" applyFill="1" applyBorder="1" applyAlignment="1">
      <alignment horizontal="center" shrinkToFit="1"/>
    </xf>
    <xf numFmtId="38" fontId="4" fillId="0" borderId="0" xfId="7" applyFont="1" applyFill="1" applyBorder="1" applyAlignment="1">
      <alignment horizontal="center" shrinkToFit="1"/>
    </xf>
    <xf numFmtId="38" fontId="4" fillId="0" borderId="11" xfId="7" applyFont="1" applyFill="1" applyBorder="1" applyAlignment="1">
      <alignment shrinkToFit="1"/>
    </xf>
    <xf numFmtId="38" fontId="4" fillId="0" borderId="1" xfId="7" applyFont="1" applyFill="1" applyBorder="1" applyAlignment="1">
      <alignment shrinkToFit="1"/>
    </xf>
    <xf numFmtId="38" fontId="4" fillId="0" borderId="11" xfId="7" applyFont="1" applyFill="1" applyBorder="1" applyAlignment="1">
      <alignment horizontal="center" vertical="top" shrinkToFit="1"/>
    </xf>
    <xf numFmtId="38" fontId="4" fillId="0" borderId="12" xfId="7" applyFont="1" applyFill="1" applyBorder="1" applyAlignment="1">
      <alignment horizontal="center" vertical="top" shrinkToFit="1"/>
    </xf>
    <xf numFmtId="0" fontId="4" fillId="0" borderId="0" xfId="0" applyFont="1"/>
    <xf numFmtId="0" fontId="0" fillId="0" borderId="0" xfId="0" applyFill="1" applyBorder="1" applyAlignment="1">
      <alignment horizontal="center" vertical="top"/>
    </xf>
    <xf numFmtId="0" fontId="11" fillId="0" borderId="0" xfId="0" applyFont="1" applyFill="1" applyBorder="1" applyAlignment="1">
      <alignment horizontal="left"/>
    </xf>
    <xf numFmtId="176" fontId="4" fillId="0" borderId="3" xfId="27" applyNumberFormat="1" applyFont="1" applyFill="1" applyBorder="1" applyAlignment="1">
      <alignment horizontal="center" vertical="center" shrinkToFit="1"/>
    </xf>
    <xf numFmtId="176" fontId="4" fillId="0" borderId="13" xfId="27" applyNumberFormat="1" applyFont="1" applyFill="1" applyBorder="1" applyAlignment="1">
      <alignment vertical="center" shrinkToFit="1"/>
    </xf>
    <xf numFmtId="176" fontId="4" fillId="0" borderId="14" xfId="27" applyNumberFormat="1" applyFont="1" applyFill="1" applyBorder="1" applyAlignment="1">
      <alignment horizontal="center" vertical="center" shrinkToFit="1"/>
    </xf>
    <xf numFmtId="176" fontId="4" fillId="0" borderId="8" xfId="27" applyNumberFormat="1" applyFont="1" applyFill="1" applyBorder="1" applyAlignment="1">
      <alignment vertical="center" shrinkToFit="1"/>
    </xf>
    <xf numFmtId="176" fontId="4" fillId="0" borderId="15" xfId="27" applyNumberFormat="1" applyFont="1" applyFill="1" applyBorder="1" applyAlignment="1">
      <alignment horizontal="center" vertical="center" shrinkToFit="1"/>
    </xf>
    <xf numFmtId="176" fontId="4" fillId="0" borderId="16" xfId="27" applyNumberFormat="1" applyFont="1" applyFill="1" applyBorder="1" applyAlignment="1">
      <alignment vertical="center" shrinkToFit="1"/>
    </xf>
    <xf numFmtId="176" fontId="4" fillId="0" borderId="18" xfId="27" applyNumberFormat="1" applyFont="1" applyFill="1" applyBorder="1" applyAlignment="1">
      <alignment horizontal="center" vertical="center" shrinkToFit="1"/>
    </xf>
    <xf numFmtId="176" fontId="4" fillId="0" borderId="19" xfId="27" applyNumberFormat="1" applyFont="1" applyFill="1" applyBorder="1" applyAlignment="1">
      <alignment vertical="center" shrinkToFit="1"/>
    </xf>
    <xf numFmtId="178" fontId="4" fillId="0" borderId="3" xfId="0" applyNumberFormat="1" applyFont="1" applyFill="1" applyBorder="1" applyAlignment="1">
      <alignment vertical="center" shrinkToFit="1"/>
    </xf>
    <xf numFmtId="178" fontId="4" fillId="0" borderId="14" xfId="0" applyNumberFormat="1" applyFont="1" applyFill="1" applyBorder="1" applyAlignment="1">
      <alignment vertical="center" shrinkToFit="1"/>
    </xf>
    <xf numFmtId="178" fontId="4" fillId="0" borderId="0" xfId="0" applyNumberFormat="1" applyFont="1" applyFill="1" applyBorder="1" applyAlignment="1">
      <alignment vertical="center" shrinkToFit="1"/>
    </xf>
    <xf numFmtId="178" fontId="4" fillId="0" borderId="15" xfId="0" applyNumberFormat="1" applyFont="1" applyFill="1" applyBorder="1" applyAlignment="1">
      <alignment vertical="center" shrinkToFit="1"/>
    </xf>
    <xf numFmtId="178" fontId="4" fillId="0" borderId="18" xfId="0" applyNumberFormat="1" applyFont="1" applyFill="1" applyBorder="1" applyAlignment="1">
      <alignment vertical="center" shrinkToFit="1"/>
    </xf>
    <xf numFmtId="178" fontId="4" fillId="0" borderId="21" xfId="0" applyNumberFormat="1" applyFont="1" applyFill="1" applyBorder="1" applyAlignment="1">
      <alignment vertical="center" shrinkToFit="1"/>
    </xf>
    <xf numFmtId="178" fontId="4" fillId="0" borderId="7" xfId="0" applyNumberFormat="1" applyFont="1" applyFill="1" applyBorder="1" applyAlignment="1">
      <alignment vertical="center" shrinkToFit="1"/>
    </xf>
    <xf numFmtId="178" fontId="4" fillId="0" borderId="10" xfId="0" applyNumberFormat="1" applyFont="1" applyFill="1" applyBorder="1" applyAlignment="1">
      <alignment vertical="center" shrinkToFit="1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/>
    <xf numFmtId="0" fontId="4" fillId="0" borderId="3" xfId="0" applyFont="1" applyFill="1" applyBorder="1" applyAlignment="1">
      <alignment horizontal="center" vertical="top" shrinkToFit="1"/>
    </xf>
    <xf numFmtId="0" fontId="4" fillId="0" borderId="13" xfId="0" applyFont="1" applyFill="1" applyBorder="1" applyAlignment="1">
      <alignment horizontal="center" vertical="top" shrinkToFit="1"/>
    </xf>
    <xf numFmtId="176" fontId="1" fillId="0" borderId="2" xfId="27" applyNumberFormat="1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center" vertical="top" shrinkToFit="1"/>
    </xf>
    <xf numFmtId="0" fontId="4" fillId="0" borderId="12" xfId="0" applyFont="1" applyFill="1" applyBorder="1" applyAlignment="1">
      <alignment horizontal="center" vertical="top" shrinkToFit="1"/>
    </xf>
    <xf numFmtId="176" fontId="1" fillId="0" borderId="21" xfId="27" applyNumberFormat="1" applyFont="1" applyFill="1" applyBorder="1" applyAlignment="1">
      <alignment horizontal="center" vertical="top" wrapText="1"/>
    </xf>
    <xf numFmtId="176" fontId="1" fillId="0" borderId="1" xfId="27" applyNumberFormat="1" applyFont="1" applyFill="1" applyBorder="1" applyAlignment="1">
      <alignment horizontal="center" vertical="top" wrapText="1"/>
    </xf>
    <xf numFmtId="176" fontId="1" fillId="0" borderId="12" xfId="27" applyNumberFormat="1" applyFont="1" applyFill="1" applyBorder="1" applyAlignment="1">
      <alignment horizontal="center" vertical="top" wrapText="1"/>
    </xf>
    <xf numFmtId="176" fontId="1" fillId="0" borderId="11" xfId="27" applyNumberFormat="1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Alignment="1">
      <alignment vertical="center"/>
    </xf>
    <xf numFmtId="176" fontId="1" fillId="0" borderId="7" xfId="27" applyNumberFormat="1" applyFont="1" applyFill="1" applyBorder="1" applyAlignment="1">
      <alignment horizontal="center" vertical="center" shrinkToFit="1"/>
    </xf>
    <xf numFmtId="176" fontId="1" fillId="0" borderId="6" xfId="27" applyNumberFormat="1" applyFont="1" applyFill="1" applyBorder="1" applyAlignment="1">
      <alignment vertical="center" shrinkToFit="1"/>
    </xf>
    <xf numFmtId="0" fontId="4" fillId="0" borderId="4" xfId="0" applyFont="1" applyFill="1" applyBorder="1"/>
    <xf numFmtId="0" fontId="11" fillId="0" borderId="0" xfId="0" applyFont="1" applyFill="1" applyAlignment="1">
      <alignment horizontal="left" vertical="top"/>
    </xf>
    <xf numFmtId="0" fontId="4" fillId="0" borderId="0" xfId="0" applyFont="1" applyFill="1" applyAlignment="1">
      <alignment vertical="center" shrinkToFit="1"/>
    </xf>
    <xf numFmtId="0" fontId="0" fillId="0" borderId="0" xfId="0" applyFont="1" applyFill="1"/>
    <xf numFmtId="0" fontId="4" fillId="0" borderId="8" xfId="0" applyFont="1" applyFill="1" applyBorder="1" applyAlignment="1">
      <alignment vertical="top" shrinkToFit="1"/>
    </xf>
    <xf numFmtId="0" fontId="12" fillId="0" borderId="0" xfId="0" applyFont="1" applyFill="1" applyBorder="1" applyAlignment="1">
      <alignment horizontal="left"/>
    </xf>
    <xf numFmtId="0" fontId="11" fillId="0" borderId="0" xfId="17" applyFont="1" applyFill="1" applyBorder="1" applyAlignment="1">
      <alignment horizontal="left"/>
    </xf>
    <xf numFmtId="0" fontId="4" fillId="0" borderId="14" xfId="0" applyFont="1" applyFill="1" applyBorder="1" applyAlignment="1">
      <alignment horizontal="center" vertical="top" shrinkToFit="1"/>
    </xf>
    <xf numFmtId="0" fontId="4" fillId="0" borderId="8" xfId="0" applyFont="1" applyFill="1" applyBorder="1" applyAlignment="1">
      <alignment horizontal="center" vertical="top" shrinkToFit="1"/>
    </xf>
    <xf numFmtId="0" fontId="4" fillId="0" borderId="3" xfId="0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Fill="1" applyAlignment="1">
      <alignment horizontal="right" vertical="top"/>
    </xf>
    <xf numFmtId="0" fontId="16" fillId="0" borderId="0" xfId="0" applyFont="1" applyFill="1" applyAlignment="1">
      <alignment horizontal="right" vertical="top"/>
    </xf>
    <xf numFmtId="0" fontId="4" fillId="0" borderId="10" xfId="0" applyFont="1" applyBorder="1"/>
    <xf numFmtId="0" fontId="0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3" xfId="0" applyFont="1" applyFill="1" applyBorder="1"/>
    <xf numFmtId="0" fontId="4" fillId="0" borderId="13" xfId="0" applyFont="1" applyFill="1" applyBorder="1"/>
    <xf numFmtId="0" fontId="4" fillId="0" borderId="7" xfId="0" applyFont="1" applyFill="1" applyBorder="1" applyAlignment="1">
      <alignment horizontal="centerContinuous" vertical="top"/>
    </xf>
    <xf numFmtId="0" fontId="4" fillId="0" borderId="5" xfId="0" applyFont="1" applyFill="1" applyBorder="1" applyAlignment="1">
      <alignment horizontal="centerContinuous" vertical="top"/>
    </xf>
    <xf numFmtId="0" fontId="4" fillId="0" borderId="6" xfId="0" applyFont="1" applyFill="1" applyBorder="1" applyAlignment="1">
      <alignment horizontal="centerContinuous" vertical="top"/>
    </xf>
    <xf numFmtId="0" fontId="4" fillId="0" borderId="14" xfId="0" applyFont="1" applyFill="1" applyBorder="1"/>
    <xf numFmtId="0" fontId="4" fillId="0" borderId="8" xfId="0" applyFont="1" applyFill="1" applyBorder="1"/>
    <xf numFmtId="0" fontId="4" fillId="0" borderId="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 wrapText="1"/>
    </xf>
    <xf numFmtId="0" fontId="4" fillId="0" borderId="21" xfId="0" applyFont="1" applyFill="1" applyBorder="1"/>
    <xf numFmtId="0" fontId="4" fillId="0" borderId="1" xfId="0" applyFont="1" applyFill="1" applyBorder="1"/>
    <xf numFmtId="0" fontId="4" fillId="0" borderId="12" xfId="0" applyFont="1" applyFill="1" applyBorder="1"/>
    <xf numFmtId="0" fontId="4" fillId="0" borderId="11" xfId="0" applyFont="1" applyFill="1" applyBorder="1" applyAlignment="1">
      <alignment horizontal="center" vertical="top"/>
    </xf>
    <xf numFmtId="0" fontId="4" fillId="0" borderId="13" xfId="0" applyFont="1" applyFill="1" applyBorder="1" applyAlignment="1">
      <alignment shrinkToFit="1"/>
    </xf>
    <xf numFmtId="0" fontId="4" fillId="0" borderId="0" xfId="0" applyFont="1" applyFill="1" applyBorder="1" applyAlignment="1">
      <alignment shrinkToFit="1"/>
    </xf>
    <xf numFmtId="183" fontId="4" fillId="0" borderId="14" xfId="0" applyNumberFormat="1" applyFont="1" applyFill="1" applyBorder="1" applyAlignment="1">
      <alignment shrinkToFit="1"/>
    </xf>
    <xf numFmtId="183" fontId="4" fillId="0" borderId="0" xfId="0" applyNumberFormat="1" applyFont="1" applyFill="1" applyBorder="1" applyAlignment="1">
      <alignment shrinkToFit="1"/>
    </xf>
    <xf numFmtId="0" fontId="4" fillId="0" borderId="8" xfId="0" applyFont="1" applyFill="1" applyBorder="1" applyAlignment="1">
      <alignment shrinkToFit="1"/>
    </xf>
    <xf numFmtId="183" fontId="4" fillId="0" borderId="7" xfId="0" applyNumberFormat="1" applyFont="1" applyFill="1" applyBorder="1" applyAlignment="1">
      <alignment shrinkToFit="1"/>
    </xf>
    <xf numFmtId="183" fontId="4" fillId="0" borderId="5" xfId="0" applyNumberFormat="1" applyFont="1" applyFill="1" applyBorder="1" applyAlignment="1">
      <alignment shrinkToFit="1"/>
    </xf>
    <xf numFmtId="0" fontId="4" fillId="0" borderId="6" xfId="0" applyFont="1" applyFill="1" applyBorder="1" applyAlignment="1">
      <alignment shrinkToFit="1"/>
    </xf>
    <xf numFmtId="0" fontId="4" fillId="0" borderId="0" xfId="0" applyFont="1" applyFill="1" applyAlignment="1">
      <alignment shrinkToFit="1"/>
    </xf>
    <xf numFmtId="0" fontId="4" fillId="0" borderId="7" xfId="0" applyFont="1" applyFill="1" applyBorder="1" applyAlignment="1">
      <alignment shrinkToFit="1"/>
    </xf>
    <xf numFmtId="0" fontId="4" fillId="0" borderId="5" xfId="0" applyFont="1" applyFill="1" applyBorder="1" applyAlignment="1">
      <alignment shrinkToFit="1"/>
    </xf>
    <xf numFmtId="0" fontId="4" fillId="0" borderId="10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vertical="center" shrinkToFit="1"/>
    </xf>
    <xf numFmtId="0" fontId="4" fillId="0" borderId="6" xfId="0" applyFont="1" applyFill="1" applyBorder="1" applyAlignment="1">
      <alignment vertical="center" shrinkToFit="1"/>
    </xf>
    <xf numFmtId="0" fontId="4" fillId="0" borderId="5" xfId="0" applyFont="1" applyFill="1" applyBorder="1" applyAlignment="1">
      <alignment horizontal="centerContinuous"/>
    </xf>
    <xf numFmtId="0" fontId="4" fillId="0" borderId="6" xfId="0" applyFont="1" applyFill="1" applyBorder="1" applyAlignment="1">
      <alignment horizontal="centerContinuous"/>
    </xf>
    <xf numFmtId="0" fontId="4" fillId="0" borderId="12" xfId="0" applyFont="1" applyFill="1" applyBorder="1" applyAlignment="1">
      <alignment shrinkToFit="1"/>
    </xf>
    <xf numFmtId="38" fontId="4" fillId="0" borderId="7" xfId="7" applyFont="1" applyFill="1" applyBorder="1" applyAlignment="1">
      <alignment horizontal="centerContinuous"/>
    </xf>
    <xf numFmtId="0" fontId="4" fillId="0" borderId="10" xfId="0" applyFont="1" applyBorder="1" applyAlignment="1">
      <alignment horizontal="center"/>
    </xf>
    <xf numFmtId="0" fontId="12" fillId="0" borderId="23" xfId="0" applyFont="1" applyFill="1" applyBorder="1" applyAlignment="1">
      <alignment shrinkToFit="1"/>
    </xf>
    <xf numFmtId="0" fontId="4" fillId="0" borderId="13" xfId="0" applyFont="1" applyFill="1" applyBorder="1" applyAlignment="1">
      <alignment horizontal="center" vertical="top" wrapText="1"/>
    </xf>
    <xf numFmtId="181" fontId="4" fillId="0" borderId="3" xfId="27" applyNumberFormat="1" applyFont="1" applyFill="1" applyBorder="1" applyAlignment="1">
      <alignment horizontal="right" vertical="center" shrinkToFit="1"/>
    </xf>
    <xf numFmtId="181" fontId="4" fillId="0" borderId="14" xfId="27" applyNumberFormat="1" applyFont="1" applyFill="1" applyBorder="1" applyAlignment="1">
      <alignment horizontal="right" vertical="center" shrinkToFit="1"/>
    </xf>
    <xf numFmtId="181" fontId="4" fillId="0" borderId="15" xfId="27" applyNumberFormat="1" applyFont="1" applyFill="1" applyBorder="1" applyAlignment="1">
      <alignment horizontal="right" vertical="center" shrinkToFit="1"/>
    </xf>
    <xf numFmtId="181" fontId="4" fillId="0" borderId="18" xfId="27" applyNumberFormat="1" applyFont="1" applyFill="1" applyBorder="1" applyAlignment="1">
      <alignment horizontal="right" vertical="center" shrinkToFit="1"/>
    </xf>
    <xf numFmtId="0" fontId="4" fillId="0" borderId="10" xfId="0" applyFont="1" applyFill="1" applyBorder="1" applyAlignment="1">
      <alignment horizontal="center" shrinkToFit="1"/>
    </xf>
    <xf numFmtId="179" fontId="4" fillId="0" borderId="2" xfId="2" applyNumberFormat="1" applyFont="1" applyFill="1" applyBorder="1" applyAlignment="1">
      <alignment shrinkToFit="1"/>
    </xf>
    <xf numFmtId="176" fontId="1" fillId="0" borderId="0" xfId="27" applyNumberFormat="1" applyFont="1" applyFill="1" applyBorder="1" applyAlignment="1">
      <alignment vertical="center" shrinkToFit="1"/>
    </xf>
    <xf numFmtId="0" fontId="4" fillId="0" borderId="0" xfId="0" applyFont="1" applyFill="1" applyAlignment="1">
      <alignment horizontal="left" vertical="top"/>
    </xf>
    <xf numFmtId="176" fontId="17" fillId="0" borderId="2" xfId="27" applyNumberFormat="1" applyFont="1" applyFill="1" applyBorder="1" applyAlignment="1">
      <alignment horizontal="center" vertical="top"/>
    </xf>
    <xf numFmtId="176" fontId="17" fillId="0" borderId="11" xfId="27" applyNumberFormat="1" applyFont="1" applyFill="1" applyBorder="1" applyAlignment="1">
      <alignment horizontal="center" vertical="top" wrapText="1"/>
    </xf>
    <xf numFmtId="176" fontId="17" fillId="0" borderId="18" xfId="27" applyNumberFormat="1" applyFont="1" applyFill="1" applyBorder="1" applyAlignment="1">
      <alignment horizontal="center" vertical="center" shrinkToFit="1"/>
    </xf>
    <xf numFmtId="176" fontId="17" fillId="0" borderId="19" xfId="27" applyNumberFormat="1" applyFont="1" applyFill="1" applyBorder="1" applyAlignment="1">
      <alignment vertical="center" shrinkToFit="1"/>
    </xf>
    <xf numFmtId="181" fontId="17" fillId="0" borderId="18" xfId="27" applyNumberFormat="1" applyFont="1" applyFill="1" applyBorder="1" applyAlignment="1">
      <alignment horizontal="right" vertical="center" shrinkToFit="1"/>
    </xf>
    <xf numFmtId="176" fontId="17" fillId="0" borderId="21" xfId="27" applyNumberFormat="1" applyFont="1" applyFill="1" applyBorder="1" applyAlignment="1">
      <alignment horizontal="center" vertical="center" shrinkToFit="1"/>
    </xf>
    <xf numFmtId="176" fontId="17" fillId="0" borderId="12" xfId="27" applyNumberFormat="1" applyFont="1" applyFill="1" applyBorder="1" applyAlignment="1">
      <alignment vertical="center" shrinkToFit="1"/>
    </xf>
    <xf numFmtId="181" fontId="17" fillId="0" borderId="21" xfId="27" applyNumberFormat="1" applyFont="1" applyFill="1" applyBorder="1" applyAlignment="1">
      <alignment horizontal="right" vertical="center" shrinkToFit="1"/>
    </xf>
    <xf numFmtId="176" fontId="17" fillId="0" borderId="7" xfId="27" applyNumberFormat="1" applyFont="1" applyFill="1" applyBorder="1" applyAlignment="1">
      <alignment horizontal="center" vertical="center" shrinkToFit="1"/>
    </xf>
    <xf numFmtId="176" fontId="17" fillId="0" borderId="6" xfId="27" applyNumberFormat="1" applyFont="1" applyFill="1" applyBorder="1" applyAlignment="1">
      <alignment vertical="center" shrinkToFit="1"/>
    </xf>
    <xf numFmtId="0" fontId="4" fillId="0" borderId="6" xfId="0" applyFont="1" applyFill="1" applyBorder="1" applyAlignment="1">
      <alignment vertical="center"/>
    </xf>
    <xf numFmtId="0" fontId="4" fillId="0" borderId="0" xfId="0" applyFont="1" applyFill="1" applyAlignment="1">
      <alignment horizontal="center"/>
    </xf>
    <xf numFmtId="0" fontId="4" fillId="0" borderId="3" xfId="0" applyFont="1" applyFill="1" applyBorder="1" applyAlignment="1">
      <alignment shrinkToFit="1"/>
    </xf>
    <xf numFmtId="0" fontId="4" fillId="0" borderId="3" xfId="0" applyFont="1" applyFill="1" applyBorder="1" applyAlignment="1">
      <alignment horizontal="center" shrinkToFit="1"/>
    </xf>
    <xf numFmtId="0" fontId="4" fillId="0" borderId="3" xfId="0" applyFont="1" applyFill="1" applyBorder="1" applyAlignment="1">
      <alignment horizontal="centerContinuous" shrinkToFit="1"/>
    </xf>
    <xf numFmtId="0" fontId="4" fillId="0" borderId="4" xfId="0" applyFont="1" applyFill="1" applyBorder="1" applyAlignment="1">
      <alignment horizontal="centerContinuous" shrinkToFit="1"/>
    </xf>
    <xf numFmtId="0" fontId="4" fillId="0" borderId="13" xfId="0" applyFont="1" applyFill="1" applyBorder="1" applyAlignment="1">
      <alignment horizontal="centerContinuous" shrinkToFit="1"/>
    </xf>
    <xf numFmtId="0" fontId="4" fillId="0" borderId="14" xfId="0" applyFont="1" applyFill="1" applyBorder="1" applyAlignment="1">
      <alignment shrinkToFit="1"/>
    </xf>
    <xf numFmtId="0" fontId="4" fillId="0" borderId="21" xfId="0" applyFont="1" applyFill="1" applyBorder="1" applyAlignment="1">
      <alignment shrinkToFit="1"/>
    </xf>
    <xf numFmtId="0" fontId="4" fillId="0" borderId="3" xfId="0" applyFont="1" applyFill="1" applyBorder="1" applyAlignment="1">
      <alignment vertical="center" shrinkToFit="1"/>
    </xf>
    <xf numFmtId="0" fontId="4" fillId="0" borderId="5" xfId="0" applyFont="1" applyFill="1" applyBorder="1"/>
    <xf numFmtId="178" fontId="4" fillId="0" borderId="5" xfId="0" applyNumberFormat="1" applyFont="1" applyFill="1" applyBorder="1"/>
    <xf numFmtId="178" fontId="4" fillId="0" borderId="4" xfId="0" applyNumberFormat="1" applyFont="1" applyFill="1" applyBorder="1"/>
    <xf numFmtId="178" fontId="4" fillId="0" borderId="4" xfId="0" applyNumberFormat="1" applyFont="1" applyFill="1" applyBorder="1" applyAlignment="1">
      <alignment horizontal="right"/>
    </xf>
    <xf numFmtId="0" fontId="4" fillId="0" borderId="13" xfId="0" applyFont="1" applyFill="1" applyBorder="1" applyAlignment="1">
      <alignment horizontal="center" shrinkToFit="1"/>
    </xf>
    <xf numFmtId="0" fontId="4" fillId="0" borderId="8" xfId="0" applyFont="1" applyFill="1" applyBorder="1" applyAlignment="1">
      <alignment horizontal="left" shrinkToFit="1"/>
    </xf>
    <xf numFmtId="0" fontId="4" fillId="0" borderId="4" xfId="0" applyFont="1" applyFill="1" applyBorder="1" applyAlignment="1">
      <alignment shrinkToFit="1"/>
    </xf>
    <xf numFmtId="0" fontId="4" fillId="0" borderId="5" xfId="0" applyFont="1" applyFill="1" applyBorder="1" applyAlignment="1">
      <alignment horizontal="centerContinuous" shrinkToFit="1"/>
    </xf>
    <xf numFmtId="0" fontId="4" fillId="0" borderId="6" xfId="0" applyFont="1" applyFill="1" applyBorder="1" applyAlignment="1">
      <alignment horizontal="centerContinuous" shrinkToFit="1"/>
    </xf>
    <xf numFmtId="0" fontId="4" fillId="0" borderId="1" xfId="0" applyFont="1" applyFill="1" applyBorder="1" applyAlignment="1">
      <alignment shrinkToFit="1"/>
    </xf>
    <xf numFmtId="178" fontId="4" fillId="0" borderId="24" xfId="0" applyNumberFormat="1" applyFont="1" applyFill="1" applyBorder="1" applyAlignment="1">
      <alignment vertical="center" shrinkToFit="1"/>
    </xf>
    <xf numFmtId="178" fontId="4" fillId="0" borderId="9" xfId="0" applyNumberFormat="1" applyFont="1" applyFill="1" applyBorder="1" applyAlignment="1">
      <alignment vertical="center" shrinkToFit="1"/>
    </xf>
    <xf numFmtId="178" fontId="4" fillId="0" borderId="22" xfId="0" applyNumberFormat="1" applyFont="1" applyFill="1" applyBorder="1" applyAlignment="1">
      <alignment vertical="center" shrinkToFit="1"/>
    </xf>
    <xf numFmtId="178" fontId="4" fillId="0" borderId="11" xfId="0" applyNumberFormat="1" applyFont="1" applyFill="1" applyBorder="1" applyAlignment="1">
      <alignment vertical="center" shrinkToFit="1"/>
    </xf>
    <xf numFmtId="178" fontId="4" fillId="0" borderId="21" xfId="0" applyNumberFormat="1" applyFont="1" applyFill="1" applyBorder="1" applyAlignment="1">
      <alignment shrinkToFit="1"/>
    </xf>
    <xf numFmtId="178" fontId="4" fillId="0" borderId="10" xfId="0" applyNumberFormat="1" applyFont="1" applyFill="1" applyBorder="1" applyAlignment="1">
      <alignment horizontal="center" shrinkToFit="1"/>
    </xf>
    <xf numFmtId="178" fontId="4" fillId="0" borderId="10" xfId="0" applyNumberFormat="1" applyFont="1" applyFill="1" applyBorder="1" applyAlignment="1">
      <alignment shrinkToFit="1"/>
    </xf>
    <xf numFmtId="178" fontId="4" fillId="0" borderId="10" xfId="2" applyNumberFormat="1" applyFont="1" applyFill="1" applyBorder="1" applyAlignment="1">
      <alignment shrinkToFit="1"/>
    </xf>
    <xf numFmtId="181" fontId="4" fillId="0" borderId="6" xfId="0" applyNumberFormat="1" applyFont="1" applyFill="1" applyBorder="1" applyAlignment="1">
      <alignment shrinkToFit="1"/>
    </xf>
    <xf numFmtId="179" fontId="4" fillId="0" borderId="10" xfId="2" applyNumberFormat="1" applyFont="1" applyFill="1" applyBorder="1" applyAlignment="1">
      <alignment shrinkToFit="1"/>
    </xf>
    <xf numFmtId="178" fontId="4" fillId="0" borderId="2" xfId="2" applyNumberFormat="1" applyFont="1" applyFill="1" applyBorder="1" applyAlignment="1">
      <alignment shrinkToFit="1"/>
    </xf>
    <xf numFmtId="178" fontId="4" fillId="0" borderId="9" xfId="2" applyNumberFormat="1" applyFont="1" applyFill="1" applyBorder="1" applyAlignment="1">
      <alignment shrinkToFit="1"/>
    </xf>
    <xf numFmtId="178" fontId="4" fillId="0" borderId="6" xfId="0" applyNumberFormat="1" applyFont="1" applyFill="1" applyBorder="1" applyAlignment="1">
      <alignment horizontal="right" shrinkToFit="1"/>
    </xf>
    <xf numFmtId="178" fontId="4" fillId="0" borderId="6" xfId="0" applyNumberFormat="1" applyFont="1" applyFill="1" applyBorder="1" applyAlignment="1">
      <alignment shrinkToFit="1"/>
    </xf>
    <xf numFmtId="178" fontId="4" fillId="0" borderId="6" xfId="2" applyNumberFormat="1" applyFont="1" applyFill="1" applyBorder="1" applyAlignment="1">
      <alignment shrinkToFit="1"/>
    </xf>
    <xf numFmtId="179" fontId="4" fillId="0" borderId="10" xfId="0" applyNumberFormat="1" applyFont="1" applyFill="1" applyBorder="1" applyAlignment="1">
      <alignment shrinkToFit="1"/>
    </xf>
    <xf numFmtId="179" fontId="4" fillId="0" borderId="9" xfId="2" applyNumberFormat="1" applyFont="1" applyFill="1" applyBorder="1" applyAlignment="1">
      <alignment shrinkToFit="1"/>
    </xf>
    <xf numFmtId="179" fontId="4" fillId="0" borderId="6" xfId="0" applyNumberFormat="1" applyFont="1" applyFill="1" applyBorder="1" applyAlignment="1">
      <alignment shrinkToFit="1"/>
    </xf>
    <xf numFmtId="178" fontId="4" fillId="0" borderId="4" xfId="0" applyNumberFormat="1" applyFont="1" applyFill="1" applyBorder="1" applyAlignment="1">
      <alignment vertical="center" shrinkToFit="1"/>
    </xf>
    <xf numFmtId="178" fontId="4" fillId="0" borderId="2" xfId="0" applyNumberFormat="1" applyFont="1" applyFill="1" applyBorder="1" applyAlignment="1">
      <alignment vertical="center" shrinkToFit="1"/>
    </xf>
    <xf numFmtId="178" fontId="4" fillId="0" borderId="17" xfId="0" applyNumberFormat="1" applyFont="1" applyFill="1" applyBorder="1" applyAlignment="1">
      <alignment vertical="center" shrinkToFit="1"/>
    </xf>
    <xf numFmtId="178" fontId="4" fillId="0" borderId="20" xfId="0" applyNumberFormat="1" applyFont="1" applyFill="1" applyBorder="1" applyAlignment="1">
      <alignment vertical="center" shrinkToFit="1"/>
    </xf>
    <xf numFmtId="178" fontId="4" fillId="0" borderId="1" xfId="0" applyNumberFormat="1" applyFont="1" applyFill="1" applyBorder="1" applyAlignment="1">
      <alignment vertical="center" shrinkToFit="1"/>
    </xf>
    <xf numFmtId="178" fontId="4" fillId="0" borderId="5" xfId="0" applyNumberFormat="1" applyFont="1" applyFill="1" applyBorder="1" applyAlignment="1">
      <alignment vertical="center" shrinkToFit="1"/>
    </xf>
    <xf numFmtId="178" fontId="4" fillId="0" borderId="6" xfId="0" applyNumberFormat="1" applyFont="1" applyFill="1" applyBorder="1" applyAlignment="1">
      <alignment vertical="center" shrinkToFit="1"/>
    </xf>
    <xf numFmtId="178" fontId="4" fillId="0" borderId="13" xfId="0" applyNumberFormat="1" applyFont="1" applyFill="1" applyBorder="1" applyAlignment="1">
      <alignment vertical="center" shrinkToFit="1"/>
    </xf>
    <xf numFmtId="178" fontId="4" fillId="0" borderId="8" xfId="0" applyNumberFormat="1" applyFont="1" applyFill="1" applyBorder="1" applyAlignment="1">
      <alignment vertical="center" shrinkToFit="1"/>
    </xf>
    <xf numFmtId="178" fontId="4" fillId="0" borderId="16" xfId="0" applyNumberFormat="1" applyFont="1" applyFill="1" applyBorder="1" applyAlignment="1">
      <alignment vertical="center" shrinkToFit="1"/>
    </xf>
    <xf numFmtId="178" fontId="4" fillId="0" borderId="19" xfId="0" applyNumberFormat="1" applyFont="1" applyFill="1" applyBorder="1" applyAlignment="1">
      <alignment vertical="center" shrinkToFit="1"/>
    </xf>
    <xf numFmtId="178" fontId="4" fillId="0" borderId="12" xfId="0" applyNumberFormat="1" applyFont="1" applyFill="1" applyBorder="1" applyAlignment="1">
      <alignment vertical="center" shrinkToFit="1"/>
    </xf>
    <xf numFmtId="178" fontId="4" fillId="0" borderId="2" xfId="0" quotePrefix="1" applyNumberFormat="1" applyFont="1" applyFill="1" applyBorder="1" applyAlignment="1">
      <alignment vertical="center" shrinkToFit="1"/>
    </xf>
    <xf numFmtId="178" fontId="4" fillId="0" borderId="0" xfId="0" applyNumberFormat="1" applyFont="1" applyFill="1" applyAlignment="1">
      <alignment vertical="center" shrinkToFit="1"/>
    </xf>
    <xf numFmtId="178" fontId="4" fillId="0" borderId="2" xfId="7" applyNumberFormat="1" applyFont="1" applyFill="1" applyBorder="1" applyAlignment="1">
      <alignment shrinkToFit="1"/>
    </xf>
    <xf numFmtId="178" fontId="4" fillId="0" borderId="9" xfId="7" applyNumberFormat="1" applyFont="1" applyFill="1" applyBorder="1" applyAlignment="1">
      <alignment shrinkToFit="1"/>
    </xf>
    <xf numFmtId="178" fontId="4" fillId="0" borderId="22" xfId="7" applyNumberFormat="1" applyFont="1" applyFill="1" applyBorder="1" applyAlignment="1">
      <alignment shrinkToFit="1"/>
    </xf>
    <xf numFmtId="178" fontId="4" fillId="0" borderId="10" xfId="7" applyNumberFormat="1" applyFont="1" applyFill="1" applyBorder="1" applyAlignment="1">
      <alignment shrinkToFit="1"/>
    </xf>
    <xf numFmtId="179" fontId="4" fillId="0" borderId="8" xfId="27" applyNumberFormat="1" applyFont="1" applyFill="1" applyBorder="1" applyAlignment="1">
      <alignment vertical="center" shrinkToFit="1"/>
    </xf>
    <xf numFmtId="179" fontId="4" fillId="0" borderId="16" xfId="27" applyNumberFormat="1" applyFont="1" applyFill="1" applyBorder="1" applyAlignment="1">
      <alignment vertical="center" shrinkToFit="1"/>
    </xf>
    <xf numFmtId="179" fontId="4" fillId="0" borderId="19" xfId="27" applyNumberFormat="1" applyFont="1" applyFill="1" applyBorder="1" applyAlignment="1">
      <alignment vertical="center" shrinkToFit="1"/>
    </xf>
    <xf numFmtId="179" fontId="17" fillId="0" borderId="19" xfId="27" applyNumberFormat="1" applyFont="1" applyFill="1" applyBorder="1" applyAlignment="1">
      <alignment vertical="center" shrinkToFit="1"/>
    </xf>
    <xf numFmtId="179" fontId="17" fillId="0" borderId="12" xfId="27" applyNumberFormat="1" applyFont="1" applyFill="1" applyBorder="1" applyAlignment="1">
      <alignment vertical="center" shrinkToFit="1"/>
    </xf>
    <xf numFmtId="179" fontId="4" fillId="0" borderId="10" xfId="0" applyNumberFormat="1" applyFont="1" applyFill="1" applyBorder="1" applyAlignment="1">
      <alignment vertical="center" shrinkToFit="1"/>
    </xf>
    <xf numFmtId="0" fontId="1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right" wrapText="1"/>
    </xf>
    <xf numFmtId="0" fontId="11" fillId="0" borderId="0" xfId="0" applyFont="1" applyFill="1" applyAlignment="1">
      <alignment horizontal="center" vertical="center"/>
    </xf>
    <xf numFmtId="0" fontId="12" fillId="0" borderId="25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left" vertical="center" wrapText="1"/>
    </xf>
    <xf numFmtId="0" fontId="4" fillId="0" borderId="10" xfId="0" applyFont="1" applyFill="1" applyBorder="1" applyAlignment="1">
      <alignment horizontal="center" vertical="center" wrapText="1" shrinkToFit="1"/>
    </xf>
    <xf numFmtId="9" fontId="4" fillId="0" borderId="10" xfId="0" applyNumberFormat="1" applyFont="1" applyFill="1" applyBorder="1" applyAlignment="1">
      <alignment horizontal="center" vertical="center" wrapText="1" shrinkToFit="1"/>
    </xf>
    <xf numFmtId="0" fontId="4" fillId="0" borderId="19" xfId="0" applyFont="1" applyFill="1" applyBorder="1" applyAlignment="1">
      <alignment vertical="center" shrinkToFit="1"/>
    </xf>
    <xf numFmtId="0" fontId="4" fillId="0" borderId="8" xfId="0" applyFont="1" applyFill="1" applyBorder="1" applyAlignment="1">
      <alignment vertical="center" shrinkToFit="1"/>
    </xf>
    <xf numFmtId="0" fontId="4" fillId="0" borderId="16" xfId="0" applyFont="1" applyFill="1" applyBorder="1" applyAlignment="1">
      <alignment vertical="center" shrinkToFit="1"/>
    </xf>
    <xf numFmtId="176" fontId="15" fillId="0" borderId="15" xfId="27" applyNumberFormat="1" applyFont="1" applyFill="1" applyBorder="1" applyAlignment="1">
      <alignment horizontal="center" vertical="center" shrinkToFit="1"/>
    </xf>
    <xf numFmtId="176" fontId="15" fillId="0" borderId="14" xfId="27" applyNumberFormat="1" applyFont="1" applyFill="1" applyBorder="1" applyAlignment="1">
      <alignment horizontal="center" vertical="center" shrinkToFit="1"/>
    </xf>
    <xf numFmtId="176" fontId="15" fillId="0" borderId="21" xfId="27" applyNumberFormat="1" applyFont="1" applyFill="1" applyBorder="1" applyAlignment="1">
      <alignment horizontal="center" vertical="center" shrinkToFit="1"/>
    </xf>
    <xf numFmtId="0" fontId="4" fillId="0" borderId="12" xfId="0" applyFont="1" applyFill="1" applyBorder="1" applyAlignment="1">
      <alignment vertical="center" shrinkToFit="1"/>
    </xf>
    <xf numFmtId="0" fontId="4" fillId="0" borderId="7" xfId="0" applyFont="1" applyFill="1" applyBorder="1" applyAlignment="1">
      <alignment vertical="center"/>
    </xf>
    <xf numFmtId="183" fontId="4" fillId="0" borderId="3" xfId="0" applyNumberFormat="1" applyFont="1" applyFill="1" applyBorder="1" applyAlignment="1">
      <alignment shrinkToFit="1"/>
    </xf>
    <xf numFmtId="183" fontId="4" fillId="0" borderId="4" xfId="0" applyNumberFormat="1" applyFont="1" applyFill="1" applyBorder="1" applyAlignment="1">
      <alignment shrinkToFit="1"/>
    </xf>
    <xf numFmtId="176" fontId="1" fillId="0" borderId="19" xfId="27" applyNumberFormat="1" applyFont="1" applyFill="1" applyBorder="1" applyAlignment="1">
      <alignment vertical="center" shrinkToFit="1"/>
    </xf>
    <xf numFmtId="176" fontId="1" fillId="0" borderId="14" xfId="27" applyNumberFormat="1" applyFont="1" applyFill="1" applyBorder="1" applyAlignment="1">
      <alignment horizontal="center" vertical="center" shrinkToFit="1"/>
    </xf>
    <xf numFmtId="176" fontId="1" fillId="0" borderId="8" xfId="27" applyNumberFormat="1" applyFont="1" applyFill="1" applyBorder="1" applyAlignment="1">
      <alignment vertical="center" shrinkToFit="1"/>
    </xf>
    <xf numFmtId="176" fontId="1" fillId="0" borderId="21" xfId="27" applyNumberFormat="1" applyFont="1" applyFill="1" applyBorder="1" applyAlignment="1">
      <alignment horizontal="center" vertical="center" shrinkToFit="1"/>
    </xf>
    <xf numFmtId="176" fontId="1" fillId="0" borderId="12" xfId="27" applyNumberFormat="1" applyFont="1" applyFill="1" applyBorder="1" applyAlignment="1">
      <alignment vertical="center" shrinkToFit="1"/>
    </xf>
    <xf numFmtId="176" fontId="1" fillId="0" borderId="16" xfId="27" applyNumberFormat="1" applyFont="1" applyFill="1" applyBorder="1" applyAlignment="1">
      <alignment vertical="center" shrinkToFit="1"/>
    </xf>
    <xf numFmtId="176" fontId="1" fillId="0" borderId="13" xfId="27" applyNumberFormat="1" applyFont="1" applyFill="1" applyBorder="1" applyAlignment="1">
      <alignment vertical="center" shrinkToFit="1"/>
    </xf>
    <xf numFmtId="0" fontId="4" fillId="0" borderId="19" xfId="0" applyFont="1" applyFill="1" applyBorder="1" applyAlignment="1">
      <alignment vertical="top" shrinkToFit="1"/>
    </xf>
    <xf numFmtId="0" fontId="4" fillId="0" borderId="16" xfId="0" applyFont="1" applyFill="1" applyBorder="1" applyAlignment="1">
      <alignment shrinkToFit="1"/>
    </xf>
    <xf numFmtId="0" fontId="4" fillId="0" borderId="16" xfId="0" applyFont="1" applyFill="1" applyBorder="1" applyAlignment="1">
      <alignment vertical="top" shrinkToFit="1"/>
    </xf>
    <xf numFmtId="0" fontId="4" fillId="0" borderId="18" xfId="27" applyFont="1" applyFill="1" applyBorder="1" applyAlignment="1">
      <alignment horizontal="center" vertical="top" shrinkToFit="1"/>
    </xf>
    <xf numFmtId="0" fontId="4" fillId="0" borderId="14" xfId="0" applyFont="1" applyFill="1" applyBorder="1" applyAlignment="1">
      <alignment horizontal="center" shrinkToFit="1"/>
    </xf>
    <xf numFmtId="0" fontId="4" fillId="0" borderId="14" xfId="27" applyFont="1" applyFill="1" applyBorder="1" applyAlignment="1">
      <alignment horizontal="center" vertical="top" shrinkToFit="1"/>
    </xf>
    <xf numFmtId="0" fontId="4" fillId="0" borderId="15" xfId="0" applyFont="1" applyFill="1" applyBorder="1" applyAlignment="1">
      <alignment horizontal="center" shrinkToFit="1"/>
    </xf>
    <xf numFmtId="0" fontId="4" fillId="0" borderId="15" xfId="27" applyFont="1" applyFill="1" applyBorder="1" applyAlignment="1">
      <alignment horizontal="center" vertical="top" shrinkToFit="1"/>
    </xf>
    <xf numFmtId="49" fontId="4" fillId="0" borderId="14" xfId="0" applyNumberFormat="1" applyFont="1" applyFill="1" applyBorder="1" applyAlignment="1">
      <alignment horizontal="center" shrinkToFit="1"/>
    </xf>
    <xf numFmtId="0" fontId="1" fillId="0" borderId="15" xfId="27" applyFont="1" applyFill="1" applyBorder="1" applyAlignment="1">
      <alignment horizontal="center" vertical="top" shrinkToFit="1"/>
    </xf>
    <xf numFmtId="0" fontId="1" fillId="0" borderId="14" xfId="27" applyFont="1" applyFill="1" applyBorder="1" applyAlignment="1">
      <alignment horizontal="center" vertical="top" shrinkToFit="1"/>
    </xf>
    <xf numFmtId="49" fontId="1" fillId="0" borderId="14" xfId="27" applyNumberFormat="1" applyFont="1" applyFill="1" applyBorder="1" applyAlignment="1">
      <alignment horizontal="center" vertical="top" shrinkToFit="1"/>
    </xf>
    <xf numFmtId="178" fontId="4" fillId="0" borderId="21" xfId="2" applyNumberFormat="1" applyFont="1" applyFill="1" applyBorder="1" applyAlignment="1">
      <alignment shrinkToFit="1"/>
    </xf>
    <xf numFmtId="178" fontId="4" fillId="0" borderId="13" xfId="0" applyNumberFormat="1" applyFont="1" applyFill="1" applyBorder="1" applyAlignment="1">
      <alignment horizontal="right" shrinkToFit="1"/>
    </xf>
    <xf numFmtId="178" fontId="4" fillId="0" borderId="8" xfId="0" applyNumberFormat="1" applyFont="1" applyFill="1" applyBorder="1" applyAlignment="1">
      <alignment horizontal="right" shrinkToFit="1"/>
    </xf>
    <xf numFmtId="178" fontId="4" fillId="0" borderId="2" xfId="0" applyNumberFormat="1" applyFont="1" applyFill="1" applyBorder="1" applyAlignment="1">
      <alignment horizontal="right" shrinkToFit="1"/>
    </xf>
    <xf numFmtId="178" fontId="4" fillId="0" borderId="9" xfId="0" applyNumberFormat="1" applyFont="1" applyFill="1" applyBorder="1" applyAlignment="1">
      <alignment horizontal="right" shrinkToFit="1"/>
    </xf>
    <xf numFmtId="178" fontId="4" fillId="0" borderId="11" xfId="0" applyNumberFormat="1" applyFont="1" applyFill="1" applyBorder="1" applyAlignment="1">
      <alignment horizontal="right" shrinkToFit="1"/>
    </xf>
    <xf numFmtId="188" fontId="4" fillId="0" borderId="6" xfId="0" applyNumberFormat="1" applyFont="1" applyFill="1" applyBorder="1" applyAlignment="1">
      <alignment shrinkToFit="1"/>
    </xf>
    <xf numFmtId="188" fontId="4" fillId="0" borderId="10" xfId="0" applyNumberFormat="1" applyFont="1" applyFill="1" applyBorder="1" applyAlignment="1">
      <alignment shrinkToFit="1"/>
    </xf>
    <xf numFmtId="0" fontId="22" fillId="0" borderId="7" xfId="0" applyFont="1" applyFill="1" applyBorder="1" applyAlignment="1">
      <alignment shrinkToFit="1"/>
    </xf>
    <xf numFmtId="0" fontId="22" fillId="0" borderId="5" xfId="0" applyFont="1" applyFill="1" applyBorder="1" applyAlignment="1">
      <alignment shrinkToFit="1"/>
    </xf>
    <xf numFmtId="0" fontId="22" fillId="0" borderId="6" xfId="0" applyFont="1" applyFill="1" applyBorder="1" applyAlignment="1">
      <alignment shrinkToFit="1"/>
    </xf>
    <xf numFmtId="179" fontId="22" fillId="0" borderId="10" xfId="0" applyNumberFormat="1" applyFont="1" applyFill="1" applyBorder="1" applyAlignment="1">
      <alignment shrinkToFit="1"/>
    </xf>
    <xf numFmtId="0" fontId="22" fillId="0" borderId="0" xfId="0" applyFont="1" applyFill="1" applyAlignment="1">
      <alignment shrinkToFit="1"/>
    </xf>
    <xf numFmtId="1" fontId="4" fillId="0" borderId="0" xfId="0" applyNumberFormat="1" applyFont="1" applyFill="1" applyAlignment="1">
      <alignment vertical="center"/>
    </xf>
    <xf numFmtId="0" fontId="23" fillId="0" borderId="0" xfId="0" applyFont="1" applyFill="1" applyAlignment="1">
      <alignment vertical="center"/>
    </xf>
    <xf numFmtId="0" fontId="4" fillId="0" borderId="0" xfId="0" applyFont="1" applyFill="1" applyAlignment="1"/>
    <xf numFmtId="0" fontId="24" fillId="0" borderId="0" xfId="0" applyFont="1" applyFill="1" applyAlignment="1">
      <alignment vertical="center"/>
    </xf>
    <xf numFmtId="49" fontId="4" fillId="0" borderId="0" xfId="0" applyNumberFormat="1" applyFont="1" applyFill="1"/>
    <xf numFmtId="49" fontId="4" fillId="0" borderId="3" xfId="0" applyNumberFormat="1" applyFont="1" applyFill="1" applyBorder="1" applyAlignment="1">
      <alignment horizontal="center" vertical="top" wrapText="1"/>
    </xf>
    <xf numFmtId="49" fontId="4" fillId="0" borderId="14" xfId="0" applyNumberFormat="1" applyFont="1" applyFill="1" applyBorder="1" applyAlignment="1">
      <alignment horizontal="center" vertical="top" shrinkToFit="1"/>
    </xf>
    <xf numFmtId="49" fontId="4" fillId="0" borderId="21" xfId="0" applyNumberFormat="1" applyFont="1" applyFill="1" applyBorder="1" applyAlignment="1">
      <alignment horizontal="center" vertical="top" shrinkToFit="1"/>
    </xf>
    <xf numFmtId="49" fontId="1" fillId="0" borderId="14" xfId="27" applyNumberFormat="1" applyFont="1" applyFill="1" applyBorder="1" applyAlignment="1">
      <alignment horizontal="center" vertical="center" shrinkToFit="1"/>
    </xf>
    <xf numFmtId="49" fontId="1" fillId="0" borderId="15" xfId="27" applyNumberFormat="1" applyFont="1" applyFill="1" applyBorder="1" applyAlignment="1">
      <alignment horizontal="center" vertical="center" shrinkToFit="1"/>
    </xf>
    <xf numFmtId="49" fontId="1" fillId="0" borderId="18" xfId="27" applyNumberFormat="1" applyFont="1" applyFill="1" applyBorder="1" applyAlignment="1">
      <alignment horizontal="center" vertical="center" shrinkToFit="1"/>
    </xf>
    <xf numFmtId="49" fontId="1" fillId="0" borderId="21" xfId="27" applyNumberFormat="1" applyFont="1" applyFill="1" applyBorder="1" applyAlignment="1">
      <alignment horizontal="center" vertical="center" shrinkToFit="1"/>
    </xf>
    <xf numFmtId="49" fontId="1" fillId="0" borderId="7" xfId="27" applyNumberFormat="1" applyFont="1" applyFill="1" applyBorder="1" applyAlignment="1">
      <alignment horizontal="center" vertical="center" shrinkToFit="1"/>
    </xf>
    <xf numFmtId="49" fontId="1" fillId="0" borderId="3" xfId="27" applyNumberFormat="1" applyFont="1" applyFill="1" applyBorder="1" applyAlignment="1">
      <alignment horizontal="center" vertical="center" shrinkToFit="1"/>
    </xf>
    <xf numFmtId="49" fontId="1" fillId="0" borderId="0" xfId="27" applyNumberFormat="1" applyFont="1" applyFill="1" applyBorder="1" applyAlignment="1">
      <alignment horizontal="center" vertical="center" shrinkToFit="1"/>
    </xf>
    <xf numFmtId="49" fontId="4" fillId="0" borderId="0" xfId="0" applyNumberFormat="1" applyFont="1" applyFill="1" applyAlignment="1">
      <alignment horizontal="right" vertical="top"/>
    </xf>
    <xf numFmtId="49" fontId="4" fillId="0" borderId="0" xfId="0" applyNumberFormat="1" applyFont="1" applyFill="1" applyAlignment="1">
      <alignment horizontal="center" vertical="top"/>
    </xf>
    <xf numFmtId="178" fontId="4" fillId="2" borderId="9" xfId="0" applyNumberFormat="1" applyFont="1" applyFill="1" applyBorder="1" applyAlignment="1">
      <alignment vertical="center" shrinkToFit="1"/>
    </xf>
    <xf numFmtId="178" fontId="4" fillId="3" borderId="9" xfId="0" applyNumberFormat="1" applyFont="1" applyFill="1" applyBorder="1" applyAlignment="1">
      <alignment vertical="center" shrinkToFit="1"/>
    </xf>
    <xf numFmtId="178" fontId="4" fillId="2" borderId="22" xfId="0" applyNumberFormat="1" applyFont="1" applyFill="1" applyBorder="1" applyAlignment="1">
      <alignment vertical="center" shrinkToFit="1"/>
    </xf>
    <xf numFmtId="0" fontId="4" fillId="0" borderId="7" xfId="0" applyFont="1" applyFill="1" applyBorder="1" applyAlignment="1">
      <alignment horizontal="center" vertical="top" shrinkToFit="1"/>
    </xf>
    <xf numFmtId="0" fontId="4" fillId="0" borderId="6" xfId="0" applyFont="1" applyFill="1" applyBorder="1" applyAlignment="1">
      <alignment vertical="top" shrinkToFit="1"/>
    </xf>
    <xf numFmtId="0" fontId="4" fillId="0" borderId="4" xfId="0" applyFont="1" applyBorder="1"/>
    <xf numFmtId="0" fontId="4" fillId="0" borderId="0" xfId="0" applyFont="1" applyBorder="1"/>
    <xf numFmtId="176" fontId="15" fillId="0" borderId="18" xfId="27" applyNumberFormat="1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left" vertical="top" wrapText="1" shrinkToFit="1"/>
    </xf>
    <xf numFmtId="0" fontId="25" fillId="0" borderId="0" xfId="27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/>
    </xf>
    <xf numFmtId="0" fontId="25" fillId="0" borderId="0" xfId="27" applyFont="1" applyFill="1" applyBorder="1" applyAlignment="1">
      <alignment horizontal="left" vertical="top" wrapText="1" shrinkToFit="1"/>
    </xf>
    <xf numFmtId="0" fontId="25" fillId="0" borderId="0" xfId="0" applyFont="1" applyFill="1" applyAlignment="1">
      <alignment vertical="top" wrapText="1"/>
    </xf>
    <xf numFmtId="0" fontId="22" fillId="0" borderId="0" xfId="0" applyFont="1" applyFill="1" applyAlignment="1">
      <alignment horizontal="right"/>
    </xf>
    <xf numFmtId="0" fontId="27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 vertical="top" wrapText="1" shrinkToFit="1"/>
    </xf>
    <xf numFmtId="0" fontId="22" fillId="0" borderId="0" xfId="27" applyFont="1" applyFill="1" applyBorder="1" applyAlignment="1">
      <alignment horizontal="left" vertical="top" wrapText="1"/>
    </xf>
    <xf numFmtId="0" fontId="22" fillId="0" borderId="0" xfId="0" applyFont="1" applyFill="1" applyBorder="1" applyAlignment="1">
      <alignment horizontal="left"/>
    </xf>
    <xf numFmtId="0" fontId="22" fillId="0" borderId="0" xfId="27" applyFont="1" applyFill="1" applyBorder="1" applyAlignment="1">
      <alignment horizontal="left" vertical="top" wrapText="1" shrinkToFit="1"/>
    </xf>
    <xf numFmtId="0" fontId="22" fillId="0" borderId="0" xfId="0" applyFont="1" applyFill="1" applyAlignment="1">
      <alignment vertical="top" wrapText="1"/>
    </xf>
    <xf numFmtId="0" fontId="22" fillId="0" borderId="0" xfId="27" applyFont="1" applyFill="1" applyBorder="1" applyAlignment="1">
      <alignment horizontal="center" vertical="top" wrapText="1"/>
    </xf>
    <xf numFmtId="0" fontId="22" fillId="0" borderId="7" xfId="0" applyFont="1" applyFill="1" applyBorder="1" applyAlignment="1">
      <alignment horizontal="centerContinuous" vertical="top"/>
    </xf>
    <xf numFmtId="0" fontId="22" fillId="0" borderId="5" xfId="0" applyFont="1" applyFill="1" applyBorder="1" applyAlignment="1">
      <alignment horizontal="centerContinuous" vertical="top"/>
    </xf>
    <xf numFmtId="0" fontId="22" fillId="0" borderId="6" xfId="0" applyFont="1" applyFill="1" applyBorder="1" applyAlignment="1">
      <alignment horizontal="centerContinuous" vertical="top"/>
    </xf>
    <xf numFmtId="0" fontId="22" fillId="0" borderId="0" xfId="0" applyFont="1" applyFill="1" applyBorder="1" applyAlignment="1">
      <alignment horizontal="center" wrapText="1"/>
    </xf>
    <xf numFmtId="184" fontId="22" fillId="0" borderId="11" xfId="0" applyNumberFormat="1" applyFont="1" applyFill="1" applyBorder="1" applyAlignment="1">
      <alignment horizontal="center" vertical="top" wrapText="1"/>
    </xf>
    <xf numFmtId="0" fontId="22" fillId="0" borderId="10" xfId="0" applyFont="1" applyFill="1" applyBorder="1" applyAlignment="1">
      <alignment horizontal="center" vertical="top" wrapText="1"/>
    </xf>
    <xf numFmtId="0" fontId="22" fillId="0" borderId="1" xfId="0" applyFont="1" applyFill="1" applyBorder="1" applyAlignment="1">
      <alignment horizontal="left" vertical="top" wrapText="1" shrinkToFit="1"/>
    </xf>
    <xf numFmtId="0" fontId="22" fillId="0" borderId="1" xfId="27" applyFont="1" applyFill="1" applyBorder="1" applyAlignment="1">
      <alignment horizontal="left" vertical="top" wrapText="1"/>
    </xf>
    <xf numFmtId="0" fontId="22" fillId="0" borderId="1" xfId="27" applyFont="1" applyFill="1" applyBorder="1" applyAlignment="1">
      <alignment horizontal="center" vertical="top" wrapText="1"/>
    </xf>
    <xf numFmtId="0" fontId="22" fillId="0" borderId="0" xfId="0" applyFont="1" applyFill="1" applyAlignment="1">
      <alignment horizontal="center" vertical="top" wrapText="1"/>
    </xf>
    <xf numFmtId="0" fontId="22" fillId="0" borderId="6" xfId="0" applyFont="1" applyFill="1" applyBorder="1" applyAlignment="1">
      <alignment horizontal="centerContinuous" vertical="top" wrapText="1"/>
    </xf>
    <xf numFmtId="176" fontId="22" fillId="0" borderId="3" xfId="27" applyNumberFormat="1" applyFont="1" applyFill="1" applyBorder="1" applyAlignment="1">
      <alignment horizontal="center" vertical="center" shrinkToFit="1"/>
    </xf>
    <xf numFmtId="176" fontId="22" fillId="0" borderId="13" xfId="27" applyNumberFormat="1" applyFont="1" applyFill="1" applyBorder="1" applyAlignment="1">
      <alignment vertical="center" shrinkToFit="1"/>
    </xf>
    <xf numFmtId="178" fontId="22" fillId="0" borderId="9" xfId="0" applyNumberFormat="1" applyFont="1" applyFill="1" applyBorder="1" applyAlignment="1">
      <alignment vertical="center" shrinkToFit="1"/>
    </xf>
    <xf numFmtId="181" fontId="22" fillId="0" borderId="9" xfId="0" applyNumberFormat="1" applyFont="1" applyFill="1" applyBorder="1" applyAlignment="1">
      <alignment vertical="center" shrinkToFit="1"/>
    </xf>
    <xf numFmtId="0" fontId="22" fillId="0" borderId="0" xfId="0" applyFont="1" applyFill="1"/>
    <xf numFmtId="176" fontId="22" fillId="0" borderId="14" xfId="27" applyNumberFormat="1" applyFont="1" applyFill="1" applyBorder="1" applyAlignment="1">
      <alignment horizontal="center" vertical="center" shrinkToFit="1"/>
    </xf>
    <xf numFmtId="176" fontId="22" fillId="0" borderId="8" xfId="27" applyNumberFormat="1" applyFont="1" applyFill="1" applyBorder="1" applyAlignment="1">
      <alignment vertical="center" shrinkToFit="1"/>
    </xf>
    <xf numFmtId="176" fontId="22" fillId="0" borderId="15" xfId="27" applyNumberFormat="1" applyFont="1" applyFill="1" applyBorder="1" applyAlignment="1">
      <alignment horizontal="center" vertical="center" shrinkToFit="1"/>
    </xf>
    <xf numFmtId="176" fontId="22" fillId="0" borderId="16" xfId="27" applyNumberFormat="1" applyFont="1" applyFill="1" applyBorder="1" applyAlignment="1">
      <alignment vertical="center" shrinkToFit="1"/>
    </xf>
    <xf numFmtId="178" fontId="22" fillId="0" borderId="22" xfId="0" applyNumberFormat="1" applyFont="1" applyFill="1" applyBorder="1" applyAlignment="1">
      <alignment vertical="center" shrinkToFit="1"/>
    </xf>
    <xf numFmtId="181" fontId="22" fillId="0" borderId="22" xfId="0" applyNumberFormat="1" applyFont="1" applyFill="1" applyBorder="1" applyAlignment="1">
      <alignment vertical="center" shrinkToFit="1"/>
    </xf>
    <xf numFmtId="176" fontId="22" fillId="0" borderId="18" xfId="27" applyNumberFormat="1" applyFont="1" applyFill="1" applyBorder="1" applyAlignment="1">
      <alignment horizontal="center" vertical="center" shrinkToFit="1"/>
    </xf>
    <xf numFmtId="176" fontId="22" fillId="0" borderId="19" xfId="27" applyNumberFormat="1" applyFont="1" applyFill="1" applyBorder="1" applyAlignment="1">
      <alignment vertical="center" shrinkToFit="1"/>
    </xf>
    <xf numFmtId="178" fontId="22" fillId="0" borderId="24" xfId="0" applyNumberFormat="1" applyFont="1" applyFill="1" applyBorder="1" applyAlignment="1">
      <alignment vertical="center" shrinkToFit="1"/>
    </xf>
    <xf numFmtId="181" fontId="22" fillId="0" borderId="24" xfId="0" applyNumberFormat="1" applyFont="1" applyFill="1" applyBorder="1" applyAlignment="1">
      <alignment vertical="center" shrinkToFit="1"/>
    </xf>
    <xf numFmtId="176" fontId="22" fillId="0" borderId="21" xfId="27" applyNumberFormat="1" applyFont="1" applyFill="1" applyBorder="1" applyAlignment="1">
      <alignment horizontal="center" vertical="center" shrinkToFit="1"/>
    </xf>
    <xf numFmtId="176" fontId="22" fillId="0" borderId="12" xfId="27" applyNumberFormat="1" applyFont="1" applyFill="1" applyBorder="1" applyAlignment="1">
      <alignment vertical="center" shrinkToFit="1"/>
    </xf>
    <xf numFmtId="178" fontId="22" fillId="0" borderId="11" xfId="0" applyNumberFormat="1" applyFont="1" applyFill="1" applyBorder="1" applyAlignment="1">
      <alignment vertical="center" shrinkToFit="1"/>
    </xf>
    <xf numFmtId="181" fontId="22" fillId="0" borderId="11" xfId="0" applyNumberFormat="1" applyFont="1" applyFill="1" applyBorder="1" applyAlignment="1">
      <alignment vertical="center" shrinkToFit="1"/>
    </xf>
    <xf numFmtId="176" fontId="22" fillId="0" borderId="7" xfId="27" applyNumberFormat="1" applyFont="1" applyFill="1" applyBorder="1" applyAlignment="1">
      <alignment horizontal="center" vertical="center" shrinkToFit="1"/>
    </xf>
    <xf numFmtId="176" fontId="22" fillId="0" borderId="6" xfId="27" applyNumberFormat="1" applyFont="1" applyFill="1" applyBorder="1" applyAlignment="1">
      <alignment vertical="center" shrinkToFit="1"/>
    </xf>
    <xf numFmtId="178" fontId="22" fillId="0" borderId="10" xfId="0" applyNumberFormat="1" applyFont="1" applyFill="1" applyBorder="1" applyAlignment="1">
      <alignment vertical="center" shrinkToFit="1"/>
    </xf>
    <xf numFmtId="0" fontId="22" fillId="0" borderId="10" xfId="0" applyFont="1" applyFill="1" applyBorder="1" applyAlignment="1">
      <alignment vertical="center" shrinkToFit="1"/>
    </xf>
    <xf numFmtId="0" fontId="25" fillId="0" borderId="0" xfId="0" applyFont="1" applyFill="1" applyAlignment="1">
      <alignment horizontal="center"/>
    </xf>
    <xf numFmtId="0" fontId="25" fillId="0" borderId="0" xfId="0" applyFont="1" applyFill="1"/>
    <xf numFmtId="0" fontId="28" fillId="0" borderId="0" xfId="0" applyFont="1" applyFill="1" applyBorder="1" applyAlignment="1">
      <alignment horizontal="left"/>
    </xf>
    <xf numFmtId="0" fontId="22" fillId="0" borderId="0" xfId="0" applyFont="1" applyFill="1" applyAlignment="1">
      <alignment horizontal="center"/>
    </xf>
    <xf numFmtId="179" fontId="22" fillId="0" borderId="0" xfId="0" applyNumberFormat="1" applyFont="1" applyFill="1"/>
    <xf numFmtId="0" fontId="22" fillId="0" borderId="4" xfId="0" applyFont="1" applyFill="1" applyBorder="1" applyAlignment="1">
      <alignment horizontal="center" shrinkToFit="1"/>
    </xf>
    <xf numFmtId="0" fontId="22" fillId="0" borderId="7" xfId="0" applyFont="1" applyFill="1" applyBorder="1" applyAlignment="1">
      <alignment horizontal="centerContinuous"/>
    </xf>
    <xf numFmtId="0" fontId="22" fillId="0" borderId="5" xfId="0" applyFont="1" applyFill="1" applyBorder="1" applyAlignment="1">
      <alignment horizontal="centerContinuous"/>
    </xf>
    <xf numFmtId="0" fontId="22" fillId="0" borderId="6" xfId="0" applyFont="1" applyFill="1" applyBorder="1" applyAlignment="1">
      <alignment horizontal="centerContinuous"/>
    </xf>
    <xf numFmtId="0" fontId="22" fillId="0" borderId="2" xfId="27" applyFont="1" applyFill="1" applyBorder="1" applyAlignment="1">
      <alignment horizontal="left" vertical="top" wrapText="1"/>
    </xf>
    <xf numFmtId="0" fontId="22" fillId="0" borderId="2" xfId="0" applyFont="1" applyFill="1" applyBorder="1" applyAlignment="1">
      <alignment horizontal="center" vertical="top" wrapText="1"/>
    </xf>
    <xf numFmtId="0" fontId="22" fillId="0" borderId="11" xfId="0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horizontal="center" shrinkToFit="1"/>
    </xf>
    <xf numFmtId="0" fontId="22" fillId="0" borderId="13" xfId="0" applyFont="1" applyFill="1" applyBorder="1" applyAlignment="1">
      <alignment shrinkToFit="1"/>
    </xf>
    <xf numFmtId="0" fontId="22" fillId="0" borderId="18" xfId="27" applyFont="1" applyFill="1" applyBorder="1" applyAlignment="1">
      <alignment horizontal="center" vertical="top" shrinkToFit="1"/>
    </xf>
    <xf numFmtId="0" fontId="22" fillId="0" borderId="19" xfId="0" applyFont="1" applyFill="1" applyBorder="1" applyAlignment="1">
      <alignment vertical="top" shrinkToFit="1"/>
    </xf>
    <xf numFmtId="178" fontId="22" fillId="0" borderId="8" xfId="2" applyNumberFormat="1" applyFont="1" applyFill="1" applyBorder="1" applyAlignment="1">
      <alignment vertical="top" shrinkToFit="1"/>
    </xf>
    <xf numFmtId="178" fontId="22" fillId="0" borderId="2" xfId="2" applyNumberFormat="1" applyFont="1" applyFill="1" applyBorder="1" applyAlignment="1">
      <alignment shrinkToFit="1"/>
    </xf>
    <xf numFmtId="0" fontId="22" fillId="0" borderId="0" xfId="0" applyFont="1" applyFill="1" applyBorder="1" applyAlignment="1">
      <alignment shrinkToFit="1"/>
    </xf>
    <xf numFmtId="178" fontId="22" fillId="0" borderId="0" xfId="0" applyNumberFormat="1" applyFont="1" applyFill="1" applyBorder="1" applyAlignment="1">
      <alignment shrinkToFit="1"/>
    </xf>
    <xf numFmtId="0" fontId="22" fillId="0" borderId="0" xfId="0" applyFont="1" applyFill="1" applyBorder="1"/>
    <xf numFmtId="0" fontId="22" fillId="0" borderId="14" xfId="0" applyFont="1" applyFill="1" applyBorder="1" applyAlignment="1">
      <alignment horizontal="center" shrinkToFit="1"/>
    </xf>
    <xf numFmtId="0" fontId="22" fillId="0" borderId="8" xfId="0" applyFont="1" applyFill="1" applyBorder="1" applyAlignment="1">
      <alignment shrinkToFit="1"/>
    </xf>
    <xf numFmtId="0" fontId="22" fillId="0" borderId="14" xfId="27" applyFont="1" applyFill="1" applyBorder="1" applyAlignment="1">
      <alignment horizontal="center" vertical="top" shrinkToFit="1"/>
    </xf>
    <xf numFmtId="0" fontId="22" fillId="0" borderId="8" xfId="0" applyFont="1" applyFill="1" applyBorder="1" applyAlignment="1">
      <alignment vertical="top" shrinkToFit="1"/>
    </xf>
    <xf numFmtId="178" fontId="22" fillId="0" borderId="9" xfId="2" applyNumberFormat="1" applyFont="1" applyFill="1" applyBorder="1" applyAlignment="1">
      <alignment shrinkToFit="1"/>
    </xf>
    <xf numFmtId="178" fontId="22" fillId="0" borderId="9" xfId="0" applyNumberFormat="1" applyFont="1" applyFill="1" applyBorder="1" applyAlignment="1">
      <alignment shrinkToFit="1"/>
    </xf>
    <xf numFmtId="0" fontId="22" fillId="0" borderId="15" xfId="0" applyFont="1" applyFill="1" applyBorder="1" applyAlignment="1">
      <alignment horizontal="center" shrinkToFit="1"/>
    </xf>
    <xf numFmtId="0" fontId="22" fillId="0" borderId="16" xfId="0" applyFont="1" applyFill="1" applyBorder="1" applyAlignment="1">
      <alignment shrinkToFit="1"/>
    </xf>
    <xf numFmtId="0" fontId="22" fillId="0" borderId="15" xfId="27" applyFont="1" applyFill="1" applyBorder="1" applyAlignment="1">
      <alignment horizontal="center" vertical="top" shrinkToFit="1"/>
    </xf>
    <xf numFmtId="0" fontId="22" fillId="0" borderId="16" xfId="0" applyFont="1" applyFill="1" applyBorder="1" applyAlignment="1">
      <alignment vertical="top" shrinkToFit="1"/>
    </xf>
    <xf numFmtId="178" fontId="22" fillId="0" borderId="16" xfId="2" applyNumberFormat="1" applyFont="1" applyFill="1" applyBorder="1" applyAlignment="1">
      <alignment vertical="top" shrinkToFit="1"/>
    </xf>
    <xf numFmtId="178" fontId="22" fillId="0" borderId="22" xfId="2" applyNumberFormat="1" applyFont="1" applyFill="1" applyBorder="1" applyAlignment="1">
      <alignment shrinkToFit="1"/>
    </xf>
    <xf numFmtId="178" fontId="22" fillId="0" borderId="22" xfId="0" applyNumberFormat="1" applyFont="1" applyFill="1" applyBorder="1" applyAlignment="1">
      <alignment shrinkToFit="1"/>
    </xf>
    <xf numFmtId="49" fontId="22" fillId="0" borderId="14" xfId="0" applyNumberFormat="1" applyFont="1" applyFill="1" applyBorder="1" applyAlignment="1">
      <alignment horizontal="center" shrinkToFit="1"/>
    </xf>
    <xf numFmtId="49" fontId="22" fillId="0" borderId="14" xfId="27" applyNumberFormat="1" applyFont="1" applyFill="1" applyBorder="1" applyAlignment="1">
      <alignment horizontal="center" vertical="top" shrinkToFit="1"/>
    </xf>
    <xf numFmtId="0" fontId="22" fillId="0" borderId="21" xfId="0" applyFont="1" applyFill="1" applyBorder="1" applyAlignment="1">
      <alignment horizontal="center"/>
    </xf>
    <xf numFmtId="0" fontId="22" fillId="0" borderId="12" xfId="0" applyFont="1" applyFill="1" applyBorder="1"/>
    <xf numFmtId="0" fontId="22" fillId="0" borderId="21" xfId="0" applyFont="1" applyFill="1" applyBorder="1" applyAlignment="1">
      <alignment horizontal="center" vertical="top" shrinkToFit="1"/>
    </xf>
    <xf numFmtId="0" fontId="22" fillId="0" borderId="12" xfId="0" applyFont="1" applyFill="1" applyBorder="1" applyAlignment="1">
      <alignment vertical="top" shrinkToFit="1"/>
    </xf>
    <xf numFmtId="178" fontId="22" fillId="0" borderId="12" xfId="2" applyNumberFormat="1" applyFont="1" applyFill="1" applyBorder="1" applyAlignment="1">
      <alignment vertical="top" shrinkToFit="1"/>
    </xf>
    <xf numFmtId="178" fontId="22" fillId="0" borderId="11" xfId="2" applyNumberFormat="1" applyFont="1" applyFill="1" applyBorder="1" applyAlignment="1">
      <alignment shrinkToFit="1"/>
    </xf>
    <xf numFmtId="0" fontId="22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horizontal="center" vertical="top" shrinkToFit="1"/>
    </xf>
    <xf numFmtId="0" fontId="22" fillId="0" borderId="0" xfId="0" applyFont="1" applyFill="1" applyBorder="1" applyAlignment="1">
      <alignment vertical="top" shrinkToFit="1"/>
    </xf>
    <xf numFmtId="178" fontId="22" fillId="0" borderId="0" xfId="2" applyNumberFormat="1" applyFont="1" applyFill="1" applyBorder="1" applyAlignment="1">
      <alignment shrinkToFit="1"/>
    </xf>
    <xf numFmtId="179" fontId="22" fillId="0" borderId="0" xfId="2" applyNumberFormat="1" applyFont="1" applyFill="1" applyBorder="1" applyAlignment="1">
      <alignment shrinkToFit="1"/>
    </xf>
    <xf numFmtId="0" fontId="22" fillId="0" borderId="0" xfId="0" applyFont="1" applyFill="1" applyAlignment="1">
      <alignment horizontal="center" shrinkToFit="1"/>
    </xf>
    <xf numFmtId="178" fontId="22" fillId="0" borderId="0" xfId="0" applyNumberFormat="1" applyFont="1" applyFill="1" applyAlignment="1">
      <alignment shrinkToFit="1"/>
    </xf>
    <xf numFmtId="0" fontId="25" fillId="0" borderId="0" xfId="0" applyFont="1" applyFill="1" applyBorder="1" applyAlignment="1">
      <alignment horizontal="center" vertical="top"/>
    </xf>
    <xf numFmtId="0" fontId="25" fillId="0" borderId="0" xfId="0" applyFont="1" applyFill="1" applyAlignment="1">
      <alignment vertical="top"/>
    </xf>
    <xf numFmtId="0" fontId="25" fillId="0" borderId="3" xfId="0" applyFont="1" applyFill="1" applyBorder="1" applyAlignment="1">
      <alignment horizontal="center" vertical="top" shrinkToFit="1"/>
    </xf>
    <xf numFmtId="0" fontId="25" fillId="0" borderId="13" xfId="0" applyFont="1" applyFill="1" applyBorder="1" applyAlignment="1">
      <alignment horizontal="center" vertical="top" shrinkToFit="1"/>
    </xf>
    <xf numFmtId="176" fontId="21" fillId="0" borderId="3" xfId="27" applyNumberFormat="1" applyFont="1" applyFill="1" applyBorder="1" applyAlignment="1">
      <alignment horizontal="center" vertical="top"/>
    </xf>
    <xf numFmtId="176" fontId="21" fillId="0" borderId="4" xfId="27" applyNumberFormat="1" applyFont="1" applyFill="1" applyBorder="1" applyAlignment="1">
      <alignment horizontal="center" vertical="top"/>
    </xf>
    <xf numFmtId="176" fontId="21" fillId="0" borderId="13" xfId="27" applyNumberFormat="1" applyFont="1" applyFill="1" applyBorder="1" applyAlignment="1">
      <alignment horizontal="center" vertical="top"/>
    </xf>
    <xf numFmtId="0" fontId="25" fillId="0" borderId="21" xfId="0" applyFont="1" applyFill="1" applyBorder="1" applyAlignment="1">
      <alignment horizontal="center" vertical="top" shrinkToFit="1"/>
    </xf>
    <xf numFmtId="0" fontId="25" fillId="0" borderId="12" xfId="0" applyFont="1" applyFill="1" applyBorder="1" applyAlignment="1">
      <alignment horizontal="center" vertical="top" shrinkToFit="1"/>
    </xf>
    <xf numFmtId="176" fontId="21" fillId="0" borderId="21" xfId="27" applyNumberFormat="1" applyFont="1" applyFill="1" applyBorder="1" applyAlignment="1">
      <alignment horizontal="center" vertical="top" wrapText="1"/>
    </xf>
    <xf numFmtId="176" fontId="21" fillId="0" borderId="1" xfId="27" applyNumberFormat="1" applyFont="1" applyFill="1" applyBorder="1" applyAlignment="1">
      <alignment horizontal="center" vertical="top" wrapText="1"/>
    </xf>
    <xf numFmtId="176" fontId="21" fillId="0" borderId="12" xfId="27" applyNumberFormat="1" applyFont="1" applyFill="1" applyBorder="1" applyAlignment="1">
      <alignment horizontal="center" vertical="top" wrapText="1"/>
    </xf>
    <xf numFmtId="0" fontId="25" fillId="0" borderId="0" xfId="0" applyFont="1" applyFill="1" applyAlignment="1">
      <alignment horizontal="center" vertical="top" wrapText="1"/>
    </xf>
    <xf numFmtId="181" fontId="22" fillId="0" borderId="3" xfId="11" applyNumberFormat="1" applyFont="1" applyFill="1" applyBorder="1" applyAlignment="1">
      <alignment vertical="center" shrinkToFit="1"/>
    </xf>
    <xf numFmtId="181" fontId="22" fillId="0" borderId="4" xfId="11" applyNumberFormat="1" applyFont="1" applyFill="1" applyBorder="1" applyAlignment="1">
      <alignment vertical="center" shrinkToFit="1"/>
    </xf>
    <xf numFmtId="181" fontId="22" fillId="0" borderId="13" xfId="11" applyNumberFormat="1" applyFont="1" applyFill="1" applyBorder="1" applyAlignment="1">
      <alignment vertical="center" shrinkToFit="1"/>
    </xf>
    <xf numFmtId="0" fontId="25" fillId="0" borderId="0" xfId="0" applyFont="1" applyFill="1" applyAlignment="1">
      <alignment vertical="center"/>
    </xf>
    <xf numFmtId="181" fontId="22" fillId="0" borderId="14" xfId="11" applyNumberFormat="1" applyFont="1" applyFill="1" applyBorder="1" applyAlignment="1">
      <alignment vertical="center" shrinkToFit="1"/>
    </xf>
    <xf numFmtId="181" fontId="22" fillId="0" borderId="0" xfId="11" applyNumberFormat="1" applyFont="1" applyFill="1" applyBorder="1" applyAlignment="1">
      <alignment vertical="center" shrinkToFit="1"/>
    </xf>
    <xf numFmtId="181" fontId="22" fillId="0" borderId="8" xfId="11" applyNumberFormat="1" applyFont="1" applyFill="1" applyBorder="1" applyAlignment="1">
      <alignment vertical="center" shrinkToFit="1"/>
    </xf>
    <xf numFmtId="181" fontId="22" fillId="0" borderId="15" xfId="11" applyNumberFormat="1" applyFont="1" applyFill="1" applyBorder="1" applyAlignment="1">
      <alignment vertical="center" shrinkToFit="1"/>
    </xf>
    <xf numFmtId="181" fontId="22" fillId="0" borderId="17" xfId="11" applyNumberFormat="1" applyFont="1" applyFill="1" applyBorder="1" applyAlignment="1">
      <alignment vertical="center" shrinkToFit="1"/>
    </xf>
    <xf numFmtId="181" fontId="22" fillId="0" borderId="16" xfId="11" applyNumberFormat="1" applyFont="1" applyFill="1" applyBorder="1" applyAlignment="1">
      <alignment vertical="center" shrinkToFit="1"/>
    </xf>
    <xf numFmtId="181" fontId="22" fillId="0" borderId="18" xfId="11" applyNumberFormat="1" applyFont="1" applyFill="1" applyBorder="1" applyAlignment="1">
      <alignment vertical="center" shrinkToFit="1"/>
    </xf>
    <xf numFmtId="181" fontId="22" fillId="0" borderId="20" xfId="11" applyNumberFormat="1" applyFont="1" applyFill="1" applyBorder="1" applyAlignment="1">
      <alignment vertical="center" shrinkToFit="1"/>
    </xf>
    <xf numFmtId="181" fontId="22" fillId="0" borderId="19" xfId="11" applyNumberFormat="1" applyFont="1" applyFill="1" applyBorder="1" applyAlignment="1">
      <alignment vertical="center" shrinkToFit="1"/>
    </xf>
    <xf numFmtId="176" fontId="21" fillId="0" borderId="14" xfId="27" applyNumberFormat="1" applyFont="1" applyFill="1" applyBorder="1" applyAlignment="1">
      <alignment horizontal="center" vertical="center" shrinkToFit="1"/>
    </xf>
    <xf numFmtId="176" fontId="21" fillId="0" borderId="8" xfId="27" applyNumberFormat="1" applyFont="1" applyFill="1" applyBorder="1" applyAlignment="1">
      <alignment vertical="center" shrinkToFit="1"/>
    </xf>
    <xf numFmtId="176" fontId="21" fillId="0" borderId="21" xfId="27" applyNumberFormat="1" applyFont="1" applyFill="1" applyBorder="1" applyAlignment="1">
      <alignment horizontal="center" vertical="center" shrinkToFit="1"/>
    </xf>
    <xf numFmtId="176" fontId="21" fillId="0" borderId="12" xfId="27" applyNumberFormat="1" applyFont="1" applyFill="1" applyBorder="1" applyAlignment="1">
      <alignment vertical="center" shrinkToFit="1"/>
    </xf>
    <xf numFmtId="181" fontId="22" fillId="0" borderId="21" xfId="11" applyNumberFormat="1" applyFont="1" applyFill="1" applyBorder="1" applyAlignment="1">
      <alignment vertical="center" shrinkToFit="1"/>
    </xf>
    <xf numFmtId="181" fontId="22" fillId="0" borderId="1" xfId="11" applyNumberFormat="1" applyFont="1" applyFill="1" applyBorder="1" applyAlignment="1">
      <alignment vertical="center" shrinkToFit="1"/>
    </xf>
    <xf numFmtId="181" fontId="22" fillId="0" borderId="12" xfId="11" applyNumberFormat="1" applyFont="1" applyFill="1" applyBorder="1" applyAlignment="1">
      <alignment vertical="center" shrinkToFit="1"/>
    </xf>
    <xf numFmtId="0" fontId="21" fillId="0" borderId="0" xfId="17" applyFont="1" applyFill="1" applyAlignment="1">
      <alignment vertical="center"/>
    </xf>
    <xf numFmtId="0" fontId="29" fillId="0" borderId="0" xfId="17" applyFont="1" applyFill="1" applyBorder="1" applyAlignment="1">
      <alignment horizontal="left" vertical="center"/>
    </xf>
    <xf numFmtId="0" fontId="21" fillId="0" borderId="0" xfId="17" applyFont="1" applyFill="1" applyBorder="1" applyAlignment="1">
      <alignment vertical="center"/>
    </xf>
    <xf numFmtId="0" fontId="21" fillId="0" borderId="0" xfId="17" applyFont="1" applyFill="1" applyBorder="1" applyAlignment="1">
      <alignment horizontal="right" vertical="center"/>
    </xf>
    <xf numFmtId="0" fontId="21" fillId="0" borderId="10" xfId="17" applyFont="1" applyFill="1" applyBorder="1" applyAlignment="1">
      <alignment horizontal="center" vertical="center"/>
    </xf>
    <xf numFmtId="0" fontId="21" fillId="0" borderId="7" xfId="17" applyFont="1" applyFill="1" applyBorder="1" applyAlignment="1">
      <alignment horizontal="center" vertical="center"/>
    </xf>
    <xf numFmtId="0" fontId="21" fillId="0" borderId="6" xfId="17" applyFont="1" applyFill="1" applyBorder="1" applyAlignment="1">
      <alignment horizontal="center" vertical="center"/>
    </xf>
    <xf numFmtId="0" fontId="21" fillId="0" borderId="0" xfId="17" applyFont="1" applyFill="1" applyBorder="1" applyAlignment="1">
      <alignment horizontal="center" vertical="center"/>
    </xf>
    <xf numFmtId="0" fontId="21" fillId="0" borderId="3" xfId="17" applyFont="1" applyFill="1" applyBorder="1" applyAlignment="1">
      <alignment horizontal="center" vertical="center" shrinkToFit="1"/>
    </xf>
    <xf numFmtId="0" fontId="21" fillId="0" borderId="13" xfId="17" applyNumberFormat="1" applyFont="1" applyFill="1" applyBorder="1" applyAlignment="1">
      <alignment horizontal="left" vertical="center" shrinkToFit="1"/>
    </xf>
    <xf numFmtId="185" fontId="21" fillId="0" borderId="13" xfId="17" applyNumberFormat="1" applyFont="1" applyFill="1" applyBorder="1" applyAlignment="1">
      <alignment vertical="center" shrinkToFit="1"/>
    </xf>
    <xf numFmtId="0" fontId="21" fillId="0" borderId="0" xfId="17" applyNumberFormat="1" applyFont="1" applyFill="1" applyBorder="1" applyAlignment="1">
      <alignment horizontal="left" vertical="center" shrinkToFit="1"/>
    </xf>
    <xf numFmtId="0" fontId="21" fillId="0" borderId="14" xfId="17" applyFont="1" applyFill="1" applyBorder="1" applyAlignment="1">
      <alignment horizontal="center" vertical="center" shrinkToFit="1"/>
    </xf>
    <xf numFmtId="0" fontId="21" fillId="0" borderId="8" xfId="17" applyNumberFormat="1" applyFont="1" applyFill="1" applyBorder="1" applyAlignment="1">
      <alignment vertical="center" shrinkToFit="1"/>
    </xf>
    <xf numFmtId="185" fontId="21" fillId="0" borderId="8" xfId="17" applyNumberFormat="1" applyFont="1" applyFill="1" applyBorder="1" applyAlignment="1">
      <alignment vertical="center" shrinkToFit="1"/>
    </xf>
    <xf numFmtId="0" fontId="21" fillId="0" borderId="0" xfId="17" applyNumberFormat="1" applyFont="1" applyFill="1" applyBorder="1" applyAlignment="1">
      <alignment vertical="center" shrinkToFit="1"/>
    </xf>
    <xf numFmtId="0" fontId="21" fillId="0" borderId="18" xfId="17" applyFont="1" applyFill="1" applyBorder="1" applyAlignment="1">
      <alignment horizontal="center" vertical="center" shrinkToFit="1"/>
    </xf>
    <xf numFmtId="0" fontId="21" fillId="0" borderId="19" xfId="17" applyNumberFormat="1" applyFont="1" applyFill="1" applyBorder="1" applyAlignment="1">
      <alignment vertical="center" shrinkToFit="1"/>
    </xf>
    <xf numFmtId="185" fontId="21" fillId="0" borderId="19" xfId="17" applyNumberFormat="1" applyFont="1" applyFill="1" applyBorder="1" applyAlignment="1">
      <alignment vertical="center" shrinkToFit="1"/>
    </xf>
    <xf numFmtId="0" fontId="21" fillId="0" borderId="15" xfId="17" applyFont="1" applyFill="1" applyBorder="1" applyAlignment="1">
      <alignment horizontal="center" vertical="center" shrinkToFit="1"/>
    </xf>
    <xf numFmtId="0" fontId="21" fillId="0" borderId="16" xfId="17" applyNumberFormat="1" applyFont="1" applyFill="1" applyBorder="1" applyAlignment="1">
      <alignment vertical="center" shrinkToFit="1"/>
    </xf>
    <xf numFmtId="185" fontId="21" fillId="0" borderId="16" xfId="17" applyNumberFormat="1" applyFont="1" applyFill="1" applyBorder="1" applyAlignment="1">
      <alignment vertical="center" shrinkToFit="1"/>
    </xf>
    <xf numFmtId="0" fontId="21" fillId="0" borderId="21" xfId="17" applyFont="1" applyFill="1" applyBorder="1" applyAlignment="1">
      <alignment horizontal="center" vertical="center" shrinkToFit="1"/>
    </xf>
    <xf numFmtId="0" fontId="21" fillId="0" borderId="12" xfId="17" applyNumberFormat="1" applyFont="1" applyFill="1" applyBorder="1" applyAlignment="1">
      <alignment vertical="center" shrinkToFit="1"/>
    </xf>
    <xf numFmtId="185" fontId="21" fillId="0" borderId="12" xfId="17" applyNumberFormat="1" applyFont="1" applyFill="1" applyBorder="1" applyAlignment="1">
      <alignment vertical="center" shrinkToFit="1"/>
    </xf>
    <xf numFmtId="0" fontId="21" fillId="0" borderId="0" xfId="17" applyNumberFormat="1" applyFont="1" applyFill="1" applyAlignment="1">
      <alignment vertical="center"/>
    </xf>
    <xf numFmtId="0" fontId="21" fillId="0" borderId="0" xfId="17" applyFont="1" applyFill="1" applyAlignment="1">
      <alignment horizontal="center" vertical="center"/>
    </xf>
    <xf numFmtId="0" fontId="21" fillId="0" borderId="0" xfId="17" applyNumberFormat="1" applyFont="1" applyFill="1" applyAlignment="1">
      <alignment vertical="center" wrapText="1"/>
    </xf>
    <xf numFmtId="0" fontId="22" fillId="0" borderId="0" xfId="0" applyFont="1" applyFill="1" applyBorder="1" applyAlignment="1">
      <alignment horizontal="center" vertical="top"/>
    </xf>
    <xf numFmtId="0" fontId="22" fillId="0" borderId="0" xfId="0" applyFont="1" applyFill="1" applyAlignment="1">
      <alignment vertical="top"/>
    </xf>
    <xf numFmtId="0" fontId="22" fillId="0" borderId="3" xfId="0" applyFont="1" applyBorder="1" applyAlignment="1">
      <alignment vertical="center"/>
    </xf>
    <xf numFmtId="0" fontId="22" fillId="0" borderId="13" xfId="0" applyFont="1" applyBorder="1" applyAlignment="1">
      <alignment vertical="center" wrapText="1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21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 wrapText="1"/>
    </xf>
    <xf numFmtId="0" fontId="22" fillId="0" borderId="2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3" xfId="0" applyFont="1" applyBorder="1" applyAlignment="1">
      <alignment vertical="center" shrinkToFit="1"/>
    </xf>
    <xf numFmtId="179" fontId="22" fillId="0" borderId="14" xfId="2" applyNumberFormat="1" applyFont="1" applyBorder="1">
      <alignment vertical="center"/>
    </xf>
    <xf numFmtId="179" fontId="22" fillId="0" borderId="0" xfId="2" applyNumberFormat="1" applyFont="1" applyBorder="1">
      <alignment vertical="center"/>
    </xf>
    <xf numFmtId="179" fontId="22" fillId="0" borderId="8" xfId="2" applyNumberFormat="1" applyFont="1" applyBorder="1">
      <alignment vertical="center"/>
    </xf>
    <xf numFmtId="179" fontId="22" fillId="0" borderId="9" xfId="2" applyNumberFormat="1" applyFont="1" applyBorder="1">
      <alignment vertical="center"/>
    </xf>
    <xf numFmtId="0" fontId="22" fillId="0" borderId="0" xfId="0" applyFont="1" applyFill="1" applyAlignment="1">
      <alignment vertical="center"/>
    </xf>
    <xf numFmtId="0" fontId="22" fillId="0" borderId="14" xfId="0" applyFont="1" applyBorder="1" applyAlignment="1">
      <alignment horizontal="center" vertical="center"/>
    </xf>
    <xf numFmtId="0" fontId="22" fillId="0" borderId="8" xfId="0" applyFont="1" applyBorder="1" applyAlignment="1">
      <alignment vertical="center" shrinkToFit="1"/>
    </xf>
    <xf numFmtId="0" fontId="22" fillId="0" borderId="15" xfId="0" applyFont="1" applyBorder="1" applyAlignment="1">
      <alignment horizontal="center" vertical="center"/>
    </xf>
    <xf numFmtId="0" fontId="22" fillId="0" borderId="16" xfId="0" applyFont="1" applyBorder="1" applyAlignment="1">
      <alignment vertical="center" shrinkToFit="1"/>
    </xf>
    <xf numFmtId="179" fontId="22" fillId="0" borderId="15" xfId="2" applyNumberFormat="1" applyFont="1" applyBorder="1">
      <alignment vertical="center"/>
    </xf>
    <xf numFmtId="179" fontId="22" fillId="0" borderId="17" xfId="2" applyNumberFormat="1" applyFont="1" applyBorder="1">
      <alignment vertical="center"/>
    </xf>
    <xf numFmtId="179" fontId="22" fillId="0" borderId="16" xfId="2" applyNumberFormat="1" applyFont="1" applyBorder="1">
      <alignment vertical="center"/>
    </xf>
    <xf numFmtId="179" fontId="22" fillId="0" borderId="22" xfId="2" applyNumberFormat="1" applyFont="1" applyBorder="1">
      <alignment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vertical="center" shrinkToFit="1"/>
    </xf>
    <xf numFmtId="179" fontId="22" fillId="0" borderId="18" xfId="2" applyNumberFormat="1" applyFont="1" applyBorder="1">
      <alignment vertical="center"/>
    </xf>
    <xf numFmtId="179" fontId="22" fillId="0" borderId="20" xfId="2" applyNumberFormat="1" applyFont="1" applyBorder="1">
      <alignment vertical="center"/>
    </xf>
    <xf numFmtId="179" fontId="22" fillId="0" borderId="19" xfId="2" applyNumberFormat="1" applyFont="1" applyBorder="1">
      <alignment vertical="center"/>
    </xf>
    <xf numFmtId="179" fontId="22" fillId="0" borderId="24" xfId="2" applyNumberFormat="1" applyFont="1" applyBorder="1">
      <alignment vertical="center"/>
    </xf>
    <xf numFmtId="179" fontId="22" fillId="0" borderId="0" xfId="2" applyNumberFormat="1" applyFont="1">
      <alignment vertical="center"/>
    </xf>
    <xf numFmtId="0" fontId="22" fillId="0" borderId="7" xfId="0" applyFont="1" applyBorder="1" applyAlignment="1">
      <alignment horizontal="center" vertical="center"/>
    </xf>
    <xf numFmtId="0" fontId="22" fillId="0" borderId="6" xfId="0" applyFont="1" applyBorder="1" applyAlignment="1">
      <alignment vertical="center" shrinkToFit="1"/>
    </xf>
    <xf numFmtId="179" fontId="22" fillId="0" borderId="7" xfId="2" applyNumberFormat="1" applyFont="1" applyBorder="1">
      <alignment vertical="center"/>
    </xf>
    <xf numFmtId="179" fontId="22" fillId="0" borderId="5" xfId="2" applyNumberFormat="1" applyFont="1" applyBorder="1">
      <alignment vertical="center"/>
    </xf>
    <xf numFmtId="179" fontId="22" fillId="0" borderId="6" xfId="2" applyNumberFormat="1" applyFont="1" applyBorder="1">
      <alignment vertical="center"/>
    </xf>
    <xf numFmtId="179" fontId="22" fillId="0" borderId="10" xfId="2" applyNumberFormat="1" applyFont="1" applyBorder="1">
      <alignment vertical="center"/>
    </xf>
    <xf numFmtId="179" fontId="22" fillId="0" borderId="3" xfId="2" applyNumberFormat="1" applyFont="1" applyBorder="1">
      <alignment vertical="center"/>
    </xf>
    <xf numFmtId="179" fontId="22" fillId="0" borderId="4" xfId="2" applyNumberFormat="1" applyFont="1" applyBorder="1">
      <alignment vertical="center"/>
    </xf>
    <xf numFmtId="179" fontId="22" fillId="0" borderId="13" xfId="2" applyNumberFormat="1" applyFont="1" applyBorder="1">
      <alignment vertical="center"/>
    </xf>
    <xf numFmtId="179" fontId="22" fillId="0" borderId="2" xfId="2" applyNumberFormat="1" applyFont="1" applyBorder="1">
      <alignment vertical="center"/>
    </xf>
    <xf numFmtId="178" fontId="22" fillId="0" borderId="0" xfId="2" applyNumberFormat="1" applyFont="1">
      <alignment vertical="center"/>
    </xf>
    <xf numFmtId="0" fontId="22" fillId="0" borderId="12" xfId="0" applyFont="1" applyBorder="1" applyAlignment="1">
      <alignment vertical="center" shrinkToFit="1"/>
    </xf>
    <xf numFmtId="179" fontId="22" fillId="0" borderId="21" xfId="2" applyNumberFormat="1" applyFont="1" applyBorder="1">
      <alignment vertical="center"/>
    </xf>
    <xf numFmtId="179" fontId="22" fillId="0" borderId="1" xfId="2" applyNumberFormat="1" applyFont="1" applyBorder="1">
      <alignment vertical="center"/>
    </xf>
    <xf numFmtId="179" fontId="22" fillId="0" borderId="12" xfId="2" applyNumberFormat="1" applyFont="1" applyBorder="1">
      <alignment vertical="center"/>
    </xf>
    <xf numFmtId="179" fontId="22" fillId="0" borderId="11" xfId="2" applyNumberFormat="1" applyFont="1" applyBorder="1">
      <alignment vertical="center"/>
    </xf>
    <xf numFmtId="178" fontId="22" fillId="0" borderId="14" xfId="2" applyNumberFormat="1" applyFont="1" applyBorder="1">
      <alignment vertical="center"/>
    </xf>
    <xf numFmtId="41" fontId="22" fillId="0" borderId="0" xfId="0" applyNumberFormat="1" applyFont="1" applyFill="1" applyBorder="1" applyAlignment="1">
      <alignment shrinkToFit="1"/>
    </xf>
    <xf numFmtId="180" fontId="22" fillId="0" borderId="2" xfId="27" applyNumberFormat="1" applyFont="1" applyFill="1" applyBorder="1" applyAlignment="1">
      <alignment horizontal="center" vertical="top" shrinkToFit="1"/>
    </xf>
    <xf numFmtId="180" fontId="22" fillId="0" borderId="11" xfId="27" applyNumberFormat="1" applyFont="1" applyFill="1" applyBorder="1" applyAlignment="1">
      <alignment horizontal="center" vertical="top" wrapText="1"/>
    </xf>
    <xf numFmtId="181" fontId="22" fillId="0" borderId="2" xfId="11" applyNumberFormat="1" applyFont="1" applyFill="1" applyBorder="1" applyAlignment="1">
      <alignment vertical="center" shrinkToFit="1"/>
    </xf>
    <xf numFmtId="181" fontId="22" fillId="0" borderId="9" xfId="11" applyNumberFormat="1" applyFont="1" applyFill="1" applyBorder="1" applyAlignment="1">
      <alignment vertical="center" shrinkToFit="1"/>
    </xf>
    <xf numFmtId="181" fontId="22" fillId="0" borderId="22" xfId="11" applyNumberFormat="1" applyFont="1" applyFill="1" applyBorder="1" applyAlignment="1">
      <alignment vertical="center" shrinkToFit="1"/>
    </xf>
    <xf numFmtId="181" fontId="22" fillId="0" borderId="24" xfId="11" applyNumberFormat="1" applyFont="1" applyFill="1" applyBorder="1" applyAlignment="1">
      <alignment vertical="center" shrinkToFit="1"/>
    </xf>
    <xf numFmtId="181" fontId="22" fillId="0" borderId="11" xfId="11" applyNumberFormat="1" applyFont="1" applyFill="1" applyBorder="1" applyAlignment="1">
      <alignment vertical="center" shrinkToFit="1"/>
    </xf>
    <xf numFmtId="180" fontId="22" fillId="0" borderId="7" xfId="27" applyNumberFormat="1" applyFont="1" applyFill="1" applyBorder="1" applyAlignment="1">
      <alignment horizontal="center" vertical="center" shrinkToFit="1"/>
    </xf>
    <xf numFmtId="180" fontId="22" fillId="0" borderId="6" xfId="27" applyNumberFormat="1" applyFont="1" applyFill="1" applyBorder="1" applyAlignment="1">
      <alignment horizontal="left" vertical="center" shrinkToFit="1"/>
    </xf>
    <xf numFmtId="181" fontId="22" fillId="0" borderId="7" xfId="11" applyNumberFormat="1" applyFont="1" applyFill="1" applyBorder="1" applyAlignment="1">
      <alignment vertical="center" shrinkToFit="1"/>
    </xf>
    <xf numFmtId="181" fontId="22" fillId="0" borderId="5" xfId="11" applyNumberFormat="1" applyFont="1" applyFill="1" applyBorder="1" applyAlignment="1">
      <alignment vertical="center" shrinkToFit="1"/>
    </xf>
    <xf numFmtId="181" fontId="22" fillId="0" borderId="6" xfId="11" applyNumberFormat="1" applyFont="1" applyFill="1" applyBorder="1" applyAlignment="1">
      <alignment vertical="center" shrinkToFit="1"/>
    </xf>
    <xf numFmtId="0" fontId="22" fillId="0" borderId="3" xfId="0" applyFont="1" applyFill="1" applyBorder="1" applyAlignment="1">
      <alignment horizontal="center" vertical="top" shrinkToFit="1"/>
    </xf>
    <xf numFmtId="0" fontId="22" fillId="0" borderId="13" xfId="0" applyFont="1" applyFill="1" applyBorder="1" applyAlignment="1">
      <alignment horizontal="center" vertical="top" shrinkToFit="1"/>
    </xf>
    <xf numFmtId="176" fontId="22" fillId="0" borderId="3" xfId="27" applyNumberFormat="1" applyFont="1" applyFill="1" applyBorder="1" applyAlignment="1">
      <alignment horizontal="center" vertical="top"/>
    </xf>
    <xf numFmtId="176" fontId="22" fillId="0" borderId="4" xfId="27" applyNumberFormat="1" applyFont="1" applyFill="1" applyBorder="1" applyAlignment="1">
      <alignment horizontal="center" vertical="top"/>
    </xf>
    <xf numFmtId="176" fontId="22" fillId="0" borderId="13" xfId="27" applyNumberFormat="1" applyFont="1" applyFill="1" applyBorder="1" applyAlignment="1">
      <alignment horizontal="center" vertical="top"/>
    </xf>
    <xf numFmtId="0" fontId="22" fillId="0" borderId="12" xfId="0" applyFont="1" applyFill="1" applyBorder="1" applyAlignment="1">
      <alignment horizontal="center" vertical="top" shrinkToFit="1"/>
    </xf>
    <xf numFmtId="176" fontId="22" fillId="0" borderId="21" xfId="27" applyNumberFormat="1" applyFont="1" applyFill="1" applyBorder="1" applyAlignment="1">
      <alignment horizontal="center" vertical="top" wrapText="1"/>
    </xf>
    <xf numFmtId="176" fontId="22" fillId="0" borderId="1" xfId="27" applyNumberFormat="1" applyFont="1" applyFill="1" applyBorder="1" applyAlignment="1">
      <alignment horizontal="center" vertical="top" wrapText="1"/>
    </xf>
    <xf numFmtId="176" fontId="22" fillId="0" borderId="12" xfId="27" applyNumberFormat="1" applyFont="1" applyFill="1" applyBorder="1" applyAlignment="1">
      <alignment horizontal="center" vertical="top" wrapText="1"/>
    </xf>
    <xf numFmtId="181" fontId="22" fillId="0" borderId="0" xfId="0" applyNumberFormat="1" applyFont="1" applyFill="1"/>
    <xf numFmtId="0" fontId="22" fillId="0" borderId="10" xfId="0" applyFont="1" applyFill="1" applyBorder="1" applyAlignment="1">
      <alignment shrinkToFit="1"/>
    </xf>
    <xf numFmtId="0" fontId="22" fillId="0" borderId="10" xfId="0" applyFont="1" applyFill="1" applyBorder="1" applyAlignment="1">
      <alignment horizontal="center" shrinkToFit="1"/>
    </xf>
    <xf numFmtId="0" fontId="22" fillId="0" borderId="0" xfId="0" applyFont="1" applyFill="1" applyBorder="1" applyAlignment="1">
      <alignment horizontal="center" shrinkToFit="1"/>
    </xf>
    <xf numFmtId="178" fontId="22" fillId="0" borderId="10" xfId="0" applyNumberFormat="1" applyFont="1" applyFill="1" applyBorder="1" applyAlignment="1">
      <alignment shrinkToFit="1"/>
    </xf>
    <xf numFmtId="178" fontId="22" fillId="0" borderId="0" xfId="0" applyNumberFormat="1" applyFont="1" applyFill="1" applyBorder="1"/>
    <xf numFmtId="179" fontId="25" fillId="0" borderId="10" xfId="0" applyNumberFormat="1" applyFont="1" applyBorder="1" applyAlignment="1">
      <alignment vertical="center"/>
    </xf>
    <xf numFmtId="187" fontId="25" fillId="0" borderId="0" xfId="0" applyNumberFormat="1" applyFont="1" applyBorder="1" applyAlignment="1">
      <alignment vertical="center"/>
    </xf>
    <xf numFmtId="189" fontId="22" fillId="0" borderId="0" xfId="0" applyNumberFormat="1" applyFont="1" applyFill="1" applyBorder="1"/>
    <xf numFmtId="49" fontId="25" fillId="0" borderId="0" xfId="0" applyNumberFormat="1" applyFont="1" applyFill="1" applyBorder="1" applyAlignment="1">
      <alignment horizontal="center" vertical="top"/>
    </xf>
    <xf numFmtId="49" fontId="22" fillId="0" borderId="0" xfId="0" applyNumberFormat="1" applyFont="1" applyFill="1" applyBorder="1" applyAlignment="1">
      <alignment horizontal="center" vertical="top"/>
    </xf>
    <xf numFmtId="49" fontId="22" fillId="0" borderId="3" xfId="0" applyNumberFormat="1" applyFont="1" applyFill="1" applyBorder="1" applyAlignment="1">
      <alignment horizontal="center" vertical="top" shrinkToFit="1"/>
    </xf>
    <xf numFmtId="176" fontId="22" fillId="0" borderId="3" xfId="27" applyNumberFormat="1" applyFont="1" applyFill="1" applyBorder="1" applyAlignment="1">
      <alignment horizontal="centerContinuous" vertical="top"/>
    </xf>
    <xf numFmtId="176" fontId="22" fillId="0" borderId="13" xfId="27" applyNumberFormat="1" applyFont="1" applyFill="1" applyBorder="1" applyAlignment="1">
      <alignment horizontal="centerContinuous" vertical="top"/>
    </xf>
    <xf numFmtId="49" fontId="22" fillId="0" borderId="21" xfId="0" applyNumberFormat="1" applyFont="1" applyFill="1" applyBorder="1" applyAlignment="1">
      <alignment horizontal="center" vertical="top" shrinkToFit="1"/>
    </xf>
    <xf numFmtId="49" fontId="22" fillId="0" borderId="3" xfId="27" applyNumberFormat="1" applyFont="1" applyFill="1" applyBorder="1" applyAlignment="1">
      <alignment horizontal="center" vertical="center" shrinkToFit="1"/>
    </xf>
    <xf numFmtId="178" fontId="22" fillId="0" borderId="3" xfId="0" applyNumberFormat="1" applyFont="1" applyFill="1" applyBorder="1" applyAlignment="1">
      <alignment vertical="center" shrinkToFit="1"/>
    </xf>
    <xf numFmtId="179" fontId="22" fillId="0" borderId="13" xfId="0" applyNumberFormat="1" applyFont="1" applyFill="1" applyBorder="1" applyAlignment="1">
      <alignment vertical="center" shrinkToFit="1"/>
    </xf>
    <xf numFmtId="186" fontId="22" fillId="0" borderId="0" xfId="0" applyNumberFormat="1" applyFont="1" applyFill="1" applyAlignment="1">
      <alignment vertical="center"/>
    </xf>
    <xf numFmtId="49" fontId="22" fillId="0" borderId="14" xfId="27" applyNumberFormat="1" applyFont="1" applyFill="1" applyBorder="1" applyAlignment="1">
      <alignment horizontal="center" vertical="center" shrinkToFit="1"/>
    </xf>
    <xf numFmtId="178" fontId="22" fillId="0" borderId="14" xfId="0" applyNumberFormat="1" applyFont="1" applyFill="1" applyBorder="1" applyAlignment="1">
      <alignment vertical="center" shrinkToFit="1"/>
    </xf>
    <xf numFmtId="179" fontId="22" fillId="0" borderId="8" xfId="0" applyNumberFormat="1" applyFont="1" applyFill="1" applyBorder="1" applyAlignment="1">
      <alignment vertical="center" shrinkToFit="1"/>
    </xf>
    <xf numFmtId="49" fontId="22" fillId="0" borderId="15" xfId="27" applyNumberFormat="1" applyFont="1" applyFill="1" applyBorder="1" applyAlignment="1">
      <alignment horizontal="center" vertical="center" shrinkToFit="1"/>
    </xf>
    <xf numFmtId="178" fontId="22" fillId="0" borderId="15" xfId="0" applyNumberFormat="1" applyFont="1" applyFill="1" applyBorder="1" applyAlignment="1">
      <alignment vertical="center" shrinkToFit="1"/>
    </xf>
    <xf numFmtId="179" fontId="22" fillId="0" borderId="16" xfId="0" applyNumberFormat="1" applyFont="1" applyFill="1" applyBorder="1" applyAlignment="1">
      <alignment vertical="center" shrinkToFit="1"/>
    </xf>
    <xf numFmtId="49" fontId="22" fillId="0" borderId="18" xfId="27" applyNumberFormat="1" applyFont="1" applyFill="1" applyBorder="1" applyAlignment="1">
      <alignment horizontal="center" vertical="center" shrinkToFit="1"/>
    </xf>
    <xf numFmtId="178" fontId="22" fillId="0" borderId="18" xfId="0" applyNumberFormat="1" applyFont="1" applyFill="1" applyBorder="1" applyAlignment="1">
      <alignment vertical="center" shrinkToFit="1"/>
    </xf>
    <xf numFmtId="179" fontId="22" fillId="0" borderId="19" xfId="0" applyNumberFormat="1" applyFont="1" applyFill="1" applyBorder="1" applyAlignment="1">
      <alignment vertical="center" shrinkToFit="1"/>
    </xf>
    <xf numFmtId="49" fontId="22" fillId="0" borderId="21" xfId="27" applyNumberFormat="1" applyFont="1" applyFill="1" applyBorder="1" applyAlignment="1">
      <alignment horizontal="center" vertical="center" shrinkToFit="1"/>
    </xf>
    <xf numFmtId="178" fontId="22" fillId="0" borderId="21" xfId="0" applyNumberFormat="1" applyFont="1" applyFill="1" applyBorder="1" applyAlignment="1">
      <alignment vertical="center" shrinkToFit="1"/>
    </xf>
    <xf numFmtId="179" fontId="22" fillId="0" borderId="12" xfId="0" applyNumberFormat="1" applyFont="1" applyFill="1" applyBorder="1" applyAlignment="1">
      <alignment vertical="center" shrinkToFit="1"/>
    </xf>
    <xf numFmtId="49" fontId="22" fillId="0" borderId="7" xfId="27" applyNumberFormat="1" applyFont="1" applyFill="1" applyBorder="1" applyAlignment="1">
      <alignment horizontal="center" vertical="center" shrinkToFit="1"/>
    </xf>
    <xf numFmtId="178" fontId="22" fillId="0" borderId="7" xfId="0" applyNumberFormat="1" applyFont="1" applyFill="1" applyBorder="1" applyAlignment="1">
      <alignment vertical="center" shrinkToFit="1"/>
    </xf>
    <xf numFmtId="179" fontId="22" fillId="0" borderId="6" xfId="0" applyNumberFormat="1" applyFont="1" applyFill="1" applyBorder="1" applyAlignment="1">
      <alignment vertical="center" shrinkToFit="1"/>
    </xf>
    <xf numFmtId="178" fontId="22" fillId="0" borderId="0" xfId="0" applyNumberFormat="1" applyFont="1" applyFill="1" applyAlignment="1">
      <alignment vertical="center"/>
    </xf>
    <xf numFmtId="38" fontId="25" fillId="0" borderId="0" xfId="7" applyFont="1" applyFill="1">
      <alignment vertical="center"/>
    </xf>
    <xf numFmtId="38" fontId="22" fillId="0" borderId="0" xfId="7" applyFont="1" applyFill="1" applyAlignment="1">
      <alignment vertical="center" shrinkToFit="1"/>
    </xf>
    <xf numFmtId="38" fontId="26" fillId="0" borderId="0" xfId="7" applyFont="1" applyFill="1" applyAlignment="1">
      <alignment horizontal="left" vertical="top"/>
    </xf>
    <xf numFmtId="38" fontId="22" fillId="0" borderId="0" xfId="7" applyFont="1" applyFill="1">
      <alignment vertical="center"/>
    </xf>
    <xf numFmtId="38" fontId="22" fillId="0" borderId="0" xfId="7" applyFont="1" applyFill="1" applyAlignment="1"/>
    <xf numFmtId="38" fontId="27" fillId="0" borderId="0" xfId="7" applyFont="1" applyFill="1">
      <alignment vertical="center"/>
    </xf>
    <xf numFmtId="38" fontId="26" fillId="0" borderId="0" xfId="7" applyFont="1" applyFill="1">
      <alignment vertical="center"/>
    </xf>
    <xf numFmtId="38" fontId="22" fillId="0" borderId="1" xfId="7" applyFont="1" applyFill="1" applyBorder="1" applyAlignment="1"/>
    <xf numFmtId="38" fontId="22" fillId="0" borderId="0" xfId="7" applyFont="1" applyFill="1" applyBorder="1" applyAlignment="1"/>
    <xf numFmtId="38" fontId="27" fillId="0" borderId="0" xfId="7" applyFont="1" applyFill="1" applyAlignment="1">
      <alignment vertical="top"/>
    </xf>
    <xf numFmtId="38" fontId="27" fillId="0" borderId="0" xfId="7" applyFont="1" applyFill="1" applyAlignment="1">
      <alignment horizontal="right"/>
    </xf>
    <xf numFmtId="38" fontId="22" fillId="0" borderId="3" xfId="7" applyFont="1" applyFill="1" applyBorder="1" applyAlignment="1">
      <alignment horizontal="center"/>
    </xf>
    <xf numFmtId="38" fontId="22" fillId="0" borderId="13" xfId="7" applyFont="1" applyFill="1" applyBorder="1" applyAlignment="1">
      <alignment shrinkToFit="1"/>
    </xf>
    <xf numFmtId="38" fontId="22" fillId="0" borderId="2" xfId="7" applyFont="1" applyFill="1" applyBorder="1" applyAlignment="1">
      <alignment shrinkToFit="1"/>
    </xf>
    <xf numFmtId="38" fontId="22" fillId="0" borderId="3" xfId="7" applyFont="1" applyFill="1" applyBorder="1" applyAlignment="1">
      <alignment shrinkToFit="1"/>
    </xf>
    <xf numFmtId="38" fontId="22" fillId="0" borderId="4" xfId="7" applyFont="1" applyFill="1" applyBorder="1" applyAlignment="1">
      <alignment shrinkToFit="1"/>
    </xf>
    <xf numFmtId="38" fontId="22" fillId="0" borderId="5" xfId="7" applyFont="1" applyFill="1" applyBorder="1" applyAlignment="1">
      <alignment shrinkToFit="1"/>
    </xf>
    <xf numFmtId="38" fontId="22" fillId="0" borderId="6" xfId="7" applyFont="1" applyFill="1" applyBorder="1" applyAlignment="1">
      <alignment shrinkToFit="1"/>
    </xf>
    <xf numFmtId="38" fontId="22" fillId="0" borderId="7" xfId="7" applyFont="1" applyFill="1" applyBorder="1" applyAlignment="1">
      <alignment horizontal="centerContinuous" shrinkToFit="1"/>
    </xf>
    <xf numFmtId="38" fontId="22" fillId="0" borderId="6" xfId="7" applyFont="1" applyFill="1" applyBorder="1" applyAlignment="1">
      <alignment horizontal="centerContinuous" shrinkToFit="1"/>
    </xf>
    <xf numFmtId="38" fontId="27" fillId="0" borderId="2" xfId="7" applyFont="1" applyFill="1" applyBorder="1" applyAlignment="1">
      <alignment horizontal="center" shrinkToFit="1"/>
    </xf>
    <xf numFmtId="38" fontId="27" fillId="0" borderId="2" xfId="7" applyFont="1" applyFill="1" applyBorder="1" applyAlignment="1">
      <alignment shrinkToFit="1"/>
    </xf>
    <xf numFmtId="38" fontId="27" fillId="0" borderId="3" xfId="7" applyFont="1" applyFill="1" applyBorder="1" applyAlignment="1">
      <alignment horizontal="center" shrinkToFit="1"/>
    </xf>
    <xf numFmtId="38" fontId="27" fillId="0" borderId="4" xfId="7" applyFont="1" applyFill="1" applyBorder="1" applyAlignment="1">
      <alignment shrinkToFit="1"/>
    </xf>
    <xf numFmtId="38" fontId="27" fillId="0" borderId="5" xfId="7" applyFont="1" applyFill="1" applyBorder="1" applyAlignment="1">
      <alignment shrinkToFit="1"/>
    </xf>
    <xf numFmtId="38" fontId="27" fillId="0" borderId="6" xfId="7" applyFont="1" applyFill="1" applyBorder="1" applyAlignment="1">
      <alignment shrinkToFit="1"/>
    </xf>
    <xf numFmtId="38" fontId="22" fillId="0" borderId="14" xfId="7" applyFont="1" applyFill="1" applyBorder="1" applyAlignment="1">
      <alignment horizontal="left" indent="1"/>
    </xf>
    <xf numFmtId="38" fontId="22" fillId="0" borderId="8" xfId="7" applyFont="1" applyFill="1" applyBorder="1" applyAlignment="1">
      <alignment shrinkToFit="1"/>
    </xf>
    <xf numFmtId="38" fontId="22" fillId="0" borderId="9" xfId="7" applyFont="1" applyFill="1" applyBorder="1" applyAlignment="1">
      <alignment horizontal="center" shrinkToFit="1"/>
    </xf>
    <xf numFmtId="38" fontId="22" fillId="0" borderId="0" xfId="7" applyFont="1" applyFill="1" applyAlignment="1">
      <alignment horizontal="center" shrinkToFit="1"/>
    </xf>
    <xf numFmtId="38" fontId="22" fillId="0" borderId="0" xfId="7" applyFont="1" applyFill="1" applyAlignment="1">
      <alignment shrinkToFit="1"/>
    </xf>
    <xf numFmtId="38" fontId="22" fillId="0" borderId="9" xfId="7" applyFont="1" applyFill="1" applyBorder="1" applyAlignment="1">
      <alignment horizontal="distributed" shrinkToFit="1"/>
    </xf>
    <xf numFmtId="38" fontId="27" fillId="0" borderId="9" xfId="7" applyFont="1" applyFill="1" applyBorder="1" applyAlignment="1">
      <alignment horizontal="center" shrinkToFit="1"/>
    </xf>
    <xf numFmtId="38" fontId="27" fillId="0" borderId="0" xfId="7" applyFont="1" applyFill="1" applyAlignment="1">
      <alignment shrinkToFit="1"/>
    </xf>
    <xf numFmtId="38" fontId="22" fillId="0" borderId="14" xfId="7" applyFont="1" applyFill="1" applyBorder="1" applyAlignment="1">
      <alignment horizontal="center"/>
    </xf>
    <xf numFmtId="38" fontId="22" fillId="0" borderId="9" xfId="7" applyFont="1" applyFill="1" applyBorder="1" applyAlignment="1">
      <alignment shrinkToFit="1"/>
    </xf>
    <xf numFmtId="38" fontId="27" fillId="0" borderId="9" xfId="7" applyFont="1" applyFill="1" applyBorder="1" applyAlignment="1">
      <alignment shrinkToFit="1"/>
    </xf>
    <xf numFmtId="38" fontId="22" fillId="0" borderId="9" xfId="7" applyFont="1" applyFill="1" applyBorder="1" applyAlignment="1">
      <alignment horizontal="center" vertical="top" shrinkToFit="1"/>
    </xf>
    <xf numFmtId="38" fontId="22" fillId="0" borderId="8" xfId="7" applyFont="1" applyFill="1" applyBorder="1" applyAlignment="1">
      <alignment horizontal="center" vertical="top" shrinkToFit="1"/>
    </xf>
    <xf numFmtId="176" fontId="22" fillId="0" borderId="3" xfId="7" applyNumberFormat="1" applyFont="1" applyFill="1" applyBorder="1" applyAlignment="1">
      <alignment horizontal="center" shrinkToFit="1"/>
    </xf>
    <xf numFmtId="179" fontId="22" fillId="0" borderId="2" xfId="7" applyNumberFormat="1" applyFont="1" applyFill="1" applyBorder="1" applyAlignment="1">
      <alignment shrinkToFit="1"/>
    </xf>
    <xf numFmtId="182" fontId="22" fillId="0" borderId="2" xfId="7" applyNumberFormat="1" applyFont="1" applyFill="1" applyBorder="1" applyAlignment="1">
      <alignment shrinkToFit="1"/>
    </xf>
    <xf numFmtId="176" fontId="22" fillId="0" borderId="14" xfId="7" applyNumberFormat="1" applyFont="1" applyFill="1" applyBorder="1" applyAlignment="1">
      <alignment horizontal="center" shrinkToFit="1"/>
    </xf>
    <xf numFmtId="38" fontId="22" fillId="0" borderId="0" xfId="7" applyFont="1" applyFill="1" applyBorder="1" applyAlignment="1">
      <alignment shrinkToFit="1"/>
    </xf>
    <xf numFmtId="179" fontId="22" fillId="0" borderId="9" xfId="7" applyNumberFormat="1" applyFont="1" applyFill="1" applyBorder="1" applyAlignment="1">
      <alignment shrinkToFit="1"/>
    </xf>
    <xf numFmtId="182" fontId="22" fillId="0" borderId="9" xfId="7" applyNumberFormat="1" applyFont="1" applyFill="1" applyBorder="1" applyAlignment="1">
      <alignment shrinkToFit="1"/>
    </xf>
    <xf numFmtId="176" fontId="22" fillId="0" borderId="15" xfId="7" applyNumberFormat="1" applyFont="1" applyFill="1" applyBorder="1" applyAlignment="1">
      <alignment horizontal="center" shrinkToFit="1"/>
    </xf>
    <xf numFmtId="38" fontId="22" fillId="0" borderId="17" xfId="7" applyFont="1" applyFill="1" applyBorder="1" applyAlignment="1">
      <alignment shrinkToFit="1"/>
    </xf>
    <xf numFmtId="38" fontId="22" fillId="0" borderId="22" xfId="7" applyFont="1" applyFill="1" applyBorder="1" applyAlignment="1">
      <alignment shrinkToFit="1"/>
    </xf>
    <xf numFmtId="179" fontId="22" fillId="0" borderId="22" xfId="7" applyNumberFormat="1" applyFont="1" applyFill="1" applyBorder="1" applyAlignment="1">
      <alignment shrinkToFit="1"/>
    </xf>
    <xf numFmtId="182" fontId="22" fillId="0" borderId="22" xfId="7" applyNumberFormat="1" applyFont="1" applyFill="1" applyBorder="1" applyAlignment="1">
      <alignment shrinkToFit="1"/>
    </xf>
    <xf numFmtId="176" fontId="22" fillId="0" borderId="18" xfId="7" applyNumberFormat="1" applyFont="1" applyFill="1" applyBorder="1" applyAlignment="1">
      <alignment horizontal="center" shrinkToFit="1"/>
    </xf>
    <xf numFmtId="38" fontId="22" fillId="0" borderId="20" xfId="7" applyFont="1" applyFill="1" applyBorder="1" applyAlignment="1">
      <alignment shrinkToFit="1"/>
    </xf>
    <xf numFmtId="38" fontId="22" fillId="0" borderId="24" xfId="7" applyFont="1" applyFill="1" applyBorder="1" applyAlignment="1">
      <alignment shrinkToFit="1"/>
    </xf>
    <xf numFmtId="179" fontId="22" fillId="0" borderId="24" xfId="7" applyNumberFormat="1" applyFont="1" applyFill="1" applyBorder="1" applyAlignment="1">
      <alignment shrinkToFit="1"/>
    </xf>
    <xf numFmtId="182" fontId="22" fillId="0" borderId="24" xfId="7" applyNumberFormat="1" applyFont="1" applyFill="1" applyBorder="1" applyAlignment="1">
      <alignment shrinkToFit="1"/>
    </xf>
    <xf numFmtId="38" fontId="22" fillId="0" borderId="7" xfId="7" applyFont="1" applyFill="1" applyBorder="1" applyAlignment="1">
      <alignment horizontal="center" shrinkToFit="1"/>
    </xf>
    <xf numFmtId="38" fontId="22" fillId="0" borderId="10" xfId="7" applyFont="1" applyFill="1" applyBorder="1" applyAlignment="1">
      <alignment shrinkToFit="1"/>
    </xf>
    <xf numFmtId="38" fontId="22" fillId="0" borderId="0" xfId="7" applyFont="1" applyFill="1" applyBorder="1" applyAlignment="1">
      <alignment horizontal="center"/>
    </xf>
    <xf numFmtId="38" fontId="22" fillId="0" borderId="0" xfId="7" applyFont="1" applyFill="1" applyAlignment="1">
      <alignment horizontal="center"/>
    </xf>
    <xf numFmtId="178" fontId="22" fillId="0" borderId="14" xfId="0" applyNumberFormat="1" applyFont="1" applyFill="1" applyBorder="1"/>
    <xf numFmtId="179" fontId="22" fillId="0" borderId="14" xfId="0" applyNumberFormat="1" applyFont="1" applyFill="1" applyBorder="1"/>
    <xf numFmtId="190" fontId="22" fillId="0" borderId="10" xfId="7" applyNumberFormat="1" applyFont="1" applyFill="1" applyBorder="1" applyAlignment="1">
      <alignment shrinkToFit="1"/>
    </xf>
    <xf numFmtId="179" fontId="4" fillId="0" borderId="13" xfId="0" applyNumberFormat="1" applyFont="1" applyFill="1" applyBorder="1" applyAlignment="1">
      <alignment vertical="center" shrinkToFit="1"/>
    </xf>
    <xf numFmtId="179" fontId="4" fillId="0" borderId="8" xfId="0" applyNumberFormat="1" applyFont="1" applyFill="1" applyBorder="1" applyAlignment="1">
      <alignment vertical="center" shrinkToFit="1"/>
    </xf>
    <xf numFmtId="179" fontId="4" fillId="0" borderId="16" xfId="0" applyNumberFormat="1" applyFont="1" applyFill="1" applyBorder="1" applyAlignment="1">
      <alignment vertical="center" shrinkToFit="1"/>
    </xf>
    <xf numFmtId="179" fontId="4" fillId="0" borderId="19" xfId="0" applyNumberFormat="1" applyFont="1" applyFill="1" applyBorder="1" applyAlignment="1">
      <alignment vertical="center" shrinkToFit="1"/>
    </xf>
    <xf numFmtId="179" fontId="4" fillId="0" borderId="12" xfId="0" applyNumberFormat="1" applyFont="1" applyFill="1" applyBorder="1" applyAlignment="1">
      <alignment vertical="center" shrinkToFit="1"/>
    </xf>
    <xf numFmtId="179" fontId="4" fillId="0" borderId="6" xfId="0" applyNumberFormat="1" applyFont="1" applyFill="1" applyBorder="1" applyAlignment="1">
      <alignment vertical="center" shrinkToFit="1"/>
    </xf>
    <xf numFmtId="179" fontId="22" fillId="0" borderId="2" xfId="2" applyNumberFormat="1" applyFont="1" applyFill="1" applyBorder="1" applyAlignment="1">
      <alignment shrinkToFit="1"/>
    </xf>
    <xf numFmtId="179" fontId="22" fillId="0" borderId="9" xfId="2" applyNumberFormat="1" applyFont="1" applyFill="1" applyBorder="1" applyAlignment="1">
      <alignment shrinkToFit="1"/>
    </xf>
    <xf numFmtId="179" fontId="22" fillId="0" borderId="9" xfId="0" applyNumberFormat="1" applyFont="1" applyFill="1" applyBorder="1" applyAlignment="1">
      <alignment shrinkToFit="1"/>
    </xf>
    <xf numFmtId="179" fontId="22" fillId="0" borderId="22" xfId="2" applyNumberFormat="1" applyFont="1" applyFill="1" applyBorder="1" applyAlignment="1">
      <alignment shrinkToFit="1"/>
    </xf>
    <xf numFmtId="179" fontId="22" fillId="0" borderId="22" xfId="0" applyNumberFormat="1" applyFont="1" applyFill="1" applyBorder="1" applyAlignment="1">
      <alignment shrinkToFit="1"/>
    </xf>
    <xf numFmtId="179" fontId="22" fillId="0" borderId="11" xfId="2" applyNumberFormat="1" applyFont="1" applyFill="1" applyBorder="1" applyAlignment="1">
      <alignment shrinkToFit="1"/>
    </xf>
    <xf numFmtId="0" fontId="11" fillId="0" borderId="0" xfId="0" applyFont="1" applyFill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left"/>
    </xf>
    <xf numFmtId="178" fontId="4" fillId="0" borderId="7" xfId="0" applyNumberFormat="1" applyFont="1" applyFill="1" applyBorder="1" applyAlignment="1">
      <alignment horizontal="right" vertical="center" shrinkToFit="1"/>
    </xf>
    <xf numFmtId="178" fontId="4" fillId="0" borderId="5" xfId="0" applyNumberFormat="1" applyFont="1" applyFill="1" applyBorder="1" applyAlignment="1">
      <alignment horizontal="right" vertical="center" shrinkToFit="1"/>
    </xf>
    <xf numFmtId="178" fontId="4" fillId="0" borderId="6" xfId="0" applyNumberFormat="1" applyFont="1" applyFill="1" applyBorder="1" applyAlignment="1">
      <alignment horizontal="right" vertical="center" shrinkToFi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shrinkToFit="1"/>
    </xf>
    <xf numFmtId="0" fontId="0" fillId="0" borderId="0" xfId="0" applyFill="1" applyAlignment="1">
      <alignment shrinkToFit="1"/>
    </xf>
    <xf numFmtId="0" fontId="22" fillId="0" borderId="0" xfId="0" applyFont="1" applyFill="1" applyAlignment="1">
      <alignment horizontal="left" shrinkToFit="1"/>
    </xf>
    <xf numFmtId="0" fontId="25" fillId="0" borderId="0" xfId="0" applyFont="1" applyFill="1" applyAlignment="1">
      <alignment shrinkToFit="1"/>
    </xf>
    <xf numFmtId="176" fontId="1" fillId="0" borderId="7" xfId="27" applyNumberFormat="1" applyFont="1" applyFill="1" applyBorder="1" applyAlignment="1">
      <alignment horizontal="center" vertical="top" shrinkToFit="1"/>
    </xf>
    <xf numFmtId="176" fontId="1" fillId="0" borderId="5" xfId="27" applyNumberFormat="1" applyFont="1" applyFill="1" applyBorder="1" applyAlignment="1">
      <alignment horizontal="center" vertical="top" shrinkToFit="1"/>
    </xf>
    <xf numFmtId="176" fontId="1" fillId="0" borderId="6" xfId="27" applyNumberFormat="1" applyFont="1" applyFill="1" applyBorder="1" applyAlignment="1">
      <alignment horizontal="center" vertical="top" shrinkToFit="1"/>
    </xf>
    <xf numFmtId="176" fontId="1" fillId="0" borderId="7" xfId="27" applyNumberFormat="1" applyFont="1" applyFill="1" applyBorder="1" applyAlignment="1">
      <alignment horizontal="center" vertical="top"/>
    </xf>
    <xf numFmtId="176" fontId="1" fillId="0" borderId="5" xfId="27" applyNumberFormat="1" applyFont="1" applyFill="1" applyBorder="1" applyAlignment="1">
      <alignment horizontal="center" vertical="top"/>
    </xf>
    <xf numFmtId="176" fontId="1" fillId="0" borderId="6" xfId="27" applyNumberFormat="1" applyFont="1" applyFill="1" applyBorder="1" applyAlignment="1">
      <alignment horizontal="center" vertical="top"/>
    </xf>
    <xf numFmtId="0" fontId="0" fillId="0" borderId="0" xfId="0" applyFill="1" applyAlignment="1">
      <alignment horizontal="left" shrinkToFit="1"/>
    </xf>
    <xf numFmtId="0" fontId="4" fillId="0" borderId="7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 shrinkToFit="1"/>
    </xf>
    <xf numFmtId="0" fontId="4" fillId="0" borderId="6" xfId="0" applyFont="1" applyFill="1" applyBorder="1" applyAlignment="1">
      <alignment horizontal="center" shrinkToFit="1"/>
    </xf>
    <xf numFmtId="0" fontId="4" fillId="0" borderId="7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21" xfId="0" applyFont="1" applyFill="1" applyBorder="1" applyAlignment="1">
      <alignment horizontal="center" shrinkToFit="1"/>
    </xf>
    <xf numFmtId="0" fontId="4" fillId="0" borderId="1" xfId="0" applyFont="1" applyFill="1" applyBorder="1" applyAlignment="1">
      <alignment horizontal="center" shrinkToFit="1"/>
    </xf>
    <xf numFmtId="0" fontId="4" fillId="0" borderId="12" xfId="0" applyFont="1" applyFill="1" applyBorder="1" applyAlignment="1">
      <alignment horizontal="center" shrinkToFit="1"/>
    </xf>
    <xf numFmtId="0" fontId="22" fillId="0" borderId="3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wrapText="1"/>
    </xf>
    <xf numFmtId="0" fontId="22" fillId="0" borderId="21" xfId="0" applyFont="1" applyFill="1" applyBorder="1" applyAlignment="1">
      <alignment horizontal="center" vertical="center" wrapText="1"/>
    </xf>
    <xf numFmtId="0" fontId="22" fillId="0" borderId="1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21" fillId="0" borderId="7" xfId="17" applyFont="1" applyFill="1" applyBorder="1" applyAlignment="1">
      <alignment horizontal="center" vertical="center"/>
    </xf>
    <xf numFmtId="0" fontId="21" fillId="0" borderId="6" xfId="17" applyFont="1" applyFill="1" applyBorder="1" applyAlignment="1">
      <alignment horizontal="center" vertical="center"/>
    </xf>
    <xf numFmtId="38" fontId="27" fillId="0" borderId="9" xfId="7" applyFont="1" applyFill="1" applyBorder="1" applyAlignment="1">
      <alignment horizontal="center" wrapText="1"/>
    </xf>
    <xf numFmtId="0" fontId="27" fillId="0" borderId="11" xfId="0" applyFont="1" applyFill="1" applyBorder="1" applyAlignment="1">
      <alignment wrapText="1"/>
    </xf>
    <xf numFmtId="38" fontId="27" fillId="0" borderId="2" xfId="7" applyFont="1" applyFill="1" applyBorder="1" applyAlignment="1">
      <alignment horizontal="center" wrapText="1"/>
    </xf>
    <xf numFmtId="38" fontId="27" fillId="0" borderId="11" xfId="7" applyFont="1" applyFill="1" applyBorder="1" applyAlignment="1">
      <alignment horizontal="center" wrapText="1"/>
    </xf>
  </cellXfs>
  <cellStyles count="49">
    <cellStyle name="パーセント 2" xfId="1" xr:uid="{00000000-0005-0000-0000-000000000000}"/>
    <cellStyle name="桁区切り" xfId="2" builtinId="6"/>
    <cellStyle name="桁区切り 2" xfId="3" xr:uid="{00000000-0005-0000-0000-000002000000}"/>
    <cellStyle name="桁区切り 2 2" xfId="4" xr:uid="{00000000-0005-0000-0000-000003000000}"/>
    <cellStyle name="桁区切り 2 2 2" xfId="5" xr:uid="{00000000-0005-0000-0000-000004000000}"/>
    <cellStyle name="桁区切り 3" xfId="6" xr:uid="{00000000-0005-0000-0000-000005000000}"/>
    <cellStyle name="桁区切り 3 2" xfId="7" xr:uid="{00000000-0005-0000-0000-000006000000}"/>
    <cellStyle name="桁区切り 4" xfId="8" xr:uid="{00000000-0005-0000-0000-000007000000}"/>
    <cellStyle name="桁区切り 5" xfId="9" xr:uid="{00000000-0005-0000-0000-000008000000}"/>
    <cellStyle name="桁区切り 6" xfId="10" xr:uid="{00000000-0005-0000-0000-000009000000}"/>
    <cellStyle name="桁区切り 7" xfId="11" xr:uid="{00000000-0005-0000-0000-00000A000000}"/>
    <cellStyle name="桁区切り 7 2" xfId="12" xr:uid="{00000000-0005-0000-0000-00000B000000}"/>
    <cellStyle name="桁区切り 7 3" xfId="13" xr:uid="{00000000-0005-0000-0000-00000C000000}"/>
    <cellStyle name="桁区切り 7 4" xfId="14" xr:uid="{00000000-0005-0000-0000-00000D000000}"/>
    <cellStyle name="桁区切り 7 5" xfId="15" xr:uid="{00000000-0005-0000-0000-00000E000000}"/>
    <cellStyle name="桁区切り 7 6" xfId="16" xr:uid="{00000000-0005-0000-0000-00000F000000}"/>
    <cellStyle name="標準" xfId="0" builtinId="0"/>
    <cellStyle name="標準 10" xfId="17" xr:uid="{00000000-0005-0000-0000-000011000000}"/>
    <cellStyle name="標準 11" xfId="18" xr:uid="{00000000-0005-0000-0000-000012000000}"/>
    <cellStyle name="標準 12" xfId="19" xr:uid="{00000000-0005-0000-0000-000013000000}"/>
    <cellStyle name="標準 13" xfId="20" xr:uid="{00000000-0005-0000-0000-000014000000}"/>
    <cellStyle name="標準 2" xfId="21" xr:uid="{00000000-0005-0000-0000-000015000000}"/>
    <cellStyle name="標準 2 2" xfId="22" xr:uid="{00000000-0005-0000-0000-000016000000}"/>
    <cellStyle name="標準 2 2 2" xfId="23" xr:uid="{00000000-0005-0000-0000-000017000000}"/>
    <cellStyle name="標準 2 3" xfId="24" xr:uid="{00000000-0005-0000-0000-000018000000}"/>
    <cellStyle name="標準 2 4" xfId="25" xr:uid="{00000000-0005-0000-0000-000019000000}"/>
    <cellStyle name="標準 2 5" xfId="26" xr:uid="{00000000-0005-0000-0000-00001A000000}"/>
    <cellStyle name="標準 2 6" xfId="27" xr:uid="{00000000-0005-0000-0000-00001B000000}"/>
    <cellStyle name="標準 2 7" xfId="28" xr:uid="{00000000-0005-0000-0000-00001C000000}"/>
    <cellStyle name="標準 2_雇用表作成表" xfId="29" xr:uid="{00000000-0005-0000-0000-00001D000000}"/>
    <cellStyle name="標準 3" xfId="30" xr:uid="{00000000-0005-0000-0000-00001E000000}"/>
    <cellStyle name="標準 3 2" xfId="31" xr:uid="{00000000-0005-0000-0000-00001F000000}"/>
    <cellStyle name="標準 3 2 2" xfId="32" xr:uid="{00000000-0005-0000-0000-000020000000}"/>
    <cellStyle name="標準 4" xfId="33" xr:uid="{00000000-0005-0000-0000-000021000000}"/>
    <cellStyle name="標準 40" xfId="34" xr:uid="{00000000-0005-0000-0000-000022000000}"/>
    <cellStyle name="標準 41" xfId="35" xr:uid="{00000000-0005-0000-0000-000023000000}"/>
    <cellStyle name="標準 42" xfId="36" xr:uid="{00000000-0005-0000-0000-000024000000}"/>
    <cellStyle name="標準 43" xfId="37" xr:uid="{00000000-0005-0000-0000-000025000000}"/>
    <cellStyle name="標準 44" xfId="38" xr:uid="{00000000-0005-0000-0000-000026000000}"/>
    <cellStyle name="標準 45" xfId="39" xr:uid="{00000000-0005-0000-0000-000027000000}"/>
    <cellStyle name="標準 46" xfId="40" xr:uid="{00000000-0005-0000-0000-000028000000}"/>
    <cellStyle name="標準 47" xfId="41" xr:uid="{00000000-0005-0000-0000-000029000000}"/>
    <cellStyle name="標準 49" xfId="42" xr:uid="{00000000-0005-0000-0000-00002A000000}"/>
    <cellStyle name="標準 5" xfId="43" xr:uid="{00000000-0005-0000-0000-00002B000000}"/>
    <cellStyle name="標準 6" xfId="44" xr:uid="{00000000-0005-0000-0000-00002C000000}"/>
    <cellStyle name="標準 7" xfId="45" xr:uid="{00000000-0005-0000-0000-00002D000000}"/>
    <cellStyle name="標準 8" xfId="46" xr:uid="{00000000-0005-0000-0000-00002E000000}"/>
    <cellStyle name="標準 9" xfId="47" xr:uid="{00000000-0005-0000-0000-00002F000000}"/>
    <cellStyle name="未定義" xfId="48" xr:uid="{00000000-0005-0000-0000-000030000000}"/>
  </cellStyles>
  <dxfs count="3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45720</xdr:colOff>
          <xdr:row>1</xdr:row>
          <xdr:rowOff>0</xdr:rowOff>
        </xdr:from>
        <xdr:to>
          <xdr:col>7</xdr:col>
          <xdr:colOff>693420</xdr:colOff>
          <xdr:row>2</xdr:row>
          <xdr:rowOff>22860</xdr:rowOff>
        </xdr:to>
        <xdr:sp macro="" textlink="">
          <xdr:nvSpPr>
            <xdr:cNvPr id="33793" name="Object 1" hidden="1">
              <a:extLst>
                <a:ext uri="{63B3BB69-23CF-44E3-9099-C40C66FF867C}">
                  <a14:compatExt spid="_x0000_s33793"/>
                </a:ext>
                <a:ext uri="{FF2B5EF4-FFF2-40B4-BE49-F238E27FC236}">
                  <a16:creationId xmlns:a16="http://schemas.microsoft.com/office/drawing/2014/main" id="{00000000-0008-0000-0B00-0000018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381000</xdr:colOff>
          <xdr:row>2</xdr:row>
          <xdr:rowOff>7620</xdr:rowOff>
        </xdr:to>
        <xdr:sp macro="" textlink="">
          <xdr:nvSpPr>
            <xdr:cNvPr id="30721" name="Object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E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2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5.bin"/><Relationship Id="rId5" Type="http://schemas.openxmlformats.org/officeDocument/2006/relationships/image" Target="../media/image2.wmf"/><Relationship Id="rId4" Type="http://schemas.openxmlformats.org/officeDocument/2006/relationships/oleObject" Target="../embeddings/oleObject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</sheetPr>
  <dimension ref="A1:M120"/>
  <sheetViews>
    <sheetView tabSelected="1" view="pageBreakPreview" zoomScaleNormal="115" zoomScaleSheetLayoutView="100" workbookViewId="0">
      <selection sqref="A1:F1"/>
    </sheetView>
  </sheetViews>
  <sheetFormatPr defaultColWidth="9.109375" defaultRowHeight="13.2"/>
  <cols>
    <col min="1" max="1" width="7.6640625" style="3" customWidth="1"/>
    <col min="2" max="2" width="40.6640625" style="3" customWidth="1"/>
    <col min="3" max="6" width="18.6640625" style="3" customWidth="1"/>
    <col min="7" max="7" width="6.6640625" style="3" bestFit="1" customWidth="1"/>
    <col min="8" max="15" width="9" style="3" customWidth="1"/>
    <col min="16" max="16384" width="9.109375" style="3"/>
  </cols>
  <sheetData>
    <row r="1" spans="1:13" s="4" customFormat="1" ht="16.2">
      <c r="A1" s="609" t="s">
        <v>681</v>
      </c>
      <c r="B1" s="609"/>
      <c r="C1" s="609"/>
      <c r="D1" s="609"/>
      <c r="E1" s="609"/>
      <c r="F1" s="609"/>
    </row>
    <row r="2" spans="1:13" s="4" customFormat="1" ht="27" customHeight="1">
      <c r="A2" s="195"/>
      <c r="B2" s="195"/>
      <c r="C2" s="196" t="s">
        <v>222</v>
      </c>
      <c r="D2" s="613"/>
      <c r="E2" s="613"/>
      <c r="F2" s="613"/>
    </row>
    <row r="3" spans="1:13" s="4" customFormat="1" ht="16.8" thickBot="1">
      <c r="A3" s="195"/>
      <c r="B3" s="195"/>
      <c r="C3" s="195"/>
      <c r="D3" s="195"/>
      <c r="E3" s="195"/>
      <c r="F3" s="195"/>
    </row>
    <row r="4" spans="1:13" s="57" customFormat="1" ht="29.4" thickBot="1">
      <c r="A4" s="197"/>
      <c r="B4" s="197"/>
      <c r="C4" s="197"/>
      <c r="E4" s="198" t="s">
        <v>190</v>
      </c>
      <c r="F4" s="199" t="s">
        <v>678</v>
      </c>
    </row>
    <row r="5" spans="1:13" s="4" customFormat="1">
      <c r="F5" s="72" t="s">
        <v>120</v>
      </c>
    </row>
    <row r="6" spans="1:13" s="4" customFormat="1" ht="13.5" customHeight="1">
      <c r="A6" s="619" t="s">
        <v>205</v>
      </c>
      <c r="B6" s="620"/>
      <c r="C6" s="610" t="s">
        <v>208</v>
      </c>
      <c r="D6" s="612"/>
      <c r="E6" s="612"/>
      <c r="F6" s="611"/>
    </row>
    <row r="7" spans="1:13" s="4" customFormat="1">
      <c r="A7" s="619" t="s">
        <v>204</v>
      </c>
      <c r="B7" s="620"/>
      <c r="C7" s="610" t="s">
        <v>117</v>
      </c>
      <c r="D7" s="611"/>
      <c r="E7" s="610" t="s">
        <v>118</v>
      </c>
      <c r="F7" s="611"/>
    </row>
    <row r="8" spans="1:13" s="4" customFormat="1" ht="40.5" customHeight="1">
      <c r="A8" s="621" t="s">
        <v>221</v>
      </c>
      <c r="B8" s="622"/>
      <c r="C8" s="200" t="s">
        <v>239</v>
      </c>
      <c r="D8" s="201" t="s">
        <v>206</v>
      </c>
      <c r="E8" s="200" t="s">
        <v>240</v>
      </c>
      <c r="F8" s="201" t="s">
        <v>207</v>
      </c>
      <c r="H8" s="614"/>
      <c r="I8" s="615"/>
      <c r="J8" s="246"/>
      <c r="K8" s="614"/>
      <c r="L8" s="615"/>
      <c r="M8" s="615"/>
    </row>
    <row r="9" spans="1:13" s="57" customFormat="1">
      <c r="A9" s="35" t="s">
        <v>259</v>
      </c>
      <c r="B9" s="202" t="s">
        <v>497</v>
      </c>
      <c r="C9" s="153"/>
      <c r="D9" s="153"/>
      <c r="E9" s="153"/>
      <c r="F9" s="153"/>
      <c r="G9" s="62"/>
      <c r="M9" s="244"/>
    </row>
    <row r="10" spans="1:13" s="57" customFormat="1">
      <c r="A10" s="31" t="s">
        <v>260</v>
      </c>
      <c r="B10" s="203" t="s">
        <v>498</v>
      </c>
      <c r="C10" s="154"/>
      <c r="D10" s="154"/>
      <c r="E10" s="154"/>
      <c r="F10" s="154"/>
      <c r="G10" s="62"/>
      <c r="M10" s="244"/>
    </row>
    <row r="11" spans="1:13" s="57" customFormat="1">
      <c r="A11" s="31" t="s">
        <v>261</v>
      </c>
      <c r="B11" s="203" t="s">
        <v>499</v>
      </c>
      <c r="C11" s="262"/>
      <c r="D11" s="262"/>
      <c r="E11" s="262"/>
      <c r="F11" s="262"/>
      <c r="G11" s="62"/>
      <c r="M11" s="244"/>
    </row>
    <row r="12" spans="1:13" s="57" customFormat="1">
      <c r="A12" s="31" t="s">
        <v>262</v>
      </c>
      <c r="B12" s="203" t="s">
        <v>500</v>
      </c>
      <c r="C12" s="154"/>
      <c r="D12" s="154"/>
      <c r="E12" s="154"/>
      <c r="F12" s="154"/>
      <c r="G12" s="62"/>
      <c r="M12" s="244"/>
    </row>
    <row r="13" spans="1:13" s="57" customFormat="1">
      <c r="A13" s="33" t="s">
        <v>263</v>
      </c>
      <c r="B13" s="204" t="s">
        <v>501</v>
      </c>
      <c r="C13" s="155"/>
      <c r="D13" s="155"/>
      <c r="E13" s="155"/>
      <c r="F13" s="155"/>
      <c r="G13" s="62"/>
      <c r="M13" s="244"/>
    </row>
    <row r="14" spans="1:13" s="57" customFormat="1">
      <c r="A14" s="31" t="s">
        <v>264</v>
      </c>
      <c r="B14" s="203" t="s">
        <v>502</v>
      </c>
      <c r="C14" s="154"/>
      <c r="D14" s="261"/>
      <c r="E14" s="154"/>
      <c r="F14" s="261"/>
      <c r="G14" s="62"/>
      <c r="H14" s="245"/>
      <c r="I14" s="245"/>
      <c r="K14" s="247"/>
      <c r="L14" s="247"/>
      <c r="M14" s="244"/>
    </row>
    <row r="15" spans="1:13" s="57" customFormat="1">
      <c r="A15" s="31" t="s">
        <v>265</v>
      </c>
      <c r="B15" s="203" t="s">
        <v>503</v>
      </c>
      <c r="C15" s="154"/>
      <c r="D15" s="154"/>
      <c r="E15" s="154"/>
      <c r="F15" s="154"/>
      <c r="G15" s="62"/>
      <c r="H15" s="247"/>
      <c r="I15" s="247"/>
      <c r="K15" s="245"/>
      <c r="L15" s="245"/>
      <c r="M15" s="244"/>
    </row>
    <row r="16" spans="1:13" s="57" customFormat="1">
      <c r="A16" s="31" t="s">
        <v>266</v>
      </c>
      <c r="B16" s="203" t="s">
        <v>504</v>
      </c>
      <c r="C16" s="154"/>
      <c r="D16" s="154"/>
      <c r="E16" s="154"/>
      <c r="F16" s="154"/>
      <c r="G16" s="62"/>
      <c r="H16" s="245"/>
      <c r="I16" s="245"/>
      <c r="M16" s="244"/>
    </row>
    <row r="17" spans="1:13" s="57" customFormat="1">
      <c r="A17" s="31" t="s">
        <v>267</v>
      </c>
      <c r="B17" s="203" t="s">
        <v>505</v>
      </c>
      <c r="C17" s="154"/>
      <c r="D17" s="154"/>
      <c r="E17" s="154"/>
      <c r="F17" s="154"/>
      <c r="G17" s="62"/>
      <c r="M17" s="244"/>
    </row>
    <row r="18" spans="1:13" s="57" customFormat="1">
      <c r="A18" s="33" t="s">
        <v>268</v>
      </c>
      <c r="B18" s="204" t="s">
        <v>506</v>
      </c>
      <c r="C18" s="155"/>
      <c r="D18" s="155"/>
      <c r="E18" s="155"/>
      <c r="F18" s="155"/>
      <c r="G18" s="62"/>
      <c r="M18" s="244"/>
    </row>
    <row r="19" spans="1:13" s="57" customFormat="1">
      <c r="A19" s="31" t="s">
        <v>269</v>
      </c>
      <c r="B19" s="203" t="s">
        <v>654</v>
      </c>
      <c r="C19" s="154"/>
      <c r="D19" s="261"/>
      <c r="E19" s="154"/>
      <c r="F19" s="261"/>
      <c r="G19" s="62"/>
      <c r="M19" s="244"/>
    </row>
    <row r="20" spans="1:13" s="57" customFormat="1">
      <c r="A20" s="31" t="s">
        <v>270</v>
      </c>
      <c r="B20" s="203" t="s">
        <v>507</v>
      </c>
      <c r="C20" s="154"/>
      <c r="D20" s="154"/>
      <c r="E20" s="154"/>
      <c r="F20" s="154"/>
      <c r="G20" s="62"/>
      <c r="M20" s="244"/>
    </row>
    <row r="21" spans="1:13" s="57" customFormat="1">
      <c r="A21" s="31" t="s">
        <v>271</v>
      </c>
      <c r="B21" s="203" t="s">
        <v>508</v>
      </c>
      <c r="C21" s="154"/>
      <c r="D21" s="154"/>
      <c r="E21" s="154"/>
      <c r="F21" s="154"/>
      <c r="G21" s="62"/>
      <c r="M21" s="244"/>
    </row>
    <row r="22" spans="1:13" s="57" customFormat="1">
      <c r="A22" s="31" t="s">
        <v>272</v>
      </c>
      <c r="B22" s="203" t="s">
        <v>509</v>
      </c>
      <c r="C22" s="154"/>
      <c r="D22" s="154"/>
      <c r="E22" s="154"/>
      <c r="F22" s="154"/>
      <c r="G22" s="62"/>
      <c r="M22" s="244"/>
    </row>
    <row r="23" spans="1:13" s="57" customFormat="1">
      <c r="A23" s="33" t="s">
        <v>273</v>
      </c>
      <c r="B23" s="204" t="s">
        <v>510</v>
      </c>
      <c r="C23" s="155"/>
      <c r="D23" s="155"/>
      <c r="E23" s="155"/>
      <c r="F23" s="155"/>
      <c r="G23" s="62"/>
      <c r="M23" s="244"/>
    </row>
    <row r="24" spans="1:13" s="57" customFormat="1">
      <c r="A24" s="31" t="s">
        <v>274</v>
      </c>
      <c r="B24" s="203" t="s">
        <v>511</v>
      </c>
      <c r="C24" s="154"/>
      <c r="D24" s="154"/>
      <c r="E24" s="154"/>
      <c r="F24" s="154"/>
      <c r="G24" s="62"/>
      <c r="M24" s="244"/>
    </row>
    <row r="25" spans="1:13" s="57" customFormat="1">
      <c r="A25" s="31" t="s">
        <v>275</v>
      </c>
      <c r="B25" s="203" t="s">
        <v>512</v>
      </c>
      <c r="C25" s="154"/>
      <c r="D25" s="154"/>
      <c r="E25" s="154"/>
      <c r="F25" s="154"/>
      <c r="G25" s="62"/>
      <c r="M25" s="244"/>
    </row>
    <row r="26" spans="1:13" s="57" customFormat="1">
      <c r="A26" s="31" t="s">
        <v>276</v>
      </c>
      <c r="B26" s="203" t="s">
        <v>513</v>
      </c>
      <c r="C26" s="154"/>
      <c r="D26" s="154"/>
      <c r="E26" s="154"/>
      <c r="F26" s="154"/>
      <c r="G26" s="62"/>
      <c r="M26" s="244"/>
    </row>
    <row r="27" spans="1:13" s="57" customFormat="1">
      <c r="A27" s="31" t="s">
        <v>277</v>
      </c>
      <c r="B27" s="203" t="s">
        <v>514</v>
      </c>
      <c r="C27" s="154"/>
      <c r="D27" s="154"/>
      <c r="E27" s="154"/>
      <c r="F27" s="154"/>
      <c r="G27" s="62"/>
      <c r="M27" s="244"/>
    </row>
    <row r="28" spans="1:13" s="57" customFormat="1">
      <c r="A28" s="33" t="s">
        <v>278</v>
      </c>
      <c r="B28" s="204" t="s">
        <v>515</v>
      </c>
      <c r="C28" s="155"/>
      <c r="D28" s="155"/>
      <c r="E28" s="155"/>
      <c r="F28" s="155"/>
      <c r="G28" s="62"/>
      <c r="M28" s="244"/>
    </row>
    <row r="29" spans="1:13" s="57" customFormat="1">
      <c r="A29" s="31" t="s">
        <v>279</v>
      </c>
      <c r="B29" s="203" t="s">
        <v>653</v>
      </c>
      <c r="C29" s="154"/>
      <c r="D29" s="154"/>
      <c r="E29" s="154"/>
      <c r="F29" s="154"/>
      <c r="G29" s="62"/>
      <c r="M29" s="244"/>
    </row>
    <row r="30" spans="1:13" s="57" customFormat="1">
      <c r="A30" s="31" t="s">
        <v>280</v>
      </c>
      <c r="B30" s="203" t="s">
        <v>660</v>
      </c>
      <c r="C30" s="154"/>
      <c r="D30" s="154"/>
      <c r="E30" s="154"/>
      <c r="F30" s="154"/>
      <c r="G30" s="62"/>
      <c r="M30" s="244"/>
    </row>
    <row r="31" spans="1:13" s="57" customFormat="1">
      <c r="A31" s="31" t="s">
        <v>281</v>
      </c>
      <c r="B31" s="203" t="s">
        <v>652</v>
      </c>
      <c r="C31" s="154"/>
      <c r="D31" s="154"/>
      <c r="E31" s="154"/>
      <c r="F31" s="154"/>
      <c r="G31" s="62"/>
      <c r="M31" s="244"/>
    </row>
    <row r="32" spans="1:13" s="57" customFormat="1">
      <c r="A32" s="31" t="s">
        <v>282</v>
      </c>
      <c r="B32" s="203" t="s">
        <v>659</v>
      </c>
      <c r="C32" s="154"/>
      <c r="D32" s="154"/>
      <c r="E32" s="154"/>
      <c r="F32" s="154"/>
      <c r="G32" s="62"/>
      <c r="M32" s="244"/>
    </row>
    <row r="33" spans="1:13" s="57" customFormat="1">
      <c r="A33" s="33" t="s">
        <v>283</v>
      </c>
      <c r="B33" s="204" t="s">
        <v>520</v>
      </c>
      <c r="C33" s="155"/>
      <c r="D33" s="155"/>
      <c r="E33" s="155"/>
      <c r="F33" s="155"/>
      <c r="G33" s="62"/>
      <c r="M33" s="244"/>
    </row>
    <row r="34" spans="1:13" s="57" customFormat="1">
      <c r="A34" s="31" t="s">
        <v>284</v>
      </c>
      <c r="B34" s="203" t="s">
        <v>521</v>
      </c>
      <c r="C34" s="154"/>
      <c r="D34" s="154"/>
      <c r="E34" s="154"/>
      <c r="F34" s="154"/>
      <c r="G34" s="62"/>
      <c r="M34" s="244"/>
    </row>
    <row r="35" spans="1:13" s="57" customFormat="1">
      <c r="A35" s="31" t="s">
        <v>285</v>
      </c>
      <c r="B35" s="203" t="s">
        <v>522</v>
      </c>
      <c r="C35" s="154"/>
      <c r="D35" s="154"/>
      <c r="E35" s="154"/>
      <c r="F35" s="154"/>
      <c r="G35" s="62"/>
      <c r="M35" s="244"/>
    </row>
    <row r="36" spans="1:13" s="57" customFormat="1">
      <c r="A36" s="31" t="s">
        <v>286</v>
      </c>
      <c r="B36" s="203" t="s">
        <v>523</v>
      </c>
      <c r="C36" s="154"/>
      <c r="D36" s="154"/>
      <c r="E36" s="154"/>
      <c r="F36" s="154"/>
      <c r="G36" s="62"/>
      <c r="M36" s="244"/>
    </row>
    <row r="37" spans="1:13" s="57" customFormat="1">
      <c r="A37" s="31" t="s">
        <v>287</v>
      </c>
      <c r="B37" s="203" t="s">
        <v>524</v>
      </c>
      <c r="C37" s="154"/>
      <c r="D37" s="154"/>
      <c r="E37" s="154"/>
      <c r="F37" s="154"/>
      <c r="G37" s="62"/>
      <c r="M37" s="244"/>
    </row>
    <row r="38" spans="1:13" s="57" customFormat="1">
      <c r="A38" s="33" t="s">
        <v>288</v>
      </c>
      <c r="B38" s="204" t="s">
        <v>525</v>
      </c>
      <c r="C38" s="155"/>
      <c r="D38" s="155"/>
      <c r="E38" s="155"/>
      <c r="F38" s="155"/>
      <c r="G38" s="62"/>
      <c r="M38" s="244"/>
    </row>
    <row r="39" spans="1:13" s="57" customFormat="1">
      <c r="A39" s="31" t="s">
        <v>289</v>
      </c>
      <c r="B39" s="203" t="s">
        <v>651</v>
      </c>
      <c r="C39" s="154"/>
      <c r="D39" s="154"/>
      <c r="E39" s="154"/>
      <c r="F39" s="154"/>
      <c r="G39" s="62"/>
      <c r="M39" s="244"/>
    </row>
    <row r="40" spans="1:13" s="57" customFormat="1">
      <c r="A40" s="31" t="s">
        <v>290</v>
      </c>
      <c r="B40" s="203" t="s">
        <v>527</v>
      </c>
      <c r="C40" s="154"/>
      <c r="D40" s="154"/>
      <c r="E40" s="154"/>
      <c r="F40" s="154"/>
      <c r="G40" s="62"/>
      <c r="M40" s="244"/>
    </row>
    <row r="41" spans="1:13" s="57" customFormat="1">
      <c r="A41" s="31" t="s">
        <v>291</v>
      </c>
      <c r="B41" s="203" t="s">
        <v>658</v>
      </c>
      <c r="C41" s="154"/>
      <c r="D41" s="154"/>
      <c r="E41" s="154"/>
      <c r="F41" s="154"/>
      <c r="G41" s="62"/>
      <c r="M41" s="244"/>
    </row>
    <row r="42" spans="1:13" s="57" customFormat="1">
      <c r="A42" s="31" t="s">
        <v>292</v>
      </c>
      <c r="B42" s="203" t="s">
        <v>529</v>
      </c>
      <c r="C42" s="154"/>
      <c r="D42" s="154"/>
      <c r="E42" s="154"/>
      <c r="F42" s="154"/>
      <c r="G42" s="62"/>
      <c r="M42" s="244"/>
    </row>
    <row r="43" spans="1:13" s="57" customFormat="1">
      <c r="A43" s="33" t="s">
        <v>293</v>
      </c>
      <c r="B43" s="204" t="s">
        <v>530</v>
      </c>
      <c r="C43" s="155"/>
      <c r="D43" s="155"/>
      <c r="E43" s="155"/>
      <c r="F43" s="155"/>
      <c r="G43" s="62"/>
      <c r="M43" s="244"/>
    </row>
    <row r="44" spans="1:13" s="57" customFormat="1">
      <c r="A44" s="31" t="s">
        <v>294</v>
      </c>
      <c r="B44" s="203" t="s">
        <v>531</v>
      </c>
      <c r="C44" s="154"/>
      <c r="D44" s="154"/>
      <c r="E44" s="154"/>
      <c r="F44" s="154"/>
      <c r="G44" s="62"/>
      <c r="M44" s="244"/>
    </row>
    <row r="45" spans="1:13" s="57" customFormat="1">
      <c r="A45" s="31" t="s">
        <v>295</v>
      </c>
      <c r="B45" s="203" t="s">
        <v>532</v>
      </c>
      <c r="C45" s="154"/>
      <c r="D45" s="154"/>
      <c r="E45" s="154"/>
      <c r="F45" s="154"/>
      <c r="G45" s="62"/>
      <c r="M45" s="244"/>
    </row>
    <row r="46" spans="1:13" s="57" customFormat="1">
      <c r="A46" s="31" t="s">
        <v>296</v>
      </c>
      <c r="B46" s="203" t="s">
        <v>649</v>
      </c>
      <c r="C46" s="154"/>
      <c r="D46" s="154"/>
      <c r="E46" s="154"/>
      <c r="F46" s="154"/>
      <c r="G46" s="62"/>
      <c r="M46" s="244"/>
    </row>
    <row r="47" spans="1:13" s="57" customFormat="1">
      <c r="A47" s="31" t="s">
        <v>297</v>
      </c>
      <c r="B47" s="203" t="s">
        <v>534</v>
      </c>
      <c r="C47" s="154"/>
      <c r="D47" s="154"/>
      <c r="E47" s="154"/>
      <c r="F47" s="154"/>
      <c r="G47" s="62"/>
      <c r="M47" s="244"/>
    </row>
    <row r="48" spans="1:13" s="57" customFormat="1">
      <c r="A48" s="33" t="s">
        <v>298</v>
      </c>
      <c r="B48" s="204" t="s">
        <v>657</v>
      </c>
      <c r="C48" s="155"/>
      <c r="D48" s="155"/>
      <c r="E48" s="155"/>
      <c r="F48" s="155"/>
      <c r="G48" s="62"/>
      <c r="M48" s="244"/>
    </row>
    <row r="49" spans="1:13" s="57" customFormat="1">
      <c r="A49" s="31" t="s">
        <v>299</v>
      </c>
      <c r="B49" s="203" t="s">
        <v>536</v>
      </c>
      <c r="C49" s="154"/>
      <c r="D49" s="154"/>
      <c r="E49" s="154"/>
      <c r="F49" s="154"/>
      <c r="G49" s="62"/>
      <c r="M49" s="244"/>
    </row>
    <row r="50" spans="1:13" s="57" customFormat="1">
      <c r="A50" s="31" t="s">
        <v>300</v>
      </c>
      <c r="B50" s="203" t="s">
        <v>647</v>
      </c>
      <c r="C50" s="154"/>
      <c r="D50" s="154"/>
      <c r="E50" s="154"/>
      <c r="F50" s="154"/>
      <c r="G50" s="62"/>
      <c r="M50" s="244"/>
    </row>
    <row r="51" spans="1:13" s="57" customFormat="1">
      <c r="A51" s="31" t="s">
        <v>301</v>
      </c>
      <c r="B51" s="203" t="s">
        <v>538</v>
      </c>
      <c r="C51" s="154"/>
      <c r="D51" s="154"/>
      <c r="E51" s="154"/>
      <c r="F51" s="154"/>
      <c r="G51" s="62"/>
      <c r="M51" s="244"/>
    </row>
    <row r="52" spans="1:13" s="57" customFormat="1">
      <c r="A52" s="31" t="s">
        <v>302</v>
      </c>
      <c r="B52" s="203" t="s">
        <v>656</v>
      </c>
      <c r="C52" s="154"/>
      <c r="D52" s="154"/>
      <c r="E52" s="154"/>
      <c r="F52" s="154"/>
      <c r="G52" s="62"/>
      <c r="M52" s="244"/>
    </row>
    <row r="53" spans="1:13" s="57" customFormat="1">
      <c r="A53" s="33" t="s">
        <v>303</v>
      </c>
      <c r="B53" s="204" t="s">
        <v>540</v>
      </c>
      <c r="C53" s="155"/>
      <c r="D53" s="155"/>
      <c r="E53" s="155"/>
      <c r="F53" s="155"/>
      <c r="G53" s="62"/>
      <c r="M53" s="244"/>
    </row>
    <row r="54" spans="1:13" s="57" customFormat="1">
      <c r="A54" s="31" t="s">
        <v>304</v>
      </c>
      <c r="B54" s="203" t="s">
        <v>541</v>
      </c>
      <c r="C54" s="154"/>
      <c r="D54" s="154"/>
      <c r="E54" s="154"/>
      <c r="F54" s="154"/>
      <c r="G54" s="62"/>
      <c r="M54" s="244"/>
    </row>
    <row r="55" spans="1:13" s="57" customFormat="1">
      <c r="A55" s="31" t="s">
        <v>305</v>
      </c>
      <c r="B55" s="203" t="s">
        <v>542</v>
      </c>
      <c r="C55" s="154"/>
      <c r="D55" s="154"/>
      <c r="E55" s="154"/>
      <c r="F55" s="154"/>
      <c r="G55" s="62"/>
      <c r="M55" s="244"/>
    </row>
    <row r="56" spans="1:13" s="57" customFormat="1">
      <c r="A56" s="31" t="s">
        <v>306</v>
      </c>
      <c r="B56" s="203" t="s">
        <v>543</v>
      </c>
      <c r="C56" s="154"/>
      <c r="D56" s="154"/>
      <c r="E56" s="154"/>
      <c r="F56" s="154"/>
      <c r="G56" s="62"/>
      <c r="M56" s="244"/>
    </row>
    <row r="57" spans="1:13" s="57" customFormat="1">
      <c r="A57" s="31" t="s">
        <v>307</v>
      </c>
      <c r="B57" s="203" t="s">
        <v>544</v>
      </c>
      <c r="C57" s="154"/>
      <c r="D57" s="154"/>
      <c r="E57" s="154"/>
      <c r="F57" s="154"/>
      <c r="G57" s="62"/>
      <c r="M57" s="244"/>
    </row>
    <row r="58" spans="1:13" s="57" customFormat="1">
      <c r="A58" s="33" t="s">
        <v>308</v>
      </c>
      <c r="B58" s="204" t="s">
        <v>545</v>
      </c>
      <c r="C58" s="155"/>
      <c r="D58" s="155"/>
      <c r="E58" s="155"/>
      <c r="F58" s="155"/>
      <c r="G58" s="62"/>
      <c r="M58" s="244"/>
    </row>
    <row r="59" spans="1:13" s="57" customFormat="1">
      <c r="A59" s="31" t="s">
        <v>309</v>
      </c>
      <c r="B59" s="203" t="s">
        <v>546</v>
      </c>
      <c r="C59" s="154"/>
      <c r="D59" s="154"/>
      <c r="E59" s="154"/>
      <c r="F59" s="154"/>
      <c r="G59" s="62"/>
      <c r="M59" s="244"/>
    </row>
    <row r="60" spans="1:13" s="57" customFormat="1">
      <c r="A60" s="31" t="s">
        <v>310</v>
      </c>
      <c r="B60" s="203" t="s">
        <v>547</v>
      </c>
      <c r="C60" s="154"/>
      <c r="D60" s="154"/>
      <c r="E60" s="154"/>
      <c r="F60" s="154"/>
      <c r="G60" s="62"/>
      <c r="M60" s="244"/>
    </row>
    <row r="61" spans="1:13" s="57" customFormat="1">
      <c r="A61" s="31" t="s">
        <v>311</v>
      </c>
      <c r="B61" s="203" t="s">
        <v>548</v>
      </c>
      <c r="C61" s="154"/>
      <c r="D61" s="154"/>
      <c r="E61" s="154"/>
      <c r="F61" s="154"/>
      <c r="G61" s="62"/>
      <c r="M61" s="244"/>
    </row>
    <row r="62" spans="1:13" s="57" customFormat="1">
      <c r="A62" s="31" t="s">
        <v>312</v>
      </c>
      <c r="B62" s="203" t="s">
        <v>549</v>
      </c>
      <c r="C62" s="154"/>
      <c r="D62" s="154"/>
      <c r="E62" s="154"/>
      <c r="F62" s="154"/>
      <c r="G62" s="62"/>
      <c r="M62" s="244"/>
    </row>
    <row r="63" spans="1:13" s="57" customFormat="1">
      <c r="A63" s="205" t="s">
        <v>313</v>
      </c>
      <c r="B63" s="204" t="s">
        <v>550</v>
      </c>
      <c r="C63" s="155"/>
      <c r="D63" s="263"/>
      <c r="E63" s="155"/>
      <c r="F63" s="263"/>
      <c r="G63" s="62"/>
      <c r="M63" s="244"/>
    </row>
    <row r="64" spans="1:13" s="57" customFormat="1">
      <c r="A64" s="206" t="s">
        <v>314</v>
      </c>
      <c r="B64" s="203" t="s">
        <v>551</v>
      </c>
      <c r="C64" s="154"/>
      <c r="D64" s="154"/>
      <c r="E64" s="154"/>
      <c r="F64" s="154"/>
      <c r="G64" s="62"/>
      <c r="M64" s="244"/>
    </row>
    <row r="65" spans="1:13" s="57" customFormat="1">
      <c r="A65" s="206" t="s">
        <v>315</v>
      </c>
      <c r="B65" s="203" t="s">
        <v>552</v>
      </c>
      <c r="C65" s="154"/>
      <c r="D65" s="154"/>
      <c r="E65" s="154"/>
      <c r="F65" s="154"/>
      <c r="G65" s="62"/>
      <c r="M65" s="244"/>
    </row>
    <row r="66" spans="1:13" s="57" customFormat="1">
      <c r="A66" s="206" t="s">
        <v>316</v>
      </c>
      <c r="B66" s="203" t="s">
        <v>553</v>
      </c>
      <c r="C66" s="154"/>
      <c r="D66" s="154"/>
      <c r="E66" s="154"/>
      <c r="F66" s="154"/>
      <c r="G66" s="62"/>
      <c r="M66" s="244"/>
    </row>
    <row r="67" spans="1:13" s="57" customFormat="1">
      <c r="A67" s="206" t="s">
        <v>317</v>
      </c>
      <c r="B67" s="203" t="s">
        <v>554</v>
      </c>
      <c r="C67" s="154"/>
      <c r="D67" s="154"/>
      <c r="E67" s="154"/>
      <c r="F67" s="154"/>
      <c r="G67" s="62"/>
      <c r="M67" s="244"/>
    </row>
    <row r="68" spans="1:13" s="57" customFormat="1">
      <c r="A68" s="205" t="s">
        <v>318</v>
      </c>
      <c r="B68" s="204" t="s">
        <v>555</v>
      </c>
      <c r="C68" s="155"/>
      <c r="D68" s="155"/>
      <c r="E68" s="155"/>
      <c r="F68" s="155"/>
      <c r="G68" s="62"/>
      <c r="M68" s="244"/>
    </row>
    <row r="69" spans="1:13" s="57" customFormat="1">
      <c r="A69" s="206" t="s">
        <v>319</v>
      </c>
      <c r="B69" s="203" t="s">
        <v>556</v>
      </c>
      <c r="C69" s="154"/>
      <c r="D69" s="154"/>
      <c r="E69" s="154"/>
      <c r="F69" s="154"/>
      <c r="G69" s="62"/>
      <c r="M69" s="244"/>
    </row>
    <row r="70" spans="1:13" s="57" customFormat="1">
      <c r="A70" s="206" t="s">
        <v>320</v>
      </c>
      <c r="B70" s="203" t="s">
        <v>557</v>
      </c>
      <c r="C70" s="154"/>
      <c r="D70" s="154"/>
      <c r="E70" s="154"/>
      <c r="F70" s="154"/>
      <c r="G70" s="62"/>
      <c r="M70" s="244"/>
    </row>
    <row r="71" spans="1:13" s="57" customFormat="1">
      <c r="A71" s="206" t="s">
        <v>321</v>
      </c>
      <c r="B71" s="203" t="s">
        <v>558</v>
      </c>
      <c r="C71" s="154"/>
      <c r="D71" s="154"/>
      <c r="E71" s="154"/>
      <c r="F71" s="154"/>
      <c r="G71" s="62"/>
      <c r="M71" s="244"/>
    </row>
    <row r="72" spans="1:13" s="57" customFormat="1">
      <c r="A72" s="206" t="s">
        <v>322</v>
      </c>
      <c r="B72" s="203" t="s">
        <v>559</v>
      </c>
      <c r="C72" s="154"/>
      <c r="D72" s="154"/>
      <c r="E72" s="154"/>
      <c r="F72" s="154"/>
      <c r="G72" s="62"/>
      <c r="M72" s="244"/>
    </row>
    <row r="73" spans="1:13" s="57" customFormat="1">
      <c r="A73" s="205" t="s">
        <v>323</v>
      </c>
      <c r="B73" s="204" t="s">
        <v>560</v>
      </c>
      <c r="C73" s="155"/>
      <c r="D73" s="155"/>
      <c r="E73" s="155"/>
      <c r="F73" s="155"/>
      <c r="G73" s="62"/>
      <c r="M73" s="244"/>
    </row>
    <row r="74" spans="1:13" s="57" customFormat="1">
      <c r="A74" s="206" t="s">
        <v>324</v>
      </c>
      <c r="B74" s="203" t="s">
        <v>704</v>
      </c>
      <c r="C74" s="153"/>
      <c r="D74" s="153"/>
      <c r="E74" s="153"/>
      <c r="F74" s="153"/>
      <c r="G74" s="62"/>
      <c r="M74" s="244"/>
    </row>
    <row r="75" spans="1:13" s="57" customFormat="1">
      <c r="A75" s="206" t="s">
        <v>325</v>
      </c>
      <c r="B75" s="203" t="s">
        <v>561</v>
      </c>
      <c r="C75" s="154"/>
      <c r="D75" s="154"/>
      <c r="E75" s="154"/>
      <c r="F75" s="154"/>
      <c r="G75" s="62"/>
      <c r="M75" s="244"/>
    </row>
    <row r="76" spans="1:13" s="57" customFormat="1">
      <c r="A76" s="206" t="s">
        <v>326</v>
      </c>
      <c r="B76" s="203" t="s">
        <v>562</v>
      </c>
      <c r="C76" s="154"/>
      <c r="D76" s="154"/>
      <c r="E76" s="154"/>
      <c r="F76" s="154"/>
      <c r="G76" s="62"/>
      <c r="M76" s="244"/>
    </row>
    <row r="77" spans="1:13" s="57" customFormat="1">
      <c r="A77" s="206" t="s">
        <v>327</v>
      </c>
      <c r="B77" s="203" t="s">
        <v>563</v>
      </c>
      <c r="C77" s="154"/>
      <c r="D77" s="154"/>
      <c r="E77" s="154"/>
      <c r="F77" s="154"/>
      <c r="G77" s="62"/>
      <c r="M77" s="244"/>
    </row>
    <row r="78" spans="1:13" s="57" customFormat="1">
      <c r="A78" s="205" t="s">
        <v>328</v>
      </c>
      <c r="B78" s="204" t="s">
        <v>564</v>
      </c>
      <c r="C78" s="155"/>
      <c r="D78" s="155"/>
      <c r="E78" s="155"/>
      <c r="F78" s="155"/>
      <c r="G78" s="62"/>
      <c r="M78" s="244"/>
    </row>
    <row r="79" spans="1:13" s="57" customFormat="1">
      <c r="A79" s="206" t="s">
        <v>329</v>
      </c>
      <c r="B79" s="203" t="s">
        <v>565</v>
      </c>
      <c r="C79" s="154"/>
      <c r="D79" s="154"/>
      <c r="E79" s="154"/>
      <c r="F79" s="154"/>
      <c r="G79" s="62"/>
      <c r="M79" s="244"/>
    </row>
    <row r="80" spans="1:13" s="57" customFormat="1">
      <c r="A80" s="206" t="s">
        <v>330</v>
      </c>
      <c r="B80" s="203" t="s">
        <v>566</v>
      </c>
      <c r="C80" s="154"/>
      <c r="D80" s="154"/>
      <c r="E80" s="154"/>
      <c r="F80" s="154"/>
      <c r="G80" s="62"/>
      <c r="M80" s="244"/>
    </row>
    <row r="81" spans="1:13" s="57" customFormat="1">
      <c r="A81" s="206" t="s">
        <v>331</v>
      </c>
      <c r="B81" s="203" t="s">
        <v>567</v>
      </c>
      <c r="C81" s="154"/>
      <c r="D81" s="154"/>
      <c r="E81" s="154"/>
      <c r="F81" s="154"/>
      <c r="G81" s="62"/>
      <c r="M81" s="244"/>
    </row>
    <row r="82" spans="1:13" s="57" customFormat="1">
      <c r="A82" s="206" t="s">
        <v>332</v>
      </c>
      <c r="B82" s="203" t="s">
        <v>568</v>
      </c>
      <c r="C82" s="154"/>
      <c r="D82" s="154"/>
      <c r="E82" s="154"/>
      <c r="F82" s="154"/>
      <c r="G82" s="62"/>
      <c r="M82" s="244"/>
    </row>
    <row r="83" spans="1:13" s="57" customFormat="1">
      <c r="A83" s="205" t="s">
        <v>333</v>
      </c>
      <c r="B83" s="204" t="s">
        <v>569</v>
      </c>
      <c r="C83" s="155"/>
      <c r="D83" s="155"/>
      <c r="E83" s="155"/>
      <c r="F83" s="155"/>
      <c r="G83" s="62"/>
      <c r="M83" s="244"/>
    </row>
    <row r="84" spans="1:13" s="57" customFormat="1">
      <c r="A84" s="206" t="s">
        <v>334</v>
      </c>
      <c r="B84" s="203" t="s">
        <v>570</v>
      </c>
      <c r="C84" s="154"/>
      <c r="D84" s="154"/>
      <c r="E84" s="154"/>
      <c r="F84" s="154"/>
      <c r="G84" s="62"/>
      <c r="M84" s="244"/>
    </row>
    <row r="85" spans="1:13" s="57" customFormat="1">
      <c r="A85" s="206" t="s">
        <v>335</v>
      </c>
      <c r="B85" s="203" t="s">
        <v>571</v>
      </c>
      <c r="C85" s="262"/>
      <c r="D85" s="262"/>
      <c r="E85" s="262"/>
      <c r="F85" s="262"/>
      <c r="G85" s="62"/>
      <c r="M85" s="244"/>
    </row>
    <row r="86" spans="1:13" s="57" customFormat="1">
      <c r="A86" s="206" t="s">
        <v>336</v>
      </c>
      <c r="B86" s="203" t="s">
        <v>572</v>
      </c>
      <c r="C86" s="154"/>
      <c r="D86" s="154"/>
      <c r="E86" s="154"/>
      <c r="F86" s="154"/>
      <c r="G86" s="62"/>
      <c r="M86" s="244"/>
    </row>
    <row r="87" spans="1:13" s="57" customFormat="1">
      <c r="A87" s="206" t="s">
        <v>337</v>
      </c>
      <c r="B87" s="203" t="s">
        <v>573</v>
      </c>
      <c r="C87" s="154"/>
      <c r="D87" s="154"/>
      <c r="E87" s="154"/>
      <c r="F87" s="154"/>
      <c r="G87" s="62"/>
      <c r="M87" s="244"/>
    </row>
    <row r="88" spans="1:13" s="57" customFormat="1">
      <c r="A88" s="205" t="s">
        <v>338</v>
      </c>
      <c r="B88" s="204" t="s">
        <v>574</v>
      </c>
      <c r="C88" s="155"/>
      <c r="D88" s="155"/>
      <c r="E88" s="155"/>
      <c r="F88" s="155"/>
      <c r="G88" s="62"/>
      <c r="M88" s="244"/>
    </row>
    <row r="89" spans="1:13" s="57" customFormat="1">
      <c r="A89" s="206" t="s">
        <v>339</v>
      </c>
      <c r="B89" s="203" t="s">
        <v>575</v>
      </c>
      <c r="C89" s="154"/>
      <c r="D89" s="154"/>
      <c r="E89" s="154"/>
      <c r="F89" s="154"/>
      <c r="G89" s="62"/>
      <c r="M89" s="244"/>
    </row>
    <row r="90" spans="1:13" s="57" customFormat="1">
      <c r="A90" s="206" t="s">
        <v>340</v>
      </c>
      <c r="B90" s="203" t="s">
        <v>576</v>
      </c>
      <c r="C90" s="154"/>
      <c r="D90" s="154"/>
      <c r="E90" s="154"/>
      <c r="F90" s="154"/>
      <c r="G90" s="62"/>
      <c r="M90" s="244"/>
    </row>
    <row r="91" spans="1:13" s="57" customFormat="1">
      <c r="A91" s="206" t="s">
        <v>341</v>
      </c>
      <c r="B91" s="203" t="s">
        <v>577</v>
      </c>
      <c r="C91" s="154"/>
      <c r="D91" s="154"/>
      <c r="E91" s="154"/>
      <c r="F91" s="154"/>
      <c r="G91" s="62"/>
      <c r="M91" s="244"/>
    </row>
    <row r="92" spans="1:13" s="57" customFormat="1">
      <c r="A92" s="206" t="s">
        <v>342</v>
      </c>
      <c r="B92" s="203" t="s">
        <v>578</v>
      </c>
      <c r="C92" s="154"/>
      <c r="D92" s="154"/>
      <c r="E92" s="154"/>
      <c r="F92" s="154"/>
      <c r="G92" s="62"/>
      <c r="M92" s="244"/>
    </row>
    <row r="93" spans="1:13" s="57" customFormat="1">
      <c r="A93" s="205" t="s">
        <v>343</v>
      </c>
      <c r="B93" s="204" t="s">
        <v>579</v>
      </c>
      <c r="C93" s="155"/>
      <c r="D93" s="155"/>
      <c r="E93" s="155"/>
      <c r="F93" s="155"/>
      <c r="G93" s="62"/>
      <c r="M93" s="244"/>
    </row>
    <row r="94" spans="1:13" s="57" customFormat="1">
      <c r="A94" s="206" t="s">
        <v>344</v>
      </c>
      <c r="B94" s="203" t="s">
        <v>580</v>
      </c>
      <c r="C94" s="154"/>
      <c r="D94" s="154"/>
      <c r="E94" s="154"/>
      <c r="F94" s="154"/>
      <c r="G94" s="62"/>
      <c r="M94" s="244"/>
    </row>
    <row r="95" spans="1:13" s="57" customFormat="1">
      <c r="A95" s="206" t="s">
        <v>345</v>
      </c>
      <c r="B95" s="203" t="s">
        <v>581</v>
      </c>
      <c r="C95" s="154"/>
      <c r="D95" s="154"/>
      <c r="E95" s="154"/>
      <c r="F95" s="154"/>
      <c r="G95" s="62"/>
      <c r="M95" s="244"/>
    </row>
    <row r="96" spans="1:13" s="57" customFormat="1">
      <c r="A96" s="206" t="s">
        <v>346</v>
      </c>
      <c r="B96" s="203" t="s">
        <v>582</v>
      </c>
      <c r="C96" s="154"/>
      <c r="D96" s="154"/>
      <c r="E96" s="154"/>
      <c r="F96" s="154"/>
      <c r="G96" s="62"/>
      <c r="M96" s="244"/>
    </row>
    <row r="97" spans="1:13" s="57" customFormat="1">
      <c r="A97" s="206" t="s">
        <v>347</v>
      </c>
      <c r="B97" s="203" t="s">
        <v>583</v>
      </c>
      <c r="C97" s="154"/>
      <c r="D97" s="154"/>
      <c r="E97" s="154"/>
      <c r="F97" s="154"/>
      <c r="G97" s="62"/>
      <c r="M97" s="244"/>
    </row>
    <row r="98" spans="1:13" s="57" customFormat="1">
      <c r="A98" s="205" t="s">
        <v>348</v>
      </c>
      <c r="B98" s="204" t="s">
        <v>584</v>
      </c>
      <c r="C98" s="155"/>
      <c r="D98" s="155"/>
      <c r="E98" s="155"/>
      <c r="F98" s="155"/>
      <c r="G98" s="62"/>
      <c r="M98" s="244"/>
    </row>
    <row r="99" spans="1:13" s="57" customFormat="1">
      <c r="A99" s="206" t="s">
        <v>349</v>
      </c>
      <c r="B99" s="203" t="s">
        <v>645</v>
      </c>
      <c r="C99" s="154"/>
      <c r="D99" s="154"/>
      <c r="E99" s="154"/>
      <c r="F99" s="154"/>
      <c r="G99" s="62"/>
      <c r="M99" s="244"/>
    </row>
    <row r="100" spans="1:13" s="57" customFormat="1">
      <c r="A100" s="206" t="s">
        <v>350</v>
      </c>
      <c r="B100" s="203" t="s">
        <v>586</v>
      </c>
      <c r="C100" s="154"/>
      <c r="D100" s="154"/>
      <c r="E100" s="154"/>
      <c r="F100" s="154"/>
      <c r="G100" s="62"/>
      <c r="M100" s="244"/>
    </row>
    <row r="101" spans="1:13" s="57" customFormat="1">
      <c r="A101" s="206" t="s">
        <v>351</v>
      </c>
      <c r="B101" s="203" t="s">
        <v>655</v>
      </c>
      <c r="C101" s="154"/>
      <c r="D101" s="154"/>
      <c r="E101" s="154"/>
      <c r="F101" s="154"/>
      <c r="G101" s="62"/>
      <c r="M101" s="244"/>
    </row>
    <row r="102" spans="1:13" s="57" customFormat="1">
      <c r="A102" s="206" t="s">
        <v>352</v>
      </c>
      <c r="B102" s="203" t="s">
        <v>588</v>
      </c>
      <c r="C102" s="154"/>
      <c r="D102" s="154"/>
      <c r="E102" s="154"/>
      <c r="F102" s="154"/>
      <c r="G102" s="62"/>
      <c r="M102" s="244"/>
    </row>
    <row r="103" spans="1:13" s="57" customFormat="1">
      <c r="A103" s="205" t="s">
        <v>353</v>
      </c>
      <c r="B103" s="204" t="s">
        <v>589</v>
      </c>
      <c r="C103" s="155"/>
      <c r="D103" s="155"/>
      <c r="E103" s="155"/>
      <c r="F103" s="155"/>
      <c r="G103" s="62"/>
      <c r="M103" s="244"/>
    </row>
    <row r="104" spans="1:13" s="57" customFormat="1">
      <c r="A104" s="206" t="s">
        <v>354</v>
      </c>
      <c r="B104" s="203" t="s">
        <v>643</v>
      </c>
      <c r="C104" s="154"/>
      <c r="D104" s="154"/>
      <c r="E104" s="154"/>
      <c r="F104" s="154"/>
      <c r="G104" s="62"/>
      <c r="M104" s="244"/>
    </row>
    <row r="105" spans="1:13" s="57" customFormat="1">
      <c r="A105" s="206" t="s">
        <v>355</v>
      </c>
      <c r="B105" s="203" t="s">
        <v>590</v>
      </c>
      <c r="C105" s="154"/>
      <c r="D105" s="154"/>
      <c r="E105" s="154"/>
      <c r="F105" s="154"/>
      <c r="G105" s="62"/>
      <c r="M105" s="244"/>
    </row>
    <row r="106" spans="1:13" s="57" customFormat="1">
      <c r="A106" s="206" t="s">
        <v>356</v>
      </c>
      <c r="B106" s="203" t="s">
        <v>591</v>
      </c>
      <c r="C106" s="154"/>
      <c r="D106" s="154"/>
      <c r="E106" s="154"/>
      <c r="F106" s="154"/>
      <c r="G106" s="62"/>
      <c r="M106" s="244"/>
    </row>
    <row r="107" spans="1:13" s="57" customFormat="1">
      <c r="A107" s="206" t="s">
        <v>357</v>
      </c>
      <c r="B107" s="203" t="s">
        <v>592</v>
      </c>
      <c r="C107" s="154"/>
      <c r="D107" s="154"/>
      <c r="E107" s="154"/>
      <c r="F107" s="154"/>
      <c r="G107" s="62"/>
      <c r="M107" s="244"/>
    </row>
    <row r="108" spans="1:13" s="57" customFormat="1">
      <c r="A108" s="205" t="s">
        <v>358</v>
      </c>
      <c r="B108" s="204" t="s">
        <v>593</v>
      </c>
      <c r="C108" s="155"/>
      <c r="D108" s="155"/>
      <c r="E108" s="155"/>
      <c r="F108" s="155"/>
      <c r="G108" s="62"/>
      <c r="M108" s="244"/>
    </row>
    <row r="109" spans="1:13" s="57" customFormat="1">
      <c r="A109" s="206" t="s">
        <v>359</v>
      </c>
      <c r="B109" s="203" t="s">
        <v>594</v>
      </c>
      <c r="C109" s="154"/>
      <c r="D109" s="154"/>
      <c r="E109" s="154"/>
      <c r="F109" s="154"/>
      <c r="G109" s="62"/>
      <c r="M109" s="244"/>
    </row>
    <row r="110" spans="1:13" s="57" customFormat="1">
      <c r="A110" s="206" t="s">
        <v>360</v>
      </c>
      <c r="B110" s="203" t="s">
        <v>595</v>
      </c>
      <c r="C110" s="154"/>
      <c r="D110" s="154"/>
      <c r="E110" s="154"/>
      <c r="F110" s="154"/>
      <c r="G110" s="62"/>
      <c r="M110" s="244"/>
    </row>
    <row r="111" spans="1:13" s="57" customFormat="1">
      <c r="A111" s="206" t="s">
        <v>361</v>
      </c>
      <c r="B111" s="203" t="s">
        <v>596</v>
      </c>
      <c r="C111" s="154"/>
      <c r="D111" s="154"/>
      <c r="E111" s="154"/>
      <c r="F111" s="154"/>
      <c r="G111" s="62"/>
      <c r="M111" s="244"/>
    </row>
    <row r="112" spans="1:13" s="57" customFormat="1">
      <c r="A112" s="206" t="s">
        <v>362</v>
      </c>
      <c r="B112" s="203" t="s">
        <v>597</v>
      </c>
      <c r="C112" s="154"/>
      <c r="D112" s="154"/>
      <c r="E112" s="154"/>
      <c r="F112" s="154"/>
      <c r="G112" s="62"/>
      <c r="M112" s="244"/>
    </row>
    <row r="113" spans="1:13" s="57" customFormat="1">
      <c r="A113" s="206" t="s">
        <v>683</v>
      </c>
      <c r="B113" s="203" t="s">
        <v>697</v>
      </c>
      <c r="C113" s="154"/>
      <c r="D113" s="154"/>
      <c r="E113" s="154"/>
      <c r="F113" s="154"/>
      <c r="G113" s="62"/>
      <c r="M113" s="244"/>
    </row>
    <row r="114" spans="1:13" s="57" customFormat="1">
      <c r="A114" s="268" t="s">
        <v>363</v>
      </c>
      <c r="B114" s="202" t="s">
        <v>598</v>
      </c>
      <c r="C114" s="153"/>
      <c r="D114" s="153"/>
      <c r="E114" s="153"/>
      <c r="F114" s="153"/>
      <c r="G114" s="62"/>
      <c r="M114" s="244"/>
    </row>
    <row r="115" spans="1:13" s="57" customFormat="1">
      <c r="A115" s="206" t="s">
        <v>364</v>
      </c>
      <c r="B115" s="203" t="s">
        <v>599</v>
      </c>
      <c r="C115" s="262"/>
      <c r="D115" s="262"/>
      <c r="E115" s="262"/>
      <c r="F115" s="262"/>
      <c r="G115" s="62"/>
      <c r="M115" s="244"/>
    </row>
    <row r="116" spans="1:13" s="57" customFormat="1">
      <c r="A116" s="207" t="s">
        <v>365</v>
      </c>
      <c r="B116" s="208" t="s">
        <v>600</v>
      </c>
      <c r="C116" s="156"/>
      <c r="D116" s="156"/>
      <c r="E116" s="156"/>
      <c r="F116" s="156"/>
      <c r="G116" s="62"/>
      <c r="M116" s="244"/>
    </row>
    <row r="117" spans="1:13" s="57" customFormat="1">
      <c r="A117" s="106"/>
      <c r="B117" s="107" t="s">
        <v>84</v>
      </c>
      <c r="C117" s="44">
        <f>SUM(C9:C116)</f>
        <v>0</v>
      </c>
      <c r="D117" s="44">
        <f>SUM(D9:D116)</f>
        <v>0</v>
      </c>
      <c r="E117" s="44">
        <f>SUM(E9:E116)</f>
        <v>0</v>
      </c>
      <c r="F117" s="44">
        <f>SUM(F9:F116)</f>
        <v>0</v>
      </c>
      <c r="G117" s="62"/>
    </row>
    <row r="118" spans="1:13" s="57" customFormat="1">
      <c r="A118" s="209"/>
      <c r="B118" s="133" t="s">
        <v>184</v>
      </c>
      <c r="C118" s="616">
        <f>SUM(C117:F117)</f>
        <v>0</v>
      </c>
      <c r="D118" s="617"/>
      <c r="E118" s="617"/>
      <c r="F118" s="618"/>
      <c r="G118" s="62"/>
    </row>
    <row r="119" spans="1:13" ht="13.8" thickBot="1">
      <c r="A119" s="4" t="s">
        <v>223</v>
      </c>
      <c r="C119" s="101"/>
      <c r="D119" s="101"/>
      <c r="E119" s="101"/>
      <c r="F119" s="101"/>
      <c r="G119" s="101"/>
    </row>
    <row r="120" spans="1:13" ht="15" thickBot="1">
      <c r="C120" s="101"/>
      <c r="D120" s="101"/>
      <c r="E120" s="101"/>
      <c r="F120" s="101"/>
      <c r="G120" s="113">
        <f>VLOOKUP($F$4,価格評価選択!$B$4:$C$4,2,FALSE)</f>
        <v>2020</v>
      </c>
    </row>
  </sheetData>
  <mergeCells count="11">
    <mergeCell ref="H8:I8"/>
    <mergeCell ref="K8:M8"/>
    <mergeCell ref="C118:F118"/>
    <mergeCell ref="A7:B7"/>
    <mergeCell ref="A6:B6"/>
    <mergeCell ref="A8:B8"/>
    <mergeCell ref="A1:F1"/>
    <mergeCell ref="C7:D7"/>
    <mergeCell ref="E7:F7"/>
    <mergeCell ref="C6:F6"/>
    <mergeCell ref="D2:F2"/>
  </mergeCells>
  <phoneticPr fontId="3"/>
  <dataValidations count="1">
    <dataValidation type="whole" operator="equal" allowBlank="1" showInputMessage="1" showErrorMessage="1" sqref="C85:F85 F63 D14 F14 D19 F19 D63 C115:F115 C11:F11" xr:uid="{00000000-0002-0000-0000-000000000000}">
      <formula1>0</formula1>
    </dataValidation>
  </dataValidations>
  <pageMargins left="0.70866141732283472" right="0.70866141732283472" top="0.74803149606299213" bottom="0.6692913385826772" header="0.31496062992125984" footer="0.31496062992125984"/>
  <pageSetup paperSize="9" scale="48" orientation="portrait" cellComments="asDisplayed" r:id="rId1"/>
  <headerFooter scaleWithDoc="0">
    <oddHeader>&amp;L&amp;A</oddHeader>
    <oddFooter>&amp;R&amp;F&amp;A</oddFooter>
  </headerFooter>
  <colBreaks count="1" manualBreakCount="1">
    <brk id="8" max="119" man="1"/>
  </colBreaks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/>
  </sheetPr>
  <dimension ref="A1:AT119"/>
  <sheetViews>
    <sheetView view="pageBreakPreview" zoomScaleNormal="90" zoomScaleSheetLayoutView="100" workbookViewId="0">
      <pane xSplit="6" ySplit="9" topLeftCell="G10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4.33203125" style="134" bestFit="1" customWidth="1"/>
    <col min="2" max="2" width="15.88671875" style="3" bestFit="1" customWidth="1"/>
    <col min="3" max="3" width="4.33203125" style="134" bestFit="1" customWidth="1"/>
    <col min="4" max="4" width="20.6640625" style="3" customWidth="1"/>
    <col min="5" max="5" width="5.33203125" style="134" bestFit="1" customWidth="1"/>
    <col min="6" max="6" width="20.6640625" style="3" customWidth="1"/>
    <col min="7" max="46" width="12.5546875" style="3" customWidth="1"/>
    <col min="47" max="16384" width="9.109375" style="3"/>
  </cols>
  <sheetData>
    <row r="1" spans="1:46" s="63" customFormat="1" ht="14.4">
      <c r="A1" s="75"/>
      <c r="C1" s="75"/>
      <c r="E1" s="75"/>
      <c r="G1" s="65" t="str">
        <f>与件データ!$A$1</f>
        <v>令和２年（２０２０年）岐阜県産業連関表による経済波及効果分析システム（Ripple2025）</v>
      </c>
    </row>
    <row r="2" spans="1:46" s="63" customFormat="1" ht="14.4">
      <c r="A2" s="75"/>
      <c r="C2" s="75"/>
      <c r="E2" s="75"/>
      <c r="G2" s="65" t="s">
        <v>713</v>
      </c>
    </row>
    <row r="3" spans="1:46">
      <c r="G3" s="623" t="str">
        <f>IF(与件データ!$D$2="","分析テーマ名未入力",CONCATENATE(与件データ!$C$2,与件データ!$D$2))</f>
        <v>分析テーマ名未入力</v>
      </c>
      <c r="H3" s="624"/>
      <c r="I3" s="624"/>
      <c r="J3" s="624"/>
      <c r="K3" s="624"/>
      <c r="L3" s="624"/>
      <c r="M3" s="624"/>
      <c r="N3" s="624"/>
      <c r="O3" s="623" t="str">
        <f>IF(与件データ!$D$2="","分析テーマ名未入力",CONCATENATE(与件データ!$C$2,与件データ!$D$2))</f>
        <v>分析テーマ名未入力</v>
      </c>
      <c r="P3" s="624"/>
      <c r="Q3" s="624"/>
      <c r="R3" s="624"/>
      <c r="S3" s="624"/>
      <c r="T3" s="624"/>
      <c r="U3" s="624"/>
      <c r="V3" s="624"/>
      <c r="W3" s="623" t="str">
        <f>IF(与件データ!$D$2="","分析テーマ名未入力",CONCATENATE(与件データ!$C$2,与件データ!$D$2))</f>
        <v>分析テーマ名未入力</v>
      </c>
      <c r="X3" s="624"/>
      <c r="Y3" s="624"/>
      <c r="Z3" s="624"/>
      <c r="AA3" s="624"/>
      <c r="AB3" s="624"/>
      <c r="AC3" s="624"/>
      <c r="AD3" s="624"/>
      <c r="AE3" s="623" t="str">
        <f>IF(与件データ!$D$2="","分析テーマ名未入力",CONCATENATE(与件データ!$C$2,与件データ!$D$2))</f>
        <v>分析テーマ名未入力</v>
      </c>
      <c r="AF3" s="624"/>
      <c r="AG3" s="624"/>
      <c r="AH3" s="624"/>
      <c r="AI3" s="624"/>
      <c r="AJ3" s="624"/>
      <c r="AK3" s="624"/>
      <c r="AL3" s="624"/>
      <c r="AM3" s="623" t="str">
        <f>IF(与件データ!$D$2="","分析テーマ名未入力",CONCATENATE(与件データ!$C$2,与件データ!$D$2))</f>
        <v>分析テーマ名未入力</v>
      </c>
      <c r="AN3" s="624"/>
      <c r="AO3" s="624"/>
      <c r="AP3" s="624"/>
      <c r="AQ3" s="624"/>
      <c r="AR3" s="624"/>
      <c r="AS3" s="624"/>
      <c r="AT3" s="624"/>
    </row>
    <row r="4" spans="1:46">
      <c r="G4" s="76"/>
      <c r="N4" s="5" t="s">
        <v>155</v>
      </c>
      <c r="V4" s="5" t="s">
        <v>155</v>
      </c>
      <c r="AD4" s="5" t="s">
        <v>155</v>
      </c>
      <c r="AL4" s="5" t="s">
        <v>155</v>
      </c>
      <c r="AT4" s="5" t="s">
        <v>155</v>
      </c>
    </row>
    <row r="5" spans="1:46">
      <c r="A5" s="652" t="s">
        <v>181</v>
      </c>
      <c r="B5" s="653"/>
      <c r="C5" s="652" t="s">
        <v>496</v>
      </c>
      <c r="D5" s="653"/>
      <c r="E5" s="652" t="s">
        <v>700</v>
      </c>
      <c r="F5" s="653"/>
      <c r="G5" s="11" t="s">
        <v>89</v>
      </c>
      <c r="H5" s="108"/>
      <c r="I5" s="108"/>
      <c r="J5" s="108"/>
      <c r="K5" s="108"/>
      <c r="L5" s="108"/>
      <c r="M5" s="108"/>
      <c r="N5" s="109"/>
      <c r="O5" s="111" t="s">
        <v>107</v>
      </c>
      <c r="P5" s="108"/>
      <c r="Q5" s="108"/>
      <c r="R5" s="108"/>
      <c r="S5" s="108"/>
      <c r="T5" s="108"/>
      <c r="U5" s="108"/>
      <c r="V5" s="109"/>
      <c r="W5" s="111" t="s">
        <v>134</v>
      </c>
      <c r="X5" s="108"/>
      <c r="Y5" s="108"/>
      <c r="Z5" s="108"/>
      <c r="AA5" s="108"/>
      <c r="AB5" s="108"/>
      <c r="AC5" s="108"/>
      <c r="AD5" s="109"/>
      <c r="AE5" s="111" t="s">
        <v>108</v>
      </c>
      <c r="AF5" s="108"/>
      <c r="AG5" s="108"/>
      <c r="AH5" s="108"/>
      <c r="AI5" s="108"/>
      <c r="AJ5" s="108"/>
      <c r="AK5" s="108"/>
      <c r="AL5" s="109"/>
      <c r="AM5" s="111" t="s">
        <v>110</v>
      </c>
      <c r="AN5" s="108"/>
      <c r="AO5" s="108"/>
      <c r="AP5" s="108"/>
      <c r="AQ5" s="108"/>
      <c r="AR5" s="108"/>
      <c r="AS5" s="108"/>
      <c r="AT5" s="109"/>
    </row>
    <row r="6" spans="1:46">
      <c r="A6" s="654"/>
      <c r="B6" s="655"/>
      <c r="C6" s="654"/>
      <c r="D6" s="655"/>
      <c r="E6" s="654"/>
      <c r="F6" s="655"/>
      <c r="G6" s="6"/>
      <c r="H6" s="6"/>
      <c r="I6" s="6"/>
      <c r="J6" s="7"/>
      <c r="K6" s="8"/>
      <c r="L6" s="9"/>
      <c r="M6" s="9"/>
      <c r="N6" s="10"/>
      <c r="O6" s="6"/>
      <c r="P6" s="6"/>
      <c r="Q6" s="6"/>
      <c r="R6" s="7"/>
      <c r="S6" s="8"/>
      <c r="T6" s="9"/>
      <c r="U6" s="9"/>
      <c r="V6" s="10"/>
      <c r="W6" s="6"/>
      <c r="X6" s="6"/>
      <c r="Y6" s="6"/>
      <c r="Z6" s="7"/>
      <c r="AA6" s="8"/>
      <c r="AB6" s="9"/>
      <c r="AC6" s="9"/>
      <c r="AD6" s="10"/>
      <c r="AE6" s="6"/>
      <c r="AF6" s="6"/>
      <c r="AG6" s="6"/>
      <c r="AH6" s="7"/>
      <c r="AI6" s="8"/>
      <c r="AJ6" s="9"/>
      <c r="AK6" s="9"/>
      <c r="AL6" s="10"/>
      <c r="AM6" s="6"/>
      <c r="AN6" s="6"/>
      <c r="AO6" s="6"/>
      <c r="AP6" s="7"/>
      <c r="AQ6" s="8"/>
      <c r="AR6" s="9"/>
      <c r="AS6" s="9"/>
      <c r="AT6" s="10"/>
    </row>
    <row r="7" spans="1:46">
      <c r="A7" s="654"/>
      <c r="B7" s="655"/>
      <c r="C7" s="654"/>
      <c r="D7" s="655"/>
      <c r="E7" s="654"/>
      <c r="F7" s="655"/>
      <c r="G7" s="13" t="s">
        <v>91</v>
      </c>
      <c r="H7" s="13" t="s">
        <v>92</v>
      </c>
      <c r="I7" s="13" t="s">
        <v>93</v>
      </c>
      <c r="J7" s="14" t="s">
        <v>94</v>
      </c>
      <c r="K7" s="6"/>
      <c r="L7" s="15"/>
      <c r="M7" s="9"/>
      <c r="N7" s="10"/>
      <c r="O7" s="13" t="s">
        <v>91</v>
      </c>
      <c r="P7" s="13" t="s">
        <v>92</v>
      </c>
      <c r="Q7" s="13" t="s">
        <v>93</v>
      </c>
      <c r="R7" s="14" t="s">
        <v>94</v>
      </c>
      <c r="S7" s="6"/>
      <c r="T7" s="15"/>
      <c r="U7" s="9"/>
      <c r="V7" s="10"/>
      <c r="W7" s="13" t="s">
        <v>91</v>
      </c>
      <c r="X7" s="13" t="s">
        <v>92</v>
      </c>
      <c r="Y7" s="13" t="s">
        <v>93</v>
      </c>
      <c r="Z7" s="14" t="s">
        <v>94</v>
      </c>
      <c r="AA7" s="6"/>
      <c r="AB7" s="15"/>
      <c r="AC7" s="9"/>
      <c r="AD7" s="10"/>
      <c r="AE7" s="13" t="s">
        <v>91</v>
      </c>
      <c r="AF7" s="13" t="s">
        <v>92</v>
      </c>
      <c r="AG7" s="13" t="s">
        <v>93</v>
      </c>
      <c r="AH7" s="14" t="s">
        <v>94</v>
      </c>
      <c r="AI7" s="6"/>
      <c r="AJ7" s="15"/>
      <c r="AK7" s="9"/>
      <c r="AL7" s="10"/>
      <c r="AM7" s="13" t="s">
        <v>91</v>
      </c>
      <c r="AN7" s="13" t="s">
        <v>92</v>
      </c>
      <c r="AO7" s="13" t="s">
        <v>93</v>
      </c>
      <c r="AP7" s="14" t="s">
        <v>94</v>
      </c>
      <c r="AQ7" s="6"/>
      <c r="AR7" s="15"/>
      <c r="AS7" s="9"/>
      <c r="AT7" s="10"/>
    </row>
    <row r="8" spans="1:46" s="71" customFormat="1">
      <c r="A8" s="654"/>
      <c r="B8" s="655"/>
      <c r="C8" s="654"/>
      <c r="D8" s="655"/>
      <c r="E8" s="654"/>
      <c r="F8" s="655"/>
      <c r="G8" s="16"/>
      <c r="H8" s="16"/>
      <c r="I8" s="16"/>
      <c r="J8" s="14" t="s">
        <v>95</v>
      </c>
      <c r="K8" s="13" t="s">
        <v>94</v>
      </c>
      <c r="L8" s="13" t="s">
        <v>95</v>
      </c>
      <c r="M8" s="6"/>
      <c r="N8" s="12"/>
      <c r="O8" s="16"/>
      <c r="P8" s="16"/>
      <c r="Q8" s="16"/>
      <c r="R8" s="14" t="s">
        <v>95</v>
      </c>
      <c r="S8" s="13" t="s">
        <v>94</v>
      </c>
      <c r="T8" s="13" t="s">
        <v>95</v>
      </c>
      <c r="U8" s="6"/>
      <c r="V8" s="12"/>
      <c r="W8" s="16"/>
      <c r="X8" s="16"/>
      <c r="Y8" s="16"/>
      <c r="Z8" s="14" t="s">
        <v>95</v>
      </c>
      <c r="AA8" s="13" t="s">
        <v>94</v>
      </c>
      <c r="AB8" s="13" t="s">
        <v>95</v>
      </c>
      <c r="AC8" s="6"/>
      <c r="AD8" s="12"/>
      <c r="AE8" s="16"/>
      <c r="AF8" s="16"/>
      <c r="AG8" s="16"/>
      <c r="AH8" s="14" t="s">
        <v>95</v>
      </c>
      <c r="AI8" s="13" t="s">
        <v>94</v>
      </c>
      <c r="AJ8" s="13" t="s">
        <v>95</v>
      </c>
      <c r="AK8" s="6"/>
      <c r="AL8" s="12"/>
      <c r="AM8" s="16"/>
      <c r="AN8" s="16"/>
      <c r="AO8" s="16"/>
      <c r="AP8" s="14" t="s">
        <v>95</v>
      </c>
      <c r="AQ8" s="13" t="s">
        <v>94</v>
      </c>
      <c r="AR8" s="13" t="s">
        <v>95</v>
      </c>
      <c r="AS8" s="6"/>
      <c r="AT8" s="12"/>
    </row>
    <row r="9" spans="1:46" s="71" customFormat="1">
      <c r="A9" s="621"/>
      <c r="B9" s="622"/>
      <c r="C9" s="621"/>
      <c r="D9" s="622"/>
      <c r="E9" s="621"/>
      <c r="F9" s="622"/>
      <c r="G9" s="16"/>
      <c r="H9" s="16"/>
      <c r="I9" s="16"/>
      <c r="J9" s="15"/>
      <c r="K9" s="16"/>
      <c r="L9" s="16"/>
      <c r="M9" s="17" t="s">
        <v>745</v>
      </c>
      <c r="N9" s="18" t="s">
        <v>746</v>
      </c>
      <c r="O9" s="16"/>
      <c r="P9" s="16"/>
      <c r="Q9" s="16"/>
      <c r="R9" s="15"/>
      <c r="S9" s="16"/>
      <c r="T9" s="16"/>
      <c r="U9" s="17" t="s">
        <v>745</v>
      </c>
      <c r="V9" s="18" t="s">
        <v>746</v>
      </c>
      <c r="W9" s="16"/>
      <c r="X9" s="16"/>
      <c r="Y9" s="16"/>
      <c r="Z9" s="15"/>
      <c r="AA9" s="16"/>
      <c r="AB9" s="16"/>
      <c r="AC9" s="17" t="s">
        <v>745</v>
      </c>
      <c r="AD9" s="18" t="s">
        <v>746</v>
      </c>
      <c r="AE9" s="16"/>
      <c r="AF9" s="16"/>
      <c r="AG9" s="16"/>
      <c r="AH9" s="15"/>
      <c r="AI9" s="16"/>
      <c r="AJ9" s="16"/>
      <c r="AK9" s="17" t="s">
        <v>745</v>
      </c>
      <c r="AL9" s="18" t="s">
        <v>746</v>
      </c>
      <c r="AM9" s="16"/>
      <c r="AN9" s="16"/>
      <c r="AO9" s="16"/>
      <c r="AP9" s="15"/>
      <c r="AQ9" s="16"/>
      <c r="AR9" s="16"/>
      <c r="AS9" s="17" t="s">
        <v>745</v>
      </c>
      <c r="AT9" s="18" t="s">
        <v>746</v>
      </c>
    </row>
    <row r="10" spans="1:46" s="46" customFormat="1">
      <c r="A10" s="136" t="s">
        <v>412</v>
      </c>
      <c r="B10" s="93" t="s">
        <v>609</v>
      </c>
      <c r="C10" s="136" t="s">
        <v>412</v>
      </c>
      <c r="D10" s="93" t="s">
        <v>609</v>
      </c>
      <c r="E10" s="222" t="s">
        <v>259</v>
      </c>
      <c r="F10" s="219" t="s">
        <v>0</v>
      </c>
      <c r="G10" s="185">
        <f>'波及効果（総括表）'!$K9*'5-3 雇用表 統合中分類・県内生産額 労働力投入係数'!P7</f>
        <v>0</v>
      </c>
      <c r="H10" s="185">
        <f>'波及効果（総括表）'!$K9*'5-3 雇用表 統合中分類・県内生産額 労働力投入係数'!Q7</f>
        <v>0</v>
      </c>
      <c r="I10" s="185">
        <f>'波及効果（総括表）'!$K9*'5-3 雇用表 統合中分類・県内生産額 労働力投入係数'!R7</f>
        <v>0</v>
      </c>
      <c r="J10" s="185">
        <f>'波及効果（総括表）'!$K9*'5-3 雇用表 統合中分類・県内生産額 労働力投入係数'!S7</f>
        <v>0</v>
      </c>
      <c r="K10" s="185">
        <f>'波及効果（総括表）'!$K9*'5-3 雇用表 統合中分類・県内生産額 労働力投入係数'!T7</f>
        <v>0</v>
      </c>
      <c r="L10" s="185">
        <f>'波及効果（総括表）'!$K9*'5-3 雇用表 統合中分類・県内生産額 労働力投入係数'!U7</f>
        <v>0</v>
      </c>
      <c r="M10" s="185">
        <f>'波及効果（総括表）'!$K9*'5-3 雇用表 統合中分類・県内生産額 労働力投入係数'!V7</f>
        <v>0</v>
      </c>
      <c r="N10" s="185">
        <f>'波及効果（総括表）'!$K9*'5-3 雇用表 統合中分類・県内生産額 労働力投入係数'!W7</f>
        <v>0</v>
      </c>
      <c r="O10" s="185">
        <f>'波及効果（総括表）'!$O9*'5-3 雇用表 統合中分類・県内生産額 労働力投入係数'!P7</f>
        <v>0</v>
      </c>
      <c r="P10" s="185">
        <f>'波及効果（総括表）'!$O9*'5-3 雇用表 統合中分類・県内生産額 労働力投入係数'!Q7</f>
        <v>0</v>
      </c>
      <c r="Q10" s="185">
        <f>'波及効果（総括表）'!$O9*'5-3 雇用表 統合中分類・県内生産額 労働力投入係数'!R7</f>
        <v>0</v>
      </c>
      <c r="R10" s="185">
        <f>'波及効果（総括表）'!$O9*'5-3 雇用表 統合中分類・県内生産額 労働力投入係数'!S7</f>
        <v>0</v>
      </c>
      <c r="S10" s="185">
        <f>'波及効果（総括表）'!$O9*'5-3 雇用表 統合中分類・県内生産額 労働力投入係数'!T7</f>
        <v>0</v>
      </c>
      <c r="T10" s="185">
        <f>'波及効果（総括表）'!$O9*'5-3 雇用表 統合中分類・県内生産額 労働力投入係数'!U7</f>
        <v>0</v>
      </c>
      <c r="U10" s="185">
        <f>'波及効果（総括表）'!$O9*'5-3 雇用表 統合中分類・県内生産額 労働力投入係数'!V7</f>
        <v>0</v>
      </c>
      <c r="V10" s="185">
        <f>'波及効果（総括表）'!$O9*'5-3 雇用表 統合中分類・県内生産額 労働力投入係数'!W7</f>
        <v>0</v>
      </c>
      <c r="W10" s="185">
        <f>'波及効果（総括表）'!$S9*'5-3 雇用表 統合中分類・県内生産額 労働力投入係数'!P7</f>
        <v>0</v>
      </c>
      <c r="X10" s="185">
        <f>'波及効果（総括表）'!$S9*'5-3 雇用表 統合中分類・県内生産額 労働力投入係数'!Q7</f>
        <v>0</v>
      </c>
      <c r="Y10" s="185">
        <f>'波及効果（総括表）'!$S9*'5-3 雇用表 統合中分類・県内生産額 労働力投入係数'!R7</f>
        <v>0</v>
      </c>
      <c r="Z10" s="185">
        <f>'波及効果（総括表）'!$S9*'5-3 雇用表 統合中分類・県内生産額 労働力投入係数'!S7</f>
        <v>0</v>
      </c>
      <c r="AA10" s="185">
        <f>'波及効果（総括表）'!$S9*'5-3 雇用表 統合中分類・県内生産額 労働力投入係数'!T7</f>
        <v>0</v>
      </c>
      <c r="AB10" s="185">
        <f>'波及効果（総括表）'!$S9*'5-3 雇用表 統合中分類・県内生産額 労働力投入係数'!U7</f>
        <v>0</v>
      </c>
      <c r="AC10" s="185">
        <f>'波及効果（総括表）'!$S9*'5-3 雇用表 統合中分類・県内生産額 労働力投入係数'!V7</f>
        <v>0</v>
      </c>
      <c r="AD10" s="185">
        <f>'波及効果（総括表）'!$S9*'5-3 雇用表 統合中分類・県内生産額 労働力投入係数'!W7</f>
        <v>0</v>
      </c>
      <c r="AE10" s="185">
        <f>'波及効果（総括表）'!$AA9*'5-3 雇用表 統合中分類・県内生産額 労働力投入係数'!P7</f>
        <v>0</v>
      </c>
      <c r="AF10" s="185">
        <f>'波及効果（総括表）'!$AA9*'5-3 雇用表 統合中分類・県内生産額 労働力投入係数'!Q7</f>
        <v>0</v>
      </c>
      <c r="AG10" s="185">
        <f>'波及効果（総括表）'!$AA9*'5-3 雇用表 統合中分類・県内生産額 労働力投入係数'!R7</f>
        <v>0</v>
      </c>
      <c r="AH10" s="185">
        <f>'波及効果（総括表）'!$AA9*'5-3 雇用表 統合中分類・県内生産額 労働力投入係数'!S7</f>
        <v>0</v>
      </c>
      <c r="AI10" s="185">
        <f>'波及効果（総括表）'!$AA9*'5-3 雇用表 統合中分類・県内生産額 労働力投入係数'!T7</f>
        <v>0</v>
      </c>
      <c r="AJ10" s="185">
        <f>'波及効果（総括表）'!$AA9*'5-3 雇用表 統合中分類・県内生産額 労働力投入係数'!U7</f>
        <v>0</v>
      </c>
      <c r="AK10" s="185">
        <f>'波及効果（総括表）'!$AA9*'5-3 雇用表 統合中分類・県内生産額 労働力投入係数'!V7</f>
        <v>0</v>
      </c>
      <c r="AL10" s="185">
        <f>'波及効果（総括表）'!$AA9*'5-3 雇用表 統合中分類・県内生産額 労働力投入係数'!W7</f>
        <v>0</v>
      </c>
      <c r="AM10" s="185">
        <f>'波及効果（総括表）'!$AE9*'5-3 雇用表 統合中分類・県内生産額 労働力投入係数'!P7</f>
        <v>0</v>
      </c>
      <c r="AN10" s="185">
        <f>'波及効果（総括表）'!$AE9*'5-3 雇用表 統合中分類・県内生産額 労働力投入係数'!Q7</f>
        <v>0</v>
      </c>
      <c r="AO10" s="185">
        <f>'波及効果（総括表）'!$AE9*'5-3 雇用表 統合中分類・県内生産額 労働力投入係数'!R7</f>
        <v>0</v>
      </c>
      <c r="AP10" s="185">
        <f>'波及効果（総括表）'!$AE9*'5-3 雇用表 統合中分類・県内生産額 労働力投入係数'!S7</f>
        <v>0</v>
      </c>
      <c r="AQ10" s="185">
        <f>'波及効果（総括表）'!$AE9*'5-3 雇用表 統合中分類・県内生産額 労働力投入係数'!T7</f>
        <v>0</v>
      </c>
      <c r="AR10" s="185">
        <f>'波及効果（総括表）'!$AE9*'5-3 雇用表 統合中分類・県内生産額 労働力投入係数'!U7</f>
        <v>0</v>
      </c>
      <c r="AS10" s="185">
        <f>'波及効果（総括表）'!$AE9*'5-3 雇用表 統合中分類・県内生産額 労働力投入係数'!V7</f>
        <v>0</v>
      </c>
      <c r="AT10" s="185">
        <f>'波及効果（総括表）'!$AE9*'5-3 雇用表 統合中分類・県内生産額 労働力投入係数'!W7</f>
        <v>0</v>
      </c>
    </row>
    <row r="11" spans="1:46" s="46" customFormat="1">
      <c r="A11" s="223" t="s">
        <v>412</v>
      </c>
      <c r="B11" s="97" t="s">
        <v>609</v>
      </c>
      <c r="C11" s="223" t="s">
        <v>412</v>
      </c>
      <c r="D11" s="97" t="s">
        <v>609</v>
      </c>
      <c r="E11" s="224" t="s">
        <v>260</v>
      </c>
      <c r="F11" s="64" t="s">
        <v>1</v>
      </c>
      <c r="G11" s="186">
        <f>'波及効果（総括表）'!$K10*'5-3 雇用表 統合中分類・県内生産額 労働力投入係数'!P8</f>
        <v>0</v>
      </c>
      <c r="H11" s="186">
        <f>'波及効果（総括表）'!$K10*'5-3 雇用表 統合中分類・県内生産額 労働力投入係数'!Q8</f>
        <v>0</v>
      </c>
      <c r="I11" s="186">
        <f>'波及効果（総括表）'!$K10*'5-3 雇用表 統合中分類・県内生産額 労働力投入係数'!R8</f>
        <v>0</v>
      </c>
      <c r="J11" s="186">
        <f>'波及効果（総括表）'!$K10*'5-3 雇用表 統合中分類・県内生産額 労働力投入係数'!S8</f>
        <v>0</v>
      </c>
      <c r="K11" s="186">
        <f>'波及効果（総括表）'!$K10*'5-3 雇用表 統合中分類・県内生産額 労働力投入係数'!T8</f>
        <v>0</v>
      </c>
      <c r="L11" s="186">
        <f>'波及効果（総括表）'!$K10*'5-3 雇用表 統合中分類・県内生産額 労働力投入係数'!U8</f>
        <v>0</v>
      </c>
      <c r="M11" s="186">
        <f>'波及効果（総括表）'!$K10*'5-3 雇用表 統合中分類・県内生産額 労働力投入係数'!V8</f>
        <v>0</v>
      </c>
      <c r="N11" s="186">
        <f>'波及効果（総括表）'!$K10*'5-3 雇用表 統合中分類・県内生産額 労働力投入係数'!W8</f>
        <v>0</v>
      </c>
      <c r="O11" s="186">
        <f>'波及効果（総括表）'!$O10*'5-3 雇用表 統合中分類・県内生産額 労働力投入係数'!P8</f>
        <v>0</v>
      </c>
      <c r="P11" s="186">
        <f>'波及効果（総括表）'!$O10*'5-3 雇用表 統合中分類・県内生産額 労働力投入係数'!Q8</f>
        <v>0</v>
      </c>
      <c r="Q11" s="186">
        <f>'波及効果（総括表）'!$O10*'5-3 雇用表 統合中分類・県内生産額 労働力投入係数'!R8</f>
        <v>0</v>
      </c>
      <c r="R11" s="186">
        <f>'波及効果（総括表）'!$O10*'5-3 雇用表 統合中分類・県内生産額 労働力投入係数'!S8</f>
        <v>0</v>
      </c>
      <c r="S11" s="186">
        <f>'波及効果（総括表）'!$O10*'5-3 雇用表 統合中分類・県内生産額 労働力投入係数'!T8</f>
        <v>0</v>
      </c>
      <c r="T11" s="186">
        <f>'波及効果（総括表）'!$O10*'5-3 雇用表 統合中分類・県内生産額 労働力投入係数'!U8</f>
        <v>0</v>
      </c>
      <c r="U11" s="186">
        <f>'波及効果（総括表）'!$O10*'5-3 雇用表 統合中分類・県内生産額 労働力投入係数'!V8</f>
        <v>0</v>
      </c>
      <c r="V11" s="186">
        <f>'波及効果（総括表）'!$O10*'5-3 雇用表 統合中分類・県内生産額 労働力投入係数'!W8</f>
        <v>0</v>
      </c>
      <c r="W11" s="186">
        <f>'波及効果（総括表）'!$S10*'5-3 雇用表 統合中分類・県内生産額 労働力投入係数'!P8</f>
        <v>0</v>
      </c>
      <c r="X11" s="186">
        <f>'波及効果（総括表）'!$S10*'5-3 雇用表 統合中分類・県内生産額 労働力投入係数'!Q8</f>
        <v>0</v>
      </c>
      <c r="Y11" s="186">
        <f>'波及効果（総括表）'!$S10*'5-3 雇用表 統合中分類・県内生産額 労働力投入係数'!R8</f>
        <v>0</v>
      </c>
      <c r="Z11" s="186">
        <f>'波及効果（総括表）'!$S10*'5-3 雇用表 統合中分類・県内生産額 労働力投入係数'!S8</f>
        <v>0</v>
      </c>
      <c r="AA11" s="186">
        <f>'波及効果（総括表）'!$S10*'5-3 雇用表 統合中分類・県内生産額 労働力投入係数'!T8</f>
        <v>0</v>
      </c>
      <c r="AB11" s="186">
        <f>'波及効果（総括表）'!$S10*'5-3 雇用表 統合中分類・県内生産額 労働力投入係数'!U8</f>
        <v>0</v>
      </c>
      <c r="AC11" s="186">
        <f>'波及効果（総括表）'!$S10*'5-3 雇用表 統合中分類・県内生産額 労働力投入係数'!V8</f>
        <v>0</v>
      </c>
      <c r="AD11" s="186">
        <f>'波及効果（総括表）'!$S10*'5-3 雇用表 統合中分類・県内生産額 労働力投入係数'!W8</f>
        <v>0</v>
      </c>
      <c r="AE11" s="186">
        <f>'波及効果（総括表）'!$AA10*'5-3 雇用表 統合中分類・県内生産額 労働力投入係数'!P8</f>
        <v>0</v>
      </c>
      <c r="AF11" s="186">
        <f>'波及効果（総括表）'!$AA10*'5-3 雇用表 統合中分類・県内生産額 労働力投入係数'!Q8</f>
        <v>0</v>
      </c>
      <c r="AG11" s="186">
        <f>'波及効果（総括表）'!$AA10*'5-3 雇用表 統合中分類・県内生産額 労働力投入係数'!R8</f>
        <v>0</v>
      </c>
      <c r="AH11" s="186">
        <f>'波及効果（総括表）'!$AA10*'5-3 雇用表 統合中分類・県内生産額 労働力投入係数'!S8</f>
        <v>0</v>
      </c>
      <c r="AI11" s="186">
        <f>'波及効果（総括表）'!$AA10*'5-3 雇用表 統合中分類・県内生産額 労働力投入係数'!T8</f>
        <v>0</v>
      </c>
      <c r="AJ11" s="186">
        <f>'波及効果（総括表）'!$AA10*'5-3 雇用表 統合中分類・県内生産額 労働力投入係数'!U8</f>
        <v>0</v>
      </c>
      <c r="AK11" s="186">
        <f>'波及効果（総括表）'!$AA10*'5-3 雇用表 統合中分類・県内生産額 労働力投入係数'!V8</f>
        <v>0</v>
      </c>
      <c r="AL11" s="186">
        <f>'波及効果（総括表）'!$AA10*'5-3 雇用表 統合中分類・県内生産額 労働力投入係数'!W8</f>
        <v>0</v>
      </c>
      <c r="AM11" s="186">
        <f>'波及効果（総括表）'!$AE10*'5-3 雇用表 統合中分類・県内生産額 労働力投入係数'!P8</f>
        <v>0</v>
      </c>
      <c r="AN11" s="186">
        <f>'波及効果（総括表）'!$AE10*'5-3 雇用表 統合中分類・県内生産額 労働力投入係数'!Q8</f>
        <v>0</v>
      </c>
      <c r="AO11" s="186">
        <f>'波及効果（総括表）'!$AE10*'5-3 雇用表 統合中分類・県内生産額 労働力投入係数'!R8</f>
        <v>0</v>
      </c>
      <c r="AP11" s="186">
        <f>'波及効果（総括表）'!$AE10*'5-3 雇用表 統合中分類・県内生産額 労働力投入係数'!S8</f>
        <v>0</v>
      </c>
      <c r="AQ11" s="186">
        <f>'波及効果（総括表）'!$AE10*'5-3 雇用表 統合中分類・県内生産額 労働力投入係数'!T8</f>
        <v>0</v>
      </c>
      <c r="AR11" s="186">
        <f>'波及効果（総括表）'!$AE10*'5-3 雇用表 統合中分類・県内生産額 労働力投入係数'!U8</f>
        <v>0</v>
      </c>
      <c r="AS11" s="186">
        <f>'波及効果（総括表）'!$AE10*'5-3 雇用表 統合中分類・県内生産額 労働力投入係数'!V8</f>
        <v>0</v>
      </c>
      <c r="AT11" s="186">
        <f>'波及効果（総括表）'!$AE10*'5-3 雇用表 統合中分類・県内生産額 労働力投入係数'!W8</f>
        <v>0</v>
      </c>
    </row>
    <row r="12" spans="1:46" s="46" customFormat="1">
      <c r="A12" s="223" t="s">
        <v>412</v>
      </c>
      <c r="B12" s="97" t="s">
        <v>609</v>
      </c>
      <c r="C12" s="223" t="s">
        <v>412</v>
      </c>
      <c r="D12" s="97" t="s">
        <v>609</v>
      </c>
      <c r="E12" s="224" t="s">
        <v>261</v>
      </c>
      <c r="F12" s="64" t="s">
        <v>2</v>
      </c>
      <c r="G12" s="186">
        <f>'波及効果（総括表）'!$K11*'5-3 雇用表 統合中分類・県内生産額 労働力投入係数'!P9</f>
        <v>0</v>
      </c>
      <c r="H12" s="186">
        <f>'波及効果（総括表）'!$K11*'5-3 雇用表 統合中分類・県内生産額 労働力投入係数'!Q9</f>
        <v>0</v>
      </c>
      <c r="I12" s="186">
        <f>'波及効果（総括表）'!$K11*'5-3 雇用表 統合中分類・県内生産額 労働力投入係数'!R9</f>
        <v>0</v>
      </c>
      <c r="J12" s="186">
        <f>'波及効果（総括表）'!$K11*'5-3 雇用表 統合中分類・県内生産額 労働力投入係数'!S9</f>
        <v>0</v>
      </c>
      <c r="K12" s="186">
        <f>'波及効果（総括表）'!$K11*'5-3 雇用表 統合中分類・県内生産額 労働力投入係数'!T9</f>
        <v>0</v>
      </c>
      <c r="L12" s="186">
        <f>'波及効果（総括表）'!$K11*'5-3 雇用表 統合中分類・県内生産額 労働力投入係数'!U9</f>
        <v>0</v>
      </c>
      <c r="M12" s="186">
        <f>'波及効果（総括表）'!$K11*'5-3 雇用表 統合中分類・県内生産額 労働力投入係数'!V9</f>
        <v>0</v>
      </c>
      <c r="N12" s="186">
        <f>'波及効果（総括表）'!$K11*'5-3 雇用表 統合中分類・県内生産額 労働力投入係数'!W9</f>
        <v>0</v>
      </c>
      <c r="O12" s="186">
        <f>'波及効果（総括表）'!$O11*'5-3 雇用表 統合中分類・県内生産額 労働力投入係数'!P9</f>
        <v>0</v>
      </c>
      <c r="P12" s="186">
        <f>'波及効果（総括表）'!$O11*'5-3 雇用表 統合中分類・県内生産額 労働力投入係数'!Q9</f>
        <v>0</v>
      </c>
      <c r="Q12" s="186">
        <f>'波及効果（総括表）'!$O11*'5-3 雇用表 統合中分類・県内生産額 労働力投入係数'!R9</f>
        <v>0</v>
      </c>
      <c r="R12" s="186">
        <f>'波及効果（総括表）'!$O11*'5-3 雇用表 統合中分類・県内生産額 労働力投入係数'!S9</f>
        <v>0</v>
      </c>
      <c r="S12" s="186">
        <f>'波及効果（総括表）'!$O11*'5-3 雇用表 統合中分類・県内生産額 労働力投入係数'!T9</f>
        <v>0</v>
      </c>
      <c r="T12" s="186">
        <f>'波及効果（総括表）'!$O11*'5-3 雇用表 統合中分類・県内生産額 労働力投入係数'!U9</f>
        <v>0</v>
      </c>
      <c r="U12" s="186">
        <f>'波及効果（総括表）'!$O11*'5-3 雇用表 統合中分類・県内生産額 労働力投入係数'!V9</f>
        <v>0</v>
      </c>
      <c r="V12" s="186">
        <f>'波及効果（総括表）'!$O11*'5-3 雇用表 統合中分類・県内生産額 労働力投入係数'!W9</f>
        <v>0</v>
      </c>
      <c r="W12" s="186">
        <f>'波及効果（総括表）'!$S11*'5-3 雇用表 統合中分類・県内生産額 労働力投入係数'!P9</f>
        <v>0</v>
      </c>
      <c r="X12" s="186">
        <f>'波及効果（総括表）'!$S11*'5-3 雇用表 統合中分類・県内生産額 労働力投入係数'!Q9</f>
        <v>0</v>
      </c>
      <c r="Y12" s="186">
        <f>'波及効果（総括表）'!$S11*'5-3 雇用表 統合中分類・県内生産額 労働力投入係数'!R9</f>
        <v>0</v>
      </c>
      <c r="Z12" s="186">
        <f>'波及効果（総括表）'!$S11*'5-3 雇用表 統合中分類・県内生産額 労働力投入係数'!S9</f>
        <v>0</v>
      </c>
      <c r="AA12" s="186">
        <f>'波及効果（総括表）'!$S11*'5-3 雇用表 統合中分類・県内生産額 労働力投入係数'!T9</f>
        <v>0</v>
      </c>
      <c r="AB12" s="186">
        <f>'波及効果（総括表）'!$S11*'5-3 雇用表 統合中分類・県内生産額 労働力投入係数'!U9</f>
        <v>0</v>
      </c>
      <c r="AC12" s="186">
        <f>'波及効果（総括表）'!$S11*'5-3 雇用表 統合中分類・県内生産額 労働力投入係数'!V9</f>
        <v>0</v>
      </c>
      <c r="AD12" s="186">
        <f>'波及効果（総括表）'!$S11*'5-3 雇用表 統合中分類・県内生産額 労働力投入係数'!W9</f>
        <v>0</v>
      </c>
      <c r="AE12" s="186">
        <f>'波及効果（総括表）'!$AA11*'5-3 雇用表 統合中分類・県内生産額 労働力投入係数'!P9</f>
        <v>0</v>
      </c>
      <c r="AF12" s="186">
        <f>'波及効果（総括表）'!$AA11*'5-3 雇用表 統合中分類・県内生産額 労働力投入係数'!Q9</f>
        <v>0</v>
      </c>
      <c r="AG12" s="186">
        <f>'波及効果（総括表）'!$AA11*'5-3 雇用表 統合中分類・県内生産額 労働力投入係数'!R9</f>
        <v>0</v>
      </c>
      <c r="AH12" s="186">
        <f>'波及効果（総括表）'!$AA11*'5-3 雇用表 統合中分類・県内生産額 労働力投入係数'!S9</f>
        <v>0</v>
      </c>
      <c r="AI12" s="186">
        <f>'波及効果（総括表）'!$AA11*'5-3 雇用表 統合中分類・県内生産額 労働力投入係数'!T9</f>
        <v>0</v>
      </c>
      <c r="AJ12" s="186">
        <f>'波及効果（総括表）'!$AA11*'5-3 雇用表 統合中分類・県内生産額 労働力投入係数'!U9</f>
        <v>0</v>
      </c>
      <c r="AK12" s="186">
        <f>'波及効果（総括表）'!$AA11*'5-3 雇用表 統合中分類・県内生産額 労働力投入係数'!V9</f>
        <v>0</v>
      </c>
      <c r="AL12" s="186">
        <f>'波及効果（総括表）'!$AA11*'5-3 雇用表 統合中分類・県内生産額 労働力投入係数'!W9</f>
        <v>0</v>
      </c>
      <c r="AM12" s="186">
        <f>'波及効果（総括表）'!$AE11*'5-3 雇用表 統合中分類・県内生産額 労働力投入係数'!P9</f>
        <v>0</v>
      </c>
      <c r="AN12" s="186">
        <f>'波及効果（総括表）'!$AE11*'5-3 雇用表 統合中分類・県内生産額 労働力投入係数'!Q9</f>
        <v>0</v>
      </c>
      <c r="AO12" s="186">
        <f>'波及効果（総括表）'!$AE11*'5-3 雇用表 統合中分類・県内生産額 労働力投入係数'!R9</f>
        <v>0</v>
      </c>
      <c r="AP12" s="186">
        <f>'波及効果（総括表）'!$AE11*'5-3 雇用表 統合中分類・県内生産額 労働力投入係数'!S9</f>
        <v>0</v>
      </c>
      <c r="AQ12" s="186">
        <f>'波及効果（総括表）'!$AE11*'5-3 雇用表 統合中分類・県内生産額 労働力投入係数'!T9</f>
        <v>0</v>
      </c>
      <c r="AR12" s="186">
        <f>'波及効果（総括表）'!$AE11*'5-3 雇用表 統合中分類・県内生産額 労働力投入係数'!U9</f>
        <v>0</v>
      </c>
      <c r="AS12" s="186">
        <f>'波及効果（総括表）'!$AE11*'5-3 雇用表 統合中分類・県内生産額 労働力投入係数'!V9</f>
        <v>0</v>
      </c>
      <c r="AT12" s="186">
        <f>'波及効果（総括表）'!$AE11*'5-3 雇用表 統合中分類・県内生産額 労働力投入係数'!W9</f>
        <v>0</v>
      </c>
    </row>
    <row r="13" spans="1:46" s="46" customFormat="1">
      <c r="A13" s="223" t="s">
        <v>412</v>
      </c>
      <c r="B13" s="97" t="s">
        <v>609</v>
      </c>
      <c r="C13" s="223" t="s">
        <v>412</v>
      </c>
      <c r="D13" s="97" t="s">
        <v>609</v>
      </c>
      <c r="E13" s="224" t="s">
        <v>262</v>
      </c>
      <c r="F13" s="64" t="s">
        <v>3</v>
      </c>
      <c r="G13" s="186">
        <f>'波及効果（総括表）'!$K12*'5-3 雇用表 統合中分類・県内生産額 労働力投入係数'!P10</f>
        <v>0</v>
      </c>
      <c r="H13" s="186">
        <f>'波及効果（総括表）'!$K12*'5-3 雇用表 統合中分類・県内生産額 労働力投入係数'!Q10</f>
        <v>0</v>
      </c>
      <c r="I13" s="186">
        <f>'波及効果（総括表）'!$K12*'5-3 雇用表 統合中分類・県内生産額 労働力投入係数'!R10</f>
        <v>0</v>
      </c>
      <c r="J13" s="186">
        <f>'波及効果（総括表）'!$K12*'5-3 雇用表 統合中分類・県内生産額 労働力投入係数'!S10</f>
        <v>0</v>
      </c>
      <c r="K13" s="186">
        <f>'波及効果（総括表）'!$K12*'5-3 雇用表 統合中分類・県内生産額 労働力投入係数'!T10</f>
        <v>0</v>
      </c>
      <c r="L13" s="186">
        <f>'波及効果（総括表）'!$K12*'5-3 雇用表 統合中分類・県内生産額 労働力投入係数'!U10</f>
        <v>0</v>
      </c>
      <c r="M13" s="186">
        <f>'波及効果（総括表）'!$K12*'5-3 雇用表 統合中分類・県内生産額 労働力投入係数'!V10</f>
        <v>0</v>
      </c>
      <c r="N13" s="186">
        <f>'波及効果（総括表）'!$K12*'5-3 雇用表 統合中分類・県内生産額 労働力投入係数'!W10</f>
        <v>0</v>
      </c>
      <c r="O13" s="186">
        <f>'波及効果（総括表）'!$O12*'5-3 雇用表 統合中分類・県内生産額 労働力投入係数'!P10</f>
        <v>0</v>
      </c>
      <c r="P13" s="186">
        <f>'波及効果（総括表）'!$O12*'5-3 雇用表 統合中分類・県内生産額 労働力投入係数'!Q10</f>
        <v>0</v>
      </c>
      <c r="Q13" s="186">
        <f>'波及効果（総括表）'!$O12*'5-3 雇用表 統合中分類・県内生産額 労働力投入係数'!R10</f>
        <v>0</v>
      </c>
      <c r="R13" s="186">
        <f>'波及効果（総括表）'!$O12*'5-3 雇用表 統合中分類・県内生産額 労働力投入係数'!S10</f>
        <v>0</v>
      </c>
      <c r="S13" s="186">
        <f>'波及効果（総括表）'!$O12*'5-3 雇用表 統合中分類・県内生産額 労働力投入係数'!T10</f>
        <v>0</v>
      </c>
      <c r="T13" s="186">
        <f>'波及効果（総括表）'!$O12*'5-3 雇用表 統合中分類・県内生産額 労働力投入係数'!U10</f>
        <v>0</v>
      </c>
      <c r="U13" s="186">
        <f>'波及効果（総括表）'!$O12*'5-3 雇用表 統合中分類・県内生産額 労働力投入係数'!V10</f>
        <v>0</v>
      </c>
      <c r="V13" s="186">
        <f>'波及効果（総括表）'!$O12*'5-3 雇用表 統合中分類・県内生産額 労働力投入係数'!W10</f>
        <v>0</v>
      </c>
      <c r="W13" s="186">
        <f>'波及効果（総括表）'!$S12*'5-3 雇用表 統合中分類・県内生産額 労働力投入係数'!P10</f>
        <v>0</v>
      </c>
      <c r="X13" s="186">
        <f>'波及効果（総括表）'!$S12*'5-3 雇用表 統合中分類・県内生産額 労働力投入係数'!Q10</f>
        <v>0</v>
      </c>
      <c r="Y13" s="186">
        <f>'波及効果（総括表）'!$S12*'5-3 雇用表 統合中分類・県内生産額 労働力投入係数'!R10</f>
        <v>0</v>
      </c>
      <c r="Z13" s="186">
        <f>'波及効果（総括表）'!$S12*'5-3 雇用表 統合中分類・県内生産額 労働力投入係数'!S10</f>
        <v>0</v>
      </c>
      <c r="AA13" s="186">
        <f>'波及効果（総括表）'!$S12*'5-3 雇用表 統合中分類・県内生産額 労働力投入係数'!T10</f>
        <v>0</v>
      </c>
      <c r="AB13" s="186">
        <f>'波及効果（総括表）'!$S12*'5-3 雇用表 統合中分類・県内生産額 労働力投入係数'!U10</f>
        <v>0</v>
      </c>
      <c r="AC13" s="186">
        <f>'波及効果（総括表）'!$S12*'5-3 雇用表 統合中分類・県内生産額 労働力投入係数'!V10</f>
        <v>0</v>
      </c>
      <c r="AD13" s="186">
        <f>'波及効果（総括表）'!$S12*'5-3 雇用表 統合中分類・県内生産額 労働力投入係数'!W10</f>
        <v>0</v>
      </c>
      <c r="AE13" s="186">
        <f>'波及効果（総括表）'!$AA12*'5-3 雇用表 統合中分類・県内生産額 労働力投入係数'!P10</f>
        <v>0</v>
      </c>
      <c r="AF13" s="186">
        <f>'波及効果（総括表）'!$AA12*'5-3 雇用表 統合中分類・県内生産額 労働力投入係数'!Q10</f>
        <v>0</v>
      </c>
      <c r="AG13" s="186">
        <f>'波及効果（総括表）'!$AA12*'5-3 雇用表 統合中分類・県内生産額 労働力投入係数'!R10</f>
        <v>0</v>
      </c>
      <c r="AH13" s="186">
        <f>'波及効果（総括表）'!$AA12*'5-3 雇用表 統合中分類・県内生産額 労働力投入係数'!S10</f>
        <v>0</v>
      </c>
      <c r="AI13" s="186">
        <f>'波及効果（総括表）'!$AA12*'5-3 雇用表 統合中分類・県内生産額 労働力投入係数'!T10</f>
        <v>0</v>
      </c>
      <c r="AJ13" s="186">
        <f>'波及効果（総括表）'!$AA12*'5-3 雇用表 統合中分類・県内生産額 労働力投入係数'!U10</f>
        <v>0</v>
      </c>
      <c r="AK13" s="186">
        <f>'波及効果（総括表）'!$AA12*'5-3 雇用表 統合中分類・県内生産額 労働力投入係数'!V10</f>
        <v>0</v>
      </c>
      <c r="AL13" s="186">
        <f>'波及効果（総括表）'!$AA12*'5-3 雇用表 統合中分類・県内生産額 労働力投入係数'!W10</f>
        <v>0</v>
      </c>
      <c r="AM13" s="186">
        <f>'波及効果（総括表）'!$AE12*'5-3 雇用表 統合中分類・県内生産額 労働力投入係数'!P10</f>
        <v>0</v>
      </c>
      <c r="AN13" s="186">
        <f>'波及効果（総括表）'!$AE12*'5-3 雇用表 統合中分類・県内生産額 労働力投入係数'!Q10</f>
        <v>0</v>
      </c>
      <c r="AO13" s="186">
        <f>'波及効果（総括表）'!$AE12*'5-3 雇用表 統合中分類・県内生産額 労働力投入係数'!R10</f>
        <v>0</v>
      </c>
      <c r="AP13" s="186">
        <f>'波及効果（総括表）'!$AE12*'5-3 雇用表 統合中分類・県内生産額 労働力投入係数'!S10</f>
        <v>0</v>
      </c>
      <c r="AQ13" s="186">
        <f>'波及効果（総括表）'!$AE12*'5-3 雇用表 統合中分類・県内生産額 労働力投入係数'!T10</f>
        <v>0</v>
      </c>
      <c r="AR13" s="186">
        <f>'波及効果（総括表）'!$AE12*'5-3 雇用表 統合中分類・県内生産額 労働力投入係数'!U10</f>
        <v>0</v>
      </c>
      <c r="AS13" s="186">
        <f>'波及効果（総括表）'!$AE12*'5-3 雇用表 統合中分類・県内生産額 労働力投入係数'!V10</f>
        <v>0</v>
      </c>
      <c r="AT13" s="186">
        <f>'波及効果（総括表）'!$AE12*'5-3 雇用表 統合中分類・県内生産額 労働力投入係数'!W10</f>
        <v>0</v>
      </c>
    </row>
    <row r="14" spans="1:46" s="46" customFormat="1">
      <c r="A14" s="225" t="s">
        <v>412</v>
      </c>
      <c r="B14" s="220" t="s">
        <v>609</v>
      </c>
      <c r="C14" s="225" t="s">
        <v>412</v>
      </c>
      <c r="D14" s="220" t="s">
        <v>609</v>
      </c>
      <c r="E14" s="226" t="s">
        <v>263</v>
      </c>
      <c r="F14" s="221" t="s">
        <v>4</v>
      </c>
      <c r="G14" s="187">
        <f>'波及効果（総括表）'!$K13*'5-3 雇用表 統合中分類・県内生産額 労働力投入係数'!P11</f>
        <v>0</v>
      </c>
      <c r="H14" s="187">
        <f>'波及効果（総括表）'!$K13*'5-3 雇用表 統合中分類・県内生産額 労働力投入係数'!Q11</f>
        <v>0</v>
      </c>
      <c r="I14" s="187">
        <f>'波及効果（総括表）'!$K13*'5-3 雇用表 統合中分類・県内生産額 労働力投入係数'!R11</f>
        <v>0</v>
      </c>
      <c r="J14" s="187">
        <f>'波及効果（総括表）'!$K13*'5-3 雇用表 統合中分類・県内生産額 労働力投入係数'!S11</f>
        <v>0</v>
      </c>
      <c r="K14" s="187">
        <f>'波及効果（総括表）'!$K13*'5-3 雇用表 統合中分類・県内生産額 労働力投入係数'!T11</f>
        <v>0</v>
      </c>
      <c r="L14" s="187">
        <f>'波及効果（総括表）'!$K13*'5-3 雇用表 統合中分類・県内生産額 労働力投入係数'!U11</f>
        <v>0</v>
      </c>
      <c r="M14" s="187">
        <f>'波及効果（総括表）'!$K13*'5-3 雇用表 統合中分類・県内生産額 労働力投入係数'!V11</f>
        <v>0</v>
      </c>
      <c r="N14" s="187">
        <f>'波及効果（総括表）'!$K13*'5-3 雇用表 統合中分類・県内生産額 労働力投入係数'!W11</f>
        <v>0</v>
      </c>
      <c r="O14" s="187">
        <f>'波及効果（総括表）'!$O13*'5-3 雇用表 統合中分類・県内生産額 労働力投入係数'!P11</f>
        <v>0</v>
      </c>
      <c r="P14" s="187">
        <f>'波及効果（総括表）'!$O13*'5-3 雇用表 統合中分類・県内生産額 労働力投入係数'!Q11</f>
        <v>0</v>
      </c>
      <c r="Q14" s="187">
        <f>'波及効果（総括表）'!$O13*'5-3 雇用表 統合中分類・県内生産額 労働力投入係数'!R11</f>
        <v>0</v>
      </c>
      <c r="R14" s="187">
        <f>'波及効果（総括表）'!$O13*'5-3 雇用表 統合中分類・県内生産額 労働力投入係数'!S11</f>
        <v>0</v>
      </c>
      <c r="S14" s="187">
        <f>'波及効果（総括表）'!$O13*'5-3 雇用表 統合中分類・県内生産額 労働力投入係数'!T11</f>
        <v>0</v>
      </c>
      <c r="T14" s="187">
        <f>'波及効果（総括表）'!$O13*'5-3 雇用表 統合中分類・県内生産額 労働力投入係数'!U11</f>
        <v>0</v>
      </c>
      <c r="U14" s="187">
        <f>'波及効果（総括表）'!$O13*'5-3 雇用表 統合中分類・県内生産額 労働力投入係数'!V11</f>
        <v>0</v>
      </c>
      <c r="V14" s="187">
        <f>'波及効果（総括表）'!$O13*'5-3 雇用表 統合中分類・県内生産額 労働力投入係数'!W11</f>
        <v>0</v>
      </c>
      <c r="W14" s="187">
        <f>'波及効果（総括表）'!$S13*'5-3 雇用表 統合中分類・県内生産額 労働力投入係数'!P11</f>
        <v>0</v>
      </c>
      <c r="X14" s="187">
        <f>'波及効果（総括表）'!$S13*'5-3 雇用表 統合中分類・県内生産額 労働力投入係数'!Q11</f>
        <v>0</v>
      </c>
      <c r="Y14" s="187">
        <f>'波及効果（総括表）'!$S13*'5-3 雇用表 統合中分類・県内生産額 労働力投入係数'!R11</f>
        <v>0</v>
      </c>
      <c r="Z14" s="187">
        <f>'波及効果（総括表）'!$S13*'5-3 雇用表 統合中分類・県内生産額 労働力投入係数'!S11</f>
        <v>0</v>
      </c>
      <c r="AA14" s="187">
        <f>'波及効果（総括表）'!$S13*'5-3 雇用表 統合中分類・県内生産額 労働力投入係数'!T11</f>
        <v>0</v>
      </c>
      <c r="AB14" s="187">
        <f>'波及効果（総括表）'!$S13*'5-3 雇用表 統合中分類・県内生産額 労働力投入係数'!U11</f>
        <v>0</v>
      </c>
      <c r="AC14" s="187">
        <f>'波及効果（総括表）'!$S13*'5-3 雇用表 統合中分類・県内生産額 労働力投入係数'!V11</f>
        <v>0</v>
      </c>
      <c r="AD14" s="187">
        <f>'波及効果（総括表）'!$S13*'5-3 雇用表 統合中分類・県内生産額 労働力投入係数'!W11</f>
        <v>0</v>
      </c>
      <c r="AE14" s="187">
        <f>'波及効果（総括表）'!$AA13*'5-3 雇用表 統合中分類・県内生産額 労働力投入係数'!P11</f>
        <v>0</v>
      </c>
      <c r="AF14" s="187">
        <f>'波及効果（総括表）'!$AA13*'5-3 雇用表 統合中分類・県内生産額 労働力投入係数'!Q11</f>
        <v>0</v>
      </c>
      <c r="AG14" s="187">
        <f>'波及効果（総括表）'!$AA13*'5-3 雇用表 統合中分類・県内生産額 労働力投入係数'!R11</f>
        <v>0</v>
      </c>
      <c r="AH14" s="187">
        <f>'波及効果（総括表）'!$AA13*'5-3 雇用表 統合中分類・県内生産額 労働力投入係数'!S11</f>
        <v>0</v>
      </c>
      <c r="AI14" s="187">
        <f>'波及効果（総括表）'!$AA13*'5-3 雇用表 統合中分類・県内生産額 労働力投入係数'!T11</f>
        <v>0</v>
      </c>
      <c r="AJ14" s="187">
        <f>'波及効果（総括表）'!$AA13*'5-3 雇用表 統合中分類・県内生産額 労働力投入係数'!U11</f>
        <v>0</v>
      </c>
      <c r="AK14" s="187">
        <f>'波及効果（総括表）'!$AA13*'5-3 雇用表 統合中分類・県内生産額 労働力投入係数'!V11</f>
        <v>0</v>
      </c>
      <c r="AL14" s="187">
        <f>'波及効果（総括表）'!$AA13*'5-3 雇用表 統合中分類・県内生産額 労働力投入係数'!W11</f>
        <v>0</v>
      </c>
      <c r="AM14" s="187">
        <f>'波及効果（総括表）'!$AE13*'5-3 雇用表 統合中分類・県内生産額 労働力投入係数'!P11</f>
        <v>0</v>
      </c>
      <c r="AN14" s="187">
        <f>'波及効果（総括表）'!$AE13*'5-3 雇用表 統合中分類・県内生産額 労働力投入係数'!Q11</f>
        <v>0</v>
      </c>
      <c r="AO14" s="187">
        <f>'波及効果（総括表）'!$AE13*'5-3 雇用表 統合中分類・県内生産額 労働力投入係数'!R11</f>
        <v>0</v>
      </c>
      <c r="AP14" s="187">
        <f>'波及効果（総括表）'!$AE13*'5-3 雇用表 統合中分類・県内生産額 労働力投入係数'!S11</f>
        <v>0</v>
      </c>
      <c r="AQ14" s="187">
        <f>'波及効果（総括表）'!$AE13*'5-3 雇用表 統合中分類・県内生産額 労働力投入係数'!T11</f>
        <v>0</v>
      </c>
      <c r="AR14" s="187">
        <f>'波及効果（総括表）'!$AE13*'5-3 雇用表 統合中分類・県内生産額 労働力投入係数'!U11</f>
        <v>0</v>
      </c>
      <c r="AS14" s="187">
        <f>'波及効果（総括表）'!$AE13*'5-3 雇用表 統合中分類・県内生産額 労働力投入係数'!V11</f>
        <v>0</v>
      </c>
      <c r="AT14" s="187">
        <f>'波及効果（総括表）'!$AE13*'5-3 雇用表 統合中分類・県内生産額 労働力投入係数'!W11</f>
        <v>0</v>
      </c>
    </row>
    <row r="15" spans="1:46" s="46" customFormat="1">
      <c r="A15" s="223" t="s">
        <v>413</v>
      </c>
      <c r="B15" s="97" t="s">
        <v>159</v>
      </c>
      <c r="C15" s="223" t="s">
        <v>414</v>
      </c>
      <c r="D15" s="97" t="s">
        <v>159</v>
      </c>
      <c r="E15" s="224" t="s">
        <v>264</v>
      </c>
      <c r="F15" s="64" t="s">
        <v>5</v>
      </c>
      <c r="G15" s="186">
        <f>'波及効果（総括表）'!$K14*'5-3 雇用表 統合中分類・県内生産額 労働力投入係数'!P12</f>
        <v>0</v>
      </c>
      <c r="H15" s="186">
        <f>'波及効果（総括表）'!$K14*'5-3 雇用表 統合中分類・県内生産額 労働力投入係数'!Q12</f>
        <v>0</v>
      </c>
      <c r="I15" s="186">
        <f>'波及効果（総括表）'!$K14*'5-3 雇用表 統合中分類・県内生産額 労働力投入係数'!R12</f>
        <v>0</v>
      </c>
      <c r="J15" s="186">
        <f>'波及効果（総括表）'!$K14*'5-3 雇用表 統合中分類・県内生産額 労働力投入係数'!S12</f>
        <v>0</v>
      </c>
      <c r="K15" s="186">
        <f>'波及効果（総括表）'!$K14*'5-3 雇用表 統合中分類・県内生産額 労働力投入係数'!T12</f>
        <v>0</v>
      </c>
      <c r="L15" s="186">
        <f>'波及効果（総括表）'!$K14*'5-3 雇用表 統合中分類・県内生産額 労働力投入係数'!U12</f>
        <v>0</v>
      </c>
      <c r="M15" s="186">
        <f>'波及効果（総括表）'!$K14*'5-3 雇用表 統合中分類・県内生産額 労働力投入係数'!V12</f>
        <v>0</v>
      </c>
      <c r="N15" s="186">
        <f>'波及効果（総括表）'!$K14*'5-3 雇用表 統合中分類・県内生産額 労働力投入係数'!W12</f>
        <v>0</v>
      </c>
      <c r="O15" s="186">
        <f>'波及効果（総括表）'!$O14*'5-3 雇用表 統合中分類・県内生産額 労働力投入係数'!P12</f>
        <v>0</v>
      </c>
      <c r="P15" s="186">
        <f>'波及効果（総括表）'!$O14*'5-3 雇用表 統合中分類・県内生産額 労働力投入係数'!Q12</f>
        <v>0</v>
      </c>
      <c r="Q15" s="186">
        <f>'波及効果（総括表）'!$O14*'5-3 雇用表 統合中分類・県内生産額 労働力投入係数'!R12</f>
        <v>0</v>
      </c>
      <c r="R15" s="186">
        <f>'波及効果（総括表）'!$O14*'5-3 雇用表 統合中分類・県内生産額 労働力投入係数'!S12</f>
        <v>0</v>
      </c>
      <c r="S15" s="186">
        <f>'波及効果（総括表）'!$O14*'5-3 雇用表 統合中分類・県内生産額 労働力投入係数'!T12</f>
        <v>0</v>
      </c>
      <c r="T15" s="186">
        <f>'波及効果（総括表）'!$O14*'5-3 雇用表 統合中分類・県内生産額 労働力投入係数'!U12</f>
        <v>0</v>
      </c>
      <c r="U15" s="186">
        <f>'波及効果（総括表）'!$O14*'5-3 雇用表 統合中分類・県内生産額 労働力投入係数'!V12</f>
        <v>0</v>
      </c>
      <c r="V15" s="186">
        <f>'波及効果（総括表）'!$O14*'5-3 雇用表 統合中分類・県内生産額 労働力投入係数'!W12</f>
        <v>0</v>
      </c>
      <c r="W15" s="186">
        <f>'波及効果（総括表）'!$S14*'5-3 雇用表 統合中分類・県内生産額 労働力投入係数'!P12</f>
        <v>0</v>
      </c>
      <c r="X15" s="186">
        <f>'波及効果（総括表）'!$S14*'5-3 雇用表 統合中分類・県内生産額 労働力投入係数'!Q12</f>
        <v>0</v>
      </c>
      <c r="Y15" s="186">
        <f>'波及効果（総括表）'!$S14*'5-3 雇用表 統合中分類・県内生産額 労働力投入係数'!R12</f>
        <v>0</v>
      </c>
      <c r="Z15" s="186">
        <f>'波及効果（総括表）'!$S14*'5-3 雇用表 統合中分類・県内生産額 労働力投入係数'!S12</f>
        <v>0</v>
      </c>
      <c r="AA15" s="186">
        <f>'波及効果（総括表）'!$S14*'5-3 雇用表 統合中分類・県内生産額 労働力投入係数'!T12</f>
        <v>0</v>
      </c>
      <c r="AB15" s="186">
        <f>'波及効果（総括表）'!$S14*'5-3 雇用表 統合中分類・県内生産額 労働力投入係数'!U12</f>
        <v>0</v>
      </c>
      <c r="AC15" s="186">
        <f>'波及効果（総括表）'!$S14*'5-3 雇用表 統合中分類・県内生産額 労働力投入係数'!V12</f>
        <v>0</v>
      </c>
      <c r="AD15" s="186">
        <f>'波及効果（総括表）'!$S14*'5-3 雇用表 統合中分類・県内生産額 労働力投入係数'!W12</f>
        <v>0</v>
      </c>
      <c r="AE15" s="186">
        <f>'波及効果（総括表）'!$AA14*'5-3 雇用表 統合中分類・県内生産額 労働力投入係数'!P12</f>
        <v>0</v>
      </c>
      <c r="AF15" s="186">
        <f>'波及効果（総括表）'!$AA14*'5-3 雇用表 統合中分類・県内生産額 労働力投入係数'!Q12</f>
        <v>0</v>
      </c>
      <c r="AG15" s="186">
        <f>'波及効果（総括表）'!$AA14*'5-3 雇用表 統合中分類・県内生産額 労働力投入係数'!R12</f>
        <v>0</v>
      </c>
      <c r="AH15" s="186">
        <f>'波及効果（総括表）'!$AA14*'5-3 雇用表 統合中分類・県内生産額 労働力投入係数'!S12</f>
        <v>0</v>
      </c>
      <c r="AI15" s="186">
        <f>'波及効果（総括表）'!$AA14*'5-3 雇用表 統合中分類・県内生産額 労働力投入係数'!T12</f>
        <v>0</v>
      </c>
      <c r="AJ15" s="186">
        <f>'波及効果（総括表）'!$AA14*'5-3 雇用表 統合中分類・県内生産額 労働力投入係数'!U12</f>
        <v>0</v>
      </c>
      <c r="AK15" s="186">
        <f>'波及効果（総括表）'!$AA14*'5-3 雇用表 統合中分類・県内生産額 労働力投入係数'!V12</f>
        <v>0</v>
      </c>
      <c r="AL15" s="186">
        <f>'波及効果（総括表）'!$AA14*'5-3 雇用表 統合中分類・県内生産額 労働力投入係数'!W12</f>
        <v>0</v>
      </c>
      <c r="AM15" s="186">
        <f>'波及効果（総括表）'!$AE14*'5-3 雇用表 統合中分類・県内生産額 労働力投入係数'!P12</f>
        <v>0</v>
      </c>
      <c r="AN15" s="186">
        <f>'波及効果（総括表）'!$AE14*'5-3 雇用表 統合中分類・県内生産額 労働力投入係数'!Q12</f>
        <v>0</v>
      </c>
      <c r="AO15" s="186">
        <f>'波及効果（総括表）'!$AE14*'5-3 雇用表 統合中分類・県内生産額 労働力投入係数'!R12</f>
        <v>0</v>
      </c>
      <c r="AP15" s="186">
        <f>'波及効果（総括表）'!$AE14*'5-3 雇用表 統合中分類・県内生産額 労働力投入係数'!S12</f>
        <v>0</v>
      </c>
      <c r="AQ15" s="186">
        <f>'波及効果（総括表）'!$AE14*'5-3 雇用表 統合中分類・県内生産額 労働力投入係数'!T12</f>
        <v>0</v>
      </c>
      <c r="AR15" s="186">
        <f>'波及効果（総括表）'!$AE14*'5-3 雇用表 統合中分類・県内生産額 労働力投入係数'!U12</f>
        <v>0</v>
      </c>
      <c r="AS15" s="186">
        <f>'波及効果（総括表）'!$AE14*'5-3 雇用表 統合中分類・県内生産額 労働力投入係数'!V12</f>
        <v>0</v>
      </c>
      <c r="AT15" s="186">
        <f>'波及効果（総括表）'!$AE14*'5-3 雇用表 統合中分類・県内生産額 労働力投入係数'!W12</f>
        <v>0</v>
      </c>
    </row>
    <row r="16" spans="1:46" s="46" customFormat="1">
      <c r="A16" s="223" t="s">
        <v>413</v>
      </c>
      <c r="B16" s="97" t="s">
        <v>159</v>
      </c>
      <c r="C16" s="223" t="s">
        <v>414</v>
      </c>
      <c r="D16" s="97" t="s">
        <v>159</v>
      </c>
      <c r="E16" s="224" t="s">
        <v>265</v>
      </c>
      <c r="F16" s="64" t="s">
        <v>605</v>
      </c>
      <c r="G16" s="186">
        <f>'波及効果（総括表）'!$K15*'5-3 雇用表 統合中分類・県内生産額 労働力投入係数'!P13</f>
        <v>0</v>
      </c>
      <c r="H16" s="186">
        <f>'波及効果（総括表）'!$K15*'5-3 雇用表 統合中分類・県内生産額 労働力投入係数'!Q13</f>
        <v>0</v>
      </c>
      <c r="I16" s="186">
        <f>'波及効果（総括表）'!$K15*'5-3 雇用表 統合中分類・県内生産額 労働力投入係数'!R13</f>
        <v>0</v>
      </c>
      <c r="J16" s="186">
        <f>'波及効果（総括表）'!$K15*'5-3 雇用表 統合中分類・県内生産額 労働力投入係数'!S13</f>
        <v>0</v>
      </c>
      <c r="K16" s="186">
        <f>'波及効果（総括表）'!$K15*'5-3 雇用表 統合中分類・県内生産額 労働力投入係数'!T13</f>
        <v>0</v>
      </c>
      <c r="L16" s="186">
        <f>'波及効果（総括表）'!$K15*'5-3 雇用表 統合中分類・県内生産額 労働力投入係数'!U13</f>
        <v>0</v>
      </c>
      <c r="M16" s="186">
        <f>'波及効果（総括表）'!$K15*'5-3 雇用表 統合中分類・県内生産額 労働力投入係数'!V13</f>
        <v>0</v>
      </c>
      <c r="N16" s="186">
        <f>'波及効果（総括表）'!$K15*'5-3 雇用表 統合中分類・県内生産額 労働力投入係数'!W13</f>
        <v>0</v>
      </c>
      <c r="O16" s="186">
        <f>'波及効果（総括表）'!$O15*'5-3 雇用表 統合中分類・県内生産額 労働力投入係数'!P13</f>
        <v>0</v>
      </c>
      <c r="P16" s="186">
        <f>'波及効果（総括表）'!$O15*'5-3 雇用表 統合中分類・県内生産額 労働力投入係数'!Q13</f>
        <v>0</v>
      </c>
      <c r="Q16" s="186">
        <f>'波及効果（総括表）'!$O15*'5-3 雇用表 統合中分類・県内生産額 労働力投入係数'!R13</f>
        <v>0</v>
      </c>
      <c r="R16" s="186">
        <f>'波及効果（総括表）'!$O15*'5-3 雇用表 統合中分類・県内生産額 労働力投入係数'!S13</f>
        <v>0</v>
      </c>
      <c r="S16" s="186">
        <f>'波及効果（総括表）'!$O15*'5-3 雇用表 統合中分類・県内生産額 労働力投入係数'!T13</f>
        <v>0</v>
      </c>
      <c r="T16" s="186">
        <f>'波及効果（総括表）'!$O15*'5-3 雇用表 統合中分類・県内生産額 労働力投入係数'!U13</f>
        <v>0</v>
      </c>
      <c r="U16" s="186">
        <f>'波及効果（総括表）'!$O15*'5-3 雇用表 統合中分類・県内生産額 労働力投入係数'!V13</f>
        <v>0</v>
      </c>
      <c r="V16" s="186">
        <f>'波及効果（総括表）'!$O15*'5-3 雇用表 統合中分類・県内生産額 労働力投入係数'!W13</f>
        <v>0</v>
      </c>
      <c r="W16" s="186">
        <f>'波及効果（総括表）'!$S15*'5-3 雇用表 統合中分類・県内生産額 労働力投入係数'!P13</f>
        <v>0</v>
      </c>
      <c r="X16" s="186">
        <f>'波及効果（総括表）'!$S15*'5-3 雇用表 統合中分類・県内生産額 労働力投入係数'!Q13</f>
        <v>0</v>
      </c>
      <c r="Y16" s="186">
        <f>'波及効果（総括表）'!$S15*'5-3 雇用表 統合中分類・県内生産額 労働力投入係数'!R13</f>
        <v>0</v>
      </c>
      <c r="Z16" s="186">
        <f>'波及効果（総括表）'!$S15*'5-3 雇用表 統合中分類・県内生産額 労働力投入係数'!S13</f>
        <v>0</v>
      </c>
      <c r="AA16" s="186">
        <f>'波及効果（総括表）'!$S15*'5-3 雇用表 統合中分類・県内生産額 労働力投入係数'!T13</f>
        <v>0</v>
      </c>
      <c r="AB16" s="186">
        <f>'波及効果（総括表）'!$S15*'5-3 雇用表 統合中分類・県内生産額 労働力投入係数'!U13</f>
        <v>0</v>
      </c>
      <c r="AC16" s="186">
        <f>'波及効果（総括表）'!$S15*'5-3 雇用表 統合中分類・県内生産額 労働力投入係数'!V13</f>
        <v>0</v>
      </c>
      <c r="AD16" s="186">
        <f>'波及効果（総括表）'!$S15*'5-3 雇用表 統合中分類・県内生産額 労働力投入係数'!W13</f>
        <v>0</v>
      </c>
      <c r="AE16" s="186">
        <f>'波及効果（総括表）'!$AA15*'5-3 雇用表 統合中分類・県内生産額 労働力投入係数'!P13</f>
        <v>0</v>
      </c>
      <c r="AF16" s="186">
        <f>'波及効果（総括表）'!$AA15*'5-3 雇用表 統合中分類・県内生産額 労働力投入係数'!Q13</f>
        <v>0</v>
      </c>
      <c r="AG16" s="186">
        <f>'波及効果（総括表）'!$AA15*'5-3 雇用表 統合中分類・県内生産額 労働力投入係数'!R13</f>
        <v>0</v>
      </c>
      <c r="AH16" s="186">
        <f>'波及効果（総括表）'!$AA15*'5-3 雇用表 統合中分類・県内生産額 労働力投入係数'!S13</f>
        <v>0</v>
      </c>
      <c r="AI16" s="186">
        <f>'波及効果（総括表）'!$AA15*'5-3 雇用表 統合中分類・県内生産額 労働力投入係数'!T13</f>
        <v>0</v>
      </c>
      <c r="AJ16" s="186">
        <f>'波及効果（総括表）'!$AA15*'5-3 雇用表 統合中分類・県内生産額 労働力投入係数'!U13</f>
        <v>0</v>
      </c>
      <c r="AK16" s="186">
        <f>'波及効果（総括表）'!$AA15*'5-3 雇用表 統合中分類・県内生産額 労働力投入係数'!V13</f>
        <v>0</v>
      </c>
      <c r="AL16" s="186">
        <f>'波及効果（総括表）'!$AA15*'5-3 雇用表 統合中分類・県内生産額 労働力投入係数'!W13</f>
        <v>0</v>
      </c>
      <c r="AM16" s="186">
        <f>'波及効果（総括表）'!$AE15*'5-3 雇用表 統合中分類・県内生産額 労働力投入係数'!P13</f>
        <v>0</v>
      </c>
      <c r="AN16" s="186">
        <f>'波及効果（総括表）'!$AE15*'5-3 雇用表 統合中分類・県内生産額 労働力投入係数'!Q13</f>
        <v>0</v>
      </c>
      <c r="AO16" s="186">
        <f>'波及効果（総括表）'!$AE15*'5-3 雇用表 統合中分類・県内生産額 労働力投入係数'!R13</f>
        <v>0</v>
      </c>
      <c r="AP16" s="186">
        <f>'波及効果（総括表）'!$AE15*'5-3 雇用表 統合中分類・県内生産額 労働力投入係数'!S13</f>
        <v>0</v>
      </c>
      <c r="AQ16" s="186">
        <f>'波及効果（総括表）'!$AE15*'5-3 雇用表 統合中分類・県内生産額 労働力投入係数'!T13</f>
        <v>0</v>
      </c>
      <c r="AR16" s="186">
        <f>'波及効果（総括表）'!$AE15*'5-3 雇用表 統合中分類・県内生産額 労働力投入係数'!U13</f>
        <v>0</v>
      </c>
      <c r="AS16" s="186">
        <f>'波及効果（総括表）'!$AE15*'5-3 雇用表 統合中分類・県内生産額 労働力投入係数'!V13</f>
        <v>0</v>
      </c>
      <c r="AT16" s="186">
        <f>'波及効果（総括表）'!$AE15*'5-3 雇用表 統合中分類・県内生産額 労働力投入係数'!W13</f>
        <v>0</v>
      </c>
    </row>
    <row r="17" spans="1:46" s="46" customFormat="1">
      <c r="A17" s="223" t="s">
        <v>415</v>
      </c>
      <c r="B17" s="97" t="s">
        <v>160</v>
      </c>
      <c r="C17" s="223" t="s">
        <v>416</v>
      </c>
      <c r="D17" s="97" t="s">
        <v>161</v>
      </c>
      <c r="E17" s="224" t="s">
        <v>266</v>
      </c>
      <c r="F17" s="64" t="s">
        <v>6</v>
      </c>
      <c r="G17" s="186">
        <f>'波及効果（総括表）'!$K16*'5-3 雇用表 統合中分類・県内生産額 労働力投入係数'!P14</f>
        <v>0</v>
      </c>
      <c r="H17" s="186">
        <f>'波及効果（総括表）'!$K16*'5-3 雇用表 統合中分類・県内生産額 労働力投入係数'!Q14</f>
        <v>0</v>
      </c>
      <c r="I17" s="186">
        <f>'波及効果（総括表）'!$K16*'5-3 雇用表 統合中分類・県内生産額 労働力投入係数'!R14</f>
        <v>0</v>
      </c>
      <c r="J17" s="186">
        <f>'波及効果（総括表）'!$K16*'5-3 雇用表 統合中分類・県内生産額 労働力投入係数'!S14</f>
        <v>0</v>
      </c>
      <c r="K17" s="186">
        <f>'波及効果（総括表）'!$K16*'5-3 雇用表 統合中分類・県内生産額 労働力投入係数'!T14</f>
        <v>0</v>
      </c>
      <c r="L17" s="186">
        <f>'波及効果（総括表）'!$K16*'5-3 雇用表 統合中分類・県内生産額 労働力投入係数'!U14</f>
        <v>0</v>
      </c>
      <c r="M17" s="186">
        <f>'波及効果（総括表）'!$K16*'5-3 雇用表 統合中分類・県内生産額 労働力投入係数'!V14</f>
        <v>0</v>
      </c>
      <c r="N17" s="186">
        <f>'波及効果（総括表）'!$K16*'5-3 雇用表 統合中分類・県内生産額 労働力投入係数'!W14</f>
        <v>0</v>
      </c>
      <c r="O17" s="186">
        <f>'波及効果（総括表）'!$O16*'5-3 雇用表 統合中分類・県内生産額 労働力投入係数'!P14</f>
        <v>0</v>
      </c>
      <c r="P17" s="186">
        <f>'波及効果（総括表）'!$O16*'5-3 雇用表 統合中分類・県内生産額 労働力投入係数'!Q14</f>
        <v>0</v>
      </c>
      <c r="Q17" s="186">
        <f>'波及効果（総括表）'!$O16*'5-3 雇用表 統合中分類・県内生産額 労働力投入係数'!R14</f>
        <v>0</v>
      </c>
      <c r="R17" s="186">
        <f>'波及効果（総括表）'!$O16*'5-3 雇用表 統合中分類・県内生産額 労働力投入係数'!S14</f>
        <v>0</v>
      </c>
      <c r="S17" s="186">
        <f>'波及効果（総括表）'!$O16*'5-3 雇用表 統合中分類・県内生産額 労働力投入係数'!T14</f>
        <v>0</v>
      </c>
      <c r="T17" s="186">
        <f>'波及効果（総括表）'!$O16*'5-3 雇用表 統合中分類・県内生産額 労働力投入係数'!U14</f>
        <v>0</v>
      </c>
      <c r="U17" s="186">
        <f>'波及効果（総括表）'!$O16*'5-3 雇用表 統合中分類・県内生産額 労働力投入係数'!V14</f>
        <v>0</v>
      </c>
      <c r="V17" s="186">
        <f>'波及効果（総括表）'!$O16*'5-3 雇用表 統合中分類・県内生産額 労働力投入係数'!W14</f>
        <v>0</v>
      </c>
      <c r="W17" s="186">
        <f>'波及効果（総括表）'!$S16*'5-3 雇用表 統合中分類・県内生産額 労働力投入係数'!P14</f>
        <v>0</v>
      </c>
      <c r="X17" s="186">
        <f>'波及効果（総括表）'!$S16*'5-3 雇用表 統合中分類・県内生産額 労働力投入係数'!Q14</f>
        <v>0</v>
      </c>
      <c r="Y17" s="186">
        <f>'波及効果（総括表）'!$S16*'5-3 雇用表 統合中分類・県内生産額 労働力投入係数'!R14</f>
        <v>0</v>
      </c>
      <c r="Z17" s="186">
        <f>'波及効果（総括表）'!$S16*'5-3 雇用表 統合中分類・県内生産額 労働力投入係数'!S14</f>
        <v>0</v>
      </c>
      <c r="AA17" s="186">
        <f>'波及効果（総括表）'!$S16*'5-3 雇用表 統合中分類・県内生産額 労働力投入係数'!T14</f>
        <v>0</v>
      </c>
      <c r="AB17" s="186">
        <f>'波及効果（総括表）'!$S16*'5-3 雇用表 統合中分類・県内生産額 労働力投入係数'!U14</f>
        <v>0</v>
      </c>
      <c r="AC17" s="186">
        <f>'波及効果（総括表）'!$S16*'5-3 雇用表 統合中分類・県内生産額 労働力投入係数'!V14</f>
        <v>0</v>
      </c>
      <c r="AD17" s="186">
        <f>'波及効果（総括表）'!$S16*'5-3 雇用表 統合中分類・県内生産額 労働力投入係数'!W14</f>
        <v>0</v>
      </c>
      <c r="AE17" s="186">
        <f>'波及効果（総括表）'!$AA16*'5-3 雇用表 統合中分類・県内生産額 労働力投入係数'!P14</f>
        <v>0</v>
      </c>
      <c r="AF17" s="186">
        <f>'波及効果（総括表）'!$AA16*'5-3 雇用表 統合中分類・県内生産額 労働力投入係数'!Q14</f>
        <v>0</v>
      </c>
      <c r="AG17" s="186">
        <f>'波及効果（総括表）'!$AA16*'5-3 雇用表 統合中分類・県内生産額 労働力投入係数'!R14</f>
        <v>0</v>
      </c>
      <c r="AH17" s="186">
        <f>'波及効果（総括表）'!$AA16*'5-3 雇用表 統合中分類・県内生産額 労働力投入係数'!S14</f>
        <v>0</v>
      </c>
      <c r="AI17" s="186">
        <f>'波及効果（総括表）'!$AA16*'5-3 雇用表 統合中分類・県内生産額 労働力投入係数'!T14</f>
        <v>0</v>
      </c>
      <c r="AJ17" s="186">
        <f>'波及効果（総括表）'!$AA16*'5-3 雇用表 統合中分類・県内生産額 労働力投入係数'!U14</f>
        <v>0</v>
      </c>
      <c r="AK17" s="186">
        <f>'波及効果（総括表）'!$AA16*'5-3 雇用表 統合中分類・県内生産額 労働力投入係数'!V14</f>
        <v>0</v>
      </c>
      <c r="AL17" s="186">
        <f>'波及効果（総括表）'!$AA16*'5-3 雇用表 統合中分類・県内生産額 労働力投入係数'!W14</f>
        <v>0</v>
      </c>
      <c r="AM17" s="186">
        <f>'波及効果（総括表）'!$AE16*'5-3 雇用表 統合中分類・県内生産額 労働力投入係数'!P14</f>
        <v>0</v>
      </c>
      <c r="AN17" s="186">
        <f>'波及効果（総括表）'!$AE16*'5-3 雇用表 統合中分類・県内生産額 労働力投入係数'!Q14</f>
        <v>0</v>
      </c>
      <c r="AO17" s="186">
        <f>'波及効果（総括表）'!$AE16*'5-3 雇用表 統合中分類・県内生産額 労働力投入係数'!R14</f>
        <v>0</v>
      </c>
      <c r="AP17" s="186">
        <f>'波及効果（総括表）'!$AE16*'5-3 雇用表 統合中分類・県内生産額 労働力投入係数'!S14</f>
        <v>0</v>
      </c>
      <c r="AQ17" s="186">
        <f>'波及効果（総括表）'!$AE16*'5-3 雇用表 統合中分類・県内生産額 労働力投入係数'!T14</f>
        <v>0</v>
      </c>
      <c r="AR17" s="186">
        <f>'波及効果（総括表）'!$AE16*'5-3 雇用表 統合中分類・県内生産額 労働力投入係数'!U14</f>
        <v>0</v>
      </c>
      <c r="AS17" s="186">
        <f>'波及効果（総括表）'!$AE16*'5-3 雇用表 統合中分類・県内生産額 労働力投入係数'!V14</f>
        <v>0</v>
      </c>
      <c r="AT17" s="186">
        <f>'波及効果（総括表）'!$AE16*'5-3 雇用表 統合中分類・県内生産額 労働力投入係数'!W14</f>
        <v>0</v>
      </c>
    </row>
    <row r="18" spans="1:46" s="46" customFormat="1">
      <c r="A18" s="223" t="s">
        <v>415</v>
      </c>
      <c r="B18" s="97" t="s">
        <v>160</v>
      </c>
      <c r="C18" s="223" t="s">
        <v>416</v>
      </c>
      <c r="D18" s="97" t="s">
        <v>161</v>
      </c>
      <c r="E18" s="224" t="s">
        <v>267</v>
      </c>
      <c r="F18" s="64" t="s">
        <v>7</v>
      </c>
      <c r="G18" s="186">
        <f>'波及効果（総括表）'!$K17*'5-3 雇用表 統合中分類・県内生産額 労働力投入係数'!P15</f>
        <v>0</v>
      </c>
      <c r="H18" s="186">
        <f>'波及効果（総括表）'!$K17*'5-3 雇用表 統合中分類・県内生産額 労働力投入係数'!Q15</f>
        <v>0</v>
      </c>
      <c r="I18" s="186">
        <f>'波及効果（総括表）'!$K17*'5-3 雇用表 統合中分類・県内生産額 労働力投入係数'!R15</f>
        <v>0</v>
      </c>
      <c r="J18" s="186">
        <f>'波及効果（総括表）'!$K17*'5-3 雇用表 統合中分類・県内生産額 労働力投入係数'!S15</f>
        <v>0</v>
      </c>
      <c r="K18" s="186">
        <f>'波及効果（総括表）'!$K17*'5-3 雇用表 統合中分類・県内生産額 労働力投入係数'!T15</f>
        <v>0</v>
      </c>
      <c r="L18" s="186">
        <f>'波及効果（総括表）'!$K17*'5-3 雇用表 統合中分類・県内生産額 労働力投入係数'!U15</f>
        <v>0</v>
      </c>
      <c r="M18" s="186">
        <f>'波及効果（総括表）'!$K17*'5-3 雇用表 統合中分類・県内生産額 労働力投入係数'!V15</f>
        <v>0</v>
      </c>
      <c r="N18" s="186">
        <f>'波及効果（総括表）'!$K17*'5-3 雇用表 統合中分類・県内生産額 労働力投入係数'!W15</f>
        <v>0</v>
      </c>
      <c r="O18" s="186">
        <f>'波及効果（総括表）'!$O17*'5-3 雇用表 統合中分類・県内生産額 労働力投入係数'!P15</f>
        <v>0</v>
      </c>
      <c r="P18" s="186">
        <f>'波及効果（総括表）'!$O17*'5-3 雇用表 統合中分類・県内生産額 労働力投入係数'!Q15</f>
        <v>0</v>
      </c>
      <c r="Q18" s="186">
        <f>'波及効果（総括表）'!$O17*'5-3 雇用表 統合中分類・県内生産額 労働力投入係数'!R15</f>
        <v>0</v>
      </c>
      <c r="R18" s="186">
        <f>'波及効果（総括表）'!$O17*'5-3 雇用表 統合中分類・県内生産額 労働力投入係数'!S15</f>
        <v>0</v>
      </c>
      <c r="S18" s="186">
        <f>'波及効果（総括表）'!$O17*'5-3 雇用表 統合中分類・県内生産額 労働力投入係数'!T15</f>
        <v>0</v>
      </c>
      <c r="T18" s="186">
        <f>'波及効果（総括表）'!$O17*'5-3 雇用表 統合中分類・県内生産額 労働力投入係数'!U15</f>
        <v>0</v>
      </c>
      <c r="U18" s="186">
        <f>'波及効果（総括表）'!$O17*'5-3 雇用表 統合中分類・県内生産額 労働力投入係数'!V15</f>
        <v>0</v>
      </c>
      <c r="V18" s="186">
        <f>'波及効果（総括表）'!$O17*'5-3 雇用表 統合中分類・県内生産額 労働力投入係数'!W15</f>
        <v>0</v>
      </c>
      <c r="W18" s="186">
        <f>'波及効果（総括表）'!$S17*'5-3 雇用表 統合中分類・県内生産額 労働力投入係数'!P15</f>
        <v>0</v>
      </c>
      <c r="X18" s="186">
        <f>'波及効果（総括表）'!$S17*'5-3 雇用表 統合中分類・県内生産額 労働力投入係数'!Q15</f>
        <v>0</v>
      </c>
      <c r="Y18" s="186">
        <f>'波及効果（総括表）'!$S17*'5-3 雇用表 統合中分類・県内生産額 労働力投入係数'!R15</f>
        <v>0</v>
      </c>
      <c r="Z18" s="186">
        <f>'波及効果（総括表）'!$S17*'5-3 雇用表 統合中分類・県内生産額 労働力投入係数'!S15</f>
        <v>0</v>
      </c>
      <c r="AA18" s="186">
        <f>'波及効果（総括表）'!$S17*'5-3 雇用表 統合中分類・県内生産額 労働力投入係数'!T15</f>
        <v>0</v>
      </c>
      <c r="AB18" s="186">
        <f>'波及効果（総括表）'!$S17*'5-3 雇用表 統合中分類・県内生産額 労働力投入係数'!U15</f>
        <v>0</v>
      </c>
      <c r="AC18" s="186">
        <f>'波及効果（総括表）'!$S17*'5-3 雇用表 統合中分類・県内生産額 労働力投入係数'!V15</f>
        <v>0</v>
      </c>
      <c r="AD18" s="186">
        <f>'波及効果（総括表）'!$S17*'5-3 雇用表 統合中分類・県内生産額 労働力投入係数'!W15</f>
        <v>0</v>
      </c>
      <c r="AE18" s="186">
        <f>'波及効果（総括表）'!$AA17*'5-3 雇用表 統合中分類・県内生産額 労働力投入係数'!P15</f>
        <v>0</v>
      </c>
      <c r="AF18" s="186">
        <f>'波及効果（総括表）'!$AA17*'5-3 雇用表 統合中分類・県内生産額 労働力投入係数'!Q15</f>
        <v>0</v>
      </c>
      <c r="AG18" s="186">
        <f>'波及効果（総括表）'!$AA17*'5-3 雇用表 統合中分類・県内生産額 労働力投入係数'!R15</f>
        <v>0</v>
      </c>
      <c r="AH18" s="186">
        <f>'波及効果（総括表）'!$AA17*'5-3 雇用表 統合中分類・県内生産額 労働力投入係数'!S15</f>
        <v>0</v>
      </c>
      <c r="AI18" s="186">
        <f>'波及効果（総括表）'!$AA17*'5-3 雇用表 統合中分類・県内生産額 労働力投入係数'!T15</f>
        <v>0</v>
      </c>
      <c r="AJ18" s="186">
        <f>'波及効果（総括表）'!$AA17*'5-3 雇用表 統合中分類・県内生産額 労働力投入係数'!U15</f>
        <v>0</v>
      </c>
      <c r="AK18" s="186">
        <f>'波及効果（総括表）'!$AA17*'5-3 雇用表 統合中分類・県内生産額 労働力投入係数'!V15</f>
        <v>0</v>
      </c>
      <c r="AL18" s="186">
        <f>'波及効果（総括表）'!$AA17*'5-3 雇用表 統合中分類・県内生産額 労働力投入係数'!W15</f>
        <v>0</v>
      </c>
      <c r="AM18" s="186">
        <f>'波及効果（総括表）'!$AE17*'5-3 雇用表 統合中分類・県内生産額 労働力投入係数'!P15</f>
        <v>0</v>
      </c>
      <c r="AN18" s="186">
        <f>'波及効果（総括表）'!$AE17*'5-3 雇用表 統合中分類・県内生産額 労働力投入係数'!Q15</f>
        <v>0</v>
      </c>
      <c r="AO18" s="186">
        <f>'波及効果（総括表）'!$AE17*'5-3 雇用表 統合中分類・県内生産額 労働力投入係数'!R15</f>
        <v>0</v>
      </c>
      <c r="AP18" s="186">
        <f>'波及効果（総括表）'!$AE17*'5-3 雇用表 統合中分類・県内生産額 労働力投入係数'!S15</f>
        <v>0</v>
      </c>
      <c r="AQ18" s="186">
        <f>'波及効果（総括表）'!$AE17*'5-3 雇用表 統合中分類・県内生産額 労働力投入係数'!T15</f>
        <v>0</v>
      </c>
      <c r="AR18" s="186">
        <f>'波及効果（総括表）'!$AE17*'5-3 雇用表 統合中分類・県内生産額 労働力投入係数'!U15</f>
        <v>0</v>
      </c>
      <c r="AS18" s="186">
        <f>'波及効果（総括表）'!$AE17*'5-3 雇用表 統合中分類・県内生産額 労働力投入係数'!V15</f>
        <v>0</v>
      </c>
      <c r="AT18" s="186">
        <f>'波及効果（総括表）'!$AE17*'5-3 雇用表 統合中分類・県内生産額 労働力投入係数'!W15</f>
        <v>0</v>
      </c>
    </row>
    <row r="19" spans="1:46" s="46" customFormat="1">
      <c r="A19" s="225" t="s">
        <v>415</v>
      </c>
      <c r="B19" s="220" t="s">
        <v>160</v>
      </c>
      <c r="C19" s="225" t="s">
        <v>416</v>
      </c>
      <c r="D19" s="220" t="s">
        <v>161</v>
      </c>
      <c r="E19" s="226" t="s">
        <v>268</v>
      </c>
      <c r="F19" s="221" t="s">
        <v>378</v>
      </c>
      <c r="G19" s="187">
        <f>'波及効果（総括表）'!$K18*'5-3 雇用表 統合中分類・県内生産額 労働力投入係数'!P16</f>
        <v>0</v>
      </c>
      <c r="H19" s="187">
        <f>'波及効果（総括表）'!$K18*'5-3 雇用表 統合中分類・県内生産額 労働力投入係数'!Q16</f>
        <v>0</v>
      </c>
      <c r="I19" s="187">
        <f>'波及効果（総括表）'!$K18*'5-3 雇用表 統合中分類・県内生産額 労働力投入係数'!R16</f>
        <v>0</v>
      </c>
      <c r="J19" s="187">
        <f>'波及効果（総括表）'!$K18*'5-3 雇用表 統合中分類・県内生産額 労働力投入係数'!S16</f>
        <v>0</v>
      </c>
      <c r="K19" s="187">
        <f>'波及効果（総括表）'!$K18*'5-3 雇用表 統合中分類・県内生産額 労働力投入係数'!T16</f>
        <v>0</v>
      </c>
      <c r="L19" s="187">
        <f>'波及効果（総括表）'!$K18*'5-3 雇用表 統合中分類・県内生産額 労働力投入係数'!U16</f>
        <v>0</v>
      </c>
      <c r="M19" s="187">
        <f>'波及効果（総括表）'!$K18*'5-3 雇用表 統合中分類・県内生産額 労働力投入係数'!V16</f>
        <v>0</v>
      </c>
      <c r="N19" s="187">
        <f>'波及効果（総括表）'!$K18*'5-3 雇用表 統合中分類・県内生産額 労働力投入係数'!W16</f>
        <v>0</v>
      </c>
      <c r="O19" s="187">
        <f>'波及効果（総括表）'!$O18*'5-3 雇用表 統合中分類・県内生産額 労働力投入係数'!P16</f>
        <v>0</v>
      </c>
      <c r="P19" s="187">
        <f>'波及効果（総括表）'!$O18*'5-3 雇用表 統合中分類・県内生産額 労働力投入係数'!Q16</f>
        <v>0</v>
      </c>
      <c r="Q19" s="187">
        <f>'波及効果（総括表）'!$O18*'5-3 雇用表 統合中分類・県内生産額 労働力投入係数'!R16</f>
        <v>0</v>
      </c>
      <c r="R19" s="187">
        <f>'波及効果（総括表）'!$O18*'5-3 雇用表 統合中分類・県内生産額 労働力投入係数'!S16</f>
        <v>0</v>
      </c>
      <c r="S19" s="187">
        <f>'波及効果（総括表）'!$O18*'5-3 雇用表 統合中分類・県内生産額 労働力投入係数'!T16</f>
        <v>0</v>
      </c>
      <c r="T19" s="187">
        <f>'波及効果（総括表）'!$O18*'5-3 雇用表 統合中分類・県内生産額 労働力投入係数'!U16</f>
        <v>0</v>
      </c>
      <c r="U19" s="187">
        <f>'波及効果（総括表）'!$O18*'5-3 雇用表 統合中分類・県内生産額 労働力投入係数'!V16</f>
        <v>0</v>
      </c>
      <c r="V19" s="187">
        <f>'波及効果（総括表）'!$O18*'5-3 雇用表 統合中分類・県内生産額 労働力投入係数'!W16</f>
        <v>0</v>
      </c>
      <c r="W19" s="187">
        <f>'波及効果（総括表）'!$S18*'5-3 雇用表 統合中分類・県内生産額 労働力投入係数'!P16</f>
        <v>0</v>
      </c>
      <c r="X19" s="187">
        <f>'波及効果（総括表）'!$S18*'5-3 雇用表 統合中分類・県内生産額 労働力投入係数'!Q16</f>
        <v>0</v>
      </c>
      <c r="Y19" s="187">
        <f>'波及効果（総括表）'!$S18*'5-3 雇用表 統合中分類・県内生産額 労働力投入係数'!R16</f>
        <v>0</v>
      </c>
      <c r="Z19" s="187">
        <f>'波及効果（総括表）'!$S18*'5-3 雇用表 統合中分類・県内生産額 労働力投入係数'!S16</f>
        <v>0</v>
      </c>
      <c r="AA19" s="187">
        <f>'波及効果（総括表）'!$S18*'5-3 雇用表 統合中分類・県内生産額 労働力投入係数'!T16</f>
        <v>0</v>
      </c>
      <c r="AB19" s="187">
        <f>'波及効果（総括表）'!$S18*'5-3 雇用表 統合中分類・県内生産額 労働力投入係数'!U16</f>
        <v>0</v>
      </c>
      <c r="AC19" s="187">
        <f>'波及効果（総括表）'!$S18*'5-3 雇用表 統合中分類・県内生産額 労働力投入係数'!V16</f>
        <v>0</v>
      </c>
      <c r="AD19" s="187">
        <f>'波及効果（総括表）'!$S18*'5-3 雇用表 統合中分類・県内生産額 労働力投入係数'!W16</f>
        <v>0</v>
      </c>
      <c r="AE19" s="187">
        <f>'波及効果（総括表）'!$AA18*'5-3 雇用表 統合中分類・県内生産額 労働力投入係数'!P16</f>
        <v>0</v>
      </c>
      <c r="AF19" s="187">
        <f>'波及効果（総括表）'!$AA18*'5-3 雇用表 統合中分類・県内生産額 労働力投入係数'!Q16</f>
        <v>0</v>
      </c>
      <c r="AG19" s="187">
        <f>'波及効果（総括表）'!$AA18*'5-3 雇用表 統合中分類・県内生産額 労働力投入係数'!R16</f>
        <v>0</v>
      </c>
      <c r="AH19" s="187">
        <f>'波及効果（総括表）'!$AA18*'5-3 雇用表 統合中分類・県内生産額 労働力投入係数'!S16</f>
        <v>0</v>
      </c>
      <c r="AI19" s="187">
        <f>'波及効果（総括表）'!$AA18*'5-3 雇用表 統合中分類・県内生産額 労働力投入係数'!T16</f>
        <v>0</v>
      </c>
      <c r="AJ19" s="187">
        <f>'波及効果（総括表）'!$AA18*'5-3 雇用表 統合中分類・県内生産額 労働力投入係数'!U16</f>
        <v>0</v>
      </c>
      <c r="AK19" s="187">
        <f>'波及効果（総括表）'!$AA18*'5-3 雇用表 統合中分類・県内生産額 労働力投入係数'!V16</f>
        <v>0</v>
      </c>
      <c r="AL19" s="187">
        <f>'波及効果（総括表）'!$AA18*'5-3 雇用表 統合中分類・県内生産額 労働力投入係数'!W16</f>
        <v>0</v>
      </c>
      <c r="AM19" s="187">
        <f>'波及効果（総括表）'!$AE18*'5-3 雇用表 統合中分類・県内生産額 労働力投入係数'!P16</f>
        <v>0</v>
      </c>
      <c r="AN19" s="187">
        <f>'波及効果（総括表）'!$AE18*'5-3 雇用表 統合中分類・県内生産額 労働力投入係数'!Q16</f>
        <v>0</v>
      </c>
      <c r="AO19" s="187">
        <f>'波及効果（総括表）'!$AE18*'5-3 雇用表 統合中分類・県内生産額 労働力投入係数'!R16</f>
        <v>0</v>
      </c>
      <c r="AP19" s="187">
        <f>'波及効果（総括表）'!$AE18*'5-3 雇用表 統合中分類・県内生産額 労働力投入係数'!S16</f>
        <v>0</v>
      </c>
      <c r="AQ19" s="187">
        <f>'波及効果（総括表）'!$AE18*'5-3 雇用表 統合中分類・県内生産額 労働力投入係数'!T16</f>
        <v>0</v>
      </c>
      <c r="AR19" s="187">
        <f>'波及効果（総括表）'!$AE18*'5-3 雇用表 統合中分類・県内生産額 労働力投入係数'!U16</f>
        <v>0</v>
      </c>
      <c r="AS19" s="187">
        <f>'波及効果（総括表）'!$AE18*'5-3 雇用表 統合中分類・県内生産額 労働力投入係数'!V16</f>
        <v>0</v>
      </c>
      <c r="AT19" s="187">
        <f>'波及効果（総括表）'!$AE18*'5-3 雇用表 統合中分類・県内生産額 労働力投入係数'!W16</f>
        <v>0</v>
      </c>
    </row>
    <row r="20" spans="1:46" s="46" customFormat="1">
      <c r="A20" s="223" t="s">
        <v>415</v>
      </c>
      <c r="B20" s="97" t="s">
        <v>160</v>
      </c>
      <c r="C20" s="223" t="s">
        <v>416</v>
      </c>
      <c r="D20" s="97" t="s">
        <v>161</v>
      </c>
      <c r="E20" s="224" t="s">
        <v>269</v>
      </c>
      <c r="F20" s="64" t="s">
        <v>8</v>
      </c>
      <c r="G20" s="186">
        <f>'波及効果（総括表）'!$K19*'5-3 雇用表 統合中分類・県内生産額 労働力投入係数'!P17</f>
        <v>0</v>
      </c>
      <c r="H20" s="186">
        <f>'波及効果（総括表）'!$K19*'5-3 雇用表 統合中分類・県内生産額 労働力投入係数'!Q17</f>
        <v>0</v>
      </c>
      <c r="I20" s="186">
        <f>'波及効果（総括表）'!$K19*'5-3 雇用表 統合中分類・県内生産額 労働力投入係数'!R17</f>
        <v>0</v>
      </c>
      <c r="J20" s="186">
        <f>'波及効果（総括表）'!$K19*'5-3 雇用表 統合中分類・県内生産額 労働力投入係数'!S17</f>
        <v>0</v>
      </c>
      <c r="K20" s="186">
        <f>'波及効果（総括表）'!$K19*'5-3 雇用表 統合中分類・県内生産額 労働力投入係数'!T17</f>
        <v>0</v>
      </c>
      <c r="L20" s="186">
        <f>'波及効果（総括表）'!$K19*'5-3 雇用表 統合中分類・県内生産額 労働力投入係数'!U17</f>
        <v>0</v>
      </c>
      <c r="M20" s="186">
        <f>'波及効果（総括表）'!$K19*'5-3 雇用表 統合中分類・県内生産額 労働力投入係数'!V17</f>
        <v>0</v>
      </c>
      <c r="N20" s="186">
        <f>'波及効果（総括表）'!$K19*'5-3 雇用表 統合中分類・県内生産額 労働力投入係数'!W17</f>
        <v>0</v>
      </c>
      <c r="O20" s="186">
        <f>'波及効果（総括表）'!$O19*'5-3 雇用表 統合中分類・県内生産額 労働力投入係数'!P17</f>
        <v>0</v>
      </c>
      <c r="P20" s="186">
        <f>'波及効果（総括表）'!$O19*'5-3 雇用表 統合中分類・県内生産額 労働力投入係数'!Q17</f>
        <v>0</v>
      </c>
      <c r="Q20" s="186">
        <f>'波及効果（総括表）'!$O19*'5-3 雇用表 統合中分類・県内生産額 労働力投入係数'!R17</f>
        <v>0</v>
      </c>
      <c r="R20" s="186">
        <f>'波及効果（総括表）'!$O19*'5-3 雇用表 統合中分類・県内生産額 労働力投入係数'!S17</f>
        <v>0</v>
      </c>
      <c r="S20" s="186">
        <f>'波及効果（総括表）'!$O19*'5-3 雇用表 統合中分類・県内生産額 労働力投入係数'!T17</f>
        <v>0</v>
      </c>
      <c r="T20" s="186">
        <f>'波及効果（総括表）'!$O19*'5-3 雇用表 統合中分類・県内生産額 労働力投入係数'!U17</f>
        <v>0</v>
      </c>
      <c r="U20" s="186">
        <f>'波及効果（総括表）'!$O19*'5-3 雇用表 統合中分類・県内生産額 労働力投入係数'!V17</f>
        <v>0</v>
      </c>
      <c r="V20" s="186">
        <f>'波及効果（総括表）'!$O19*'5-3 雇用表 統合中分類・県内生産額 労働力投入係数'!W17</f>
        <v>0</v>
      </c>
      <c r="W20" s="186">
        <f>'波及効果（総括表）'!$S19*'5-3 雇用表 統合中分類・県内生産額 労働力投入係数'!P17</f>
        <v>0</v>
      </c>
      <c r="X20" s="186">
        <f>'波及効果（総括表）'!$S19*'5-3 雇用表 統合中分類・県内生産額 労働力投入係数'!Q17</f>
        <v>0</v>
      </c>
      <c r="Y20" s="186">
        <f>'波及効果（総括表）'!$S19*'5-3 雇用表 統合中分類・県内生産額 労働力投入係数'!R17</f>
        <v>0</v>
      </c>
      <c r="Z20" s="186">
        <f>'波及効果（総括表）'!$S19*'5-3 雇用表 統合中分類・県内生産額 労働力投入係数'!S17</f>
        <v>0</v>
      </c>
      <c r="AA20" s="186">
        <f>'波及効果（総括表）'!$S19*'5-3 雇用表 統合中分類・県内生産額 労働力投入係数'!T17</f>
        <v>0</v>
      </c>
      <c r="AB20" s="186">
        <f>'波及効果（総括表）'!$S19*'5-3 雇用表 統合中分類・県内生産額 労働力投入係数'!U17</f>
        <v>0</v>
      </c>
      <c r="AC20" s="186">
        <f>'波及効果（総括表）'!$S19*'5-3 雇用表 統合中分類・県内生産額 労働力投入係数'!V17</f>
        <v>0</v>
      </c>
      <c r="AD20" s="186">
        <f>'波及効果（総括表）'!$S19*'5-3 雇用表 統合中分類・県内生産額 労働力投入係数'!W17</f>
        <v>0</v>
      </c>
      <c r="AE20" s="186">
        <f>'波及効果（総括表）'!$AA19*'5-3 雇用表 統合中分類・県内生産額 労働力投入係数'!P17</f>
        <v>0</v>
      </c>
      <c r="AF20" s="186">
        <f>'波及効果（総括表）'!$AA19*'5-3 雇用表 統合中分類・県内生産額 労働力投入係数'!Q17</f>
        <v>0</v>
      </c>
      <c r="AG20" s="186">
        <f>'波及効果（総括表）'!$AA19*'5-3 雇用表 統合中分類・県内生産額 労働力投入係数'!R17</f>
        <v>0</v>
      </c>
      <c r="AH20" s="186">
        <f>'波及効果（総括表）'!$AA19*'5-3 雇用表 統合中分類・県内生産額 労働力投入係数'!S17</f>
        <v>0</v>
      </c>
      <c r="AI20" s="186">
        <f>'波及効果（総括表）'!$AA19*'5-3 雇用表 統合中分類・県内生産額 労働力投入係数'!T17</f>
        <v>0</v>
      </c>
      <c r="AJ20" s="186">
        <f>'波及効果（総括表）'!$AA19*'5-3 雇用表 統合中分類・県内生産額 労働力投入係数'!U17</f>
        <v>0</v>
      </c>
      <c r="AK20" s="186">
        <f>'波及効果（総括表）'!$AA19*'5-3 雇用表 統合中分類・県内生産額 労働力投入係数'!V17</f>
        <v>0</v>
      </c>
      <c r="AL20" s="186">
        <f>'波及効果（総括表）'!$AA19*'5-3 雇用表 統合中分類・県内生産額 労働力投入係数'!W17</f>
        <v>0</v>
      </c>
      <c r="AM20" s="186">
        <f>'波及効果（総括表）'!$AE19*'5-3 雇用表 統合中分類・県内生産額 労働力投入係数'!P17</f>
        <v>0</v>
      </c>
      <c r="AN20" s="186">
        <f>'波及効果（総括表）'!$AE19*'5-3 雇用表 統合中分類・県内生産額 労働力投入係数'!Q17</f>
        <v>0</v>
      </c>
      <c r="AO20" s="186">
        <f>'波及効果（総括表）'!$AE19*'5-3 雇用表 統合中分類・県内生産額 労働力投入係数'!R17</f>
        <v>0</v>
      </c>
      <c r="AP20" s="186">
        <f>'波及効果（総括表）'!$AE19*'5-3 雇用表 統合中分類・県内生産額 労働力投入係数'!S17</f>
        <v>0</v>
      </c>
      <c r="AQ20" s="186">
        <f>'波及効果（総括表）'!$AE19*'5-3 雇用表 統合中分類・県内生産額 労働力投入係数'!T17</f>
        <v>0</v>
      </c>
      <c r="AR20" s="186">
        <f>'波及効果（総括表）'!$AE19*'5-3 雇用表 統合中分類・県内生産額 労働力投入係数'!U17</f>
        <v>0</v>
      </c>
      <c r="AS20" s="186">
        <f>'波及効果（総括表）'!$AE19*'5-3 雇用表 統合中分類・県内生産額 労働力投入係数'!V17</f>
        <v>0</v>
      </c>
      <c r="AT20" s="186">
        <f>'波及効果（総括表）'!$AE19*'5-3 雇用表 統合中分類・県内生産額 労働力投入係数'!W17</f>
        <v>0</v>
      </c>
    </row>
    <row r="21" spans="1:46" s="46" customFormat="1">
      <c r="A21" s="223" t="s">
        <v>415</v>
      </c>
      <c r="B21" s="97" t="s">
        <v>160</v>
      </c>
      <c r="C21" s="223" t="s">
        <v>417</v>
      </c>
      <c r="D21" s="97" t="s">
        <v>162</v>
      </c>
      <c r="E21" s="224" t="s">
        <v>270</v>
      </c>
      <c r="F21" s="64" t="s">
        <v>9</v>
      </c>
      <c r="G21" s="186">
        <f>'波及効果（総括表）'!$K20*'5-3 雇用表 統合中分類・県内生産額 労働力投入係数'!P18</f>
        <v>0</v>
      </c>
      <c r="H21" s="186">
        <f>'波及効果（総括表）'!$K20*'5-3 雇用表 統合中分類・県内生産額 労働力投入係数'!Q18</f>
        <v>0</v>
      </c>
      <c r="I21" s="186">
        <f>'波及効果（総括表）'!$K20*'5-3 雇用表 統合中分類・県内生産額 労働力投入係数'!R18</f>
        <v>0</v>
      </c>
      <c r="J21" s="186">
        <f>'波及効果（総括表）'!$K20*'5-3 雇用表 統合中分類・県内生産額 労働力投入係数'!S18</f>
        <v>0</v>
      </c>
      <c r="K21" s="186">
        <f>'波及効果（総括表）'!$K20*'5-3 雇用表 統合中分類・県内生産額 労働力投入係数'!T18</f>
        <v>0</v>
      </c>
      <c r="L21" s="186">
        <f>'波及効果（総括表）'!$K20*'5-3 雇用表 統合中分類・県内生産額 労働力投入係数'!U18</f>
        <v>0</v>
      </c>
      <c r="M21" s="186">
        <f>'波及効果（総括表）'!$K20*'5-3 雇用表 統合中分類・県内生産額 労働力投入係数'!V18</f>
        <v>0</v>
      </c>
      <c r="N21" s="186">
        <f>'波及効果（総括表）'!$K20*'5-3 雇用表 統合中分類・県内生産額 労働力投入係数'!W18</f>
        <v>0</v>
      </c>
      <c r="O21" s="186">
        <f>'波及効果（総括表）'!$O20*'5-3 雇用表 統合中分類・県内生産額 労働力投入係数'!P18</f>
        <v>0</v>
      </c>
      <c r="P21" s="186">
        <f>'波及効果（総括表）'!$O20*'5-3 雇用表 統合中分類・県内生産額 労働力投入係数'!Q18</f>
        <v>0</v>
      </c>
      <c r="Q21" s="186">
        <f>'波及効果（総括表）'!$O20*'5-3 雇用表 統合中分類・県内生産額 労働力投入係数'!R18</f>
        <v>0</v>
      </c>
      <c r="R21" s="186">
        <f>'波及効果（総括表）'!$O20*'5-3 雇用表 統合中分類・県内生産額 労働力投入係数'!S18</f>
        <v>0</v>
      </c>
      <c r="S21" s="186">
        <f>'波及効果（総括表）'!$O20*'5-3 雇用表 統合中分類・県内生産額 労働力投入係数'!T18</f>
        <v>0</v>
      </c>
      <c r="T21" s="186">
        <f>'波及効果（総括表）'!$O20*'5-3 雇用表 統合中分類・県内生産額 労働力投入係数'!U18</f>
        <v>0</v>
      </c>
      <c r="U21" s="186">
        <f>'波及効果（総括表）'!$O20*'5-3 雇用表 統合中分類・県内生産額 労働力投入係数'!V18</f>
        <v>0</v>
      </c>
      <c r="V21" s="186">
        <f>'波及効果（総括表）'!$O20*'5-3 雇用表 統合中分類・県内生産額 労働力投入係数'!W18</f>
        <v>0</v>
      </c>
      <c r="W21" s="186">
        <f>'波及効果（総括表）'!$S20*'5-3 雇用表 統合中分類・県内生産額 労働力投入係数'!P18</f>
        <v>0</v>
      </c>
      <c r="X21" s="186">
        <f>'波及効果（総括表）'!$S20*'5-3 雇用表 統合中分類・県内生産額 労働力投入係数'!Q18</f>
        <v>0</v>
      </c>
      <c r="Y21" s="186">
        <f>'波及効果（総括表）'!$S20*'5-3 雇用表 統合中分類・県内生産額 労働力投入係数'!R18</f>
        <v>0</v>
      </c>
      <c r="Z21" s="186">
        <f>'波及効果（総括表）'!$S20*'5-3 雇用表 統合中分類・県内生産額 労働力投入係数'!S18</f>
        <v>0</v>
      </c>
      <c r="AA21" s="186">
        <f>'波及効果（総括表）'!$S20*'5-3 雇用表 統合中分類・県内生産額 労働力投入係数'!T18</f>
        <v>0</v>
      </c>
      <c r="AB21" s="186">
        <f>'波及効果（総括表）'!$S20*'5-3 雇用表 統合中分類・県内生産額 労働力投入係数'!U18</f>
        <v>0</v>
      </c>
      <c r="AC21" s="186">
        <f>'波及効果（総括表）'!$S20*'5-3 雇用表 統合中分類・県内生産額 労働力投入係数'!V18</f>
        <v>0</v>
      </c>
      <c r="AD21" s="186">
        <f>'波及効果（総括表）'!$S20*'5-3 雇用表 統合中分類・県内生産額 労働力投入係数'!W18</f>
        <v>0</v>
      </c>
      <c r="AE21" s="186">
        <f>'波及効果（総括表）'!$AA20*'5-3 雇用表 統合中分類・県内生産額 労働力投入係数'!P18</f>
        <v>0</v>
      </c>
      <c r="AF21" s="186">
        <f>'波及効果（総括表）'!$AA20*'5-3 雇用表 統合中分類・県内生産額 労働力投入係数'!Q18</f>
        <v>0</v>
      </c>
      <c r="AG21" s="186">
        <f>'波及効果（総括表）'!$AA20*'5-3 雇用表 統合中分類・県内生産額 労働力投入係数'!R18</f>
        <v>0</v>
      </c>
      <c r="AH21" s="186">
        <f>'波及効果（総括表）'!$AA20*'5-3 雇用表 統合中分類・県内生産額 労働力投入係数'!S18</f>
        <v>0</v>
      </c>
      <c r="AI21" s="186">
        <f>'波及効果（総括表）'!$AA20*'5-3 雇用表 統合中分類・県内生産額 労働力投入係数'!T18</f>
        <v>0</v>
      </c>
      <c r="AJ21" s="186">
        <f>'波及効果（総括表）'!$AA20*'5-3 雇用表 統合中分類・県内生産額 労働力投入係数'!U18</f>
        <v>0</v>
      </c>
      <c r="AK21" s="186">
        <f>'波及効果（総括表）'!$AA20*'5-3 雇用表 統合中分類・県内生産額 労働力投入係数'!V18</f>
        <v>0</v>
      </c>
      <c r="AL21" s="186">
        <f>'波及効果（総括表）'!$AA20*'5-3 雇用表 統合中分類・県内生産額 労働力投入係数'!W18</f>
        <v>0</v>
      </c>
      <c r="AM21" s="186">
        <f>'波及効果（総括表）'!$AE20*'5-3 雇用表 統合中分類・県内生産額 労働力投入係数'!P18</f>
        <v>0</v>
      </c>
      <c r="AN21" s="186">
        <f>'波及効果（総括表）'!$AE20*'5-3 雇用表 統合中分類・県内生産額 労働力投入係数'!Q18</f>
        <v>0</v>
      </c>
      <c r="AO21" s="186">
        <f>'波及効果（総括表）'!$AE20*'5-3 雇用表 統合中分類・県内生産額 労働力投入係数'!R18</f>
        <v>0</v>
      </c>
      <c r="AP21" s="186">
        <f>'波及効果（総括表）'!$AE20*'5-3 雇用表 統合中分類・県内生産額 労働力投入係数'!S18</f>
        <v>0</v>
      </c>
      <c r="AQ21" s="186">
        <f>'波及効果（総括表）'!$AE20*'5-3 雇用表 統合中分類・県内生産額 労働力投入係数'!T18</f>
        <v>0</v>
      </c>
      <c r="AR21" s="186">
        <f>'波及効果（総括表）'!$AE20*'5-3 雇用表 統合中分類・県内生産額 労働力投入係数'!U18</f>
        <v>0</v>
      </c>
      <c r="AS21" s="186">
        <f>'波及効果（総括表）'!$AE20*'5-3 雇用表 統合中分類・県内生産額 労働力投入係数'!V18</f>
        <v>0</v>
      </c>
      <c r="AT21" s="186">
        <f>'波及効果（総括表）'!$AE20*'5-3 雇用表 統合中分類・県内生産額 労働力投入係数'!W18</f>
        <v>0</v>
      </c>
    </row>
    <row r="22" spans="1:46" s="46" customFormat="1">
      <c r="A22" s="223" t="s">
        <v>415</v>
      </c>
      <c r="B22" s="97" t="s">
        <v>160</v>
      </c>
      <c r="C22" s="223" t="s">
        <v>417</v>
      </c>
      <c r="D22" s="97" t="s">
        <v>162</v>
      </c>
      <c r="E22" s="224" t="s">
        <v>271</v>
      </c>
      <c r="F22" s="64" t="s">
        <v>10</v>
      </c>
      <c r="G22" s="186">
        <f>'波及効果（総括表）'!$K21*'5-3 雇用表 統合中分類・県内生産額 労働力投入係数'!P19</f>
        <v>0</v>
      </c>
      <c r="H22" s="186">
        <f>'波及効果（総括表）'!$K21*'5-3 雇用表 統合中分類・県内生産額 労働力投入係数'!Q19</f>
        <v>0</v>
      </c>
      <c r="I22" s="186">
        <f>'波及効果（総括表）'!$K21*'5-3 雇用表 統合中分類・県内生産額 労働力投入係数'!R19</f>
        <v>0</v>
      </c>
      <c r="J22" s="186">
        <f>'波及効果（総括表）'!$K21*'5-3 雇用表 統合中分類・県内生産額 労働力投入係数'!S19</f>
        <v>0</v>
      </c>
      <c r="K22" s="186">
        <f>'波及効果（総括表）'!$K21*'5-3 雇用表 統合中分類・県内生産額 労働力投入係数'!T19</f>
        <v>0</v>
      </c>
      <c r="L22" s="186">
        <f>'波及効果（総括表）'!$K21*'5-3 雇用表 統合中分類・県内生産額 労働力投入係数'!U19</f>
        <v>0</v>
      </c>
      <c r="M22" s="186">
        <f>'波及効果（総括表）'!$K21*'5-3 雇用表 統合中分類・県内生産額 労働力投入係数'!V19</f>
        <v>0</v>
      </c>
      <c r="N22" s="186">
        <f>'波及効果（総括表）'!$K21*'5-3 雇用表 統合中分類・県内生産額 労働力投入係数'!W19</f>
        <v>0</v>
      </c>
      <c r="O22" s="186">
        <f>'波及効果（総括表）'!$O21*'5-3 雇用表 統合中分類・県内生産額 労働力投入係数'!P19</f>
        <v>0</v>
      </c>
      <c r="P22" s="186">
        <f>'波及効果（総括表）'!$O21*'5-3 雇用表 統合中分類・県内生産額 労働力投入係数'!Q19</f>
        <v>0</v>
      </c>
      <c r="Q22" s="186">
        <f>'波及効果（総括表）'!$O21*'5-3 雇用表 統合中分類・県内生産額 労働力投入係数'!R19</f>
        <v>0</v>
      </c>
      <c r="R22" s="186">
        <f>'波及効果（総括表）'!$O21*'5-3 雇用表 統合中分類・県内生産額 労働力投入係数'!S19</f>
        <v>0</v>
      </c>
      <c r="S22" s="186">
        <f>'波及効果（総括表）'!$O21*'5-3 雇用表 統合中分類・県内生産額 労働力投入係数'!T19</f>
        <v>0</v>
      </c>
      <c r="T22" s="186">
        <f>'波及効果（総括表）'!$O21*'5-3 雇用表 統合中分類・県内生産額 労働力投入係数'!U19</f>
        <v>0</v>
      </c>
      <c r="U22" s="186">
        <f>'波及効果（総括表）'!$O21*'5-3 雇用表 統合中分類・県内生産額 労働力投入係数'!V19</f>
        <v>0</v>
      </c>
      <c r="V22" s="186">
        <f>'波及効果（総括表）'!$O21*'5-3 雇用表 統合中分類・県内生産額 労働力投入係数'!W19</f>
        <v>0</v>
      </c>
      <c r="W22" s="186">
        <f>'波及効果（総括表）'!$S21*'5-3 雇用表 統合中分類・県内生産額 労働力投入係数'!P19</f>
        <v>0</v>
      </c>
      <c r="X22" s="186">
        <f>'波及効果（総括表）'!$S21*'5-3 雇用表 統合中分類・県内生産額 労働力投入係数'!Q19</f>
        <v>0</v>
      </c>
      <c r="Y22" s="186">
        <f>'波及効果（総括表）'!$S21*'5-3 雇用表 統合中分類・県内生産額 労働力投入係数'!R19</f>
        <v>0</v>
      </c>
      <c r="Z22" s="186">
        <f>'波及効果（総括表）'!$S21*'5-3 雇用表 統合中分類・県内生産額 労働力投入係数'!S19</f>
        <v>0</v>
      </c>
      <c r="AA22" s="186">
        <f>'波及効果（総括表）'!$S21*'5-3 雇用表 統合中分類・県内生産額 労働力投入係数'!T19</f>
        <v>0</v>
      </c>
      <c r="AB22" s="186">
        <f>'波及効果（総括表）'!$S21*'5-3 雇用表 統合中分類・県内生産額 労働力投入係数'!U19</f>
        <v>0</v>
      </c>
      <c r="AC22" s="186">
        <f>'波及効果（総括表）'!$S21*'5-3 雇用表 統合中分類・県内生産額 労働力投入係数'!V19</f>
        <v>0</v>
      </c>
      <c r="AD22" s="186">
        <f>'波及効果（総括表）'!$S21*'5-3 雇用表 統合中分類・県内生産額 労働力投入係数'!W19</f>
        <v>0</v>
      </c>
      <c r="AE22" s="186">
        <f>'波及効果（総括表）'!$AA21*'5-3 雇用表 統合中分類・県内生産額 労働力投入係数'!P19</f>
        <v>0</v>
      </c>
      <c r="AF22" s="186">
        <f>'波及効果（総括表）'!$AA21*'5-3 雇用表 統合中分類・県内生産額 労働力投入係数'!Q19</f>
        <v>0</v>
      </c>
      <c r="AG22" s="186">
        <f>'波及効果（総括表）'!$AA21*'5-3 雇用表 統合中分類・県内生産額 労働力投入係数'!R19</f>
        <v>0</v>
      </c>
      <c r="AH22" s="186">
        <f>'波及効果（総括表）'!$AA21*'5-3 雇用表 統合中分類・県内生産額 労働力投入係数'!S19</f>
        <v>0</v>
      </c>
      <c r="AI22" s="186">
        <f>'波及効果（総括表）'!$AA21*'5-3 雇用表 統合中分類・県内生産額 労働力投入係数'!T19</f>
        <v>0</v>
      </c>
      <c r="AJ22" s="186">
        <f>'波及効果（総括表）'!$AA21*'5-3 雇用表 統合中分類・県内生産額 労働力投入係数'!U19</f>
        <v>0</v>
      </c>
      <c r="AK22" s="186">
        <f>'波及効果（総括表）'!$AA21*'5-3 雇用表 統合中分類・県内生産額 労働力投入係数'!V19</f>
        <v>0</v>
      </c>
      <c r="AL22" s="186">
        <f>'波及効果（総括表）'!$AA21*'5-3 雇用表 統合中分類・県内生産額 労働力投入係数'!W19</f>
        <v>0</v>
      </c>
      <c r="AM22" s="186">
        <f>'波及効果（総括表）'!$AE21*'5-3 雇用表 統合中分類・県内生産額 労働力投入係数'!P19</f>
        <v>0</v>
      </c>
      <c r="AN22" s="186">
        <f>'波及効果（総括表）'!$AE21*'5-3 雇用表 統合中分類・県内生産額 労働力投入係数'!Q19</f>
        <v>0</v>
      </c>
      <c r="AO22" s="186">
        <f>'波及効果（総括表）'!$AE21*'5-3 雇用表 統合中分類・県内生産額 労働力投入係数'!R19</f>
        <v>0</v>
      </c>
      <c r="AP22" s="186">
        <f>'波及効果（総括表）'!$AE21*'5-3 雇用表 統合中分類・県内生産額 労働力投入係数'!S19</f>
        <v>0</v>
      </c>
      <c r="AQ22" s="186">
        <f>'波及効果（総括表）'!$AE21*'5-3 雇用表 統合中分類・県内生産額 労働力投入係数'!T19</f>
        <v>0</v>
      </c>
      <c r="AR22" s="186">
        <f>'波及効果（総括表）'!$AE21*'5-3 雇用表 統合中分類・県内生産額 労働力投入係数'!U19</f>
        <v>0</v>
      </c>
      <c r="AS22" s="186">
        <f>'波及効果（総括表）'!$AE21*'5-3 雇用表 統合中分類・県内生産額 労働力投入係数'!V19</f>
        <v>0</v>
      </c>
      <c r="AT22" s="186">
        <f>'波及効果（総括表）'!$AE21*'5-3 雇用表 統合中分類・県内生産額 労働力投入係数'!W19</f>
        <v>0</v>
      </c>
    </row>
    <row r="23" spans="1:46" s="46" customFormat="1">
      <c r="A23" s="223" t="s">
        <v>415</v>
      </c>
      <c r="B23" s="97" t="s">
        <v>160</v>
      </c>
      <c r="C23" s="223" t="s">
        <v>418</v>
      </c>
      <c r="D23" s="97" t="s">
        <v>163</v>
      </c>
      <c r="E23" s="224" t="s">
        <v>272</v>
      </c>
      <c r="F23" s="64" t="s">
        <v>379</v>
      </c>
      <c r="G23" s="186">
        <f>'波及効果（総括表）'!$K22*'5-3 雇用表 統合中分類・県内生産額 労働力投入係数'!P20</f>
        <v>0</v>
      </c>
      <c r="H23" s="186">
        <f>'波及効果（総括表）'!$K22*'5-3 雇用表 統合中分類・県内生産額 労働力投入係数'!Q20</f>
        <v>0</v>
      </c>
      <c r="I23" s="186">
        <f>'波及効果（総括表）'!$K22*'5-3 雇用表 統合中分類・県内生産額 労働力投入係数'!R20</f>
        <v>0</v>
      </c>
      <c r="J23" s="186">
        <f>'波及効果（総括表）'!$K22*'5-3 雇用表 統合中分類・県内生産額 労働力投入係数'!S20</f>
        <v>0</v>
      </c>
      <c r="K23" s="186">
        <f>'波及効果（総括表）'!$K22*'5-3 雇用表 統合中分類・県内生産額 労働力投入係数'!T20</f>
        <v>0</v>
      </c>
      <c r="L23" s="186">
        <f>'波及効果（総括表）'!$K22*'5-3 雇用表 統合中分類・県内生産額 労働力投入係数'!U20</f>
        <v>0</v>
      </c>
      <c r="M23" s="186">
        <f>'波及効果（総括表）'!$K22*'5-3 雇用表 統合中分類・県内生産額 労働力投入係数'!V20</f>
        <v>0</v>
      </c>
      <c r="N23" s="186">
        <f>'波及効果（総括表）'!$K22*'5-3 雇用表 統合中分類・県内生産額 労働力投入係数'!W20</f>
        <v>0</v>
      </c>
      <c r="O23" s="186">
        <f>'波及効果（総括表）'!$O22*'5-3 雇用表 統合中分類・県内生産額 労働力投入係数'!P20</f>
        <v>0</v>
      </c>
      <c r="P23" s="186">
        <f>'波及効果（総括表）'!$O22*'5-3 雇用表 統合中分類・県内生産額 労働力投入係数'!Q20</f>
        <v>0</v>
      </c>
      <c r="Q23" s="186">
        <f>'波及効果（総括表）'!$O22*'5-3 雇用表 統合中分類・県内生産額 労働力投入係数'!R20</f>
        <v>0</v>
      </c>
      <c r="R23" s="186">
        <f>'波及効果（総括表）'!$O22*'5-3 雇用表 統合中分類・県内生産額 労働力投入係数'!S20</f>
        <v>0</v>
      </c>
      <c r="S23" s="186">
        <f>'波及効果（総括表）'!$O22*'5-3 雇用表 統合中分類・県内生産額 労働力投入係数'!T20</f>
        <v>0</v>
      </c>
      <c r="T23" s="186">
        <f>'波及効果（総括表）'!$O22*'5-3 雇用表 統合中分類・県内生産額 労働力投入係数'!U20</f>
        <v>0</v>
      </c>
      <c r="U23" s="186">
        <f>'波及効果（総括表）'!$O22*'5-3 雇用表 統合中分類・県内生産額 労働力投入係数'!V20</f>
        <v>0</v>
      </c>
      <c r="V23" s="186">
        <f>'波及効果（総括表）'!$O22*'5-3 雇用表 統合中分類・県内生産額 労働力投入係数'!W20</f>
        <v>0</v>
      </c>
      <c r="W23" s="186">
        <f>'波及効果（総括表）'!$S22*'5-3 雇用表 統合中分類・県内生産額 労働力投入係数'!P20</f>
        <v>0</v>
      </c>
      <c r="X23" s="186">
        <f>'波及効果（総括表）'!$S22*'5-3 雇用表 統合中分類・県内生産額 労働力投入係数'!Q20</f>
        <v>0</v>
      </c>
      <c r="Y23" s="186">
        <f>'波及効果（総括表）'!$S22*'5-3 雇用表 統合中分類・県内生産額 労働力投入係数'!R20</f>
        <v>0</v>
      </c>
      <c r="Z23" s="186">
        <f>'波及効果（総括表）'!$S22*'5-3 雇用表 統合中分類・県内生産額 労働力投入係数'!S20</f>
        <v>0</v>
      </c>
      <c r="AA23" s="186">
        <f>'波及効果（総括表）'!$S22*'5-3 雇用表 統合中分類・県内生産額 労働力投入係数'!T20</f>
        <v>0</v>
      </c>
      <c r="AB23" s="186">
        <f>'波及効果（総括表）'!$S22*'5-3 雇用表 統合中分類・県内生産額 労働力投入係数'!U20</f>
        <v>0</v>
      </c>
      <c r="AC23" s="186">
        <f>'波及効果（総括表）'!$S22*'5-3 雇用表 統合中分類・県内生産額 労働力投入係数'!V20</f>
        <v>0</v>
      </c>
      <c r="AD23" s="186">
        <f>'波及効果（総括表）'!$S22*'5-3 雇用表 統合中分類・県内生産額 労働力投入係数'!W20</f>
        <v>0</v>
      </c>
      <c r="AE23" s="186">
        <f>'波及効果（総括表）'!$AA22*'5-3 雇用表 統合中分類・県内生産額 労働力投入係数'!P20</f>
        <v>0</v>
      </c>
      <c r="AF23" s="186">
        <f>'波及効果（総括表）'!$AA22*'5-3 雇用表 統合中分類・県内生産額 労働力投入係数'!Q20</f>
        <v>0</v>
      </c>
      <c r="AG23" s="186">
        <f>'波及効果（総括表）'!$AA22*'5-3 雇用表 統合中分類・県内生産額 労働力投入係数'!R20</f>
        <v>0</v>
      </c>
      <c r="AH23" s="186">
        <f>'波及効果（総括表）'!$AA22*'5-3 雇用表 統合中分類・県内生産額 労働力投入係数'!S20</f>
        <v>0</v>
      </c>
      <c r="AI23" s="186">
        <f>'波及効果（総括表）'!$AA22*'5-3 雇用表 統合中分類・県内生産額 労働力投入係数'!T20</f>
        <v>0</v>
      </c>
      <c r="AJ23" s="186">
        <f>'波及効果（総括表）'!$AA22*'5-3 雇用表 統合中分類・県内生産額 労働力投入係数'!U20</f>
        <v>0</v>
      </c>
      <c r="AK23" s="186">
        <f>'波及効果（総括表）'!$AA22*'5-3 雇用表 統合中分類・県内生産額 労働力投入係数'!V20</f>
        <v>0</v>
      </c>
      <c r="AL23" s="186">
        <f>'波及効果（総括表）'!$AA22*'5-3 雇用表 統合中分類・県内生産額 労働力投入係数'!W20</f>
        <v>0</v>
      </c>
      <c r="AM23" s="186">
        <f>'波及効果（総括表）'!$AE22*'5-3 雇用表 統合中分類・県内生産額 労働力投入係数'!P20</f>
        <v>0</v>
      </c>
      <c r="AN23" s="186">
        <f>'波及効果（総括表）'!$AE22*'5-3 雇用表 統合中分類・県内生産額 労働力投入係数'!Q20</f>
        <v>0</v>
      </c>
      <c r="AO23" s="186">
        <f>'波及効果（総括表）'!$AE22*'5-3 雇用表 統合中分類・県内生産額 労働力投入係数'!R20</f>
        <v>0</v>
      </c>
      <c r="AP23" s="186">
        <f>'波及効果（総括表）'!$AE22*'5-3 雇用表 統合中分類・県内生産額 労働力投入係数'!S20</f>
        <v>0</v>
      </c>
      <c r="AQ23" s="186">
        <f>'波及効果（総括表）'!$AE22*'5-3 雇用表 統合中分類・県内生産額 労働力投入係数'!T20</f>
        <v>0</v>
      </c>
      <c r="AR23" s="186">
        <f>'波及効果（総括表）'!$AE22*'5-3 雇用表 統合中分類・県内生産額 労働力投入係数'!U20</f>
        <v>0</v>
      </c>
      <c r="AS23" s="186">
        <f>'波及効果（総括表）'!$AE22*'5-3 雇用表 統合中分類・県内生産額 労働力投入係数'!V20</f>
        <v>0</v>
      </c>
      <c r="AT23" s="186">
        <f>'波及効果（総括表）'!$AE22*'5-3 雇用表 統合中分類・県内生産額 労働力投入係数'!W20</f>
        <v>0</v>
      </c>
    </row>
    <row r="24" spans="1:46" s="46" customFormat="1">
      <c r="A24" s="225" t="s">
        <v>415</v>
      </c>
      <c r="B24" s="220" t="s">
        <v>160</v>
      </c>
      <c r="C24" s="225" t="s">
        <v>418</v>
      </c>
      <c r="D24" s="220" t="s">
        <v>163</v>
      </c>
      <c r="E24" s="226" t="s">
        <v>273</v>
      </c>
      <c r="F24" s="221" t="s">
        <v>11</v>
      </c>
      <c r="G24" s="187">
        <f>'波及効果（総括表）'!$K23*'5-3 雇用表 統合中分類・県内生産額 労働力投入係数'!P21</f>
        <v>0</v>
      </c>
      <c r="H24" s="187">
        <f>'波及効果（総括表）'!$K23*'5-3 雇用表 統合中分類・県内生産額 労働力投入係数'!Q21</f>
        <v>0</v>
      </c>
      <c r="I24" s="187">
        <f>'波及効果（総括表）'!$K23*'5-3 雇用表 統合中分類・県内生産額 労働力投入係数'!R21</f>
        <v>0</v>
      </c>
      <c r="J24" s="187">
        <f>'波及効果（総括表）'!$K23*'5-3 雇用表 統合中分類・県内生産額 労働力投入係数'!S21</f>
        <v>0</v>
      </c>
      <c r="K24" s="187">
        <f>'波及効果（総括表）'!$K23*'5-3 雇用表 統合中分類・県内生産額 労働力投入係数'!T21</f>
        <v>0</v>
      </c>
      <c r="L24" s="187">
        <f>'波及効果（総括表）'!$K23*'5-3 雇用表 統合中分類・県内生産額 労働力投入係数'!U21</f>
        <v>0</v>
      </c>
      <c r="M24" s="187">
        <f>'波及効果（総括表）'!$K23*'5-3 雇用表 統合中分類・県内生産額 労働力投入係数'!V21</f>
        <v>0</v>
      </c>
      <c r="N24" s="187">
        <f>'波及効果（総括表）'!$K23*'5-3 雇用表 統合中分類・県内生産額 労働力投入係数'!W21</f>
        <v>0</v>
      </c>
      <c r="O24" s="187">
        <f>'波及効果（総括表）'!$O23*'5-3 雇用表 統合中分類・県内生産額 労働力投入係数'!P21</f>
        <v>0</v>
      </c>
      <c r="P24" s="187">
        <f>'波及効果（総括表）'!$O23*'5-3 雇用表 統合中分類・県内生産額 労働力投入係数'!Q21</f>
        <v>0</v>
      </c>
      <c r="Q24" s="187">
        <f>'波及効果（総括表）'!$O23*'5-3 雇用表 統合中分類・県内生産額 労働力投入係数'!R21</f>
        <v>0</v>
      </c>
      <c r="R24" s="187">
        <f>'波及効果（総括表）'!$O23*'5-3 雇用表 統合中分類・県内生産額 労働力投入係数'!S21</f>
        <v>0</v>
      </c>
      <c r="S24" s="187">
        <f>'波及効果（総括表）'!$O23*'5-3 雇用表 統合中分類・県内生産額 労働力投入係数'!T21</f>
        <v>0</v>
      </c>
      <c r="T24" s="187">
        <f>'波及効果（総括表）'!$O23*'5-3 雇用表 統合中分類・県内生産額 労働力投入係数'!U21</f>
        <v>0</v>
      </c>
      <c r="U24" s="187">
        <f>'波及効果（総括表）'!$O23*'5-3 雇用表 統合中分類・県内生産額 労働力投入係数'!V21</f>
        <v>0</v>
      </c>
      <c r="V24" s="187">
        <f>'波及効果（総括表）'!$O23*'5-3 雇用表 統合中分類・県内生産額 労働力投入係数'!W21</f>
        <v>0</v>
      </c>
      <c r="W24" s="187">
        <f>'波及効果（総括表）'!$S23*'5-3 雇用表 統合中分類・県内生産額 労働力投入係数'!P21</f>
        <v>0</v>
      </c>
      <c r="X24" s="187">
        <f>'波及効果（総括表）'!$S23*'5-3 雇用表 統合中分類・県内生産額 労働力投入係数'!Q21</f>
        <v>0</v>
      </c>
      <c r="Y24" s="187">
        <f>'波及効果（総括表）'!$S23*'5-3 雇用表 統合中分類・県内生産額 労働力投入係数'!R21</f>
        <v>0</v>
      </c>
      <c r="Z24" s="187">
        <f>'波及効果（総括表）'!$S23*'5-3 雇用表 統合中分類・県内生産額 労働力投入係数'!S21</f>
        <v>0</v>
      </c>
      <c r="AA24" s="187">
        <f>'波及効果（総括表）'!$S23*'5-3 雇用表 統合中分類・県内生産額 労働力投入係数'!T21</f>
        <v>0</v>
      </c>
      <c r="AB24" s="187">
        <f>'波及効果（総括表）'!$S23*'5-3 雇用表 統合中分類・県内生産額 労働力投入係数'!U21</f>
        <v>0</v>
      </c>
      <c r="AC24" s="187">
        <f>'波及効果（総括表）'!$S23*'5-3 雇用表 統合中分類・県内生産額 労働力投入係数'!V21</f>
        <v>0</v>
      </c>
      <c r="AD24" s="187">
        <f>'波及効果（総括表）'!$S23*'5-3 雇用表 統合中分類・県内生産額 労働力投入係数'!W21</f>
        <v>0</v>
      </c>
      <c r="AE24" s="187">
        <f>'波及効果（総括表）'!$AA23*'5-3 雇用表 統合中分類・県内生産額 労働力投入係数'!P21</f>
        <v>0</v>
      </c>
      <c r="AF24" s="187">
        <f>'波及効果（総括表）'!$AA23*'5-3 雇用表 統合中分類・県内生産額 労働力投入係数'!Q21</f>
        <v>0</v>
      </c>
      <c r="AG24" s="187">
        <f>'波及効果（総括表）'!$AA23*'5-3 雇用表 統合中分類・県内生産額 労働力投入係数'!R21</f>
        <v>0</v>
      </c>
      <c r="AH24" s="187">
        <f>'波及効果（総括表）'!$AA23*'5-3 雇用表 統合中分類・県内生産額 労働力投入係数'!S21</f>
        <v>0</v>
      </c>
      <c r="AI24" s="187">
        <f>'波及効果（総括表）'!$AA23*'5-3 雇用表 統合中分類・県内生産額 労働力投入係数'!T21</f>
        <v>0</v>
      </c>
      <c r="AJ24" s="187">
        <f>'波及効果（総括表）'!$AA23*'5-3 雇用表 統合中分類・県内生産額 労働力投入係数'!U21</f>
        <v>0</v>
      </c>
      <c r="AK24" s="187">
        <f>'波及効果（総括表）'!$AA23*'5-3 雇用表 統合中分類・県内生産額 労働力投入係数'!V21</f>
        <v>0</v>
      </c>
      <c r="AL24" s="187">
        <f>'波及効果（総括表）'!$AA23*'5-3 雇用表 統合中分類・県内生産額 労働力投入係数'!W21</f>
        <v>0</v>
      </c>
      <c r="AM24" s="187">
        <f>'波及効果（総括表）'!$AE23*'5-3 雇用表 統合中分類・県内生産額 労働力投入係数'!P21</f>
        <v>0</v>
      </c>
      <c r="AN24" s="187">
        <f>'波及効果（総括表）'!$AE23*'5-3 雇用表 統合中分類・県内生産額 労働力投入係数'!Q21</f>
        <v>0</v>
      </c>
      <c r="AO24" s="187">
        <f>'波及効果（総括表）'!$AE23*'5-3 雇用表 統合中分類・県内生産額 労働力投入係数'!R21</f>
        <v>0</v>
      </c>
      <c r="AP24" s="187">
        <f>'波及効果（総括表）'!$AE23*'5-3 雇用表 統合中分類・県内生産額 労働力投入係数'!S21</f>
        <v>0</v>
      </c>
      <c r="AQ24" s="187">
        <f>'波及効果（総括表）'!$AE23*'5-3 雇用表 統合中分類・県内生産額 労働力投入係数'!T21</f>
        <v>0</v>
      </c>
      <c r="AR24" s="187">
        <f>'波及効果（総括表）'!$AE23*'5-3 雇用表 統合中分類・県内生産額 労働力投入係数'!U21</f>
        <v>0</v>
      </c>
      <c r="AS24" s="187">
        <f>'波及効果（総括表）'!$AE23*'5-3 雇用表 統合中分類・県内生産額 労働力投入係数'!V21</f>
        <v>0</v>
      </c>
      <c r="AT24" s="187">
        <f>'波及効果（総括表）'!$AE23*'5-3 雇用表 統合中分類・県内生産額 労働力投入係数'!W21</f>
        <v>0</v>
      </c>
    </row>
    <row r="25" spans="1:46" s="46" customFormat="1">
      <c r="A25" s="223" t="s">
        <v>415</v>
      </c>
      <c r="B25" s="97" t="s">
        <v>160</v>
      </c>
      <c r="C25" s="223" t="s">
        <v>418</v>
      </c>
      <c r="D25" s="97" t="s">
        <v>163</v>
      </c>
      <c r="E25" s="224" t="s">
        <v>274</v>
      </c>
      <c r="F25" s="64" t="s">
        <v>12</v>
      </c>
      <c r="G25" s="186">
        <f>'波及効果（総括表）'!$K24*'5-3 雇用表 統合中分類・県内生産額 労働力投入係数'!P22</f>
        <v>0</v>
      </c>
      <c r="H25" s="186">
        <f>'波及効果（総括表）'!$K24*'5-3 雇用表 統合中分類・県内生産額 労働力投入係数'!Q22</f>
        <v>0</v>
      </c>
      <c r="I25" s="186">
        <f>'波及効果（総括表）'!$K24*'5-3 雇用表 統合中分類・県内生産額 労働力投入係数'!R22</f>
        <v>0</v>
      </c>
      <c r="J25" s="186">
        <f>'波及効果（総括表）'!$K24*'5-3 雇用表 統合中分類・県内生産額 労働力投入係数'!S22</f>
        <v>0</v>
      </c>
      <c r="K25" s="186">
        <f>'波及効果（総括表）'!$K24*'5-3 雇用表 統合中分類・県内生産額 労働力投入係数'!T22</f>
        <v>0</v>
      </c>
      <c r="L25" s="186">
        <f>'波及効果（総括表）'!$K24*'5-3 雇用表 統合中分類・県内生産額 労働力投入係数'!U22</f>
        <v>0</v>
      </c>
      <c r="M25" s="186">
        <f>'波及効果（総括表）'!$K24*'5-3 雇用表 統合中分類・県内生産額 労働力投入係数'!V22</f>
        <v>0</v>
      </c>
      <c r="N25" s="186">
        <f>'波及効果（総括表）'!$K24*'5-3 雇用表 統合中分類・県内生産額 労働力投入係数'!W22</f>
        <v>0</v>
      </c>
      <c r="O25" s="186">
        <f>'波及効果（総括表）'!$O24*'5-3 雇用表 統合中分類・県内生産額 労働力投入係数'!P22</f>
        <v>0</v>
      </c>
      <c r="P25" s="186">
        <f>'波及効果（総括表）'!$O24*'5-3 雇用表 統合中分類・県内生産額 労働力投入係数'!Q22</f>
        <v>0</v>
      </c>
      <c r="Q25" s="186">
        <f>'波及効果（総括表）'!$O24*'5-3 雇用表 統合中分類・県内生産額 労働力投入係数'!R22</f>
        <v>0</v>
      </c>
      <c r="R25" s="186">
        <f>'波及効果（総括表）'!$O24*'5-3 雇用表 統合中分類・県内生産額 労働力投入係数'!S22</f>
        <v>0</v>
      </c>
      <c r="S25" s="186">
        <f>'波及効果（総括表）'!$O24*'5-3 雇用表 統合中分類・県内生産額 労働力投入係数'!T22</f>
        <v>0</v>
      </c>
      <c r="T25" s="186">
        <f>'波及効果（総括表）'!$O24*'5-3 雇用表 統合中分類・県内生産額 労働力投入係数'!U22</f>
        <v>0</v>
      </c>
      <c r="U25" s="186">
        <f>'波及効果（総括表）'!$O24*'5-3 雇用表 統合中分類・県内生産額 労働力投入係数'!V22</f>
        <v>0</v>
      </c>
      <c r="V25" s="186">
        <f>'波及効果（総括表）'!$O24*'5-3 雇用表 統合中分類・県内生産額 労働力投入係数'!W22</f>
        <v>0</v>
      </c>
      <c r="W25" s="186">
        <f>'波及効果（総括表）'!$S24*'5-3 雇用表 統合中分類・県内生産額 労働力投入係数'!P22</f>
        <v>0</v>
      </c>
      <c r="X25" s="186">
        <f>'波及効果（総括表）'!$S24*'5-3 雇用表 統合中分類・県内生産額 労働力投入係数'!Q22</f>
        <v>0</v>
      </c>
      <c r="Y25" s="186">
        <f>'波及効果（総括表）'!$S24*'5-3 雇用表 統合中分類・県内生産額 労働力投入係数'!R22</f>
        <v>0</v>
      </c>
      <c r="Z25" s="186">
        <f>'波及効果（総括表）'!$S24*'5-3 雇用表 統合中分類・県内生産額 労働力投入係数'!S22</f>
        <v>0</v>
      </c>
      <c r="AA25" s="186">
        <f>'波及効果（総括表）'!$S24*'5-3 雇用表 統合中分類・県内生産額 労働力投入係数'!T22</f>
        <v>0</v>
      </c>
      <c r="AB25" s="186">
        <f>'波及効果（総括表）'!$S24*'5-3 雇用表 統合中分類・県内生産額 労働力投入係数'!U22</f>
        <v>0</v>
      </c>
      <c r="AC25" s="186">
        <f>'波及効果（総括表）'!$S24*'5-3 雇用表 統合中分類・県内生産額 労働力投入係数'!V22</f>
        <v>0</v>
      </c>
      <c r="AD25" s="186">
        <f>'波及効果（総括表）'!$S24*'5-3 雇用表 統合中分類・県内生産額 労働力投入係数'!W22</f>
        <v>0</v>
      </c>
      <c r="AE25" s="186">
        <f>'波及効果（総括表）'!$AA24*'5-3 雇用表 統合中分類・県内生産額 労働力投入係数'!P22</f>
        <v>0</v>
      </c>
      <c r="AF25" s="186">
        <f>'波及効果（総括表）'!$AA24*'5-3 雇用表 統合中分類・県内生産額 労働力投入係数'!Q22</f>
        <v>0</v>
      </c>
      <c r="AG25" s="186">
        <f>'波及効果（総括表）'!$AA24*'5-3 雇用表 統合中分類・県内生産額 労働力投入係数'!R22</f>
        <v>0</v>
      </c>
      <c r="AH25" s="186">
        <f>'波及効果（総括表）'!$AA24*'5-3 雇用表 統合中分類・県内生産額 労働力投入係数'!S22</f>
        <v>0</v>
      </c>
      <c r="AI25" s="186">
        <f>'波及効果（総括表）'!$AA24*'5-3 雇用表 統合中分類・県内生産額 労働力投入係数'!T22</f>
        <v>0</v>
      </c>
      <c r="AJ25" s="186">
        <f>'波及効果（総括表）'!$AA24*'5-3 雇用表 統合中分類・県内生産額 労働力投入係数'!U22</f>
        <v>0</v>
      </c>
      <c r="AK25" s="186">
        <f>'波及効果（総括表）'!$AA24*'5-3 雇用表 統合中分類・県内生産額 労働力投入係数'!V22</f>
        <v>0</v>
      </c>
      <c r="AL25" s="186">
        <f>'波及効果（総括表）'!$AA24*'5-3 雇用表 統合中分類・県内生産額 労働力投入係数'!W22</f>
        <v>0</v>
      </c>
      <c r="AM25" s="186">
        <f>'波及効果（総括表）'!$AE24*'5-3 雇用表 統合中分類・県内生産額 労働力投入係数'!P22</f>
        <v>0</v>
      </c>
      <c r="AN25" s="186">
        <f>'波及効果（総括表）'!$AE24*'5-3 雇用表 統合中分類・県内生産額 労働力投入係数'!Q22</f>
        <v>0</v>
      </c>
      <c r="AO25" s="186">
        <f>'波及効果（総括表）'!$AE24*'5-3 雇用表 統合中分類・県内生産額 労働力投入係数'!R22</f>
        <v>0</v>
      </c>
      <c r="AP25" s="186">
        <f>'波及効果（総括表）'!$AE24*'5-3 雇用表 統合中分類・県内生産額 労働力投入係数'!S22</f>
        <v>0</v>
      </c>
      <c r="AQ25" s="186">
        <f>'波及効果（総括表）'!$AE24*'5-3 雇用表 統合中分類・県内生産額 労働力投入係数'!T22</f>
        <v>0</v>
      </c>
      <c r="AR25" s="186">
        <f>'波及効果（総括表）'!$AE24*'5-3 雇用表 統合中分類・県内生産額 労働力投入係数'!U22</f>
        <v>0</v>
      </c>
      <c r="AS25" s="186">
        <f>'波及効果（総括表）'!$AE24*'5-3 雇用表 統合中分類・県内生産額 労働力投入係数'!V22</f>
        <v>0</v>
      </c>
      <c r="AT25" s="186">
        <f>'波及効果（総括表）'!$AE24*'5-3 雇用表 統合中分類・県内生産額 労働力投入係数'!W22</f>
        <v>0</v>
      </c>
    </row>
    <row r="26" spans="1:46" s="46" customFormat="1">
      <c r="A26" s="223" t="s">
        <v>415</v>
      </c>
      <c r="B26" s="97" t="s">
        <v>160</v>
      </c>
      <c r="C26" s="223" t="s">
        <v>418</v>
      </c>
      <c r="D26" s="97" t="s">
        <v>163</v>
      </c>
      <c r="E26" s="224" t="s">
        <v>275</v>
      </c>
      <c r="F26" s="64" t="s">
        <v>13</v>
      </c>
      <c r="G26" s="186">
        <f>'波及効果（総括表）'!$K25*'5-3 雇用表 統合中分類・県内生産額 労働力投入係数'!P23</f>
        <v>0</v>
      </c>
      <c r="H26" s="186">
        <f>'波及効果（総括表）'!$K25*'5-3 雇用表 統合中分類・県内生産額 労働力投入係数'!Q23</f>
        <v>0</v>
      </c>
      <c r="I26" s="186">
        <f>'波及効果（総括表）'!$K25*'5-3 雇用表 統合中分類・県内生産額 労働力投入係数'!R23</f>
        <v>0</v>
      </c>
      <c r="J26" s="186">
        <f>'波及効果（総括表）'!$K25*'5-3 雇用表 統合中分類・県内生産額 労働力投入係数'!S23</f>
        <v>0</v>
      </c>
      <c r="K26" s="186">
        <f>'波及効果（総括表）'!$K25*'5-3 雇用表 統合中分類・県内生産額 労働力投入係数'!T23</f>
        <v>0</v>
      </c>
      <c r="L26" s="186">
        <f>'波及効果（総括表）'!$K25*'5-3 雇用表 統合中分類・県内生産額 労働力投入係数'!U23</f>
        <v>0</v>
      </c>
      <c r="M26" s="186">
        <f>'波及効果（総括表）'!$K25*'5-3 雇用表 統合中分類・県内生産額 労働力投入係数'!V23</f>
        <v>0</v>
      </c>
      <c r="N26" s="186">
        <f>'波及効果（総括表）'!$K25*'5-3 雇用表 統合中分類・県内生産額 労働力投入係数'!W23</f>
        <v>0</v>
      </c>
      <c r="O26" s="186">
        <f>'波及効果（総括表）'!$O25*'5-3 雇用表 統合中分類・県内生産額 労働力投入係数'!P23</f>
        <v>0</v>
      </c>
      <c r="P26" s="186">
        <f>'波及効果（総括表）'!$O25*'5-3 雇用表 統合中分類・県内生産額 労働力投入係数'!Q23</f>
        <v>0</v>
      </c>
      <c r="Q26" s="186">
        <f>'波及効果（総括表）'!$O25*'5-3 雇用表 統合中分類・県内生産額 労働力投入係数'!R23</f>
        <v>0</v>
      </c>
      <c r="R26" s="186">
        <f>'波及効果（総括表）'!$O25*'5-3 雇用表 統合中分類・県内生産額 労働力投入係数'!S23</f>
        <v>0</v>
      </c>
      <c r="S26" s="186">
        <f>'波及効果（総括表）'!$O25*'5-3 雇用表 統合中分類・県内生産額 労働力投入係数'!T23</f>
        <v>0</v>
      </c>
      <c r="T26" s="186">
        <f>'波及効果（総括表）'!$O25*'5-3 雇用表 統合中分類・県内生産額 労働力投入係数'!U23</f>
        <v>0</v>
      </c>
      <c r="U26" s="186">
        <f>'波及効果（総括表）'!$O25*'5-3 雇用表 統合中分類・県内生産額 労働力投入係数'!V23</f>
        <v>0</v>
      </c>
      <c r="V26" s="186">
        <f>'波及効果（総括表）'!$O25*'5-3 雇用表 統合中分類・県内生産額 労働力投入係数'!W23</f>
        <v>0</v>
      </c>
      <c r="W26" s="186">
        <f>'波及効果（総括表）'!$S25*'5-3 雇用表 統合中分類・県内生産額 労働力投入係数'!P23</f>
        <v>0</v>
      </c>
      <c r="X26" s="186">
        <f>'波及効果（総括表）'!$S25*'5-3 雇用表 統合中分類・県内生産額 労働力投入係数'!Q23</f>
        <v>0</v>
      </c>
      <c r="Y26" s="186">
        <f>'波及効果（総括表）'!$S25*'5-3 雇用表 統合中分類・県内生産額 労働力投入係数'!R23</f>
        <v>0</v>
      </c>
      <c r="Z26" s="186">
        <f>'波及効果（総括表）'!$S25*'5-3 雇用表 統合中分類・県内生産額 労働力投入係数'!S23</f>
        <v>0</v>
      </c>
      <c r="AA26" s="186">
        <f>'波及効果（総括表）'!$S25*'5-3 雇用表 統合中分類・県内生産額 労働力投入係数'!T23</f>
        <v>0</v>
      </c>
      <c r="AB26" s="186">
        <f>'波及効果（総括表）'!$S25*'5-3 雇用表 統合中分類・県内生産額 労働力投入係数'!U23</f>
        <v>0</v>
      </c>
      <c r="AC26" s="186">
        <f>'波及効果（総括表）'!$S25*'5-3 雇用表 統合中分類・県内生産額 労働力投入係数'!V23</f>
        <v>0</v>
      </c>
      <c r="AD26" s="186">
        <f>'波及効果（総括表）'!$S25*'5-3 雇用表 統合中分類・県内生産額 労働力投入係数'!W23</f>
        <v>0</v>
      </c>
      <c r="AE26" s="186">
        <f>'波及効果（総括表）'!$AA25*'5-3 雇用表 統合中分類・県内生産額 労働力投入係数'!P23</f>
        <v>0</v>
      </c>
      <c r="AF26" s="186">
        <f>'波及効果（総括表）'!$AA25*'5-3 雇用表 統合中分類・県内生産額 労働力投入係数'!Q23</f>
        <v>0</v>
      </c>
      <c r="AG26" s="186">
        <f>'波及効果（総括表）'!$AA25*'5-3 雇用表 統合中分類・県内生産額 労働力投入係数'!R23</f>
        <v>0</v>
      </c>
      <c r="AH26" s="186">
        <f>'波及効果（総括表）'!$AA25*'5-3 雇用表 統合中分類・県内生産額 労働力投入係数'!S23</f>
        <v>0</v>
      </c>
      <c r="AI26" s="186">
        <f>'波及効果（総括表）'!$AA25*'5-3 雇用表 統合中分類・県内生産額 労働力投入係数'!T23</f>
        <v>0</v>
      </c>
      <c r="AJ26" s="186">
        <f>'波及効果（総括表）'!$AA25*'5-3 雇用表 統合中分類・県内生産額 労働力投入係数'!U23</f>
        <v>0</v>
      </c>
      <c r="AK26" s="186">
        <f>'波及効果（総括表）'!$AA25*'5-3 雇用表 統合中分類・県内生産額 労働力投入係数'!V23</f>
        <v>0</v>
      </c>
      <c r="AL26" s="186">
        <f>'波及効果（総括表）'!$AA25*'5-3 雇用表 統合中分類・県内生産額 労働力投入係数'!W23</f>
        <v>0</v>
      </c>
      <c r="AM26" s="186">
        <f>'波及効果（総括表）'!$AE25*'5-3 雇用表 統合中分類・県内生産額 労働力投入係数'!P23</f>
        <v>0</v>
      </c>
      <c r="AN26" s="186">
        <f>'波及効果（総括表）'!$AE25*'5-3 雇用表 統合中分類・県内生産額 労働力投入係数'!Q23</f>
        <v>0</v>
      </c>
      <c r="AO26" s="186">
        <f>'波及効果（総括表）'!$AE25*'5-3 雇用表 統合中分類・県内生産額 労働力投入係数'!R23</f>
        <v>0</v>
      </c>
      <c r="AP26" s="186">
        <f>'波及効果（総括表）'!$AE25*'5-3 雇用表 統合中分類・県内生産額 労働力投入係数'!S23</f>
        <v>0</v>
      </c>
      <c r="AQ26" s="186">
        <f>'波及効果（総括表）'!$AE25*'5-3 雇用表 統合中分類・県内生産額 労働力投入係数'!T23</f>
        <v>0</v>
      </c>
      <c r="AR26" s="186">
        <f>'波及効果（総括表）'!$AE25*'5-3 雇用表 統合中分類・県内生産額 労働力投入係数'!U23</f>
        <v>0</v>
      </c>
      <c r="AS26" s="186">
        <f>'波及効果（総括表）'!$AE25*'5-3 雇用表 統合中分類・県内生産額 労働力投入係数'!V23</f>
        <v>0</v>
      </c>
      <c r="AT26" s="186">
        <f>'波及効果（総括表）'!$AE25*'5-3 雇用表 統合中分類・県内生産額 労働力投入係数'!W23</f>
        <v>0</v>
      </c>
    </row>
    <row r="27" spans="1:46" s="46" customFormat="1">
      <c r="A27" s="223" t="s">
        <v>415</v>
      </c>
      <c r="B27" s="97" t="s">
        <v>160</v>
      </c>
      <c r="C27" s="227" t="s">
        <v>419</v>
      </c>
      <c r="D27" s="97" t="s">
        <v>610</v>
      </c>
      <c r="E27" s="224" t="s">
        <v>276</v>
      </c>
      <c r="F27" s="64" t="s">
        <v>14</v>
      </c>
      <c r="G27" s="186">
        <f>'波及効果（総括表）'!$K26*'5-3 雇用表 統合中分類・県内生産額 労働力投入係数'!P24</f>
        <v>0</v>
      </c>
      <c r="H27" s="186">
        <f>'波及効果（総括表）'!$K26*'5-3 雇用表 統合中分類・県内生産額 労働力投入係数'!Q24</f>
        <v>0</v>
      </c>
      <c r="I27" s="186">
        <f>'波及効果（総括表）'!$K26*'5-3 雇用表 統合中分類・県内生産額 労働力投入係数'!R24</f>
        <v>0</v>
      </c>
      <c r="J27" s="186">
        <f>'波及効果（総括表）'!$K26*'5-3 雇用表 統合中分類・県内生産額 労働力投入係数'!S24</f>
        <v>0</v>
      </c>
      <c r="K27" s="186">
        <f>'波及効果（総括表）'!$K26*'5-3 雇用表 統合中分類・県内生産額 労働力投入係数'!T24</f>
        <v>0</v>
      </c>
      <c r="L27" s="186">
        <f>'波及効果（総括表）'!$K26*'5-3 雇用表 統合中分類・県内生産額 労働力投入係数'!U24</f>
        <v>0</v>
      </c>
      <c r="M27" s="186">
        <f>'波及効果（総括表）'!$K26*'5-3 雇用表 統合中分類・県内生産額 労働力投入係数'!V24</f>
        <v>0</v>
      </c>
      <c r="N27" s="186">
        <f>'波及効果（総括表）'!$K26*'5-3 雇用表 統合中分類・県内生産額 労働力投入係数'!W24</f>
        <v>0</v>
      </c>
      <c r="O27" s="186">
        <f>'波及効果（総括表）'!$O26*'5-3 雇用表 統合中分類・県内生産額 労働力投入係数'!P24</f>
        <v>0</v>
      </c>
      <c r="P27" s="186">
        <f>'波及効果（総括表）'!$O26*'5-3 雇用表 統合中分類・県内生産額 労働力投入係数'!Q24</f>
        <v>0</v>
      </c>
      <c r="Q27" s="186">
        <f>'波及効果（総括表）'!$O26*'5-3 雇用表 統合中分類・県内生産額 労働力投入係数'!R24</f>
        <v>0</v>
      </c>
      <c r="R27" s="186">
        <f>'波及効果（総括表）'!$O26*'5-3 雇用表 統合中分類・県内生産額 労働力投入係数'!S24</f>
        <v>0</v>
      </c>
      <c r="S27" s="186">
        <f>'波及効果（総括表）'!$O26*'5-3 雇用表 統合中分類・県内生産額 労働力投入係数'!T24</f>
        <v>0</v>
      </c>
      <c r="T27" s="186">
        <f>'波及効果（総括表）'!$O26*'5-3 雇用表 統合中分類・県内生産額 労働力投入係数'!U24</f>
        <v>0</v>
      </c>
      <c r="U27" s="186">
        <f>'波及効果（総括表）'!$O26*'5-3 雇用表 統合中分類・県内生産額 労働力投入係数'!V24</f>
        <v>0</v>
      </c>
      <c r="V27" s="186">
        <f>'波及効果（総括表）'!$O26*'5-3 雇用表 統合中分類・県内生産額 労働力投入係数'!W24</f>
        <v>0</v>
      </c>
      <c r="W27" s="186">
        <f>'波及効果（総括表）'!$S26*'5-3 雇用表 統合中分類・県内生産額 労働力投入係数'!P24</f>
        <v>0</v>
      </c>
      <c r="X27" s="186">
        <f>'波及効果（総括表）'!$S26*'5-3 雇用表 統合中分類・県内生産額 労働力投入係数'!Q24</f>
        <v>0</v>
      </c>
      <c r="Y27" s="186">
        <f>'波及効果（総括表）'!$S26*'5-3 雇用表 統合中分類・県内生産額 労働力投入係数'!R24</f>
        <v>0</v>
      </c>
      <c r="Z27" s="186">
        <f>'波及効果（総括表）'!$S26*'5-3 雇用表 統合中分類・県内生産額 労働力投入係数'!S24</f>
        <v>0</v>
      </c>
      <c r="AA27" s="186">
        <f>'波及効果（総括表）'!$S26*'5-3 雇用表 統合中分類・県内生産額 労働力投入係数'!T24</f>
        <v>0</v>
      </c>
      <c r="AB27" s="186">
        <f>'波及効果（総括表）'!$S26*'5-3 雇用表 統合中分類・県内生産額 労働力投入係数'!U24</f>
        <v>0</v>
      </c>
      <c r="AC27" s="186">
        <f>'波及効果（総括表）'!$S26*'5-3 雇用表 統合中分類・県内生産額 労働力投入係数'!V24</f>
        <v>0</v>
      </c>
      <c r="AD27" s="186">
        <f>'波及効果（総括表）'!$S26*'5-3 雇用表 統合中分類・県内生産額 労働力投入係数'!W24</f>
        <v>0</v>
      </c>
      <c r="AE27" s="186">
        <f>'波及効果（総括表）'!$AA26*'5-3 雇用表 統合中分類・県内生産額 労働力投入係数'!P24</f>
        <v>0</v>
      </c>
      <c r="AF27" s="186">
        <f>'波及効果（総括表）'!$AA26*'5-3 雇用表 統合中分類・県内生産額 労働力投入係数'!Q24</f>
        <v>0</v>
      </c>
      <c r="AG27" s="186">
        <f>'波及効果（総括表）'!$AA26*'5-3 雇用表 統合中分類・県内生産額 労働力投入係数'!R24</f>
        <v>0</v>
      </c>
      <c r="AH27" s="186">
        <f>'波及効果（総括表）'!$AA26*'5-3 雇用表 統合中分類・県内生産額 労働力投入係数'!S24</f>
        <v>0</v>
      </c>
      <c r="AI27" s="186">
        <f>'波及効果（総括表）'!$AA26*'5-3 雇用表 統合中分類・県内生産額 労働力投入係数'!T24</f>
        <v>0</v>
      </c>
      <c r="AJ27" s="186">
        <f>'波及効果（総括表）'!$AA26*'5-3 雇用表 統合中分類・県内生産額 労働力投入係数'!U24</f>
        <v>0</v>
      </c>
      <c r="AK27" s="186">
        <f>'波及効果（総括表）'!$AA26*'5-3 雇用表 統合中分類・県内生産額 労働力投入係数'!V24</f>
        <v>0</v>
      </c>
      <c r="AL27" s="186">
        <f>'波及効果（総括表）'!$AA26*'5-3 雇用表 統合中分類・県内生産額 労働力投入係数'!W24</f>
        <v>0</v>
      </c>
      <c r="AM27" s="186">
        <f>'波及効果（総括表）'!$AE26*'5-3 雇用表 統合中分類・県内生産額 労働力投入係数'!P24</f>
        <v>0</v>
      </c>
      <c r="AN27" s="186">
        <f>'波及効果（総括表）'!$AE26*'5-3 雇用表 統合中分類・県内生産額 労働力投入係数'!Q24</f>
        <v>0</v>
      </c>
      <c r="AO27" s="186">
        <f>'波及効果（総括表）'!$AE26*'5-3 雇用表 統合中分類・県内生産額 労働力投入係数'!R24</f>
        <v>0</v>
      </c>
      <c r="AP27" s="186">
        <f>'波及効果（総括表）'!$AE26*'5-3 雇用表 統合中分類・県内生産額 労働力投入係数'!S24</f>
        <v>0</v>
      </c>
      <c r="AQ27" s="186">
        <f>'波及効果（総括表）'!$AE26*'5-3 雇用表 統合中分類・県内生産額 労働力投入係数'!T24</f>
        <v>0</v>
      </c>
      <c r="AR27" s="186">
        <f>'波及効果（総括表）'!$AE26*'5-3 雇用表 統合中分類・県内生産額 労働力投入係数'!U24</f>
        <v>0</v>
      </c>
      <c r="AS27" s="186">
        <f>'波及効果（総括表）'!$AE26*'5-3 雇用表 統合中分類・県内生産額 労働力投入係数'!V24</f>
        <v>0</v>
      </c>
      <c r="AT27" s="186">
        <f>'波及効果（総括表）'!$AE26*'5-3 雇用表 統合中分類・県内生産額 労働力投入係数'!W24</f>
        <v>0</v>
      </c>
    </row>
    <row r="28" spans="1:46" s="46" customFormat="1">
      <c r="A28" s="223" t="s">
        <v>415</v>
      </c>
      <c r="B28" s="97" t="s">
        <v>160</v>
      </c>
      <c r="C28" s="223" t="s">
        <v>420</v>
      </c>
      <c r="D28" s="97" t="s">
        <v>164</v>
      </c>
      <c r="E28" s="224" t="s">
        <v>277</v>
      </c>
      <c r="F28" s="64" t="s">
        <v>15</v>
      </c>
      <c r="G28" s="186">
        <f>'波及効果（総括表）'!$K27*'5-3 雇用表 統合中分類・県内生産額 労働力投入係数'!P25</f>
        <v>0</v>
      </c>
      <c r="H28" s="186">
        <f>'波及効果（総括表）'!$K27*'5-3 雇用表 統合中分類・県内生産額 労働力投入係数'!Q25</f>
        <v>0</v>
      </c>
      <c r="I28" s="186">
        <f>'波及効果（総括表）'!$K27*'5-3 雇用表 統合中分類・県内生産額 労働力投入係数'!R25</f>
        <v>0</v>
      </c>
      <c r="J28" s="186">
        <f>'波及効果（総括表）'!$K27*'5-3 雇用表 統合中分類・県内生産額 労働力投入係数'!S25</f>
        <v>0</v>
      </c>
      <c r="K28" s="186">
        <f>'波及効果（総括表）'!$K27*'5-3 雇用表 統合中分類・県内生産額 労働力投入係数'!T25</f>
        <v>0</v>
      </c>
      <c r="L28" s="186">
        <f>'波及効果（総括表）'!$K27*'5-3 雇用表 統合中分類・県内生産額 労働力投入係数'!U25</f>
        <v>0</v>
      </c>
      <c r="M28" s="186">
        <f>'波及効果（総括表）'!$K27*'5-3 雇用表 統合中分類・県内生産額 労働力投入係数'!V25</f>
        <v>0</v>
      </c>
      <c r="N28" s="186">
        <f>'波及効果（総括表）'!$K27*'5-3 雇用表 統合中分類・県内生産額 労働力投入係数'!W25</f>
        <v>0</v>
      </c>
      <c r="O28" s="186">
        <f>'波及効果（総括表）'!$O27*'5-3 雇用表 統合中分類・県内生産額 労働力投入係数'!P25</f>
        <v>0</v>
      </c>
      <c r="P28" s="186">
        <f>'波及効果（総括表）'!$O27*'5-3 雇用表 統合中分類・県内生産額 労働力投入係数'!Q25</f>
        <v>0</v>
      </c>
      <c r="Q28" s="186">
        <f>'波及効果（総括表）'!$O27*'5-3 雇用表 統合中分類・県内生産額 労働力投入係数'!R25</f>
        <v>0</v>
      </c>
      <c r="R28" s="186">
        <f>'波及効果（総括表）'!$O27*'5-3 雇用表 統合中分類・県内生産額 労働力投入係数'!S25</f>
        <v>0</v>
      </c>
      <c r="S28" s="186">
        <f>'波及効果（総括表）'!$O27*'5-3 雇用表 統合中分類・県内生産額 労働力投入係数'!T25</f>
        <v>0</v>
      </c>
      <c r="T28" s="186">
        <f>'波及効果（総括表）'!$O27*'5-3 雇用表 統合中分類・県内生産額 労働力投入係数'!U25</f>
        <v>0</v>
      </c>
      <c r="U28" s="186">
        <f>'波及効果（総括表）'!$O27*'5-3 雇用表 統合中分類・県内生産額 労働力投入係数'!V25</f>
        <v>0</v>
      </c>
      <c r="V28" s="186">
        <f>'波及効果（総括表）'!$O27*'5-3 雇用表 統合中分類・県内生産額 労働力投入係数'!W25</f>
        <v>0</v>
      </c>
      <c r="W28" s="186">
        <f>'波及効果（総括表）'!$S27*'5-3 雇用表 統合中分類・県内生産額 労働力投入係数'!P25</f>
        <v>0</v>
      </c>
      <c r="X28" s="186">
        <f>'波及効果（総括表）'!$S27*'5-3 雇用表 統合中分類・県内生産額 労働力投入係数'!Q25</f>
        <v>0</v>
      </c>
      <c r="Y28" s="186">
        <f>'波及効果（総括表）'!$S27*'5-3 雇用表 統合中分類・県内生産額 労働力投入係数'!R25</f>
        <v>0</v>
      </c>
      <c r="Z28" s="186">
        <f>'波及効果（総括表）'!$S27*'5-3 雇用表 統合中分類・県内生産額 労働力投入係数'!S25</f>
        <v>0</v>
      </c>
      <c r="AA28" s="186">
        <f>'波及効果（総括表）'!$S27*'5-3 雇用表 統合中分類・県内生産額 労働力投入係数'!T25</f>
        <v>0</v>
      </c>
      <c r="AB28" s="186">
        <f>'波及効果（総括表）'!$S27*'5-3 雇用表 統合中分類・県内生産額 労働力投入係数'!U25</f>
        <v>0</v>
      </c>
      <c r="AC28" s="186">
        <f>'波及効果（総括表）'!$S27*'5-3 雇用表 統合中分類・県内生産額 労働力投入係数'!V25</f>
        <v>0</v>
      </c>
      <c r="AD28" s="186">
        <f>'波及効果（総括表）'!$S27*'5-3 雇用表 統合中分類・県内生産額 労働力投入係数'!W25</f>
        <v>0</v>
      </c>
      <c r="AE28" s="186">
        <f>'波及効果（総括表）'!$AA27*'5-3 雇用表 統合中分類・県内生産額 労働力投入係数'!P25</f>
        <v>0</v>
      </c>
      <c r="AF28" s="186">
        <f>'波及効果（総括表）'!$AA27*'5-3 雇用表 統合中分類・県内生産額 労働力投入係数'!Q25</f>
        <v>0</v>
      </c>
      <c r="AG28" s="186">
        <f>'波及効果（総括表）'!$AA27*'5-3 雇用表 統合中分類・県内生産額 労働力投入係数'!R25</f>
        <v>0</v>
      </c>
      <c r="AH28" s="186">
        <f>'波及効果（総括表）'!$AA27*'5-3 雇用表 統合中分類・県内生産額 労働力投入係数'!S25</f>
        <v>0</v>
      </c>
      <c r="AI28" s="186">
        <f>'波及効果（総括表）'!$AA27*'5-3 雇用表 統合中分類・県内生産額 労働力投入係数'!T25</f>
        <v>0</v>
      </c>
      <c r="AJ28" s="186">
        <f>'波及効果（総括表）'!$AA27*'5-3 雇用表 統合中分類・県内生産額 労働力投入係数'!U25</f>
        <v>0</v>
      </c>
      <c r="AK28" s="186">
        <f>'波及効果（総括表）'!$AA27*'5-3 雇用表 統合中分類・県内生産額 労働力投入係数'!V25</f>
        <v>0</v>
      </c>
      <c r="AL28" s="186">
        <f>'波及効果（総括表）'!$AA27*'5-3 雇用表 統合中分類・県内生産額 労働力投入係数'!W25</f>
        <v>0</v>
      </c>
      <c r="AM28" s="186">
        <f>'波及効果（総括表）'!$AE27*'5-3 雇用表 統合中分類・県内生産額 労働力投入係数'!P25</f>
        <v>0</v>
      </c>
      <c r="AN28" s="186">
        <f>'波及効果（総括表）'!$AE27*'5-3 雇用表 統合中分類・県内生産額 労働力投入係数'!Q25</f>
        <v>0</v>
      </c>
      <c r="AO28" s="186">
        <f>'波及効果（総括表）'!$AE27*'5-3 雇用表 統合中分類・県内生産額 労働力投入係数'!R25</f>
        <v>0</v>
      </c>
      <c r="AP28" s="186">
        <f>'波及効果（総括表）'!$AE27*'5-3 雇用表 統合中分類・県内生産額 労働力投入係数'!S25</f>
        <v>0</v>
      </c>
      <c r="AQ28" s="186">
        <f>'波及効果（総括表）'!$AE27*'5-3 雇用表 統合中分類・県内生産額 労働力投入係数'!T25</f>
        <v>0</v>
      </c>
      <c r="AR28" s="186">
        <f>'波及効果（総括表）'!$AE27*'5-3 雇用表 統合中分類・県内生産額 労働力投入係数'!U25</f>
        <v>0</v>
      </c>
      <c r="AS28" s="186">
        <f>'波及効果（総括表）'!$AE27*'5-3 雇用表 統合中分類・県内生産額 労働力投入係数'!V25</f>
        <v>0</v>
      </c>
      <c r="AT28" s="186">
        <f>'波及効果（総括表）'!$AE27*'5-3 雇用表 統合中分類・県内生産額 労働力投入係数'!W25</f>
        <v>0</v>
      </c>
    </row>
    <row r="29" spans="1:46" s="46" customFormat="1">
      <c r="A29" s="225" t="s">
        <v>415</v>
      </c>
      <c r="B29" s="220" t="s">
        <v>160</v>
      </c>
      <c r="C29" s="225" t="s">
        <v>420</v>
      </c>
      <c r="D29" s="220" t="s">
        <v>164</v>
      </c>
      <c r="E29" s="226" t="s">
        <v>278</v>
      </c>
      <c r="F29" s="221" t="s">
        <v>16</v>
      </c>
      <c r="G29" s="187">
        <f>'波及効果（総括表）'!$K28*'5-3 雇用表 統合中分類・県内生産額 労働力投入係数'!P26</f>
        <v>0</v>
      </c>
      <c r="H29" s="187">
        <f>'波及効果（総括表）'!$K28*'5-3 雇用表 統合中分類・県内生産額 労働力投入係数'!Q26</f>
        <v>0</v>
      </c>
      <c r="I29" s="187">
        <f>'波及効果（総括表）'!$K28*'5-3 雇用表 統合中分類・県内生産額 労働力投入係数'!R26</f>
        <v>0</v>
      </c>
      <c r="J29" s="187">
        <f>'波及効果（総括表）'!$K28*'5-3 雇用表 統合中分類・県内生産額 労働力投入係数'!S26</f>
        <v>0</v>
      </c>
      <c r="K29" s="187">
        <f>'波及効果（総括表）'!$K28*'5-3 雇用表 統合中分類・県内生産額 労働力投入係数'!T26</f>
        <v>0</v>
      </c>
      <c r="L29" s="187">
        <f>'波及効果（総括表）'!$K28*'5-3 雇用表 統合中分類・県内生産額 労働力投入係数'!U26</f>
        <v>0</v>
      </c>
      <c r="M29" s="187">
        <f>'波及効果（総括表）'!$K28*'5-3 雇用表 統合中分類・県内生産額 労働力投入係数'!V26</f>
        <v>0</v>
      </c>
      <c r="N29" s="187">
        <f>'波及効果（総括表）'!$K28*'5-3 雇用表 統合中分類・県内生産額 労働力投入係数'!W26</f>
        <v>0</v>
      </c>
      <c r="O29" s="187">
        <f>'波及効果（総括表）'!$O28*'5-3 雇用表 統合中分類・県内生産額 労働力投入係数'!P26</f>
        <v>0</v>
      </c>
      <c r="P29" s="187">
        <f>'波及効果（総括表）'!$O28*'5-3 雇用表 統合中分類・県内生産額 労働力投入係数'!Q26</f>
        <v>0</v>
      </c>
      <c r="Q29" s="187">
        <f>'波及効果（総括表）'!$O28*'5-3 雇用表 統合中分類・県内生産額 労働力投入係数'!R26</f>
        <v>0</v>
      </c>
      <c r="R29" s="187">
        <f>'波及効果（総括表）'!$O28*'5-3 雇用表 統合中分類・県内生産額 労働力投入係数'!S26</f>
        <v>0</v>
      </c>
      <c r="S29" s="187">
        <f>'波及効果（総括表）'!$O28*'5-3 雇用表 統合中分類・県内生産額 労働力投入係数'!T26</f>
        <v>0</v>
      </c>
      <c r="T29" s="187">
        <f>'波及効果（総括表）'!$O28*'5-3 雇用表 統合中分類・県内生産額 労働力投入係数'!U26</f>
        <v>0</v>
      </c>
      <c r="U29" s="187">
        <f>'波及効果（総括表）'!$O28*'5-3 雇用表 統合中分類・県内生産額 労働力投入係数'!V26</f>
        <v>0</v>
      </c>
      <c r="V29" s="187">
        <f>'波及効果（総括表）'!$O28*'5-3 雇用表 統合中分類・県内生産額 労働力投入係数'!W26</f>
        <v>0</v>
      </c>
      <c r="W29" s="187">
        <f>'波及効果（総括表）'!$S28*'5-3 雇用表 統合中分類・県内生産額 労働力投入係数'!P26</f>
        <v>0</v>
      </c>
      <c r="X29" s="187">
        <f>'波及効果（総括表）'!$S28*'5-3 雇用表 統合中分類・県内生産額 労働力投入係数'!Q26</f>
        <v>0</v>
      </c>
      <c r="Y29" s="187">
        <f>'波及効果（総括表）'!$S28*'5-3 雇用表 統合中分類・県内生産額 労働力投入係数'!R26</f>
        <v>0</v>
      </c>
      <c r="Z29" s="187">
        <f>'波及効果（総括表）'!$S28*'5-3 雇用表 統合中分類・県内生産額 労働力投入係数'!S26</f>
        <v>0</v>
      </c>
      <c r="AA29" s="187">
        <f>'波及効果（総括表）'!$S28*'5-3 雇用表 統合中分類・県内生産額 労働力投入係数'!T26</f>
        <v>0</v>
      </c>
      <c r="AB29" s="187">
        <f>'波及効果（総括表）'!$S28*'5-3 雇用表 統合中分類・県内生産額 労働力投入係数'!U26</f>
        <v>0</v>
      </c>
      <c r="AC29" s="187">
        <f>'波及効果（総括表）'!$S28*'5-3 雇用表 統合中分類・県内生産額 労働力投入係数'!V26</f>
        <v>0</v>
      </c>
      <c r="AD29" s="187">
        <f>'波及効果（総括表）'!$S28*'5-3 雇用表 統合中分類・県内生産額 労働力投入係数'!W26</f>
        <v>0</v>
      </c>
      <c r="AE29" s="187">
        <f>'波及効果（総括表）'!$AA28*'5-3 雇用表 統合中分類・県内生産額 労働力投入係数'!P26</f>
        <v>0</v>
      </c>
      <c r="AF29" s="187">
        <f>'波及効果（総括表）'!$AA28*'5-3 雇用表 統合中分類・県内生産額 労働力投入係数'!Q26</f>
        <v>0</v>
      </c>
      <c r="AG29" s="187">
        <f>'波及効果（総括表）'!$AA28*'5-3 雇用表 統合中分類・県内生産額 労働力投入係数'!R26</f>
        <v>0</v>
      </c>
      <c r="AH29" s="187">
        <f>'波及効果（総括表）'!$AA28*'5-3 雇用表 統合中分類・県内生産額 労働力投入係数'!S26</f>
        <v>0</v>
      </c>
      <c r="AI29" s="187">
        <f>'波及効果（総括表）'!$AA28*'5-3 雇用表 統合中分類・県内生産額 労働力投入係数'!T26</f>
        <v>0</v>
      </c>
      <c r="AJ29" s="187">
        <f>'波及効果（総括表）'!$AA28*'5-3 雇用表 統合中分類・県内生産額 労働力投入係数'!U26</f>
        <v>0</v>
      </c>
      <c r="AK29" s="187">
        <f>'波及効果（総括表）'!$AA28*'5-3 雇用表 統合中分類・県内生産額 労働力投入係数'!V26</f>
        <v>0</v>
      </c>
      <c r="AL29" s="187">
        <f>'波及効果（総括表）'!$AA28*'5-3 雇用表 統合中分類・県内生産額 労働力投入係数'!W26</f>
        <v>0</v>
      </c>
      <c r="AM29" s="187">
        <f>'波及効果（総括表）'!$AE28*'5-3 雇用表 統合中分類・県内生産額 労働力投入係数'!P26</f>
        <v>0</v>
      </c>
      <c r="AN29" s="187">
        <f>'波及効果（総括表）'!$AE28*'5-3 雇用表 統合中分類・県内生産額 労働力投入係数'!Q26</f>
        <v>0</v>
      </c>
      <c r="AO29" s="187">
        <f>'波及効果（総括表）'!$AE28*'5-3 雇用表 統合中分類・県内生産額 労働力投入係数'!R26</f>
        <v>0</v>
      </c>
      <c r="AP29" s="187">
        <f>'波及効果（総括表）'!$AE28*'5-3 雇用表 統合中分類・県内生産額 労働力投入係数'!S26</f>
        <v>0</v>
      </c>
      <c r="AQ29" s="187">
        <f>'波及効果（総括表）'!$AE28*'5-3 雇用表 統合中分類・県内生産額 労働力投入係数'!T26</f>
        <v>0</v>
      </c>
      <c r="AR29" s="187">
        <f>'波及効果（総括表）'!$AE28*'5-3 雇用表 統合中分類・県内生産額 労働力投入係数'!U26</f>
        <v>0</v>
      </c>
      <c r="AS29" s="187">
        <f>'波及効果（総括表）'!$AE28*'5-3 雇用表 統合中分類・県内生産額 労働力投入係数'!V26</f>
        <v>0</v>
      </c>
      <c r="AT29" s="187">
        <f>'波及効果（総括表）'!$AE28*'5-3 雇用表 統合中分類・県内生産額 労働力投入係数'!W26</f>
        <v>0</v>
      </c>
    </row>
    <row r="30" spans="1:46" s="46" customFormat="1">
      <c r="A30" s="223" t="s">
        <v>415</v>
      </c>
      <c r="B30" s="97" t="s">
        <v>160</v>
      </c>
      <c r="C30" s="223" t="s">
        <v>420</v>
      </c>
      <c r="D30" s="97" t="s">
        <v>164</v>
      </c>
      <c r="E30" s="224" t="s">
        <v>279</v>
      </c>
      <c r="F30" s="64" t="s">
        <v>611</v>
      </c>
      <c r="G30" s="186">
        <f>'波及効果（総括表）'!$K29*'5-3 雇用表 統合中分類・県内生産額 労働力投入係数'!P27</f>
        <v>0</v>
      </c>
      <c r="H30" s="186">
        <f>'波及効果（総括表）'!$K29*'5-3 雇用表 統合中分類・県内生産額 労働力投入係数'!Q27</f>
        <v>0</v>
      </c>
      <c r="I30" s="186">
        <f>'波及効果（総括表）'!$K29*'5-3 雇用表 統合中分類・県内生産額 労働力投入係数'!R27</f>
        <v>0</v>
      </c>
      <c r="J30" s="186">
        <f>'波及効果（総括表）'!$K29*'5-3 雇用表 統合中分類・県内生産額 労働力投入係数'!S27</f>
        <v>0</v>
      </c>
      <c r="K30" s="186">
        <f>'波及効果（総括表）'!$K29*'5-3 雇用表 統合中分類・県内生産額 労働力投入係数'!T27</f>
        <v>0</v>
      </c>
      <c r="L30" s="186">
        <f>'波及効果（総括表）'!$K29*'5-3 雇用表 統合中分類・県内生産額 労働力投入係数'!U27</f>
        <v>0</v>
      </c>
      <c r="M30" s="186">
        <f>'波及効果（総括表）'!$K29*'5-3 雇用表 統合中分類・県内生産額 労働力投入係数'!V27</f>
        <v>0</v>
      </c>
      <c r="N30" s="186">
        <f>'波及効果（総括表）'!$K29*'5-3 雇用表 統合中分類・県内生産額 労働力投入係数'!W27</f>
        <v>0</v>
      </c>
      <c r="O30" s="186">
        <f>'波及効果（総括表）'!$O29*'5-3 雇用表 統合中分類・県内生産額 労働力投入係数'!P27</f>
        <v>0</v>
      </c>
      <c r="P30" s="186">
        <f>'波及効果（総括表）'!$O29*'5-3 雇用表 統合中分類・県内生産額 労働力投入係数'!Q27</f>
        <v>0</v>
      </c>
      <c r="Q30" s="186">
        <f>'波及効果（総括表）'!$O29*'5-3 雇用表 統合中分類・県内生産額 労働力投入係数'!R27</f>
        <v>0</v>
      </c>
      <c r="R30" s="186">
        <f>'波及効果（総括表）'!$O29*'5-3 雇用表 統合中分類・県内生産額 労働力投入係数'!S27</f>
        <v>0</v>
      </c>
      <c r="S30" s="186">
        <f>'波及効果（総括表）'!$O29*'5-3 雇用表 統合中分類・県内生産額 労働力投入係数'!T27</f>
        <v>0</v>
      </c>
      <c r="T30" s="186">
        <f>'波及効果（総括表）'!$O29*'5-3 雇用表 統合中分類・県内生産額 労働力投入係数'!U27</f>
        <v>0</v>
      </c>
      <c r="U30" s="186">
        <f>'波及効果（総括表）'!$O29*'5-3 雇用表 統合中分類・県内生産額 労働力投入係数'!V27</f>
        <v>0</v>
      </c>
      <c r="V30" s="186">
        <f>'波及効果（総括表）'!$O29*'5-3 雇用表 統合中分類・県内生産額 労働力投入係数'!W27</f>
        <v>0</v>
      </c>
      <c r="W30" s="186">
        <f>'波及効果（総括表）'!$S29*'5-3 雇用表 統合中分類・県内生産額 労働力投入係数'!P27</f>
        <v>0</v>
      </c>
      <c r="X30" s="186">
        <f>'波及効果（総括表）'!$S29*'5-3 雇用表 統合中分類・県内生産額 労働力投入係数'!Q27</f>
        <v>0</v>
      </c>
      <c r="Y30" s="186">
        <f>'波及効果（総括表）'!$S29*'5-3 雇用表 統合中分類・県内生産額 労働力投入係数'!R27</f>
        <v>0</v>
      </c>
      <c r="Z30" s="186">
        <f>'波及効果（総括表）'!$S29*'5-3 雇用表 統合中分類・県内生産額 労働力投入係数'!S27</f>
        <v>0</v>
      </c>
      <c r="AA30" s="186">
        <f>'波及効果（総括表）'!$S29*'5-3 雇用表 統合中分類・県内生産額 労働力投入係数'!T27</f>
        <v>0</v>
      </c>
      <c r="AB30" s="186">
        <f>'波及効果（総括表）'!$S29*'5-3 雇用表 統合中分類・県内生産額 労働力投入係数'!U27</f>
        <v>0</v>
      </c>
      <c r="AC30" s="186">
        <f>'波及効果（総括表）'!$S29*'5-3 雇用表 統合中分類・県内生産額 労働力投入係数'!V27</f>
        <v>0</v>
      </c>
      <c r="AD30" s="186">
        <f>'波及効果（総括表）'!$S29*'5-3 雇用表 統合中分類・県内生産額 労働力投入係数'!W27</f>
        <v>0</v>
      </c>
      <c r="AE30" s="186">
        <f>'波及効果（総括表）'!$AA29*'5-3 雇用表 統合中分類・県内生産額 労働力投入係数'!P27</f>
        <v>0</v>
      </c>
      <c r="AF30" s="186">
        <f>'波及効果（総括表）'!$AA29*'5-3 雇用表 統合中分類・県内生産額 労働力投入係数'!Q27</f>
        <v>0</v>
      </c>
      <c r="AG30" s="186">
        <f>'波及効果（総括表）'!$AA29*'5-3 雇用表 統合中分類・県内生産額 労働力投入係数'!R27</f>
        <v>0</v>
      </c>
      <c r="AH30" s="186">
        <f>'波及効果（総括表）'!$AA29*'5-3 雇用表 統合中分類・県内生産額 労働力投入係数'!S27</f>
        <v>0</v>
      </c>
      <c r="AI30" s="186">
        <f>'波及効果（総括表）'!$AA29*'5-3 雇用表 統合中分類・県内生産額 労働力投入係数'!T27</f>
        <v>0</v>
      </c>
      <c r="AJ30" s="186">
        <f>'波及効果（総括表）'!$AA29*'5-3 雇用表 統合中分類・県内生産額 労働力投入係数'!U27</f>
        <v>0</v>
      </c>
      <c r="AK30" s="186">
        <f>'波及効果（総括表）'!$AA29*'5-3 雇用表 統合中分類・県内生産額 労働力投入係数'!V27</f>
        <v>0</v>
      </c>
      <c r="AL30" s="186">
        <f>'波及効果（総括表）'!$AA29*'5-3 雇用表 統合中分類・県内生産額 労働力投入係数'!W27</f>
        <v>0</v>
      </c>
      <c r="AM30" s="186">
        <f>'波及効果（総括表）'!$AE29*'5-3 雇用表 統合中分類・県内生産額 労働力投入係数'!P27</f>
        <v>0</v>
      </c>
      <c r="AN30" s="186">
        <f>'波及効果（総括表）'!$AE29*'5-3 雇用表 統合中分類・県内生産額 労働力投入係数'!Q27</f>
        <v>0</v>
      </c>
      <c r="AO30" s="186">
        <f>'波及効果（総括表）'!$AE29*'5-3 雇用表 統合中分類・県内生産額 労働力投入係数'!R27</f>
        <v>0</v>
      </c>
      <c r="AP30" s="186">
        <f>'波及効果（総括表）'!$AE29*'5-3 雇用表 統合中分類・県内生産額 労働力投入係数'!S27</f>
        <v>0</v>
      </c>
      <c r="AQ30" s="186">
        <f>'波及効果（総括表）'!$AE29*'5-3 雇用表 統合中分類・県内生産額 労働力投入係数'!T27</f>
        <v>0</v>
      </c>
      <c r="AR30" s="186">
        <f>'波及効果（総括表）'!$AE29*'5-3 雇用表 統合中分類・県内生産額 労働力投入係数'!U27</f>
        <v>0</v>
      </c>
      <c r="AS30" s="186">
        <f>'波及効果（総括表）'!$AE29*'5-3 雇用表 統合中分類・県内生産額 労働力投入係数'!V27</f>
        <v>0</v>
      </c>
      <c r="AT30" s="186">
        <f>'波及効果（総括表）'!$AE29*'5-3 雇用表 統合中分類・県内生産額 労働力投入係数'!W27</f>
        <v>0</v>
      </c>
    </row>
    <row r="31" spans="1:46" s="46" customFormat="1">
      <c r="A31" s="223" t="s">
        <v>415</v>
      </c>
      <c r="B31" s="97" t="s">
        <v>160</v>
      </c>
      <c r="C31" s="223" t="s">
        <v>420</v>
      </c>
      <c r="D31" s="97" t="s">
        <v>164</v>
      </c>
      <c r="E31" s="224" t="s">
        <v>280</v>
      </c>
      <c r="F31" s="64" t="s">
        <v>612</v>
      </c>
      <c r="G31" s="186">
        <f>'波及効果（総括表）'!$K30*'5-3 雇用表 統合中分類・県内生産額 労働力投入係数'!P28</f>
        <v>0</v>
      </c>
      <c r="H31" s="186">
        <f>'波及効果（総括表）'!$K30*'5-3 雇用表 統合中分類・県内生産額 労働力投入係数'!Q28</f>
        <v>0</v>
      </c>
      <c r="I31" s="186">
        <f>'波及効果（総括表）'!$K30*'5-3 雇用表 統合中分類・県内生産額 労働力投入係数'!R28</f>
        <v>0</v>
      </c>
      <c r="J31" s="186">
        <f>'波及効果（総括表）'!$K30*'5-3 雇用表 統合中分類・県内生産額 労働力投入係数'!S28</f>
        <v>0</v>
      </c>
      <c r="K31" s="186">
        <f>'波及効果（総括表）'!$K30*'5-3 雇用表 統合中分類・県内生産額 労働力投入係数'!T28</f>
        <v>0</v>
      </c>
      <c r="L31" s="186">
        <f>'波及効果（総括表）'!$K30*'5-3 雇用表 統合中分類・県内生産額 労働力投入係数'!U28</f>
        <v>0</v>
      </c>
      <c r="M31" s="186">
        <f>'波及効果（総括表）'!$K30*'5-3 雇用表 統合中分類・県内生産額 労働力投入係数'!V28</f>
        <v>0</v>
      </c>
      <c r="N31" s="186">
        <f>'波及効果（総括表）'!$K30*'5-3 雇用表 統合中分類・県内生産額 労働力投入係数'!W28</f>
        <v>0</v>
      </c>
      <c r="O31" s="186">
        <f>'波及効果（総括表）'!$O30*'5-3 雇用表 統合中分類・県内生産額 労働力投入係数'!P28</f>
        <v>0</v>
      </c>
      <c r="P31" s="186">
        <f>'波及効果（総括表）'!$O30*'5-3 雇用表 統合中分類・県内生産額 労働力投入係数'!Q28</f>
        <v>0</v>
      </c>
      <c r="Q31" s="186">
        <f>'波及効果（総括表）'!$O30*'5-3 雇用表 統合中分類・県内生産額 労働力投入係数'!R28</f>
        <v>0</v>
      </c>
      <c r="R31" s="186">
        <f>'波及効果（総括表）'!$O30*'5-3 雇用表 統合中分類・県内生産額 労働力投入係数'!S28</f>
        <v>0</v>
      </c>
      <c r="S31" s="186">
        <f>'波及効果（総括表）'!$O30*'5-3 雇用表 統合中分類・県内生産額 労働力投入係数'!T28</f>
        <v>0</v>
      </c>
      <c r="T31" s="186">
        <f>'波及効果（総括表）'!$O30*'5-3 雇用表 統合中分類・県内生産額 労働力投入係数'!U28</f>
        <v>0</v>
      </c>
      <c r="U31" s="186">
        <f>'波及効果（総括表）'!$O30*'5-3 雇用表 統合中分類・県内生産額 労働力投入係数'!V28</f>
        <v>0</v>
      </c>
      <c r="V31" s="186">
        <f>'波及効果（総括表）'!$O30*'5-3 雇用表 統合中分類・県内生産額 労働力投入係数'!W28</f>
        <v>0</v>
      </c>
      <c r="W31" s="186">
        <f>'波及効果（総括表）'!$S30*'5-3 雇用表 統合中分類・県内生産額 労働力投入係数'!P28</f>
        <v>0</v>
      </c>
      <c r="X31" s="186">
        <f>'波及効果（総括表）'!$S30*'5-3 雇用表 統合中分類・県内生産額 労働力投入係数'!Q28</f>
        <v>0</v>
      </c>
      <c r="Y31" s="186">
        <f>'波及効果（総括表）'!$S30*'5-3 雇用表 統合中分類・県内生産額 労働力投入係数'!R28</f>
        <v>0</v>
      </c>
      <c r="Z31" s="186">
        <f>'波及効果（総括表）'!$S30*'5-3 雇用表 統合中分類・県内生産額 労働力投入係数'!S28</f>
        <v>0</v>
      </c>
      <c r="AA31" s="186">
        <f>'波及効果（総括表）'!$S30*'5-3 雇用表 統合中分類・県内生産額 労働力投入係数'!T28</f>
        <v>0</v>
      </c>
      <c r="AB31" s="186">
        <f>'波及効果（総括表）'!$S30*'5-3 雇用表 統合中分類・県内生産額 労働力投入係数'!U28</f>
        <v>0</v>
      </c>
      <c r="AC31" s="186">
        <f>'波及効果（総括表）'!$S30*'5-3 雇用表 統合中分類・県内生産額 労働力投入係数'!V28</f>
        <v>0</v>
      </c>
      <c r="AD31" s="186">
        <f>'波及効果（総括表）'!$S30*'5-3 雇用表 統合中分類・県内生産額 労働力投入係数'!W28</f>
        <v>0</v>
      </c>
      <c r="AE31" s="186">
        <f>'波及効果（総括表）'!$AA30*'5-3 雇用表 統合中分類・県内生産額 労働力投入係数'!P28</f>
        <v>0</v>
      </c>
      <c r="AF31" s="186">
        <f>'波及効果（総括表）'!$AA30*'5-3 雇用表 統合中分類・県内生産額 労働力投入係数'!Q28</f>
        <v>0</v>
      </c>
      <c r="AG31" s="186">
        <f>'波及効果（総括表）'!$AA30*'5-3 雇用表 統合中分類・県内生産額 労働力投入係数'!R28</f>
        <v>0</v>
      </c>
      <c r="AH31" s="186">
        <f>'波及効果（総括表）'!$AA30*'5-3 雇用表 統合中分類・県内生産額 労働力投入係数'!S28</f>
        <v>0</v>
      </c>
      <c r="AI31" s="186">
        <f>'波及効果（総括表）'!$AA30*'5-3 雇用表 統合中分類・県内生産額 労働力投入係数'!T28</f>
        <v>0</v>
      </c>
      <c r="AJ31" s="186">
        <f>'波及効果（総括表）'!$AA30*'5-3 雇用表 統合中分類・県内生産額 労働力投入係数'!U28</f>
        <v>0</v>
      </c>
      <c r="AK31" s="186">
        <f>'波及効果（総括表）'!$AA30*'5-3 雇用表 統合中分類・県内生産額 労働力投入係数'!V28</f>
        <v>0</v>
      </c>
      <c r="AL31" s="186">
        <f>'波及効果（総括表）'!$AA30*'5-3 雇用表 統合中分類・県内生産額 労働力投入係数'!W28</f>
        <v>0</v>
      </c>
      <c r="AM31" s="186">
        <f>'波及効果（総括表）'!$AE30*'5-3 雇用表 統合中分類・県内生産額 労働力投入係数'!P28</f>
        <v>0</v>
      </c>
      <c r="AN31" s="186">
        <f>'波及効果（総括表）'!$AE30*'5-3 雇用表 統合中分類・県内生産額 労働力投入係数'!Q28</f>
        <v>0</v>
      </c>
      <c r="AO31" s="186">
        <f>'波及効果（総括表）'!$AE30*'5-3 雇用表 統合中分類・県内生産額 労働力投入係数'!R28</f>
        <v>0</v>
      </c>
      <c r="AP31" s="186">
        <f>'波及効果（総括表）'!$AE30*'5-3 雇用表 統合中分類・県内生産額 労働力投入係数'!S28</f>
        <v>0</v>
      </c>
      <c r="AQ31" s="186">
        <f>'波及効果（総括表）'!$AE30*'5-3 雇用表 統合中分類・県内生産額 労働力投入係数'!T28</f>
        <v>0</v>
      </c>
      <c r="AR31" s="186">
        <f>'波及効果（総括表）'!$AE30*'5-3 雇用表 統合中分類・県内生産額 労働力投入係数'!U28</f>
        <v>0</v>
      </c>
      <c r="AS31" s="186">
        <f>'波及効果（総括表）'!$AE30*'5-3 雇用表 統合中分類・県内生産額 労働力投入係数'!V28</f>
        <v>0</v>
      </c>
      <c r="AT31" s="186">
        <f>'波及効果（総括表）'!$AE30*'5-3 雇用表 統合中分類・県内生産額 労働力投入係数'!W28</f>
        <v>0</v>
      </c>
    </row>
    <row r="32" spans="1:46" s="46" customFormat="1">
      <c r="A32" s="223" t="s">
        <v>415</v>
      </c>
      <c r="B32" s="97" t="s">
        <v>160</v>
      </c>
      <c r="C32" s="223" t="s">
        <v>420</v>
      </c>
      <c r="D32" s="97" t="s">
        <v>164</v>
      </c>
      <c r="E32" s="224" t="s">
        <v>281</v>
      </c>
      <c r="F32" s="64" t="s">
        <v>18</v>
      </c>
      <c r="G32" s="186">
        <f>'波及効果（総括表）'!$K31*'5-3 雇用表 統合中分類・県内生産額 労働力投入係数'!P29</f>
        <v>0</v>
      </c>
      <c r="H32" s="186">
        <f>'波及効果（総括表）'!$K31*'5-3 雇用表 統合中分類・県内生産額 労働力投入係数'!Q29</f>
        <v>0</v>
      </c>
      <c r="I32" s="186">
        <f>'波及効果（総括表）'!$K31*'5-3 雇用表 統合中分類・県内生産額 労働力投入係数'!R29</f>
        <v>0</v>
      </c>
      <c r="J32" s="186">
        <f>'波及効果（総括表）'!$K31*'5-3 雇用表 統合中分類・県内生産額 労働力投入係数'!S29</f>
        <v>0</v>
      </c>
      <c r="K32" s="186">
        <f>'波及効果（総括表）'!$K31*'5-3 雇用表 統合中分類・県内生産額 労働力投入係数'!T29</f>
        <v>0</v>
      </c>
      <c r="L32" s="186">
        <f>'波及効果（総括表）'!$K31*'5-3 雇用表 統合中分類・県内生産額 労働力投入係数'!U29</f>
        <v>0</v>
      </c>
      <c r="M32" s="186">
        <f>'波及効果（総括表）'!$K31*'5-3 雇用表 統合中分類・県内生産額 労働力投入係数'!V29</f>
        <v>0</v>
      </c>
      <c r="N32" s="186">
        <f>'波及効果（総括表）'!$K31*'5-3 雇用表 統合中分類・県内生産額 労働力投入係数'!W29</f>
        <v>0</v>
      </c>
      <c r="O32" s="186">
        <f>'波及効果（総括表）'!$O31*'5-3 雇用表 統合中分類・県内生産額 労働力投入係数'!P29</f>
        <v>0</v>
      </c>
      <c r="P32" s="186">
        <f>'波及効果（総括表）'!$O31*'5-3 雇用表 統合中分類・県内生産額 労働力投入係数'!Q29</f>
        <v>0</v>
      </c>
      <c r="Q32" s="186">
        <f>'波及効果（総括表）'!$O31*'5-3 雇用表 統合中分類・県内生産額 労働力投入係数'!R29</f>
        <v>0</v>
      </c>
      <c r="R32" s="186">
        <f>'波及効果（総括表）'!$O31*'5-3 雇用表 統合中分類・県内生産額 労働力投入係数'!S29</f>
        <v>0</v>
      </c>
      <c r="S32" s="186">
        <f>'波及効果（総括表）'!$O31*'5-3 雇用表 統合中分類・県内生産額 労働力投入係数'!T29</f>
        <v>0</v>
      </c>
      <c r="T32" s="186">
        <f>'波及効果（総括表）'!$O31*'5-3 雇用表 統合中分類・県内生産額 労働力投入係数'!U29</f>
        <v>0</v>
      </c>
      <c r="U32" s="186">
        <f>'波及効果（総括表）'!$O31*'5-3 雇用表 統合中分類・県内生産額 労働力投入係数'!V29</f>
        <v>0</v>
      </c>
      <c r="V32" s="186">
        <f>'波及効果（総括表）'!$O31*'5-3 雇用表 統合中分類・県内生産額 労働力投入係数'!W29</f>
        <v>0</v>
      </c>
      <c r="W32" s="186">
        <f>'波及効果（総括表）'!$S31*'5-3 雇用表 統合中分類・県内生産額 労働力投入係数'!P29</f>
        <v>0</v>
      </c>
      <c r="X32" s="186">
        <f>'波及効果（総括表）'!$S31*'5-3 雇用表 統合中分類・県内生産額 労働力投入係数'!Q29</f>
        <v>0</v>
      </c>
      <c r="Y32" s="186">
        <f>'波及効果（総括表）'!$S31*'5-3 雇用表 統合中分類・県内生産額 労働力投入係数'!R29</f>
        <v>0</v>
      </c>
      <c r="Z32" s="186">
        <f>'波及効果（総括表）'!$S31*'5-3 雇用表 統合中分類・県内生産額 労働力投入係数'!S29</f>
        <v>0</v>
      </c>
      <c r="AA32" s="186">
        <f>'波及効果（総括表）'!$S31*'5-3 雇用表 統合中分類・県内生産額 労働力投入係数'!T29</f>
        <v>0</v>
      </c>
      <c r="AB32" s="186">
        <f>'波及効果（総括表）'!$S31*'5-3 雇用表 統合中分類・県内生産額 労働力投入係数'!U29</f>
        <v>0</v>
      </c>
      <c r="AC32" s="186">
        <f>'波及効果（総括表）'!$S31*'5-3 雇用表 統合中分類・県内生産額 労働力投入係数'!V29</f>
        <v>0</v>
      </c>
      <c r="AD32" s="186">
        <f>'波及効果（総括表）'!$S31*'5-3 雇用表 統合中分類・県内生産額 労働力投入係数'!W29</f>
        <v>0</v>
      </c>
      <c r="AE32" s="186">
        <f>'波及効果（総括表）'!$AA31*'5-3 雇用表 統合中分類・県内生産額 労働力投入係数'!P29</f>
        <v>0</v>
      </c>
      <c r="AF32" s="186">
        <f>'波及効果（総括表）'!$AA31*'5-3 雇用表 統合中分類・県内生産額 労働力投入係数'!Q29</f>
        <v>0</v>
      </c>
      <c r="AG32" s="186">
        <f>'波及効果（総括表）'!$AA31*'5-3 雇用表 統合中分類・県内生産額 労働力投入係数'!R29</f>
        <v>0</v>
      </c>
      <c r="AH32" s="186">
        <f>'波及効果（総括表）'!$AA31*'5-3 雇用表 統合中分類・県内生産額 労働力投入係数'!S29</f>
        <v>0</v>
      </c>
      <c r="AI32" s="186">
        <f>'波及効果（総括表）'!$AA31*'5-3 雇用表 統合中分類・県内生産額 労働力投入係数'!T29</f>
        <v>0</v>
      </c>
      <c r="AJ32" s="186">
        <f>'波及効果（総括表）'!$AA31*'5-3 雇用表 統合中分類・県内生産額 労働力投入係数'!U29</f>
        <v>0</v>
      </c>
      <c r="AK32" s="186">
        <f>'波及効果（総括表）'!$AA31*'5-3 雇用表 統合中分類・県内生産額 労働力投入係数'!V29</f>
        <v>0</v>
      </c>
      <c r="AL32" s="186">
        <f>'波及効果（総括表）'!$AA31*'5-3 雇用表 統合中分類・県内生産額 労働力投入係数'!W29</f>
        <v>0</v>
      </c>
      <c r="AM32" s="186">
        <f>'波及効果（総括表）'!$AE31*'5-3 雇用表 統合中分類・県内生産額 労働力投入係数'!P29</f>
        <v>0</v>
      </c>
      <c r="AN32" s="186">
        <f>'波及効果（総括表）'!$AE31*'5-3 雇用表 統合中分類・県内生産額 労働力投入係数'!Q29</f>
        <v>0</v>
      </c>
      <c r="AO32" s="186">
        <f>'波及効果（総括表）'!$AE31*'5-3 雇用表 統合中分類・県内生産額 労働力投入係数'!R29</f>
        <v>0</v>
      </c>
      <c r="AP32" s="186">
        <f>'波及効果（総括表）'!$AE31*'5-3 雇用表 統合中分類・県内生産額 労働力投入係数'!S29</f>
        <v>0</v>
      </c>
      <c r="AQ32" s="186">
        <f>'波及効果（総括表）'!$AE31*'5-3 雇用表 統合中分類・県内生産額 労働力投入係数'!T29</f>
        <v>0</v>
      </c>
      <c r="AR32" s="186">
        <f>'波及効果（総括表）'!$AE31*'5-3 雇用表 統合中分類・県内生産額 労働力投入係数'!U29</f>
        <v>0</v>
      </c>
      <c r="AS32" s="186">
        <f>'波及効果（総括表）'!$AE31*'5-3 雇用表 統合中分類・県内生産額 労働力投入係数'!V29</f>
        <v>0</v>
      </c>
      <c r="AT32" s="186">
        <f>'波及効果（総括表）'!$AE31*'5-3 雇用表 統合中分類・県内生産額 労働力投入係数'!W29</f>
        <v>0</v>
      </c>
    </row>
    <row r="33" spans="1:46" s="46" customFormat="1">
      <c r="A33" s="223" t="s">
        <v>415</v>
      </c>
      <c r="B33" s="97" t="s">
        <v>160</v>
      </c>
      <c r="C33" s="223" t="s">
        <v>420</v>
      </c>
      <c r="D33" s="97" t="s">
        <v>164</v>
      </c>
      <c r="E33" s="224" t="s">
        <v>282</v>
      </c>
      <c r="F33" s="64" t="s">
        <v>19</v>
      </c>
      <c r="G33" s="186">
        <f>'波及効果（総括表）'!$K32*'5-3 雇用表 統合中分類・県内生産額 労働力投入係数'!P30</f>
        <v>0</v>
      </c>
      <c r="H33" s="186">
        <f>'波及効果（総括表）'!$K32*'5-3 雇用表 統合中分類・県内生産額 労働力投入係数'!Q30</f>
        <v>0</v>
      </c>
      <c r="I33" s="186">
        <f>'波及効果（総括表）'!$K32*'5-3 雇用表 統合中分類・県内生産額 労働力投入係数'!R30</f>
        <v>0</v>
      </c>
      <c r="J33" s="186">
        <f>'波及効果（総括表）'!$K32*'5-3 雇用表 統合中分類・県内生産額 労働力投入係数'!S30</f>
        <v>0</v>
      </c>
      <c r="K33" s="186">
        <f>'波及効果（総括表）'!$K32*'5-3 雇用表 統合中分類・県内生産額 労働力投入係数'!T30</f>
        <v>0</v>
      </c>
      <c r="L33" s="186">
        <f>'波及効果（総括表）'!$K32*'5-3 雇用表 統合中分類・県内生産額 労働力投入係数'!U30</f>
        <v>0</v>
      </c>
      <c r="M33" s="186">
        <f>'波及効果（総括表）'!$K32*'5-3 雇用表 統合中分類・県内生産額 労働力投入係数'!V30</f>
        <v>0</v>
      </c>
      <c r="N33" s="186">
        <f>'波及効果（総括表）'!$K32*'5-3 雇用表 統合中分類・県内生産額 労働力投入係数'!W30</f>
        <v>0</v>
      </c>
      <c r="O33" s="186">
        <f>'波及効果（総括表）'!$O32*'5-3 雇用表 統合中分類・県内生産額 労働力投入係数'!P30</f>
        <v>0</v>
      </c>
      <c r="P33" s="186">
        <f>'波及効果（総括表）'!$O32*'5-3 雇用表 統合中分類・県内生産額 労働力投入係数'!Q30</f>
        <v>0</v>
      </c>
      <c r="Q33" s="186">
        <f>'波及効果（総括表）'!$O32*'5-3 雇用表 統合中分類・県内生産額 労働力投入係数'!R30</f>
        <v>0</v>
      </c>
      <c r="R33" s="186">
        <f>'波及効果（総括表）'!$O32*'5-3 雇用表 統合中分類・県内生産額 労働力投入係数'!S30</f>
        <v>0</v>
      </c>
      <c r="S33" s="186">
        <f>'波及効果（総括表）'!$O32*'5-3 雇用表 統合中分類・県内生産額 労働力投入係数'!T30</f>
        <v>0</v>
      </c>
      <c r="T33" s="186">
        <f>'波及効果（総括表）'!$O32*'5-3 雇用表 統合中分類・県内生産額 労働力投入係数'!U30</f>
        <v>0</v>
      </c>
      <c r="U33" s="186">
        <f>'波及効果（総括表）'!$O32*'5-3 雇用表 統合中分類・県内生産額 労働力投入係数'!V30</f>
        <v>0</v>
      </c>
      <c r="V33" s="186">
        <f>'波及効果（総括表）'!$O32*'5-3 雇用表 統合中分類・県内生産額 労働力投入係数'!W30</f>
        <v>0</v>
      </c>
      <c r="W33" s="186">
        <f>'波及効果（総括表）'!$S32*'5-3 雇用表 統合中分類・県内生産額 労働力投入係数'!P30</f>
        <v>0</v>
      </c>
      <c r="X33" s="186">
        <f>'波及効果（総括表）'!$S32*'5-3 雇用表 統合中分類・県内生産額 労働力投入係数'!Q30</f>
        <v>0</v>
      </c>
      <c r="Y33" s="186">
        <f>'波及効果（総括表）'!$S32*'5-3 雇用表 統合中分類・県内生産額 労働力投入係数'!R30</f>
        <v>0</v>
      </c>
      <c r="Z33" s="186">
        <f>'波及効果（総括表）'!$S32*'5-3 雇用表 統合中分類・県内生産額 労働力投入係数'!S30</f>
        <v>0</v>
      </c>
      <c r="AA33" s="186">
        <f>'波及効果（総括表）'!$S32*'5-3 雇用表 統合中分類・県内生産額 労働力投入係数'!T30</f>
        <v>0</v>
      </c>
      <c r="AB33" s="186">
        <f>'波及効果（総括表）'!$S32*'5-3 雇用表 統合中分類・県内生産額 労働力投入係数'!U30</f>
        <v>0</v>
      </c>
      <c r="AC33" s="186">
        <f>'波及効果（総括表）'!$S32*'5-3 雇用表 統合中分類・県内生産額 労働力投入係数'!V30</f>
        <v>0</v>
      </c>
      <c r="AD33" s="186">
        <f>'波及効果（総括表）'!$S32*'5-3 雇用表 統合中分類・県内生産額 労働力投入係数'!W30</f>
        <v>0</v>
      </c>
      <c r="AE33" s="186">
        <f>'波及効果（総括表）'!$AA32*'5-3 雇用表 統合中分類・県内生産額 労働力投入係数'!P30</f>
        <v>0</v>
      </c>
      <c r="AF33" s="186">
        <f>'波及効果（総括表）'!$AA32*'5-3 雇用表 統合中分類・県内生産額 労働力投入係数'!Q30</f>
        <v>0</v>
      </c>
      <c r="AG33" s="186">
        <f>'波及効果（総括表）'!$AA32*'5-3 雇用表 統合中分類・県内生産額 労働力投入係数'!R30</f>
        <v>0</v>
      </c>
      <c r="AH33" s="186">
        <f>'波及効果（総括表）'!$AA32*'5-3 雇用表 統合中分類・県内生産額 労働力投入係数'!S30</f>
        <v>0</v>
      </c>
      <c r="AI33" s="186">
        <f>'波及効果（総括表）'!$AA32*'5-3 雇用表 統合中分類・県内生産額 労働力投入係数'!T30</f>
        <v>0</v>
      </c>
      <c r="AJ33" s="186">
        <f>'波及効果（総括表）'!$AA32*'5-3 雇用表 統合中分類・県内生産額 労働力投入係数'!U30</f>
        <v>0</v>
      </c>
      <c r="AK33" s="186">
        <f>'波及効果（総括表）'!$AA32*'5-3 雇用表 統合中分類・県内生産額 労働力投入係数'!V30</f>
        <v>0</v>
      </c>
      <c r="AL33" s="186">
        <f>'波及効果（総括表）'!$AA32*'5-3 雇用表 統合中分類・県内生産額 労働力投入係数'!W30</f>
        <v>0</v>
      </c>
      <c r="AM33" s="186">
        <f>'波及効果（総括表）'!$AE32*'5-3 雇用表 統合中分類・県内生産額 労働力投入係数'!P30</f>
        <v>0</v>
      </c>
      <c r="AN33" s="186">
        <f>'波及効果（総括表）'!$AE32*'5-3 雇用表 統合中分類・県内生産額 労働力投入係数'!Q30</f>
        <v>0</v>
      </c>
      <c r="AO33" s="186">
        <f>'波及効果（総括表）'!$AE32*'5-3 雇用表 統合中分類・県内生産額 労働力投入係数'!R30</f>
        <v>0</v>
      </c>
      <c r="AP33" s="186">
        <f>'波及効果（総括表）'!$AE32*'5-3 雇用表 統合中分類・県内生産額 労働力投入係数'!S30</f>
        <v>0</v>
      </c>
      <c r="AQ33" s="186">
        <f>'波及効果（総括表）'!$AE32*'5-3 雇用表 統合中分類・県内生産額 労働力投入係数'!T30</f>
        <v>0</v>
      </c>
      <c r="AR33" s="186">
        <f>'波及効果（総括表）'!$AE32*'5-3 雇用表 統合中分類・県内生産額 労働力投入係数'!U30</f>
        <v>0</v>
      </c>
      <c r="AS33" s="186">
        <f>'波及効果（総括表）'!$AE32*'5-3 雇用表 統合中分類・県内生産額 労働力投入係数'!V30</f>
        <v>0</v>
      </c>
      <c r="AT33" s="186">
        <f>'波及効果（総括表）'!$AE32*'5-3 雇用表 統合中分類・県内生産額 労働力投入係数'!W30</f>
        <v>0</v>
      </c>
    </row>
    <row r="34" spans="1:46" s="46" customFormat="1">
      <c r="A34" s="225" t="s">
        <v>415</v>
      </c>
      <c r="B34" s="220" t="s">
        <v>160</v>
      </c>
      <c r="C34" s="225" t="s">
        <v>420</v>
      </c>
      <c r="D34" s="220" t="s">
        <v>164</v>
      </c>
      <c r="E34" s="226" t="s">
        <v>283</v>
      </c>
      <c r="F34" s="221" t="s">
        <v>20</v>
      </c>
      <c r="G34" s="187">
        <f>'波及効果（総括表）'!$K33*'5-3 雇用表 統合中分類・県内生産額 労働力投入係数'!P31</f>
        <v>0</v>
      </c>
      <c r="H34" s="187">
        <f>'波及効果（総括表）'!$K33*'5-3 雇用表 統合中分類・県内生産額 労働力投入係数'!Q31</f>
        <v>0</v>
      </c>
      <c r="I34" s="187">
        <f>'波及効果（総括表）'!$K33*'5-3 雇用表 統合中分類・県内生産額 労働力投入係数'!R31</f>
        <v>0</v>
      </c>
      <c r="J34" s="187">
        <f>'波及効果（総括表）'!$K33*'5-3 雇用表 統合中分類・県内生産額 労働力投入係数'!S31</f>
        <v>0</v>
      </c>
      <c r="K34" s="187">
        <f>'波及効果（総括表）'!$K33*'5-3 雇用表 統合中分類・県内生産額 労働力投入係数'!T31</f>
        <v>0</v>
      </c>
      <c r="L34" s="187">
        <f>'波及効果（総括表）'!$K33*'5-3 雇用表 統合中分類・県内生産額 労働力投入係数'!U31</f>
        <v>0</v>
      </c>
      <c r="M34" s="187">
        <f>'波及効果（総括表）'!$K33*'5-3 雇用表 統合中分類・県内生産額 労働力投入係数'!V31</f>
        <v>0</v>
      </c>
      <c r="N34" s="187">
        <f>'波及効果（総括表）'!$K33*'5-3 雇用表 統合中分類・県内生産額 労働力投入係数'!W31</f>
        <v>0</v>
      </c>
      <c r="O34" s="187">
        <f>'波及効果（総括表）'!$O33*'5-3 雇用表 統合中分類・県内生産額 労働力投入係数'!P31</f>
        <v>0</v>
      </c>
      <c r="P34" s="187">
        <f>'波及効果（総括表）'!$O33*'5-3 雇用表 統合中分類・県内生産額 労働力投入係数'!Q31</f>
        <v>0</v>
      </c>
      <c r="Q34" s="187">
        <f>'波及効果（総括表）'!$O33*'5-3 雇用表 統合中分類・県内生産額 労働力投入係数'!R31</f>
        <v>0</v>
      </c>
      <c r="R34" s="187">
        <f>'波及効果（総括表）'!$O33*'5-3 雇用表 統合中分類・県内生産額 労働力投入係数'!S31</f>
        <v>0</v>
      </c>
      <c r="S34" s="187">
        <f>'波及効果（総括表）'!$O33*'5-3 雇用表 統合中分類・県内生産額 労働力投入係数'!T31</f>
        <v>0</v>
      </c>
      <c r="T34" s="187">
        <f>'波及効果（総括表）'!$O33*'5-3 雇用表 統合中分類・県内生産額 労働力投入係数'!U31</f>
        <v>0</v>
      </c>
      <c r="U34" s="187">
        <f>'波及効果（総括表）'!$O33*'5-3 雇用表 統合中分類・県内生産額 労働力投入係数'!V31</f>
        <v>0</v>
      </c>
      <c r="V34" s="187">
        <f>'波及効果（総括表）'!$O33*'5-3 雇用表 統合中分類・県内生産額 労働力投入係数'!W31</f>
        <v>0</v>
      </c>
      <c r="W34" s="187">
        <f>'波及効果（総括表）'!$S33*'5-3 雇用表 統合中分類・県内生産額 労働力投入係数'!P31</f>
        <v>0</v>
      </c>
      <c r="X34" s="187">
        <f>'波及効果（総括表）'!$S33*'5-3 雇用表 統合中分類・県内生産額 労働力投入係数'!Q31</f>
        <v>0</v>
      </c>
      <c r="Y34" s="187">
        <f>'波及効果（総括表）'!$S33*'5-3 雇用表 統合中分類・県内生産額 労働力投入係数'!R31</f>
        <v>0</v>
      </c>
      <c r="Z34" s="187">
        <f>'波及効果（総括表）'!$S33*'5-3 雇用表 統合中分類・県内生産額 労働力投入係数'!S31</f>
        <v>0</v>
      </c>
      <c r="AA34" s="187">
        <f>'波及効果（総括表）'!$S33*'5-3 雇用表 統合中分類・県内生産額 労働力投入係数'!T31</f>
        <v>0</v>
      </c>
      <c r="AB34" s="187">
        <f>'波及効果（総括表）'!$S33*'5-3 雇用表 統合中分類・県内生産額 労働力投入係数'!U31</f>
        <v>0</v>
      </c>
      <c r="AC34" s="187">
        <f>'波及効果（総括表）'!$S33*'5-3 雇用表 統合中分類・県内生産額 労働力投入係数'!V31</f>
        <v>0</v>
      </c>
      <c r="AD34" s="187">
        <f>'波及効果（総括表）'!$S33*'5-3 雇用表 統合中分類・県内生産額 労働力投入係数'!W31</f>
        <v>0</v>
      </c>
      <c r="AE34" s="187">
        <f>'波及効果（総括表）'!$AA33*'5-3 雇用表 統合中分類・県内生産額 労働力投入係数'!P31</f>
        <v>0</v>
      </c>
      <c r="AF34" s="187">
        <f>'波及効果（総括表）'!$AA33*'5-3 雇用表 統合中分類・県内生産額 労働力投入係数'!Q31</f>
        <v>0</v>
      </c>
      <c r="AG34" s="187">
        <f>'波及効果（総括表）'!$AA33*'5-3 雇用表 統合中分類・県内生産額 労働力投入係数'!R31</f>
        <v>0</v>
      </c>
      <c r="AH34" s="187">
        <f>'波及効果（総括表）'!$AA33*'5-3 雇用表 統合中分類・県内生産額 労働力投入係数'!S31</f>
        <v>0</v>
      </c>
      <c r="AI34" s="187">
        <f>'波及効果（総括表）'!$AA33*'5-3 雇用表 統合中分類・県内生産額 労働力投入係数'!T31</f>
        <v>0</v>
      </c>
      <c r="AJ34" s="187">
        <f>'波及効果（総括表）'!$AA33*'5-3 雇用表 統合中分類・県内生産額 労働力投入係数'!U31</f>
        <v>0</v>
      </c>
      <c r="AK34" s="187">
        <f>'波及効果（総括表）'!$AA33*'5-3 雇用表 統合中分類・県内生産額 労働力投入係数'!V31</f>
        <v>0</v>
      </c>
      <c r="AL34" s="187">
        <f>'波及効果（総括表）'!$AA33*'5-3 雇用表 統合中分類・県内生産額 労働力投入係数'!W31</f>
        <v>0</v>
      </c>
      <c r="AM34" s="187">
        <f>'波及効果（総括表）'!$AE33*'5-3 雇用表 統合中分類・県内生産額 労働力投入係数'!P31</f>
        <v>0</v>
      </c>
      <c r="AN34" s="187">
        <f>'波及効果（総括表）'!$AE33*'5-3 雇用表 統合中分類・県内生産額 労働力投入係数'!Q31</f>
        <v>0</v>
      </c>
      <c r="AO34" s="187">
        <f>'波及効果（総括表）'!$AE33*'5-3 雇用表 統合中分類・県内生産額 労働力投入係数'!R31</f>
        <v>0</v>
      </c>
      <c r="AP34" s="187">
        <f>'波及効果（総括表）'!$AE33*'5-3 雇用表 統合中分類・県内生産額 労働力投入係数'!S31</f>
        <v>0</v>
      </c>
      <c r="AQ34" s="187">
        <f>'波及効果（総括表）'!$AE33*'5-3 雇用表 統合中分類・県内生産額 労働力投入係数'!T31</f>
        <v>0</v>
      </c>
      <c r="AR34" s="187">
        <f>'波及効果（総括表）'!$AE33*'5-3 雇用表 統合中分類・県内生産額 労働力投入係数'!U31</f>
        <v>0</v>
      </c>
      <c r="AS34" s="187">
        <f>'波及効果（総括表）'!$AE33*'5-3 雇用表 統合中分類・県内生産額 労働力投入係数'!V31</f>
        <v>0</v>
      </c>
      <c r="AT34" s="187">
        <f>'波及効果（総括表）'!$AE33*'5-3 雇用表 統合中分類・県内生産額 労働力投入係数'!W31</f>
        <v>0</v>
      </c>
    </row>
    <row r="35" spans="1:46" s="46" customFormat="1">
      <c r="A35" s="223" t="s">
        <v>415</v>
      </c>
      <c r="B35" s="97" t="s">
        <v>160</v>
      </c>
      <c r="C35" s="223" t="s">
        <v>420</v>
      </c>
      <c r="D35" s="97" t="s">
        <v>164</v>
      </c>
      <c r="E35" s="224" t="s">
        <v>284</v>
      </c>
      <c r="F35" s="64" t="s">
        <v>380</v>
      </c>
      <c r="G35" s="186">
        <f>'波及効果（総括表）'!$K34*'5-3 雇用表 統合中分類・県内生産額 労働力投入係数'!P32</f>
        <v>0</v>
      </c>
      <c r="H35" s="186">
        <f>'波及効果（総括表）'!$K34*'5-3 雇用表 統合中分類・県内生産額 労働力投入係数'!Q32</f>
        <v>0</v>
      </c>
      <c r="I35" s="186">
        <f>'波及効果（総括表）'!$K34*'5-3 雇用表 統合中分類・県内生産額 労働力投入係数'!R32</f>
        <v>0</v>
      </c>
      <c r="J35" s="186">
        <f>'波及効果（総括表）'!$K34*'5-3 雇用表 統合中分類・県内生産額 労働力投入係数'!S32</f>
        <v>0</v>
      </c>
      <c r="K35" s="186">
        <f>'波及効果（総括表）'!$K34*'5-3 雇用表 統合中分類・県内生産額 労働力投入係数'!T32</f>
        <v>0</v>
      </c>
      <c r="L35" s="186">
        <f>'波及効果（総括表）'!$K34*'5-3 雇用表 統合中分類・県内生産額 労働力投入係数'!U32</f>
        <v>0</v>
      </c>
      <c r="M35" s="186">
        <f>'波及効果（総括表）'!$K34*'5-3 雇用表 統合中分類・県内生産額 労働力投入係数'!V32</f>
        <v>0</v>
      </c>
      <c r="N35" s="186">
        <f>'波及効果（総括表）'!$K34*'5-3 雇用表 統合中分類・県内生産額 労働力投入係数'!W32</f>
        <v>0</v>
      </c>
      <c r="O35" s="186">
        <f>'波及効果（総括表）'!$O34*'5-3 雇用表 統合中分類・県内生産額 労働力投入係数'!P32</f>
        <v>0</v>
      </c>
      <c r="P35" s="186">
        <f>'波及効果（総括表）'!$O34*'5-3 雇用表 統合中分類・県内生産額 労働力投入係数'!Q32</f>
        <v>0</v>
      </c>
      <c r="Q35" s="186">
        <f>'波及効果（総括表）'!$O34*'5-3 雇用表 統合中分類・県内生産額 労働力投入係数'!R32</f>
        <v>0</v>
      </c>
      <c r="R35" s="186">
        <f>'波及効果（総括表）'!$O34*'5-3 雇用表 統合中分類・県内生産額 労働力投入係数'!S32</f>
        <v>0</v>
      </c>
      <c r="S35" s="186">
        <f>'波及効果（総括表）'!$O34*'5-3 雇用表 統合中分類・県内生産額 労働力投入係数'!T32</f>
        <v>0</v>
      </c>
      <c r="T35" s="186">
        <f>'波及効果（総括表）'!$O34*'5-3 雇用表 統合中分類・県内生産額 労働力投入係数'!U32</f>
        <v>0</v>
      </c>
      <c r="U35" s="186">
        <f>'波及効果（総括表）'!$O34*'5-3 雇用表 統合中分類・県内生産額 労働力投入係数'!V32</f>
        <v>0</v>
      </c>
      <c r="V35" s="186">
        <f>'波及効果（総括表）'!$O34*'5-3 雇用表 統合中分類・県内生産額 労働力投入係数'!W32</f>
        <v>0</v>
      </c>
      <c r="W35" s="186">
        <f>'波及効果（総括表）'!$S34*'5-3 雇用表 統合中分類・県内生産額 労働力投入係数'!P32</f>
        <v>0</v>
      </c>
      <c r="X35" s="186">
        <f>'波及効果（総括表）'!$S34*'5-3 雇用表 統合中分類・県内生産額 労働力投入係数'!Q32</f>
        <v>0</v>
      </c>
      <c r="Y35" s="186">
        <f>'波及効果（総括表）'!$S34*'5-3 雇用表 統合中分類・県内生産額 労働力投入係数'!R32</f>
        <v>0</v>
      </c>
      <c r="Z35" s="186">
        <f>'波及効果（総括表）'!$S34*'5-3 雇用表 統合中分類・県内生産額 労働力投入係数'!S32</f>
        <v>0</v>
      </c>
      <c r="AA35" s="186">
        <f>'波及効果（総括表）'!$S34*'5-3 雇用表 統合中分類・県内生産額 労働力投入係数'!T32</f>
        <v>0</v>
      </c>
      <c r="AB35" s="186">
        <f>'波及効果（総括表）'!$S34*'5-3 雇用表 統合中分類・県内生産額 労働力投入係数'!U32</f>
        <v>0</v>
      </c>
      <c r="AC35" s="186">
        <f>'波及効果（総括表）'!$S34*'5-3 雇用表 統合中分類・県内生産額 労働力投入係数'!V32</f>
        <v>0</v>
      </c>
      <c r="AD35" s="186">
        <f>'波及効果（総括表）'!$S34*'5-3 雇用表 統合中分類・県内生産額 労働力投入係数'!W32</f>
        <v>0</v>
      </c>
      <c r="AE35" s="186">
        <f>'波及効果（総括表）'!$AA34*'5-3 雇用表 統合中分類・県内生産額 労働力投入係数'!P32</f>
        <v>0</v>
      </c>
      <c r="AF35" s="186">
        <f>'波及効果（総括表）'!$AA34*'5-3 雇用表 統合中分類・県内生産額 労働力投入係数'!Q32</f>
        <v>0</v>
      </c>
      <c r="AG35" s="186">
        <f>'波及効果（総括表）'!$AA34*'5-3 雇用表 統合中分類・県内生産額 労働力投入係数'!R32</f>
        <v>0</v>
      </c>
      <c r="AH35" s="186">
        <f>'波及効果（総括表）'!$AA34*'5-3 雇用表 統合中分類・県内生産額 労働力投入係数'!S32</f>
        <v>0</v>
      </c>
      <c r="AI35" s="186">
        <f>'波及効果（総括表）'!$AA34*'5-3 雇用表 統合中分類・県内生産額 労働力投入係数'!T32</f>
        <v>0</v>
      </c>
      <c r="AJ35" s="186">
        <f>'波及効果（総括表）'!$AA34*'5-3 雇用表 統合中分類・県内生産額 労働力投入係数'!U32</f>
        <v>0</v>
      </c>
      <c r="AK35" s="186">
        <f>'波及効果（総括表）'!$AA34*'5-3 雇用表 統合中分類・県内生産額 労働力投入係数'!V32</f>
        <v>0</v>
      </c>
      <c r="AL35" s="186">
        <f>'波及効果（総括表）'!$AA34*'5-3 雇用表 統合中分類・県内生産額 労働力投入係数'!W32</f>
        <v>0</v>
      </c>
      <c r="AM35" s="186">
        <f>'波及効果（総括表）'!$AE34*'5-3 雇用表 統合中分類・県内生産額 労働力投入係数'!P32</f>
        <v>0</v>
      </c>
      <c r="AN35" s="186">
        <f>'波及効果（総括表）'!$AE34*'5-3 雇用表 統合中分類・県内生産額 労働力投入係数'!Q32</f>
        <v>0</v>
      </c>
      <c r="AO35" s="186">
        <f>'波及効果（総括表）'!$AE34*'5-3 雇用表 統合中分類・県内生産額 労働力投入係数'!R32</f>
        <v>0</v>
      </c>
      <c r="AP35" s="186">
        <f>'波及効果（総括表）'!$AE34*'5-3 雇用表 統合中分類・県内生産額 労働力投入係数'!S32</f>
        <v>0</v>
      </c>
      <c r="AQ35" s="186">
        <f>'波及効果（総括表）'!$AE34*'5-3 雇用表 統合中分類・県内生産額 労働力投入係数'!T32</f>
        <v>0</v>
      </c>
      <c r="AR35" s="186">
        <f>'波及効果（総括表）'!$AE34*'5-3 雇用表 統合中分類・県内生産額 労働力投入係数'!U32</f>
        <v>0</v>
      </c>
      <c r="AS35" s="186">
        <f>'波及効果（総括表）'!$AE34*'5-3 雇用表 統合中分類・県内生産額 労働力投入係数'!V32</f>
        <v>0</v>
      </c>
      <c r="AT35" s="186">
        <f>'波及効果（総括表）'!$AE34*'5-3 雇用表 統合中分類・県内生産額 労働力投入係数'!W32</f>
        <v>0</v>
      </c>
    </row>
    <row r="36" spans="1:46" s="46" customFormat="1">
      <c r="A36" s="223" t="s">
        <v>415</v>
      </c>
      <c r="B36" s="97" t="s">
        <v>160</v>
      </c>
      <c r="C36" s="223" t="s">
        <v>421</v>
      </c>
      <c r="D36" s="97" t="s">
        <v>165</v>
      </c>
      <c r="E36" s="224" t="s">
        <v>285</v>
      </c>
      <c r="F36" s="64" t="s">
        <v>21</v>
      </c>
      <c r="G36" s="186">
        <f>'波及効果（総括表）'!$K35*'5-3 雇用表 統合中分類・県内生産額 労働力投入係数'!P33</f>
        <v>0</v>
      </c>
      <c r="H36" s="186">
        <f>'波及効果（総括表）'!$K35*'5-3 雇用表 統合中分類・県内生産額 労働力投入係数'!Q33</f>
        <v>0</v>
      </c>
      <c r="I36" s="186">
        <f>'波及効果（総括表）'!$K35*'5-3 雇用表 統合中分類・県内生産額 労働力投入係数'!R33</f>
        <v>0</v>
      </c>
      <c r="J36" s="186">
        <f>'波及効果（総括表）'!$K35*'5-3 雇用表 統合中分類・県内生産額 労働力投入係数'!S33</f>
        <v>0</v>
      </c>
      <c r="K36" s="186">
        <f>'波及効果（総括表）'!$K35*'5-3 雇用表 統合中分類・県内生産額 労働力投入係数'!T33</f>
        <v>0</v>
      </c>
      <c r="L36" s="186">
        <f>'波及効果（総括表）'!$K35*'5-3 雇用表 統合中分類・県内生産額 労働力投入係数'!U33</f>
        <v>0</v>
      </c>
      <c r="M36" s="186">
        <f>'波及効果（総括表）'!$K35*'5-3 雇用表 統合中分類・県内生産額 労働力投入係数'!V33</f>
        <v>0</v>
      </c>
      <c r="N36" s="186">
        <f>'波及効果（総括表）'!$K35*'5-3 雇用表 統合中分類・県内生産額 労働力投入係数'!W33</f>
        <v>0</v>
      </c>
      <c r="O36" s="186">
        <f>'波及効果（総括表）'!$O35*'5-3 雇用表 統合中分類・県内生産額 労働力投入係数'!P33</f>
        <v>0</v>
      </c>
      <c r="P36" s="186">
        <f>'波及効果（総括表）'!$O35*'5-3 雇用表 統合中分類・県内生産額 労働力投入係数'!Q33</f>
        <v>0</v>
      </c>
      <c r="Q36" s="186">
        <f>'波及効果（総括表）'!$O35*'5-3 雇用表 統合中分類・県内生産額 労働力投入係数'!R33</f>
        <v>0</v>
      </c>
      <c r="R36" s="186">
        <f>'波及効果（総括表）'!$O35*'5-3 雇用表 統合中分類・県内生産額 労働力投入係数'!S33</f>
        <v>0</v>
      </c>
      <c r="S36" s="186">
        <f>'波及効果（総括表）'!$O35*'5-3 雇用表 統合中分類・県内生産額 労働力投入係数'!T33</f>
        <v>0</v>
      </c>
      <c r="T36" s="186">
        <f>'波及効果（総括表）'!$O35*'5-3 雇用表 統合中分類・県内生産額 労働力投入係数'!U33</f>
        <v>0</v>
      </c>
      <c r="U36" s="186">
        <f>'波及効果（総括表）'!$O35*'5-3 雇用表 統合中分類・県内生産額 労働力投入係数'!V33</f>
        <v>0</v>
      </c>
      <c r="V36" s="186">
        <f>'波及効果（総括表）'!$O35*'5-3 雇用表 統合中分類・県内生産額 労働力投入係数'!W33</f>
        <v>0</v>
      </c>
      <c r="W36" s="186">
        <f>'波及効果（総括表）'!$S35*'5-3 雇用表 統合中分類・県内生産額 労働力投入係数'!P33</f>
        <v>0</v>
      </c>
      <c r="X36" s="186">
        <f>'波及効果（総括表）'!$S35*'5-3 雇用表 統合中分類・県内生産額 労働力投入係数'!Q33</f>
        <v>0</v>
      </c>
      <c r="Y36" s="186">
        <f>'波及効果（総括表）'!$S35*'5-3 雇用表 統合中分類・県内生産額 労働力投入係数'!R33</f>
        <v>0</v>
      </c>
      <c r="Z36" s="186">
        <f>'波及効果（総括表）'!$S35*'5-3 雇用表 統合中分類・県内生産額 労働力投入係数'!S33</f>
        <v>0</v>
      </c>
      <c r="AA36" s="186">
        <f>'波及効果（総括表）'!$S35*'5-3 雇用表 統合中分類・県内生産額 労働力投入係数'!T33</f>
        <v>0</v>
      </c>
      <c r="AB36" s="186">
        <f>'波及効果（総括表）'!$S35*'5-3 雇用表 統合中分類・県内生産額 労働力投入係数'!U33</f>
        <v>0</v>
      </c>
      <c r="AC36" s="186">
        <f>'波及効果（総括表）'!$S35*'5-3 雇用表 統合中分類・県内生産額 労働力投入係数'!V33</f>
        <v>0</v>
      </c>
      <c r="AD36" s="186">
        <f>'波及効果（総括表）'!$S35*'5-3 雇用表 統合中分類・県内生産額 労働力投入係数'!W33</f>
        <v>0</v>
      </c>
      <c r="AE36" s="186">
        <f>'波及効果（総括表）'!$AA35*'5-3 雇用表 統合中分類・県内生産額 労働力投入係数'!P33</f>
        <v>0</v>
      </c>
      <c r="AF36" s="186">
        <f>'波及効果（総括表）'!$AA35*'5-3 雇用表 統合中分類・県内生産額 労働力投入係数'!Q33</f>
        <v>0</v>
      </c>
      <c r="AG36" s="186">
        <f>'波及効果（総括表）'!$AA35*'5-3 雇用表 統合中分類・県内生産額 労働力投入係数'!R33</f>
        <v>0</v>
      </c>
      <c r="AH36" s="186">
        <f>'波及効果（総括表）'!$AA35*'5-3 雇用表 統合中分類・県内生産額 労働力投入係数'!S33</f>
        <v>0</v>
      </c>
      <c r="AI36" s="186">
        <f>'波及効果（総括表）'!$AA35*'5-3 雇用表 統合中分類・県内生産額 労働力投入係数'!T33</f>
        <v>0</v>
      </c>
      <c r="AJ36" s="186">
        <f>'波及効果（総括表）'!$AA35*'5-3 雇用表 統合中分類・県内生産額 労働力投入係数'!U33</f>
        <v>0</v>
      </c>
      <c r="AK36" s="186">
        <f>'波及効果（総括表）'!$AA35*'5-3 雇用表 統合中分類・県内生産額 労働力投入係数'!V33</f>
        <v>0</v>
      </c>
      <c r="AL36" s="186">
        <f>'波及効果（総括表）'!$AA35*'5-3 雇用表 統合中分類・県内生産額 労働力投入係数'!W33</f>
        <v>0</v>
      </c>
      <c r="AM36" s="186">
        <f>'波及効果（総括表）'!$AE35*'5-3 雇用表 統合中分類・県内生産額 労働力投入係数'!P33</f>
        <v>0</v>
      </c>
      <c r="AN36" s="186">
        <f>'波及効果（総括表）'!$AE35*'5-3 雇用表 統合中分類・県内生産額 労働力投入係数'!Q33</f>
        <v>0</v>
      </c>
      <c r="AO36" s="186">
        <f>'波及効果（総括表）'!$AE35*'5-3 雇用表 統合中分類・県内生産額 労働力投入係数'!R33</f>
        <v>0</v>
      </c>
      <c r="AP36" s="186">
        <f>'波及効果（総括表）'!$AE35*'5-3 雇用表 統合中分類・県内生産額 労働力投入係数'!S33</f>
        <v>0</v>
      </c>
      <c r="AQ36" s="186">
        <f>'波及効果（総括表）'!$AE35*'5-3 雇用表 統合中分類・県内生産額 労働力投入係数'!T33</f>
        <v>0</v>
      </c>
      <c r="AR36" s="186">
        <f>'波及効果（総括表）'!$AE35*'5-3 雇用表 統合中分類・県内生産額 労働力投入係数'!U33</f>
        <v>0</v>
      </c>
      <c r="AS36" s="186">
        <f>'波及効果（総括表）'!$AE35*'5-3 雇用表 統合中分類・県内生産額 労働力投入係数'!V33</f>
        <v>0</v>
      </c>
      <c r="AT36" s="186">
        <f>'波及効果（総括表）'!$AE35*'5-3 雇用表 統合中分類・県内生産額 労働力投入係数'!W33</f>
        <v>0</v>
      </c>
    </row>
    <row r="37" spans="1:46" s="46" customFormat="1">
      <c r="A37" s="223" t="s">
        <v>415</v>
      </c>
      <c r="B37" s="97" t="s">
        <v>160</v>
      </c>
      <c r="C37" s="223" t="s">
        <v>421</v>
      </c>
      <c r="D37" s="97" t="s">
        <v>165</v>
      </c>
      <c r="E37" s="224" t="s">
        <v>286</v>
      </c>
      <c r="F37" s="64" t="s">
        <v>22</v>
      </c>
      <c r="G37" s="186">
        <f>'波及効果（総括表）'!$K36*'5-3 雇用表 統合中分類・県内生産額 労働力投入係数'!P34</f>
        <v>0</v>
      </c>
      <c r="H37" s="186">
        <f>'波及効果（総括表）'!$K36*'5-3 雇用表 統合中分類・県内生産額 労働力投入係数'!Q34</f>
        <v>0</v>
      </c>
      <c r="I37" s="186">
        <f>'波及効果（総括表）'!$K36*'5-3 雇用表 統合中分類・県内生産額 労働力投入係数'!R34</f>
        <v>0</v>
      </c>
      <c r="J37" s="186">
        <f>'波及効果（総括表）'!$K36*'5-3 雇用表 統合中分類・県内生産額 労働力投入係数'!S34</f>
        <v>0</v>
      </c>
      <c r="K37" s="186">
        <f>'波及効果（総括表）'!$K36*'5-3 雇用表 統合中分類・県内生産額 労働力投入係数'!T34</f>
        <v>0</v>
      </c>
      <c r="L37" s="186">
        <f>'波及効果（総括表）'!$K36*'5-3 雇用表 統合中分類・県内生産額 労働力投入係数'!U34</f>
        <v>0</v>
      </c>
      <c r="M37" s="186">
        <f>'波及効果（総括表）'!$K36*'5-3 雇用表 統合中分類・県内生産額 労働力投入係数'!V34</f>
        <v>0</v>
      </c>
      <c r="N37" s="186">
        <f>'波及効果（総括表）'!$K36*'5-3 雇用表 統合中分類・県内生産額 労働力投入係数'!W34</f>
        <v>0</v>
      </c>
      <c r="O37" s="186">
        <f>'波及効果（総括表）'!$O36*'5-3 雇用表 統合中分類・県内生産額 労働力投入係数'!P34</f>
        <v>0</v>
      </c>
      <c r="P37" s="186">
        <f>'波及効果（総括表）'!$O36*'5-3 雇用表 統合中分類・県内生産額 労働力投入係数'!Q34</f>
        <v>0</v>
      </c>
      <c r="Q37" s="186">
        <f>'波及効果（総括表）'!$O36*'5-3 雇用表 統合中分類・県内生産額 労働力投入係数'!R34</f>
        <v>0</v>
      </c>
      <c r="R37" s="186">
        <f>'波及効果（総括表）'!$O36*'5-3 雇用表 統合中分類・県内生産額 労働力投入係数'!S34</f>
        <v>0</v>
      </c>
      <c r="S37" s="186">
        <f>'波及効果（総括表）'!$O36*'5-3 雇用表 統合中分類・県内生産額 労働力投入係数'!T34</f>
        <v>0</v>
      </c>
      <c r="T37" s="186">
        <f>'波及効果（総括表）'!$O36*'5-3 雇用表 統合中分類・県内生産額 労働力投入係数'!U34</f>
        <v>0</v>
      </c>
      <c r="U37" s="186">
        <f>'波及効果（総括表）'!$O36*'5-3 雇用表 統合中分類・県内生産額 労働力投入係数'!V34</f>
        <v>0</v>
      </c>
      <c r="V37" s="186">
        <f>'波及効果（総括表）'!$O36*'5-3 雇用表 統合中分類・県内生産額 労働力投入係数'!W34</f>
        <v>0</v>
      </c>
      <c r="W37" s="186">
        <f>'波及効果（総括表）'!$S36*'5-3 雇用表 統合中分類・県内生産額 労働力投入係数'!P34</f>
        <v>0</v>
      </c>
      <c r="X37" s="186">
        <f>'波及効果（総括表）'!$S36*'5-3 雇用表 統合中分類・県内生産額 労働力投入係数'!Q34</f>
        <v>0</v>
      </c>
      <c r="Y37" s="186">
        <f>'波及効果（総括表）'!$S36*'5-3 雇用表 統合中分類・県内生産額 労働力投入係数'!R34</f>
        <v>0</v>
      </c>
      <c r="Z37" s="186">
        <f>'波及効果（総括表）'!$S36*'5-3 雇用表 統合中分類・県内生産額 労働力投入係数'!S34</f>
        <v>0</v>
      </c>
      <c r="AA37" s="186">
        <f>'波及効果（総括表）'!$S36*'5-3 雇用表 統合中分類・県内生産額 労働力投入係数'!T34</f>
        <v>0</v>
      </c>
      <c r="AB37" s="186">
        <f>'波及効果（総括表）'!$S36*'5-3 雇用表 統合中分類・県内生産額 労働力投入係数'!U34</f>
        <v>0</v>
      </c>
      <c r="AC37" s="186">
        <f>'波及効果（総括表）'!$S36*'5-3 雇用表 統合中分類・県内生産額 労働力投入係数'!V34</f>
        <v>0</v>
      </c>
      <c r="AD37" s="186">
        <f>'波及効果（総括表）'!$S36*'5-3 雇用表 統合中分類・県内生産額 労働力投入係数'!W34</f>
        <v>0</v>
      </c>
      <c r="AE37" s="186">
        <f>'波及効果（総括表）'!$AA36*'5-3 雇用表 統合中分類・県内生産額 労働力投入係数'!P34</f>
        <v>0</v>
      </c>
      <c r="AF37" s="186">
        <f>'波及効果（総括表）'!$AA36*'5-3 雇用表 統合中分類・県内生産額 労働力投入係数'!Q34</f>
        <v>0</v>
      </c>
      <c r="AG37" s="186">
        <f>'波及効果（総括表）'!$AA36*'5-3 雇用表 統合中分類・県内生産額 労働力投入係数'!R34</f>
        <v>0</v>
      </c>
      <c r="AH37" s="186">
        <f>'波及効果（総括表）'!$AA36*'5-3 雇用表 統合中分類・県内生産額 労働力投入係数'!S34</f>
        <v>0</v>
      </c>
      <c r="AI37" s="186">
        <f>'波及効果（総括表）'!$AA36*'5-3 雇用表 統合中分類・県内生産額 労働力投入係数'!T34</f>
        <v>0</v>
      </c>
      <c r="AJ37" s="186">
        <f>'波及効果（総括表）'!$AA36*'5-3 雇用表 統合中分類・県内生産額 労働力投入係数'!U34</f>
        <v>0</v>
      </c>
      <c r="AK37" s="186">
        <f>'波及効果（総括表）'!$AA36*'5-3 雇用表 統合中分類・県内生産額 労働力投入係数'!V34</f>
        <v>0</v>
      </c>
      <c r="AL37" s="186">
        <f>'波及効果（総括表）'!$AA36*'5-3 雇用表 統合中分類・県内生産額 労働力投入係数'!W34</f>
        <v>0</v>
      </c>
      <c r="AM37" s="186">
        <f>'波及効果（総括表）'!$AE36*'5-3 雇用表 統合中分類・県内生産額 労働力投入係数'!P34</f>
        <v>0</v>
      </c>
      <c r="AN37" s="186">
        <f>'波及効果（総括表）'!$AE36*'5-3 雇用表 統合中分類・県内生産額 労働力投入係数'!Q34</f>
        <v>0</v>
      </c>
      <c r="AO37" s="186">
        <f>'波及効果（総括表）'!$AE36*'5-3 雇用表 統合中分類・県内生産額 労働力投入係数'!R34</f>
        <v>0</v>
      </c>
      <c r="AP37" s="186">
        <f>'波及効果（総括表）'!$AE36*'5-3 雇用表 統合中分類・県内生産額 労働力投入係数'!S34</f>
        <v>0</v>
      </c>
      <c r="AQ37" s="186">
        <f>'波及効果（総括表）'!$AE36*'5-3 雇用表 統合中分類・県内生産額 労働力投入係数'!T34</f>
        <v>0</v>
      </c>
      <c r="AR37" s="186">
        <f>'波及効果（総括表）'!$AE36*'5-3 雇用表 統合中分類・県内生産額 労働力投入係数'!U34</f>
        <v>0</v>
      </c>
      <c r="AS37" s="186">
        <f>'波及効果（総括表）'!$AE36*'5-3 雇用表 統合中分類・県内生産額 労働力投入係数'!V34</f>
        <v>0</v>
      </c>
      <c r="AT37" s="186">
        <f>'波及効果（総括表）'!$AE36*'5-3 雇用表 統合中分類・県内生産額 労働力投入係数'!W34</f>
        <v>0</v>
      </c>
    </row>
    <row r="38" spans="1:46" s="46" customFormat="1">
      <c r="A38" s="223" t="s">
        <v>415</v>
      </c>
      <c r="B38" s="97" t="s">
        <v>160</v>
      </c>
      <c r="C38" s="223" t="s">
        <v>422</v>
      </c>
      <c r="D38" s="97" t="s">
        <v>603</v>
      </c>
      <c r="E38" s="224" t="s">
        <v>287</v>
      </c>
      <c r="F38" s="64" t="s">
        <v>23</v>
      </c>
      <c r="G38" s="186">
        <f>'波及効果（総括表）'!$K37*'5-3 雇用表 統合中分類・県内生産額 労働力投入係数'!P35</f>
        <v>0</v>
      </c>
      <c r="H38" s="186">
        <f>'波及効果（総括表）'!$K37*'5-3 雇用表 統合中分類・県内生産額 労働力投入係数'!Q35</f>
        <v>0</v>
      </c>
      <c r="I38" s="186">
        <f>'波及効果（総括表）'!$K37*'5-3 雇用表 統合中分類・県内生産額 労働力投入係数'!R35</f>
        <v>0</v>
      </c>
      <c r="J38" s="186">
        <f>'波及効果（総括表）'!$K37*'5-3 雇用表 統合中分類・県内生産額 労働力投入係数'!S35</f>
        <v>0</v>
      </c>
      <c r="K38" s="186">
        <f>'波及効果（総括表）'!$K37*'5-3 雇用表 統合中分類・県内生産額 労働力投入係数'!T35</f>
        <v>0</v>
      </c>
      <c r="L38" s="186">
        <f>'波及効果（総括表）'!$K37*'5-3 雇用表 統合中分類・県内生産額 労働力投入係数'!U35</f>
        <v>0</v>
      </c>
      <c r="M38" s="186">
        <f>'波及効果（総括表）'!$K37*'5-3 雇用表 統合中分類・県内生産額 労働力投入係数'!V35</f>
        <v>0</v>
      </c>
      <c r="N38" s="186">
        <f>'波及効果（総括表）'!$K37*'5-3 雇用表 統合中分類・県内生産額 労働力投入係数'!W35</f>
        <v>0</v>
      </c>
      <c r="O38" s="186">
        <f>'波及効果（総括表）'!$O37*'5-3 雇用表 統合中分類・県内生産額 労働力投入係数'!P35</f>
        <v>0</v>
      </c>
      <c r="P38" s="186">
        <f>'波及効果（総括表）'!$O37*'5-3 雇用表 統合中分類・県内生産額 労働力投入係数'!Q35</f>
        <v>0</v>
      </c>
      <c r="Q38" s="186">
        <f>'波及効果（総括表）'!$O37*'5-3 雇用表 統合中分類・県内生産額 労働力投入係数'!R35</f>
        <v>0</v>
      </c>
      <c r="R38" s="186">
        <f>'波及効果（総括表）'!$O37*'5-3 雇用表 統合中分類・県内生産額 労働力投入係数'!S35</f>
        <v>0</v>
      </c>
      <c r="S38" s="186">
        <f>'波及効果（総括表）'!$O37*'5-3 雇用表 統合中分類・県内生産額 労働力投入係数'!T35</f>
        <v>0</v>
      </c>
      <c r="T38" s="186">
        <f>'波及効果（総括表）'!$O37*'5-3 雇用表 統合中分類・県内生産額 労働力投入係数'!U35</f>
        <v>0</v>
      </c>
      <c r="U38" s="186">
        <f>'波及効果（総括表）'!$O37*'5-3 雇用表 統合中分類・県内生産額 労働力投入係数'!V35</f>
        <v>0</v>
      </c>
      <c r="V38" s="186">
        <f>'波及効果（総括表）'!$O37*'5-3 雇用表 統合中分類・県内生産額 労働力投入係数'!W35</f>
        <v>0</v>
      </c>
      <c r="W38" s="186">
        <f>'波及効果（総括表）'!$S37*'5-3 雇用表 統合中分類・県内生産額 労働力投入係数'!P35</f>
        <v>0</v>
      </c>
      <c r="X38" s="186">
        <f>'波及効果（総括表）'!$S37*'5-3 雇用表 統合中分類・県内生産額 労働力投入係数'!Q35</f>
        <v>0</v>
      </c>
      <c r="Y38" s="186">
        <f>'波及効果（総括表）'!$S37*'5-3 雇用表 統合中分類・県内生産額 労働力投入係数'!R35</f>
        <v>0</v>
      </c>
      <c r="Z38" s="186">
        <f>'波及効果（総括表）'!$S37*'5-3 雇用表 統合中分類・県内生産額 労働力投入係数'!S35</f>
        <v>0</v>
      </c>
      <c r="AA38" s="186">
        <f>'波及効果（総括表）'!$S37*'5-3 雇用表 統合中分類・県内生産額 労働力投入係数'!T35</f>
        <v>0</v>
      </c>
      <c r="AB38" s="186">
        <f>'波及効果（総括表）'!$S37*'5-3 雇用表 統合中分類・県内生産額 労働力投入係数'!U35</f>
        <v>0</v>
      </c>
      <c r="AC38" s="186">
        <f>'波及効果（総括表）'!$S37*'5-3 雇用表 統合中分類・県内生産額 労働力投入係数'!V35</f>
        <v>0</v>
      </c>
      <c r="AD38" s="186">
        <f>'波及効果（総括表）'!$S37*'5-3 雇用表 統合中分類・県内生産額 労働力投入係数'!W35</f>
        <v>0</v>
      </c>
      <c r="AE38" s="186">
        <f>'波及効果（総括表）'!$AA37*'5-3 雇用表 統合中分類・県内生産額 労働力投入係数'!P35</f>
        <v>0</v>
      </c>
      <c r="AF38" s="186">
        <f>'波及効果（総括表）'!$AA37*'5-3 雇用表 統合中分類・県内生産額 労働力投入係数'!Q35</f>
        <v>0</v>
      </c>
      <c r="AG38" s="186">
        <f>'波及効果（総括表）'!$AA37*'5-3 雇用表 統合中分類・県内生産額 労働力投入係数'!R35</f>
        <v>0</v>
      </c>
      <c r="AH38" s="186">
        <f>'波及効果（総括表）'!$AA37*'5-3 雇用表 統合中分類・県内生産額 労働力投入係数'!S35</f>
        <v>0</v>
      </c>
      <c r="AI38" s="186">
        <f>'波及効果（総括表）'!$AA37*'5-3 雇用表 統合中分類・県内生産額 労働力投入係数'!T35</f>
        <v>0</v>
      </c>
      <c r="AJ38" s="186">
        <f>'波及効果（総括表）'!$AA37*'5-3 雇用表 統合中分類・県内生産額 労働力投入係数'!U35</f>
        <v>0</v>
      </c>
      <c r="AK38" s="186">
        <f>'波及効果（総括表）'!$AA37*'5-3 雇用表 統合中分類・県内生産額 労働力投入係数'!V35</f>
        <v>0</v>
      </c>
      <c r="AL38" s="186">
        <f>'波及効果（総括表）'!$AA37*'5-3 雇用表 統合中分類・県内生産額 労働力投入係数'!W35</f>
        <v>0</v>
      </c>
      <c r="AM38" s="186">
        <f>'波及効果（総括表）'!$AE37*'5-3 雇用表 統合中分類・県内生産額 労働力投入係数'!P35</f>
        <v>0</v>
      </c>
      <c r="AN38" s="186">
        <f>'波及効果（総括表）'!$AE37*'5-3 雇用表 統合中分類・県内生産額 労働力投入係数'!Q35</f>
        <v>0</v>
      </c>
      <c r="AO38" s="186">
        <f>'波及効果（総括表）'!$AE37*'5-3 雇用表 統合中分類・県内生産額 労働力投入係数'!R35</f>
        <v>0</v>
      </c>
      <c r="AP38" s="186">
        <f>'波及効果（総括表）'!$AE37*'5-3 雇用表 統合中分類・県内生産額 労働力投入係数'!S35</f>
        <v>0</v>
      </c>
      <c r="AQ38" s="186">
        <f>'波及効果（総括表）'!$AE37*'5-3 雇用表 統合中分類・県内生産額 労働力投入係数'!T35</f>
        <v>0</v>
      </c>
      <c r="AR38" s="186">
        <f>'波及効果（総括表）'!$AE37*'5-3 雇用表 統合中分類・県内生産額 労働力投入係数'!U35</f>
        <v>0</v>
      </c>
      <c r="AS38" s="186">
        <f>'波及効果（総括表）'!$AE37*'5-3 雇用表 統合中分類・県内生産額 労働力投入係数'!V35</f>
        <v>0</v>
      </c>
      <c r="AT38" s="186">
        <f>'波及効果（総括表）'!$AE37*'5-3 雇用表 統合中分類・県内生産額 労働力投入係数'!W35</f>
        <v>0</v>
      </c>
    </row>
    <row r="39" spans="1:46" s="46" customFormat="1">
      <c r="A39" s="225" t="s">
        <v>415</v>
      </c>
      <c r="B39" s="220" t="s">
        <v>160</v>
      </c>
      <c r="C39" s="225" t="s">
        <v>422</v>
      </c>
      <c r="D39" s="220" t="s">
        <v>603</v>
      </c>
      <c r="E39" s="226" t="s">
        <v>288</v>
      </c>
      <c r="F39" s="221" t="s">
        <v>24</v>
      </c>
      <c r="G39" s="187">
        <f>'波及効果（総括表）'!$K38*'5-3 雇用表 統合中分類・県内生産額 労働力投入係数'!P36</f>
        <v>0</v>
      </c>
      <c r="H39" s="187">
        <f>'波及効果（総括表）'!$K38*'5-3 雇用表 統合中分類・県内生産額 労働力投入係数'!Q36</f>
        <v>0</v>
      </c>
      <c r="I39" s="187">
        <f>'波及効果（総括表）'!$K38*'5-3 雇用表 統合中分類・県内生産額 労働力投入係数'!R36</f>
        <v>0</v>
      </c>
      <c r="J39" s="187">
        <f>'波及効果（総括表）'!$K38*'5-3 雇用表 統合中分類・県内生産額 労働力投入係数'!S36</f>
        <v>0</v>
      </c>
      <c r="K39" s="187">
        <f>'波及効果（総括表）'!$K38*'5-3 雇用表 統合中分類・県内生産額 労働力投入係数'!T36</f>
        <v>0</v>
      </c>
      <c r="L39" s="187">
        <f>'波及効果（総括表）'!$K38*'5-3 雇用表 統合中分類・県内生産額 労働力投入係数'!U36</f>
        <v>0</v>
      </c>
      <c r="M39" s="187">
        <f>'波及効果（総括表）'!$K38*'5-3 雇用表 統合中分類・県内生産額 労働力投入係数'!V36</f>
        <v>0</v>
      </c>
      <c r="N39" s="187">
        <f>'波及効果（総括表）'!$K38*'5-3 雇用表 統合中分類・県内生産額 労働力投入係数'!W36</f>
        <v>0</v>
      </c>
      <c r="O39" s="187">
        <f>'波及効果（総括表）'!$O38*'5-3 雇用表 統合中分類・県内生産額 労働力投入係数'!P36</f>
        <v>0</v>
      </c>
      <c r="P39" s="187">
        <f>'波及効果（総括表）'!$O38*'5-3 雇用表 統合中分類・県内生産額 労働力投入係数'!Q36</f>
        <v>0</v>
      </c>
      <c r="Q39" s="187">
        <f>'波及効果（総括表）'!$O38*'5-3 雇用表 統合中分類・県内生産額 労働力投入係数'!R36</f>
        <v>0</v>
      </c>
      <c r="R39" s="187">
        <f>'波及効果（総括表）'!$O38*'5-3 雇用表 統合中分類・県内生産額 労働力投入係数'!S36</f>
        <v>0</v>
      </c>
      <c r="S39" s="187">
        <f>'波及効果（総括表）'!$O38*'5-3 雇用表 統合中分類・県内生産額 労働力投入係数'!T36</f>
        <v>0</v>
      </c>
      <c r="T39" s="187">
        <f>'波及効果（総括表）'!$O38*'5-3 雇用表 統合中分類・県内生産額 労働力投入係数'!U36</f>
        <v>0</v>
      </c>
      <c r="U39" s="187">
        <f>'波及効果（総括表）'!$O38*'5-3 雇用表 統合中分類・県内生産額 労働力投入係数'!V36</f>
        <v>0</v>
      </c>
      <c r="V39" s="187">
        <f>'波及効果（総括表）'!$O38*'5-3 雇用表 統合中分類・県内生産額 労働力投入係数'!W36</f>
        <v>0</v>
      </c>
      <c r="W39" s="187">
        <f>'波及効果（総括表）'!$S38*'5-3 雇用表 統合中分類・県内生産額 労働力投入係数'!P36</f>
        <v>0</v>
      </c>
      <c r="X39" s="187">
        <f>'波及効果（総括表）'!$S38*'5-3 雇用表 統合中分類・県内生産額 労働力投入係数'!Q36</f>
        <v>0</v>
      </c>
      <c r="Y39" s="187">
        <f>'波及効果（総括表）'!$S38*'5-3 雇用表 統合中分類・県内生産額 労働力投入係数'!R36</f>
        <v>0</v>
      </c>
      <c r="Z39" s="187">
        <f>'波及効果（総括表）'!$S38*'5-3 雇用表 統合中分類・県内生産額 労働力投入係数'!S36</f>
        <v>0</v>
      </c>
      <c r="AA39" s="187">
        <f>'波及効果（総括表）'!$S38*'5-3 雇用表 統合中分類・県内生産額 労働力投入係数'!T36</f>
        <v>0</v>
      </c>
      <c r="AB39" s="187">
        <f>'波及効果（総括表）'!$S38*'5-3 雇用表 統合中分類・県内生産額 労働力投入係数'!U36</f>
        <v>0</v>
      </c>
      <c r="AC39" s="187">
        <f>'波及効果（総括表）'!$S38*'5-3 雇用表 統合中分類・県内生産額 労働力投入係数'!V36</f>
        <v>0</v>
      </c>
      <c r="AD39" s="187">
        <f>'波及効果（総括表）'!$S38*'5-3 雇用表 統合中分類・県内生産額 労働力投入係数'!W36</f>
        <v>0</v>
      </c>
      <c r="AE39" s="187">
        <f>'波及効果（総括表）'!$AA38*'5-3 雇用表 統合中分類・県内生産額 労働力投入係数'!P36</f>
        <v>0</v>
      </c>
      <c r="AF39" s="187">
        <f>'波及効果（総括表）'!$AA38*'5-3 雇用表 統合中分類・県内生産額 労働力投入係数'!Q36</f>
        <v>0</v>
      </c>
      <c r="AG39" s="187">
        <f>'波及効果（総括表）'!$AA38*'5-3 雇用表 統合中分類・県内生産額 労働力投入係数'!R36</f>
        <v>0</v>
      </c>
      <c r="AH39" s="187">
        <f>'波及効果（総括表）'!$AA38*'5-3 雇用表 統合中分類・県内生産額 労働力投入係数'!S36</f>
        <v>0</v>
      </c>
      <c r="AI39" s="187">
        <f>'波及効果（総括表）'!$AA38*'5-3 雇用表 統合中分類・県内生産額 労働力投入係数'!T36</f>
        <v>0</v>
      </c>
      <c r="AJ39" s="187">
        <f>'波及効果（総括表）'!$AA38*'5-3 雇用表 統合中分類・県内生産額 労働力投入係数'!U36</f>
        <v>0</v>
      </c>
      <c r="AK39" s="187">
        <f>'波及効果（総括表）'!$AA38*'5-3 雇用表 統合中分類・県内生産額 労働力投入係数'!V36</f>
        <v>0</v>
      </c>
      <c r="AL39" s="187">
        <f>'波及効果（総括表）'!$AA38*'5-3 雇用表 統合中分類・県内生産額 労働力投入係数'!W36</f>
        <v>0</v>
      </c>
      <c r="AM39" s="187">
        <f>'波及効果（総括表）'!$AE38*'5-3 雇用表 統合中分類・県内生産額 労働力投入係数'!P36</f>
        <v>0</v>
      </c>
      <c r="AN39" s="187">
        <f>'波及効果（総括表）'!$AE38*'5-3 雇用表 統合中分類・県内生産額 労働力投入係数'!Q36</f>
        <v>0</v>
      </c>
      <c r="AO39" s="187">
        <f>'波及効果（総括表）'!$AE38*'5-3 雇用表 統合中分類・県内生産額 労働力投入係数'!R36</f>
        <v>0</v>
      </c>
      <c r="AP39" s="187">
        <f>'波及効果（総括表）'!$AE38*'5-3 雇用表 統合中分類・県内生産額 労働力投入係数'!S36</f>
        <v>0</v>
      </c>
      <c r="AQ39" s="187">
        <f>'波及効果（総括表）'!$AE38*'5-3 雇用表 統合中分類・県内生産額 労働力投入係数'!T36</f>
        <v>0</v>
      </c>
      <c r="AR39" s="187">
        <f>'波及効果（総括表）'!$AE38*'5-3 雇用表 統合中分類・県内生産額 労働力投入係数'!U36</f>
        <v>0</v>
      </c>
      <c r="AS39" s="187">
        <f>'波及効果（総括表）'!$AE38*'5-3 雇用表 統合中分類・県内生産額 労働力投入係数'!V36</f>
        <v>0</v>
      </c>
      <c r="AT39" s="187">
        <f>'波及効果（総括表）'!$AE38*'5-3 雇用表 統合中分類・県内生産額 労働力投入係数'!W36</f>
        <v>0</v>
      </c>
    </row>
    <row r="40" spans="1:46" s="46" customFormat="1">
      <c r="A40" s="223" t="s">
        <v>415</v>
      </c>
      <c r="B40" s="97" t="s">
        <v>160</v>
      </c>
      <c r="C40" s="227" t="s">
        <v>419</v>
      </c>
      <c r="D40" s="97" t="s">
        <v>613</v>
      </c>
      <c r="E40" s="224" t="s">
        <v>289</v>
      </c>
      <c r="F40" s="64" t="s">
        <v>614</v>
      </c>
      <c r="G40" s="186">
        <f>'波及効果（総括表）'!$K39*'5-3 雇用表 統合中分類・県内生産額 労働力投入係数'!P37</f>
        <v>0</v>
      </c>
      <c r="H40" s="186">
        <f>'波及効果（総括表）'!$K39*'5-3 雇用表 統合中分類・県内生産額 労働力投入係数'!Q37</f>
        <v>0</v>
      </c>
      <c r="I40" s="186">
        <f>'波及効果（総括表）'!$K39*'5-3 雇用表 統合中分類・県内生産額 労働力投入係数'!R37</f>
        <v>0</v>
      </c>
      <c r="J40" s="186">
        <f>'波及効果（総括表）'!$K39*'5-3 雇用表 統合中分類・県内生産額 労働力投入係数'!S37</f>
        <v>0</v>
      </c>
      <c r="K40" s="186">
        <f>'波及効果（総括表）'!$K39*'5-3 雇用表 統合中分類・県内生産額 労働力投入係数'!T37</f>
        <v>0</v>
      </c>
      <c r="L40" s="186">
        <f>'波及効果（総括表）'!$K39*'5-3 雇用表 統合中分類・県内生産額 労働力投入係数'!U37</f>
        <v>0</v>
      </c>
      <c r="M40" s="186">
        <f>'波及効果（総括表）'!$K39*'5-3 雇用表 統合中分類・県内生産額 労働力投入係数'!V37</f>
        <v>0</v>
      </c>
      <c r="N40" s="186">
        <f>'波及効果（総括表）'!$K39*'5-3 雇用表 統合中分類・県内生産額 労働力投入係数'!W37</f>
        <v>0</v>
      </c>
      <c r="O40" s="186">
        <f>'波及効果（総括表）'!$O39*'5-3 雇用表 統合中分類・県内生産額 労働力投入係数'!P37</f>
        <v>0</v>
      </c>
      <c r="P40" s="186">
        <f>'波及効果（総括表）'!$O39*'5-3 雇用表 統合中分類・県内生産額 労働力投入係数'!Q37</f>
        <v>0</v>
      </c>
      <c r="Q40" s="186">
        <f>'波及効果（総括表）'!$O39*'5-3 雇用表 統合中分類・県内生産額 労働力投入係数'!R37</f>
        <v>0</v>
      </c>
      <c r="R40" s="186">
        <f>'波及効果（総括表）'!$O39*'5-3 雇用表 統合中分類・県内生産額 労働力投入係数'!S37</f>
        <v>0</v>
      </c>
      <c r="S40" s="186">
        <f>'波及効果（総括表）'!$O39*'5-3 雇用表 統合中分類・県内生産額 労働力投入係数'!T37</f>
        <v>0</v>
      </c>
      <c r="T40" s="186">
        <f>'波及効果（総括表）'!$O39*'5-3 雇用表 統合中分類・県内生産額 労働力投入係数'!U37</f>
        <v>0</v>
      </c>
      <c r="U40" s="186">
        <f>'波及効果（総括表）'!$O39*'5-3 雇用表 統合中分類・県内生産額 労働力投入係数'!V37</f>
        <v>0</v>
      </c>
      <c r="V40" s="186">
        <f>'波及効果（総括表）'!$O39*'5-3 雇用表 統合中分類・県内生産額 労働力投入係数'!W37</f>
        <v>0</v>
      </c>
      <c r="W40" s="186">
        <f>'波及効果（総括表）'!$S39*'5-3 雇用表 統合中分類・県内生産額 労働力投入係数'!P37</f>
        <v>0</v>
      </c>
      <c r="X40" s="186">
        <f>'波及効果（総括表）'!$S39*'5-3 雇用表 統合中分類・県内生産額 労働力投入係数'!Q37</f>
        <v>0</v>
      </c>
      <c r="Y40" s="186">
        <f>'波及効果（総括表）'!$S39*'5-3 雇用表 統合中分類・県内生産額 労働力投入係数'!R37</f>
        <v>0</v>
      </c>
      <c r="Z40" s="186">
        <f>'波及効果（総括表）'!$S39*'5-3 雇用表 統合中分類・県内生産額 労働力投入係数'!S37</f>
        <v>0</v>
      </c>
      <c r="AA40" s="186">
        <f>'波及効果（総括表）'!$S39*'5-3 雇用表 統合中分類・県内生産額 労働力投入係数'!T37</f>
        <v>0</v>
      </c>
      <c r="AB40" s="186">
        <f>'波及効果（総括表）'!$S39*'5-3 雇用表 統合中分類・県内生産額 労働力投入係数'!U37</f>
        <v>0</v>
      </c>
      <c r="AC40" s="186">
        <f>'波及効果（総括表）'!$S39*'5-3 雇用表 統合中分類・県内生産額 労働力投入係数'!V37</f>
        <v>0</v>
      </c>
      <c r="AD40" s="186">
        <f>'波及効果（総括表）'!$S39*'5-3 雇用表 統合中分類・県内生産額 労働力投入係数'!W37</f>
        <v>0</v>
      </c>
      <c r="AE40" s="186">
        <f>'波及効果（総括表）'!$AA39*'5-3 雇用表 統合中分類・県内生産額 労働力投入係数'!P37</f>
        <v>0</v>
      </c>
      <c r="AF40" s="186">
        <f>'波及効果（総括表）'!$AA39*'5-3 雇用表 統合中分類・県内生産額 労働力投入係数'!Q37</f>
        <v>0</v>
      </c>
      <c r="AG40" s="186">
        <f>'波及効果（総括表）'!$AA39*'5-3 雇用表 統合中分類・県内生産額 労働力投入係数'!R37</f>
        <v>0</v>
      </c>
      <c r="AH40" s="186">
        <f>'波及効果（総括表）'!$AA39*'5-3 雇用表 統合中分類・県内生産額 労働力投入係数'!S37</f>
        <v>0</v>
      </c>
      <c r="AI40" s="186">
        <f>'波及効果（総括表）'!$AA39*'5-3 雇用表 統合中分類・県内生産額 労働力投入係数'!T37</f>
        <v>0</v>
      </c>
      <c r="AJ40" s="186">
        <f>'波及効果（総括表）'!$AA39*'5-3 雇用表 統合中分類・県内生産額 労働力投入係数'!U37</f>
        <v>0</v>
      </c>
      <c r="AK40" s="186">
        <f>'波及効果（総括表）'!$AA39*'5-3 雇用表 統合中分類・県内生産額 労働力投入係数'!V37</f>
        <v>0</v>
      </c>
      <c r="AL40" s="186">
        <f>'波及効果（総括表）'!$AA39*'5-3 雇用表 統合中分類・県内生産額 労働力投入係数'!W37</f>
        <v>0</v>
      </c>
      <c r="AM40" s="186">
        <f>'波及効果（総括表）'!$AE39*'5-3 雇用表 統合中分類・県内生産額 労働力投入係数'!P37</f>
        <v>0</v>
      </c>
      <c r="AN40" s="186">
        <f>'波及効果（総括表）'!$AE39*'5-3 雇用表 統合中分類・県内生産額 労働力投入係数'!Q37</f>
        <v>0</v>
      </c>
      <c r="AO40" s="186">
        <f>'波及効果（総括表）'!$AE39*'5-3 雇用表 統合中分類・県内生産額 労働力投入係数'!R37</f>
        <v>0</v>
      </c>
      <c r="AP40" s="186">
        <f>'波及効果（総括表）'!$AE39*'5-3 雇用表 統合中分類・県内生産額 労働力投入係数'!S37</f>
        <v>0</v>
      </c>
      <c r="AQ40" s="186">
        <f>'波及効果（総括表）'!$AE39*'5-3 雇用表 統合中分類・県内生産額 労働力投入係数'!T37</f>
        <v>0</v>
      </c>
      <c r="AR40" s="186">
        <f>'波及効果（総括表）'!$AE39*'5-3 雇用表 統合中分類・県内生産額 労働力投入係数'!U37</f>
        <v>0</v>
      </c>
      <c r="AS40" s="186">
        <f>'波及効果（総括表）'!$AE39*'5-3 雇用表 統合中分類・県内生産額 労働力投入係数'!V37</f>
        <v>0</v>
      </c>
      <c r="AT40" s="186">
        <f>'波及効果（総括表）'!$AE39*'5-3 雇用表 統合中分類・県内生産額 労働力投入係数'!W37</f>
        <v>0</v>
      </c>
    </row>
    <row r="41" spans="1:46" s="46" customFormat="1">
      <c r="A41" s="223" t="s">
        <v>415</v>
      </c>
      <c r="B41" s="97" t="s">
        <v>160</v>
      </c>
      <c r="C41" s="223" t="s">
        <v>423</v>
      </c>
      <c r="D41" s="97" t="s">
        <v>166</v>
      </c>
      <c r="E41" s="224" t="s">
        <v>290</v>
      </c>
      <c r="F41" s="64" t="s">
        <v>26</v>
      </c>
      <c r="G41" s="186">
        <f>'波及効果（総括表）'!$K40*'5-3 雇用表 統合中分類・県内生産額 労働力投入係数'!P38</f>
        <v>0</v>
      </c>
      <c r="H41" s="186">
        <f>'波及効果（総括表）'!$K40*'5-3 雇用表 統合中分類・県内生産額 労働力投入係数'!Q38</f>
        <v>0</v>
      </c>
      <c r="I41" s="186">
        <f>'波及効果（総括表）'!$K40*'5-3 雇用表 統合中分類・県内生産額 労働力投入係数'!R38</f>
        <v>0</v>
      </c>
      <c r="J41" s="186">
        <f>'波及効果（総括表）'!$K40*'5-3 雇用表 統合中分類・県内生産額 労働力投入係数'!S38</f>
        <v>0</v>
      </c>
      <c r="K41" s="186">
        <f>'波及効果（総括表）'!$K40*'5-3 雇用表 統合中分類・県内生産額 労働力投入係数'!T38</f>
        <v>0</v>
      </c>
      <c r="L41" s="186">
        <f>'波及効果（総括表）'!$K40*'5-3 雇用表 統合中分類・県内生産額 労働力投入係数'!U38</f>
        <v>0</v>
      </c>
      <c r="M41" s="186">
        <f>'波及効果（総括表）'!$K40*'5-3 雇用表 統合中分類・県内生産額 労働力投入係数'!V38</f>
        <v>0</v>
      </c>
      <c r="N41" s="186">
        <f>'波及効果（総括表）'!$K40*'5-3 雇用表 統合中分類・県内生産額 労働力投入係数'!W38</f>
        <v>0</v>
      </c>
      <c r="O41" s="186">
        <f>'波及効果（総括表）'!$O40*'5-3 雇用表 統合中分類・県内生産額 労働力投入係数'!P38</f>
        <v>0</v>
      </c>
      <c r="P41" s="186">
        <f>'波及効果（総括表）'!$O40*'5-3 雇用表 統合中分類・県内生産額 労働力投入係数'!Q38</f>
        <v>0</v>
      </c>
      <c r="Q41" s="186">
        <f>'波及効果（総括表）'!$O40*'5-3 雇用表 統合中分類・県内生産額 労働力投入係数'!R38</f>
        <v>0</v>
      </c>
      <c r="R41" s="186">
        <f>'波及効果（総括表）'!$O40*'5-3 雇用表 統合中分類・県内生産額 労働力投入係数'!S38</f>
        <v>0</v>
      </c>
      <c r="S41" s="186">
        <f>'波及効果（総括表）'!$O40*'5-3 雇用表 統合中分類・県内生産額 労働力投入係数'!T38</f>
        <v>0</v>
      </c>
      <c r="T41" s="186">
        <f>'波及効果（総括表）'!$O40*'5-3 雇用表 統合中分類・県内生産額 労働力投入係数'!U38</f>
        <v>0</v>
      </c>
      <c r="U41" s="186">
        <f>'波及効果（総括表）'!$O40*'5-3 雇用表 統合中分類・県内生産額 労働力投入係数'!V38</f>
        <v>0</v>
      </c>
      <c r="V41" s="186">
        <f>'波及効果（総括表）'!$O40*'5-3 雇用表 統合中分類・県内生産額 労働力投入係数'!W38</f>
        <v>0</v>
      </c>
      <c r="W41" s="186">
        <f>'波及効果（総括表）'!$S40*'5-3 雇用表 統合中分類・県内生産額 労働力投入係数'!P38</f>
        <v>0</v>
      </c>
      <c r="X41" s="186">
        <f>'波及効果（総括表）'!$S40*'5-3 雇用表 統合中分類・県内生産額 労働力投入係数'!Q38</f>
        <v>0</v>
      </c>
      <c r="Y41" s="186">
        <f>'波及効果（総括表）'!$S40*'5-3 雇用表 統合中分類・県内生産額 労働力投入係数'!R38</f>
        <v>0</v>
      </c>
      <c r="Z41" s="186">
        <f>'波及効果（総括表）'!$S40*'5-3 雇用表 統合中分類・県内生産額 労働力投入係数'!S38</f>
        <v>0</v>
      </c>
      <c r="AA41" s="186">
        <f>'波及効果（総括表）'!$S40*'5-3 雇用表 統合中分類・県内生産額 労働力投入係数'!T38</f>
        <v>0</v>
      </c>
      <c r="AB41" s="186">
        <f>'波及効果（総括表）'!$S40*'5-3 雇用表 統合中分類・県内生産額 労働力投入係数'!U38</f>
        <v>0</v>
      </c>
      <c r="AC41" s="186">
        <f>'波及効果（総括表）'!$S40*'5-3 雇用表 統合中分類・県内生産額 労働力投入係数'!V38</f>
        <v>0</v>
      </c>
      <c r="AD41" s="186">
        <f>'波及効果（総括表）'!$S40*'5-3 雇用表 統合中分類・県内生産額 労働力投入係数'!W38</f>
        <v>0</v>
      </c>
      <c r="AE41" s="186">
        <f>'波及効果（総括表）'!$AA40*'5-3 雇用表 統合中分類・県内生産額 労働力投入係数'!P38</f>
        <v>0</v>
      </c>
      <c r="AF41" s="186">
        <f>'波及効果（総括表）'!$AA40*'5-3 雇用表 統合中分類・県内生産額 労働力投入係数'!Q38</f>
        <v>0</v>
      </c>
      <c r="AG41" s="186">
        <f>'波及効果（総括表）'!$AA40*'5-3 雇用表 統合中分類・県内生産額 労働力投入係数'!R38</f>
        <v>0</v>
      </c>
      <c r="AH41" s="186">
        <f>'波及効果（総括表）'!$AA40*'5-3 雇用表 統合中分類・県内生産額 労働力投入係数'!S38</f>
        <v>0</v>
      </c>
      <c r="AI41" s="186">
        <f>'波及効果（総括表）'!$AA40*'5-3 雇用表 統合中分類・県内生産額 労働力投入係数'!T38</f>
        <v>0</v>
      </c>
      <c r="AJ41" s="186">
        <f>'波及効果（総括表）'!$AA40*'5-3 雇用表 統合中分類・県内生産額 労働力投入係数'!U38</f>
        <v>0</v>
      </c>
      <c r="AK41" s="186">
        <f>'波及効果（総括表）'!$AA40*'5-3 雇用表 統合中分類・県内生産額 労働力投入係数'!V38</f>
        <v>0</v>
      </c>
      <c r="AL41" s="186">
        <f>'波及効果（総括表）'!$AA40*'5-3 雇用表 統合中分類・県内生産額 労働力投入係数'!W38</f>
        <v>0</v>
      </c>
      <c r="AM41" s="186">
        <f>'波及効果（総括表）'!$AE40*'5-3 雇用表 統合中分類・県内生産額 労働力投入係数'!P38</f>
        <v>0</v>
      </c>
      <c r="AN41" s="186">
        <f>'波及効果（総括表）'!$AE40*'5-3 雇用表 統合中分類・県内生産額 労働力投入係数'!Q38</f>
        <v>0</v>
      </c>
      <c r="AO41" s="186">
        <f>'波及効果（総括表）'!$AE40*'5-3 雇用表 統合中分類・県内生産額 労働力投入係数'!R38</f>
        <v>0</v>
      </c>
      <c r="AP41" s="186">
        <f>'波及効果（総括表）'!$AE40*'5-3 雇用表 統合中分類・県内生産額 労働力投入係数'!S38</f>
        <v>0</v>
      </c>
      <c r="AQ41" s="186">
        <f>'波及効果（総括表）'!$AE40*'5-3 雇用表 統合中分類・県内生産額 労働力投入係数'!T38</f>
        <v>0</v>
      </c>
      <c r="AR41" s="186">
        <f>'波及効果（総括表）'!$AE40*'5-3 雇用表 統合中分類・県内生産額 労働力投入係数'!U38</f>
        <v>0</v>
      </c>
      <c r="AS41" s="186">
        <f>'波及効果（総括表）'!$AE40*'5-3 雇用表 統合中分類・県内生産額 労働力投入係数'!V38</f>
        <v>0</v>
      </c>
      <c r="AT41" s="186">
        <f>'波及効果（総括表）'!$AE40*'5-3 雇用表 統合中分類・県内生産額 労働力投入係数'!W38</f>
        <v>0</v>
      </c>
    </row>
    <row r="42" spans="1:46" s="46" customFormat="1">
      <c r="A42" s="223" t="s">
        <v>415</v>
      </c>
      <c r="B42" s="97" t="s">
        <v>160</v>
      </c>
      <c r="C42" s="223" t="s">
        <v>423</v>
      </c>
      <c r="D42" s="97" t="s">
        <v>166</v>
      </c>
      <c r="E42" s="224" t="s">
        <v>291</v>
      </c>
      <c r="F42" s="64" t="s">
        <v>27</v>
      </c>
      <c r="G42" s="186">
        <f>'波及効果（総括表）'!$K41*'5-3 雇用表 統合中分類・県内生産額 労働力投入係数'!P39</f>
        <v>0</v>
      </c>
      <c r="H42" s="186">
        <f>'波及効果（総括表）'!$K41*'5-3 雇用表 統合中分類・県内生産額 労働力投入係数'!Q39</f>
        <v>0</v>
      </c>
      <c r="I42" s="186">
        <f>'波及効果（総括表）'!$K41*'5-3 雇用表 統合中分類・県内生産額 労働力投入係数'!R39</f>
        <v>0</v>
      </c>
      <c r="J42" s="186">
        <f>'波及効果（総括表）'!$K41*'5-3 雇用表 統合中分類・県内生産額 労働力投入係数'!S39</f>
        <v>0</v>
      </c>
      <c r="K42" s="186">
        <f>'波及効果（総括表）'!$K41*'5-3 雇用表 統合中分類・県内生産額 労働力投入係数'!T39</f>
        <v>0</v>
      </c>
      <c r="L42" s="186">
        <f>'波及効果（総括表）'!$K41*'5-3 雇用表 統合中分類・県内生産額 労働力投入係数'!U39</f>
        <v>0</v>
      </c>
      <c r="M42" s="186">
        <f>'波及効果（総括表）'!$K41*'5-3 雇用表 統合中分類・県内生産額 労働力投入係数'!V39</f>
        <v>0</v>
      </c>
      <c r="N42" s="186">
        <f>'波及効果（総括表）'!$K41*'5-3 雇用表 統合中分類・県内生産額 労働力投入係数'!W39</f>
        <v>0</v>
      </c>
      <c r="O42" s="186">
        <f>'波及効果（総括表）'!$O41*'5-3 雇用表 統合中分類・県内生産額 労働力投入係数'!P39</f>
        <v>0</v>
      </c>
      <c r="P42" s="186">
        <f>'波及効果（総括表）'!$O41*'5-3 雇用表 統合中分類・県内生産額 労働力投入係数'!Q39</f>
        <v>0</v>
      </c>
      <c r="Q42" s="186">
        <f>'波及効果（総括表）'!$O41*'5-3 雇用表 統合中分類・県内生産額 労働力投入係数'!R39</f>
        <v>0</v>
      </c>
      <c r="R42" s="186">
        <f>'波及効果（総括表）'!$O41*'5-3 雇用表 統合中分類・県内生産額 労働力投入係数'!S39</f>
        <v>0</v>
      </c>
      <c r="S42" s="186">
        <f>'波及効果（総括表）'!$O41*'5-3 雇用表 統合中分類・県内生産額 労働力投入係数'!T39</f>
        <v>0</v>
      </c>
      <c r="T42" s="186">
        <f>'波及効果（総括表）'!$O41*'5-3 雇用表 統合中分類・県内生産額 労働力投入係数'!U39</f>
        <v>0</v>
      </c>
      <c r="U42" s="186">
        <f>'波及効果（総括表）'!$O41*'5-3 雇用表 統合中分類・県内生産額 労働力投入係数'!V39</f>
        <v>0</v>
      </c>
      <c r="V42" s="186">
        <f>'波及効果（総括表）'!$O41*'5-3 雇用表 統合中分類・県内生産額 労働力投入係数'!W39</f>
        <v>0</v>
      </c>
      <c r="W42" s="186">
        <f>'波及効果（総括表）'!$S41*'5-3 雇用表 統合中分類・県内生産額 労働力投入係数'!P39</f>
        <v>0</v>
      </c>
      <c r="X42" s="186">
        <f>'波及効果（総括表）'!$S41*'5-3 雇用表 統合中分類・県内生産額 労働力投入係数'!Q39</f>
        <v>0</v>
      </c>
      <c r="Y42" s="186">
        <f>'波及効果（総括表）'!$S41*'5-3 雇用表 統合中分類・県内生産額 労働力投入係数'!R39</f>
        <v>0</v>
      </c>
      <c r="Z42" s="186">
        <f>'波及効果（総括表）'!$S41*'5-3 雇用表 統合中分類・県内生産額 労働力投入係数'!S39</f>
        <v>0</v>
      </c>
      <c r="AA42" s="186">
        <f>'波及効果（総括表）'!$S41*'5-3 雇用表 統合中分類・県内生産額 労働力投入係数'!T39</f>
        <v>0</v>
      </c>
      <c r="AB42" s="186">
        <f>'波及効果（総括表）'!$S41*'5-3 雇用表 統合中分類・県内生産額 労働力投入係数'!U39</f>
        <v>0</v>
      </c>
      <c r="AC42" s="186">
        <f>'波及効果（総括表）'!$S41*'5-3 雇用表 統合中分類・県内生産額 労働力投入係数'!V39</f>
        <v>0</v>
      </c>
      <c r="AD42" s="186">
        <f>'波及効果（総括表）'!$S41*'5-3 雇用表 統合中分類・県内生産額 労働力投入係数'!W39</f>
        <v>0</v>
      </c>
      <c r="AE42" s="186">
        <f>'波及効果（総括表）'!$AA41*'5-3 雇用表 統合中分類・県内生産額 労働力投入係数'!P39</f>
        <v>0</v>
      </c>
      <c r="AF42" s="186">
        <f>'波及効果（総括表）'!$AA41*'5-3 雇用表 統合中分類・県内生産額 労働力投入係数'!Q39</f>
        <v>0</v>
      </c>
      <c r="AG42" s="186">
        <f>'波及効果（総括表）'!$AA41*'5-3 雇用表 統合中分類・県内生産額 労働力投入係数'!R39</f>
        <v>0</v>
      </c>
      <c r="AH42" s="186">
        <f>'波及効果（総括表）'!$AA41*'5-3 雇用表 統合中分類・県内生産額 労働力投入係数'!S39</f>
        <v>0</v>
      </c>
      <c r="AI42" s="186">
        <f>'波及効果（総括表）'!$AA41*'5-3 雇用表 統合中分類・県内生産額 労働力投入係数'!T39</f>
        <v>0</v>
      </c>
      <c r="AJ42" s="186">
        <f>'波及効果（総括表）'!$AA41*'5-3 雇用表 統合中分類・県内生産額 労働力投入係数'!U39</f>
        <v>0</v>
      </c>
      <c r="AK42" s="186">
        <f>'波及効果（総括表）'!$AA41*'5-3 雇用表 統合中分類・県内生産額 労働力投入係数'!V39</f>
        <v>0</v>
      </c>
      <c r="AL42" s="186">
        <f>'波及効果（総括表）'!$AA41*'5-3 雇用表 統合中分類・県内生産額 労働力投入係数'!W39</f>
        <v>0</v>
      </c>
      <c r="AM42" s="186">
        <f>'波及効果（総括表）'!$AE41*'5-3 雇用表 統合中分類・県内生産額 労働力投入係数'!P39</f>
        <v>0</v>
      </c>
      <c r="AN42" s="186">
        <f>'波及効果（総括表）'!$AE41*'5-3 雇用表 統合中分類・県内生産額 労働力投入係数'!Q39</f>
        <v>0</v>
      </c>
      <c r="AO42" s="186">
        <f>'波及効果（総括表）'!$AE41*'5-3 雇用表 統合中分類・県内生産額 労働力投入係数'!R39</f>
        <v>0</v>
      </c>
      <c r="AP42" s="186">
        <f>'波及効果（総括表）'!$AE41*'5-3 雇用表 統合中分類・県内生産額 労働力投入係数'!S39</f>
        <v>0</v>
      </c>
      <c r="AQ42" s="186">
        <f>'波及効果（総括表）'!$AE41*'5-3 雇用表 統合中分類・県内生産額 労働力投入係数'!T39</f>
        <v>0</v>
      </c>
      <c r="AR42" s="186">
        <f>'波及効果（総括表）'!$AE41*'5-3 雇用表 統合中分類・県内生産額 労働力投入係数'!U39</f>
        <v>0</v>
      </c>
      <c r="AS42" s="186">
        <f>'波及効果（総括表）'!$AE41*'5-3 雇用表 統合中分類・県内生産額 労働力投入係数'!V39</f>
        <v>0</v>
      </c>
      <c r="AT42" s="186">
        <f>'波及効果（総括表）'!$AE41*'5-3 雇用表 統合中分類・県内生産額 労働力投入係数'!W39</f>
        <v>0</v>
      </c>
    </row>
    <row r="43" spans="1:46" s="46" customFormat="1">
      <c r="A43" s="223" t="s">
        <v>415</v>
      </c>
      <c r="B43" s="97" t="s">
        <v>160</v>
      </c>
      <c r="C43" s="223" t="s">
        <v>423</v>
      </c>
      <c r="D43" s="97" t="s">
        <v>166</v>
      </c>
      <c r="E43" s="224" t="s">
        <v>292</v>
      </c>
      <c r="F43" s="64" t="s">
        <v>28</v>
      </c>
      <c r="G43" s="186">
        <f>'波及効果（総括表）'!$K42*'5-3 雇用表 統合中分類・県内生産額 労働力投入係数'!P40</f>
        <v>0</v>
      </c>
      <c r="H43" s="186">
        <f>'波及効果（総括表）'!$K42*'5-3 雇用表 統合中分類・県内生産額 労働力投入係数'!Q40</f>
        <v>0</v>
      </c>
      <c r="I43" s="186">
        <f>'波及効果（総括表）'!$K42*'5-3 雇用表 統合中分類・県内生産額 労働力投入係数'!R40</f>
        <v>0</v>
      </c>
      <c r="J43" s="186">
        <f>'波及効果（総括表）'!$K42*'5-3 雇用表 統合中分類・県内生産額 労働力投入係数'!S40</f>
        <v>0</v>
      </c>
      <c r="K43" s="186">
        <f>'波及効果（総括表）'!$K42*'5-3 雇用表 統合中分類・県内生産額 労働力投入係数'!T40</f>
        <v>0</v>
      </c>
      <c r="L43" s="186">
        <f>'波及効果（総括表）'!$K42*'5-3 雇用表 統合中分類・県内生産額 労働力投入係数'!U40</f>
        <v>0</v>
      </c>
      <c r="M43" s="186">
        <f>'波及効果（総括表）'!$K42*'5-3 雇用表 統合中分類・県内生産額 労働力投入係数'!V40</f>
        <v>0</v>
      </c>
      <c r="N43" s="186">
        <f>'波及効果（総括表）'!$K42*'5-3 雇用表 統合中分類・県内生産額 労働力投入係数'!W40</f>
        <v>0</v>
      </c>
      <c r="O43" s="186">
        <f>'波及効果（総括表）'!$O42*'5-3 雇用表 統合中分類・県内生産額 労働力投入係数'!P40</f>
        <v>0</v>
      </c>
      <c r="P43" s="186">
        <f>'波及効果（総括表）'!$O42*'5-3 雇用表 統合中分類・県内生産額 労働力投入係数'!Q40</f>
        <v>0</v>
      </c>
      <c r="Q43" s="186">
        <f>'波及効果（総括表）'!$O42*'5-3 雇用表 統合中分類・県内生産額 労働力投入係数'!R40</f>
        <v>0</v>
      </c>
      <c r="R43" s="186">
        <f>'波及効果（総括表）'!$O42*'5-3 雇用表 統合中分類・県内生産額 労働力投入係数'!S40</f>
        <v>0</v>
      </c>
      <c r="S43" s="186">
        <f>'波及効果（総括表）'!$O42*'5-3 雇用表 統合中分類・県内生産額 労働力投入係数'!T40</f>
        <v>0</v>
      </c>
      <c r="T43" s="186">
        <f>'波及効果（総括表）'!$O42*'5-3 雇用表 統合中分類・県内生産額 労働力投入係数'!U40</f>
        <v>0</v>
      </c>
      <c r="U43" s="186">
        <f>'波及効果（総括表）'!$O42*'5-3 雇用表 統合中分類・県内生産額 労働力投入係数'!V40</f>
        <v>0</v>
      </c>
      <c r="V43" s="186">
        <f>'波及効果（総括表）'!$O42*'5-3 雇用表 統合中分類・県内生産額 労働力投入係数'!W40</f>
        <v>0</v>
      </c>
      <c r="W43" s="186">
        <f>'波及効果（総括表）'!$S42*'5-3 雇用表 統合中分類・県内生産額 労働力投入係数'!P40</f>
        <v>0</v>
      </c>
      <c r="X43" s="186">
        <f>'波及効果（総括表）'!$S42*'5-3 雇用表 統合中分類・県内生産額 労働力投入係数'!Q40</f>
        <v>0</v>
      </c>
      <c r="Y43" s="186">
        <f>'波及効果（総括表）'!$S42*'5-3 雇用表 統合中分類・県内生産額 労働力投入係数'!R40</f>
        <v>0</v>
      </c>
      <c r="Z43" s="186">
        <f>'波及効果（総括表）'!$S42*'5-3 雇用表 統合中分類・県内生産額 労働力投入係数'!S40</f>
        <v>0</v>
      </c>
      <c r="AA43" s="186">
        <f>'波及効果（総括表）'!$S42*'5-3 雇用表 統合中分類・県内生産額 労働力投入係数'!T40</f>
        <v>0</v>
      </c>
      <c r="AB43" s="186">
        <f>'波及効果（総括表）'!$S42*'5-3 雇用表 統合中分類・県内生産額 労働力投入係数'!U40</f>
        <v>0</v>
      </c>
      <c r="AC43" s="186">
        <f>'波及効果（総括表）'!$S42*'5-3 雇用表 統合中分類・県内生産額 労働力投入係数'!V40</f>
        <v>0</v>
      </c>
      <c r="AD43" s="186">
        <f>'波及効果（総括表）'!$S42*'5-3 雇用表 統合中分類・県内生産額 労働力投入係数'!W40</f>
        <v>0</v>
      </c>
      <c r="AE43" s="186">
        <f>'波及効果（総括表）'!$AA42*'5-3 雇用表 統合中分類・県内生産額 労働力投入係数'!P40</f>
        <v>0</v>
      </c>
      <c r="AF43" s="186">
        <f>'波及効果（総括表）'!$AA42*'5-3 雇用表 統合中分類・県内生産額 労働力投入係数'!Q40</f>
        <v>0</v>
      </c>
      <c r="AG43" s="186">
        <f>'波及効果（総括表）'!$AA42*'5-3 雇用表 統合中分類・県内生産額 労働力投入係数'!R40</f>
        <v>0</v>
      </c>
      <c r="AH43" s="186">
        <f>'波及効果（総括表）'!$AA42*'5-3 雇用表 統合中分類・県内生産額 労働力投入係数'!S40</f>
        <v>0</v>
      </c>
      <c r="AI43" s="186">
        <f>'波及効果（総括表）'!$AA42*'5-3 雇用表 統合中分類・県内生産額 労働力投入係数'!T40</f>
        <v>0</v>
      </c>
      <c r="AJ43" s="186">
        <f>'波及効果（総括表）'!$AA42*'5-3 雇用表 統合中分類・県内生産額 労働力投入係数'!U40</f>
        <v>0</v>
      </c>
      <c r="AK43" s="186">
        <f>'波及効果（総括表）'!$AA42*'5-3 雇用表 統合中分類・県内生産額 労働力投入係数'!V40</f>
        <v>0</v>
      </c>
      <c r="AL43" s="186">
        <f>'波及効果（総括表）'!$AA42*'5-3 雇用表 統合中分類・県内生産額 労働力投入係数'!W40</f>
        <v>0</v>
      </c>
      <c r="AM43" s="186">
        <f>'波及効果（総括表）'!$AE42*'5-3 雇用表 統合中分類・県内生産額 労働力投入係数'!P40</f>
        <v>0</v>
      </c>
      <c r="AN43" s="186">
        <f>'波及効果（総括表）'!$AE42*'5-3 雇用表 統合中分類・県内生産額 労働力投入係数'!Q40</f>
        <v>0</v>
      </c>
      <c r="AO43" s="186">
        <f>'波及効果（総括表）'!$AE42*'5-3 雇用表 統合中分類・県内生産額 労働力投入係数'!R40</f>
        <v>0</v>
      </c>
      <c r="AP43" s="186">
        <f>'波及効果（総括表）'!$AE42*'5-3 雇用表 統合中分類・県内生産額 労働力投入係数'!S40</f>
        <v>0</v>
      </c>
      <c r="AQ43" s="186">
        <f>'波及効果（総括表）'!$AE42*'5-3 雇用表 統合中分類・県内生産額 労働力投入係数'!T40</f>
        <v>0</v>
      </c>
      <c r="AR43" s="186">
        <f>'波及効果（総括表）'!$AE42*'5-3 雇用表 統合中分類・県内生産額 労働力投入係数'!U40</f>
        <v>0</v>
      </c>
      <c r="AS43" s="186">
        <f>'波及効果（総括表）'!$AE42*'5-3 雇用表 統合中分類・県内生産額 労働力投入係数'!V40</f>
        <v>0</v>
      </c>
      <c r="AT43" s="186">
        <f>'波及効果（総括表）'!$AE42*'5-3 雇用表 統合中分類・県内生産額 労働力投入係数'!W40</f>
        <v>0</v>
      </c>
    </row>
    <row r="44" spans="1:46" s="46" customFormat="1">
      <c r="A44" s="225" t="s">
        <v>415</v>
      </c>
      <c r="B44" s="220" t="s">
        <v>160</v>
      </c>
      <c r="C44" s="225" t="s">
        <v>423</v>
      </c>
      <c r="D44" s="220" t="s">
        <v>166</v>
      </c>
      <c r="E44" s="226" t="s">
        <v>293</v>
      </c>
      <c r="F44" s="221" t="s">
        <v>29</v>
      </c>
      <c r="G44" s="187">
        <f>'波及効果（総括表）'!$K43*'5-3 雇用表 統合中分類・県内生産額 労働力投入係数'!P41</f>
        <v>0</v>
      </c>
      <c r="H44" s="187">
        <f>'波及効果（総括表）'!$K43*'5-3 雇用表 統合中分類・県内生産額 労働力投入係数'!Q41</f>
        <v>0</v>
      </c>
      <c r="I44" s="187">
        <f>'波及効果（総括表）'!$K43*'5-3 雇用表 統合中分類・県内生産額 労働力投入係数'!R41</f>
        <v>0</v>
      </c>
      <c r="J44" s="187">
        <f>'波及効果（総括表）'!$K43*'5-3 雇用表 統合中分類・県内生産額 労働力投入係数'!S41</f>
        <v>0</v>
      </c>
      <c r="K44" s="187">
        <f>'波及効果（総括表）'!$K43*'5-3 雇用表 統合中分類・県内生産額 労働力投入係数'!T41</f>
        <v>0</v>
      </c>
      <c r="L44" s="187">
        <f>'波及効果（総括表）'!$K43*'5-3 雇用表 統合中分類・県内生産額 労働力投入係数'!U41</f>
        <v>0</v>
      </c>
      <c r="M44" s="187">
        <f>'波及効果（総括表）'!$K43*'5-3 雇用表 統合中分類・県内生産額 労働力投入係数'!V41</f>
        <v>0</v>
      </c>
      <c r="N44" s="187">
        <f>'波及効果（総括表）'!$K43*'5-3 雇用表 統合中分類・県内生産額 労働力投入係数'!W41</f>
        <v>0</v>
      </c>
      <c r="O44" s="187">
        <f>'波及効果（総括表）'!$O43*'5-3 雇用表 統合中分類・県内生産額 労働力投入係数'!P41</f>
        <v>0</v>
      </c>
      <c r="P44" s="187">
        <f>'波及効果（総括表）'!$O43*'5-3 雇用表 統合中分類・県内生産額 労働力投入係数'!Q41</f>
        <v>0</v>
      </c>
      <c r="Q44" s="187">
        <f>'波及効果（総括表）'!$O43*'5-3 雇用表 統合中分類・県内生産額 労働力投入係数'!R41</f>
        <v>0</v>
      </c>
      <c r="R44" s="187">
        <f>'波及効果（総括表）'!$O43*'5-3 雇用表 統合中分類・県内生産額 労働力投入係数'!S41</f>
        <v>0</v>
      </c>
      <c r="S44" s="187">
        <f>'波及効果（総括表）'!$O43*'5-3 雇用表 統合中分類・県内生産額 労働力投入係数'!T41</f>
        <v>0</v>
      </c>
      <c r="T44" s="187">
        <f>'波及効果（総括表）'!$O43*'5-3 雇用表 統合中分類・県内生産額 労働力投入係数'!U41</f>
        <v>0</v>
      </c>
      <c r="U44" s="187">
        <f>'波及効果（総括表）'!$O43*'5-3 雇用表 統合中分類・県内生産額 労働力投入係数'!V41</f>
        <v>0</v>
      </c>
      <c r="V44" s="187">
        <f>'波及効果（総括表）'!$O43*'5-3 雇用表 統合中分類・県内生産額 労働力投入係数'!W41</f>
        <v>0</v>
      </c>
      <c r="W44" s="187">
        <f>'波及効果（総括表）'!$S43*'5-3 雇用表 統合中分類・県内生産額 労働力投入係数'!P41</f>
        <v>0</v>
      </c>
      <c r="X44" s="187">
        <f>'波及効果（総括表）'!$S43*'5-3 雇用表 統合中分類・県内生産額 労働力投入係数'!Q41</f>
        <v>0</v>
      </c>
      <c r="Y44" s="187">
        <f>'波及効果（総括表）'!$S43*'5-3 雇用表 統合中分類・県内生産額 労働力投入係数'!R41</f>
        <v>0</v>
      </c>
      <c r="Z44" s="187">
        <f>'波及効果（総括表）'!$S43*'5-3 雇用表 統合中分類・県内生産額 労働力投入係数'!S41</f>
        <v>0</v>
      </c>
      <c r="AA44" s="187">
        <f>'波及効果（総括表）'!$S43*'5-3 雇用表 統合中分類・県内生産額 労働力投入係数'!T41</f>
        <v>0</v>
      </c>
      <c r="AB44" s="187">
        <f>'波及効果（総括表）'!$S43*'5-3 雇用表 統合中分類・県内生産額 労働力投入係数'!U41</f>
        <v>0</v>
      </c>
      <c r="AC44" s="187">
        <f>'波及効果（総括表）'!$S43*'5-3 雇用表 統合中分類・県内生産額 労働力投入係数'!V41</f>
        <v>0</v>
      </c>
      <c r="AD44" s="187">
        <f>'波及効果（総括表）'!$S43*'5-3 雇用表 統合中分類・県内生産額 労働力投入係数'!W41</f>
        <v>0</v>
      </c>
      <c r="AE44" s="187">
        <f>'波及効果（総括表）'!$AA43*'5-3 雇用表 統合中分類・県内生産額 労働力投入係数'!P41</f>
        <v>0</v>
      </c>
      <c r="AF44" s="187">
        <f>'波及効果（総括表）'!$AA43*'5-3 雇用表 統合中分類・県内生産額 労働力投入係数'!Q41</f>
        <v>0</v>
      </c>
      <c r="AG44" s="187">
        <f>'波及効果（総括表）'!$AA43*'5-3 雇用表 統合中分類・県内生産額 労働力投入係数'!R41</f>
        <v>0</v>
      </c>
      <c r="AH44" s="187">
        <f>'波及効果（総括表）'!$AA43*'5-3 雇用表 統合中分類・県内生産額 労働力投入係数'!S41</f>
        <v>0</v>
      </c>
      <c r="AI44" s="187">
        <f>'波及効果（総括表）'!$AA43*'5-3 雇用表 統合中分類・県内生産額 労働力投入係数'!T41</f>
        <v>0</v>
      </c>
      <c r="AJ44" s="187">
        <f>'波及効果（総括表）'!$AA43*'5-3 雇用表 統合中分類・県内生産額 労働力投入係数'!U41</f>
        <v>0</v>
      </c>
      <c r="AK44" s="187">
        <f>'波及効果（総括表）'!$AA43*'5-3 雇用表 統合中分類・県内生産額 労働力投入係数'!V41</f>
        <v>0</v>
      </c>
      <c r="AL44" s="187">
        <f>'波及効果（総括表）'!$AA43*'5-3 雇用表 統合中分類・県内生産額 労働力投入係数'!W41</f>
        <v>0</v>
      </c>
      <c r="AM44" s="187">
        <f>'波及効果（総括表）'!$AE43*'5-3 雇用表 統合中分類・県内生産額 労働力投入係数'!P41</f>
        <v>0</v>
      </c>
      <c r="AN44" s="187">
        <f>'波及効果（総括表）'!$AE43*'5-3 雇用表 統合中分類・県内生産額 労働力投入係数'!Q41</f>
        <v>0</v>
      </c>
      <c r="AO44" s="187">
        <f>'波及効果（総括表）'!$AE43*'5-3 雇用表 統合中分類・県内生産額 労働力投入係数'!R41</f>
        <v>0</v>
      </c>
      <c r="AP44" s="187">
        <f>'波及効果（総括表）'!$AE43*'5-3 雇用表 統合中分類・県内生産額 労働力投入係数'!S41</f>
        <v>0</v>
      </c>
      <c r="AQ44" s="187">
        <f>'波及効果（総括表）'!$AE43*'5-3 雇用表 統合中分類・県内生産額 労働力投入係数'!T41</f>
        <v>0</v>
      </c>
      <c r="AR44" s="187">
        <f>'波及効果（総括表）'!$AE43*'5-3 雇用表 統合中分類・県内生産額 労働力投入係数'!U41</f>
        <v>0</v>
      </c>
      <c r="AS44" s="187">
        <f>'波及効果（総括表）'!$AE43*'5-3 雇用表 統合中分類・県内生産額 労働力投入係数'!V41</f>
        <v>0</v>
      </c>
      <c r="AT44" s="187">
        <f>'波及効果（総括表）'!$AE43*'5-3 雇用表 統合中分類・県内生産額 労働力投入係数'!W41</f>
        <v>0</v>
      </c>
    </row>
    <row r="45" spans="1:46" s="46" customFormat="1">
      <c r="A45" s="223" t="s">
        <v>415</v>
      </c>
      <c r="B45" s="97" t="s">
        <v>160</v>
      </c>
      <c r="C45" s="223" t="s">
        <v>424</v>
      </c>
      <c r="D45" s="97" t="s">
        <v>167</v>
      </c>
      <c r="E45" s="224" t="s">
        <v>294</v>
      </c>
      <c r="F45" s="64" t="s">
        <v>30</v>
      </c>
      <c r="G45" s="186">
        <f>'波及効果（総括表）'!$K44*'5-3 雇用表 統合中分類・県内生産額 労働力投入係数'!P42</f>
        <v>0</v>
      </c>
      <c r="H45" s="186">
        <f>'波及効果（総括表）'!$K44*'5-3 雇用表 統合中分類・県内生産額 労働力投入係数'!Q42</f>
        <v>0</v>
      </c>
      <c r="I45" s="186">
        <f>'波及効果（総括表）'!$K44*'5-3 雇用表 統合中分類・県内生産額 労働力投入係数'!R42</f>
        <v>0</v>
      </c>
      <c r="J45" s="186">
        <f>'波及効果（総括表）'!$K44*'5-3 雇用表 統合中分類・県内生産額 労働力投入係数'!S42</f>
        <v>0</v>
      </c>
      <c r="K45" s="186">
        <f>'波及効果（総括表）'!$K44*'5-3 雇用表 統合中分類・県内生産額 労働力投入係数'!T42</f>
        <v>0</v>
      </c>
      <c r="L45" s="186">
        <f>'波及効果（総括表）'!$K44*'5-3 雇用表 統合中分類・県内生産額 労働力投入係数'!U42</f>
        <v>0</v>
      </c>
      <c r="M45" s="186">
        <f>'波及効果（総括表）'!$K44*'5-3 雇用表 統合中分類・県内生産額 労働力投入係数'!V42</f>
        <v>0</v>
      </c>
      <c r="N45" s="186">
        <f>'波及効果（総括表）'!$K44*'5-3 雇用表 統合中分類・県内生産額 労働力投入係数'!W42</f>
        <v>0</v>
      </c>
      <c r="O45" s="186">
        <f>'波及効果（総括表）'!$O44*'5-3 雇用表 統合中分類・県内生産額 労働力投入係数'!P42</f>
        <v>0</v>
      </c>
      <c r="P45" s="186">
        <f>'波及効果（総括表）'!$O44*'5-3 雇用表 統合中分類・県内生産額 労働力投入係数'!Q42</f>
        <v>0</v>
      </c>
      <c r="Q45" s="186">
        <f>'波及効果（総括表）'!$O44*'5-3 雇用表 統合中分類・県内生産額 労働力投入係数'!R42</f>
        <v>0</v>
      </c>
      <c r="R45" s="186">
        <f>'波及効果（総括表）'!$O44*'5-3 雇用表 統合中分類・県内生産額 労働力投入係数'!S42</f>
        <v>0</v>
      </c>
      <c r="S45" s="186">
        <f>'波及効果（総括表）'!$O44*'5-3 雇用表 統合中分類・県内生産額 労働力投入係数'!T42</f>
        <v>0</v>
      </c>
      <c r="T45" s="186">
        <f>'波及効果（総括表）'!$O44*'5-3 雇用表 統合中分類・県内生産額 労働力投入係数'!U42</f>
        <v>0</v>
      </c>
      <c r="U45" s="186">
        <f>'波及効果（総括表）'!$O44*'5-3 雇用表 統合中分類・県内生産額 労働力投入係数'!V42</f>
        <v>0</v>
      </c>
      <c r="V45" s="186">
        <f>'波及効果（総括表）'!$O44*'5-3 雇用表 統合中分類・県内生産額 労働力投入係数'!W42</f>
        <v>0</v>
      </c>
      <c r="W45" s="186">
        <f>'波及効果（総括表）'!$S44*'5-3 雇用表 統合中分類・県内生産額 労働力投入係数'!P42</f>
        <v>0</v>
      </c>
      <c r="X45" s="186">
        <f>'波及効果（総括表）'!$S44*'5-3 雇用表 統合中分類・県内生産額 労働力投入係数'!Q42</f>
        <v>0</v>
      </c>
      <c r="Y45" s="186">
        <f>'波及効果（総括表）'!$S44*'5-3 雇用表 統合中分類・県内生産額 労働力投入係数'!R42</f>
        <v>0</v>
      </c>
      <c r="Z45" s="186">
        <f>'波及効果（総括表）'!$S44*'5-3 雇用表 統合中分類・県内生産額 労働力投入係数'!S42</f>
        <v>0</v>
      </c>
      <c r="AA45" s="186">
        <f>'波及効果（総括表）'!$S44*'5-3 雇用表 統合中分類・県内生産額 労働力投入係数'!T42</f>
        <v>0</v>
      </c>
      <c r="AB45" s="186">
        <f>'波及効果（総括表）'!$S44*'5-3 雇用表 統合中分類・県内生産額 労働力投入係数'!U42</f>
        <v>0</v>
      </c>
      <c r="AC45" s="186">
        <f>'波及効果（総括表）'!$S44*'5-3 雇用表 統合中分類・県内生産額 労働力投入係数'!V42</f>
        <v>0</v>
      </c>
      <c r="AD45" s="186">
        <f>'波及効果（総括表）'!$S44*'5-3 雇用表 統合中分類・県内生産額 労働力投入係数'!W42</f>
        <v>0</v>
      </c>
      <c r="AE45" s="186">
        <f>'波及効果（総括表）'!$AA44*'5-3 雇用表 統合中分類・県内生産額 労働力投入係数'!P42</f>
        <v>0</v>
      </c>
      <c r="AF45" s="186">
        <f>'波及効果（総括表）'!$AA44*'5-3 雇用表 統合中分類・県内生産額 労働力投入係数'!Q42</f>
        <v>0</v>
      </c>
      <c r="AG45" s="186">
        <f>'波及効果（総括表）'!$AA44*'5-3 雇用表 統合中分類・県内生産額 労働力投入係数'!R42</f>
        <v>0</v>
      </c>
      <c r="AH45" s="186">
        <f>'波及効果（総括表）'!$AA44*'5-3 雇用表 統合中分類・県内生産額 労働力投入係数'!S42</f>
        <v>0</v>
      </c>
      <c r="AI45" s="186">
        <f>'波及効果（総括表）'!$AA44*'5-3 雇用表 統合中分類・県内生産額 労働力投入係数'!T42</f>
        <v>0</v>
      </c>
      <c r="AJ45" s="186">
        <f>'波及効果（総括表）'!$AA44*'5-3 雇用表 統合中分類・県内生産額 労働力投入係数'!U42</f>
        <v>0</v>
      </c>
      <c r="AK45" s="186">
        <f>'波及効果（総括表）'!$AA44*'5-3 雇用表 統合中分類・県内生産額 労働力投入係数'!V42</f>
        <v>0</v>
      </c>
      <c r="AL45" s="186">
        <f>'波及効果（総括表）'!$AA44*'5-3 雇用表 統合中分類・県内生産額 労働力投入係数'!W42</f>
        <v>0</v>
      </c>
      <c r="AM45" s="186">
        <f>'波及効果（総括表）'!$AE44*'5-3 雇用表 統合中分類・県内生産額 労働力投入係数'!P42</f>
        <v>0</v>
      </c>
      <c r="AN45" s="186">
        <f>'波及効果（総括表）'!$AE44*'5-3 雇用表 統合中分類・県内生産額 労働力投入係数'!Q42</f>
        <v>0</v>
      </c>
      <c r="AO45" s="186">
        <f>'波及効果（総括表）'!$AE44*'5-3 雇用表 統合中分類・県内生産額 労働力投入係数'!R42</f>
        <v>0</v>
      </c>
      <c r="AP45" s="186">
        <f>'波及効果（総括表）'!$AE44*'5-3 雇用表 統合中分類・県内生産額 労働力投入係数'!S42</f>
        <v>0</v>
      </c>
      <c r="AQ45" s="186">
        <f>'波及効果（総括表）'!$AE44*'5-3 雇用表 統合中分類・県内生産額 労働力投入係数'!T42</f>
        <v>0</v>
      </c>
      <c r="AR45" s="186">
        <f>'波及効果（総括表）'!$AE44*'5-3 雇用表 統合中分類・県内生産額 労働力投入係数'!U42</f>
        <v>0</v>
      </c>
      <c r="AS45" s="186">
        <f>'波及効果（総括表）'!$AE44*'5-3 雇用表 統合中分類・県内生産額 労働力投入係数'!V42</f>
        <v>0</v>
      </c>
      <c r="AT45" s="186">
        <f>'波及効果（総括表）'!$AE44*'5-3 雇用表 統合中分類・県内生産額 労働力投入係数'!W42</f>
        <v>0</v>
      </c>
    </row>
    <row r="46" spans="1:46" s="46" customFormat="1">
      <c r="A46" s="223" t="s">
        <v>415</v>
      </c>
      <c r="B46" s="97" t="s">
        <v>160</v>
      </c>
      <c r="C46" s="223" t="s">
        <v>424</v>
      </c>
      <c r="D46" s="97" t="s">
        <v>167</v>
      </c>
      <c r="E46" s="224" t="s">
        <v>295</v>
      </c>
      <c r="F46" s="64" t="s">
        <v>31</v>
      </c>
      <c r="G46" s="186">
        <f>'波及効果（総括表）'!$K45*'5-3 雇用表 統合中分類・県内生産額 労働力投入係数'!P43</f>
        <v>0</v>
      </c>
      <c r="H46" s="186">
        <f>'波及効果（総括表）'!$K45*'5-3 雇用表 統合中分類・県内生産額 労働力投入係数'!Q43</f>
        <v>0</v>
      </c>
      <c r="I46" s="186">
        <f>'波及効果（総括表）'!$K45*'5-3 雇用表 統合中分類・県内生産額 労働力投入係数'!R43</f>
        <v>0</v>
      </c>
      <c r="J46" s="186">
        <f>'波及効果（総括表）'!$K45*'5-3 雇用表 統合中分類・県内生産額 労働力投入係数'!S43</f>
        <v>0</v>
      </c>
      <c r="K46" s="186">
        <f>'波及効果（総括表）'!$K45*'5-3 雇用表 統合中分類・県内生産額 労働力投入係数'!T43</f>
        <v>0</v>
      </c>
      <c r="L46" s="186">
        <f>'波及効果（総括表）'!$K45*'5-3 雇用表 統合中分類・県内生産額 労働力投入係数'!U43</f>
        <v>0</v>
      </c>
      <c r="M46" s="186">
        <f>'波及効果（総括表）'!$K45*'5-3 雇用表 統合中分類・県内生産額 労働力投入係数'!V43</f>
        <v>0</v>
      </c>
      <c r="N46" s="186">
        <f>'波及効果（総括表）'!$K45*'5-3 雇用表 統合中分類・県内生産額 労働力投入係数'!W43</f>
        <v>0</v>
      </c>
      <c r="O46" s="186">
        <f>'波及効果（総括表）'!$O45*'5-3 雇用表 統合中分類・県内生産額 労働力投入係数'!P43</f>
        <v>0</v>
      </c>
      <c r="P46" s="186">
        <f>'波及効果（総括表）'!$O45*'5-3 雇用表 統合中分類・県内生産額 労働力投入係数'!Q43</f>
        <v>0</v>
      </c>
      <c r="Q46" s="186">
        <f>'波及効果（総括表）'!$O45*'5-3 雇用表 統合中分類・県内生産額 労働力投入係数'!R43</f>
        <v>0</v>
      </c>
      <c r="R46" s="186">
        <f>'波及効果（総括表）'!$O45*'5-3 雇用表 統合中分類・県内生産額 労働力投入係数'!S43</f>
        <v>0</v>
      </c>
      <c r="S46" s="186">
        <f>'波及効果（総括表）'!$O45*'5-3 雇用表 統合中分類・県内生産額 労働力投入係数'!T43</f>
        <v>0</v>
      </c>
      <c r="T46" s="186">
        <f>'波及効果（総括表）'!$O45*'5-3 雇用表 統合中分類・県内生産額 労働力投入係数'!U43</f>
        <v>0</v>
      </c>
      <c r="U46" s="186">
        <f>'波及効果（総括表）'!$O45*'5-3 雇用表 統合中分類・県内生産額 労働力投入係数'!V43</f>
        <v>0</v>
      </c>
      <c r="V46" s="186">
        <f>'波及効果（総括表）'!$O45*'5-3 雇用表 統合中分類・県内生産額 労働力投入係数'!W43</f>
        <v>0</v>
      </c>
      <c r="W46" s="186">
        <f>'波及効果（総括表）'!$S45*'5-3 雇用表 統合中分類・県内生産額 労働力投入係数'!P43</f>
        <v>0</v>
      </c>
      <c r="X46" s="186">
        <f>'波及効果（総括表）'!$S45*'5-3 雇用表 統合中分類・県内生産額 労働力投入係数'!Q43</f>
        <v>0</v>
      </c>
      <c r="Y46" s="186">
        <f>'波及効果（総括表）'!$S45*'5-3 雇用表 統合中分類・県内生産額 労働力投入係数'!R43</f>
        <v>0</v>
      </c>
      <c r="Z46" s="186">
        <f>'波及効果（総括表）'!$S45*'5-3 雇用表 統合中分類・県内生産額 労働力投入係数'!S43</f>
        <v>0</v>
      </c>
      <c r="AA46" s="186">
        <f>'波及効果（総括表）'!$S45*'5-3 雇用表 統合中分類・県内生産額 労働力投入係数'!T43</f>
        <v>0</v>
      </c>
      <c r="AB46" s="186">
        <f>'波及効果（総括表）'!$S45*'5-3 雇用表 統合中分類・県内生産額 労働力投入係数'!U43</f>
        <v>0</v>
      </c>
      <c r="AC46" s="186">
        <f>'波及効果（総括表）'!$S45*'5-3 雇用表 統合中分類・県内生産額 労働力投入係数'!V43</f>
        <v>0</v>
      </c>
      <c r="AD46" s="186">
        <f>'波及効果（総括表）'!$S45*'5-3 雇用表 統合中分類・県内生産額 労働力投入係数'!W43</f>
        <v>0</v>
      </c>
      <c r="AE46" s="186">
        <f>'波及効果（総括表）'!$AA45*'5-3 雇用表 統合中分類・県内生産額 労働力投入係数'!P43</f>
        <v>0</v>
      </c>
      <c r="AF46" s="186">
        <f>'波及効果（総括表）'!$AA45*'5-3 雇用表 統合中分類・県内生産額 労働力投入係数'!Q43</f>
        <v>0</v>
      </c>
      <c r="AG46" s="186">
        <f>'波及効果（総括表）'!$AA45*'5-3 雇用表 統合中分類・県内生産額 労働力投入係数'!R43</f>
        <v>0</v>
      </c>
      <c r="AH46" s="186">
        <f>'波及効果（総括表）'!$AA45*'5-3 雇用表 統合中分類・県内生産額 労働力投入係数'!S43</f>
        <v>0</v>
      </c>
      <c r="AI46" s="186">
        <f>'波及効果（総括表）'!$AA45*'5-3 雇用表 統合中分類・県内生産額 労働力投入係数'!T43</f>
        <v>0</v>
      </c>
      <c r="AJ46" s="186">
        <f>'波及効果（総括表）'!$AA45*'5-3 雇用表 統合中分類・県内生産額 労働力投入係数'!U43</f>
        <v>0</v>
      </c>
      <c r="AK46" s="186">
        <f>'波及効果（総括表）'!$AA45*'5-3 雇用表 統合中分類・県内生産額 労働力投入係数'!V43</f>
        <v>0</v>
      </c>
      <c r="AL46" s="186">
        <f>'波及効果（総括表）'!$AA45*'5-3 雇用表 統合中分類・県内生産額 労働力投入係数'!W43</f>
        <v>0</v>
      </c>
      <c r="AM46" s="186">
        <f>'波及効果（総括表）'!$AE45*'5-3 雇用表 統合中分類・県内生産額 労働力投入係数'!P43</f>
        <v>0</v>
      </c>
      <c r="AN46" s="186">
        <f>'波及効果（総括表）'!$AE45*'5-3 雇用表 統合中分類・県内生産額 労働力投入係数'!Q43</f>
        <v>0</v>
      </c>
      <c r="AO46" s="186">
        <f>'波及効果（総括表）'!$AE45*'5-3 雇用表 統合中分類・県内生産額 労働力投入係数'!R43</f>
        <v>0</v>
      </c>
      <c r="AP46" s="186">
        <f>'波及効果（総括表）'!$AE45*'5-3 雇用表 統合中分類・県内生産額 労働力投入係数'!S43</f>
        <v>0</v>
      </c>
      <c r="AQ46" s="186">
        <f>'波及効果（総括表）'!$AE45*'5-3 雇用表 統合中分類・県内生産額 労働力投入係数'!T43</f>
        <v>0</v>
      </c>
      <c r="AR46" s="186">
        <f>'波及効果（総括表）'!$AE45*'5-3 雇用表 統合中分類・県内生産額 労働力投入係数'!U43</f>
        <v>0</v>
      </c>
      <c r="AS46" s="186">
        <f>'波及効果（総括表）'!$AE45*'5-3 雇用表 統合中分類・県内生産額 労働力投入係数'!V43</f>
        <v>0</v>
      </c>
      <c r="AT46" s="186">
        <f>'波及効果（総括表）'!$AE45*'5-3 雇用表 統合中分類・県内生産額 労働力投入係数'!W43</f>
        <v>0</v>
      </c>
    </row>
    <row r="47" spans="1:46" s="46" customFormat="1">
      <c r="A47" s="223" t="s">
        <v>415</v>
      </c>
      <c r="B47" s="97" t="s">
        <v>160</v>
      </c>
      <c r="C47" s="223" t="s">
        <v>424</v>
      </c>
      <c r="D47" s="97" t="s">
        <v>167</v>
      </c>
      <c r="E47" s="224" t="s">
        <v>296</v>
      </c>
      <c r="F47" s="64" t="s">
        <v>615</v>
      </c>
      <c r="G47" s="186">
        <f>'波及効果（総括表）'!$K46*'5-3 雇用表 統合中分類・県内生産額 労働力投入係数'!P44</f>
        <v>0</v>
      </c>
      <c r="H47" s="186">
        <f>'波及効果（総括表）'!$K46*'5-3 雇用表 統合中分類・県内生産額 労働力投入係数'!Q44</f>
        <v>0</v>
      </c>
      <c r="I47" s="186">
        <f>'波及効果（総括表）'!$K46*'5-3 雇用表 統合中分類・県内生産額 労働力投入係数'!R44</f>
        <v>0</v>
      </c>
      <c r="J47" s="186">
        <f>'波及効果（総括表）'!$K46*'5-3 雇用表 統合中分類・県内生産額 労働力投入係数'!S44</f>
        <v>0</v>
      </c>
      <c r="K47" s="186">
        <f>'波及効果（総括表）'!$K46*'5-3 雇用表 統合中分類・県内生産額 労働力投入係数'!T44</f>
        <v>0</v>
      </c>
      <c r="L47" s="186">
        <f>'波及効果（総括表）'!$K46*'5-3 雇用表 統合中分類・県内生産額 労働力投入係数'!U44</f>
        <v>0</v>
      </c>
      <c r="M47" s="186">
        <f>'波及効果（総括表）'!$K46*'5-3 雇用表 統合中分類・県内生産額 労働力投入係数'!V44</f>
        <v>0</v>
      </c>
      <c r="N47" s="186">
        <f>'波及効果（総括表）'!$K46*'5-3 雇用表 統合中分類・県内生産額 労働力投入係数'!W44</f>
        <v>0</v>
      </c>
      <c r="O47" s="186">
        <f>'波及効果（総括表）'!$O46*'5-3 雇用表 統合中分類・県内生産額 労働力投入係数'!P44</f>
        <v>0</v>
      </c>
      <c r="P47" s="186">
        <f>'波及効果（総括表）'!$O46*'5-3 雇用表 統合中分類・県内生産額 労働力投入係数'!Q44</f>
        <v>0</v>
      </c>
      <c r="Q47" s="186">
        <f>'波及効果（総括表）'!$O46*'5-3 雇用表 統合中分類・県内生産額 労働力投入係数'!R44</f>
        <v>0</v>
      </c>
      <c r="R47" s="186">
        <f>'波及効果（総括表）'!$O46*'5-3 雇用表 統合中分類・県内生産額 労働力投入係数'!S44</f>
        <v>0</v>
      </c>
      <c r="S47" s="186">
        <f>'波及効果（総括表）'!$O46*'5-3 雇用表 統合中分類・県内生産額 労働力投入係数'!T44</f>
        <v>0</v>
      </c>
      <c r="T47" s="186">
        <f>'波及効果（総括表）'!$O46*'5-3 雇用表 統合中分類・県内生産額 労働力投入係数'!U44</f>
        <v>0</v>
      </c>
      <c r="U47" s="186">
        <f>'波及効果（総括表）'!$O46*'5-3 雇用表 統合中分類・県内生産額 労働力投入係数'!V44</f>
        <v>0</v>
      </c>
      <c r="V47" s="186">
        <f>'波及効果（総括表）'!$O46*'5-3 雇用表 統合中分類・県内生産額 労働力投入係数'!W44</f>
        <v>0</v>
      </c>
      <c r="W47" s="186">
        <f>'波及効果（総括表）'!$S46*'5-3 雇用表 統合中分類・県内生産額 労働力投入係数'!P44</f>
        <v>0</v>
      </c>
      <c r="X47" s="186">
        <f>'波及効果（総括表）'!$S46*'5-3 雇用表 統合中分類・県内生産額 労働力投入係数'!Q44</f>
        <v>0</v>
      </c>
      <c r="Y47" s="186">
        <f>'波及効果（総括表）'!$S46*'5-3 雇用表 統合中分類・県内生産額 労働力投入係数'!R44</f>
        <v>0</v>
      </c>
      <c r="Z47" s="186">
        <f>'波及効果（総括表）'!$S46*'5-3 雇用表 統合中分類・県内生産額 労働力投入係数'!S44</f>
        <v>0</v>
      </c>
      <c r="AA47" s="186">
        <f>'波及効果（総括表）'!$S46*'5-3 雇用表 統合中分類・県内生産額 労働力投入係数'!T44</f>
        <v>0</v>
      </c>
      <c r="AB47" s="186">
        <f>'波及効果（総括表）'!$S46*'5-3 雇用表 統合中分類・県内生産額 労働力投入係数'!U44</f>
        <v>0</v>
      </c>
      <c r="AC47" s="186">
        <f>'波及効果（総括表）'!$S46*'5-3 雇用表 統合中分類・県内生産額 労働力投入係数'!V44</f>
        <v>0</v>
      </c>
      <c r="AD47" s="186">
        <f>'波及効果（総括表）'!$S46*'5-3 雇用表 統合中分類・県内生産額 労働力投入係数'!W44</f>
        <v>0</v>
      </c>
      <c r="AE47" s="186">
        <f>'波及効果（総括表）'!$AA46*'5-3 雇用表 統合中分類・県内生産額 労働力投入係数'!P44</f>
        <v>0</v>
      </c>
      <c r="AF47" s="186">
        <f>'波及効果（総括表）'!$AA46*'5-3 雇用表 統合中分類・県内生産額 労働力投入係数'!Q44</f>
        <v>0</v>
      </c>
      <c r="AG47" s="186">
        <f>'波及効果（総括表）'!$AA46*'5-3 雇用表 統合中分類・県内生産額 労働力投入係数'!R44</f>
        <v>0</v>
      </c>
      <c r="AH47" s="186">
        <f>'波及効果（総括表）'!$AA46*'5-3 雇用表 統合中分類・県内生産額 労働力投入係数'!S44</f>
        <v>0</v>
      </c>
      <c r="AI47" s="186">
        <f>'波及効果（総括表）'!$AA46*'5-3 雇用表 統合中分類・県内生産額 労働力投入係数'!T44</f>
        <v>0</v>
      </c>
      <c r="AJ47" s="186">
        <f>'波及効果（総括表）'!$AA46*'5-3 雇用表 統合中分類・県内生産額 労働力投入係数'!U44</f>
        <v>0</v>
      </c>
      <c r="AK47" s="186">
        <f>'波及効果（総括表）'!$AA46*'5-3 雇用表 統合中分類・県内生産額 労働力投入係数'!V44</f>
        <v>0</v>
      </c>
      <c r="AL47" s="186">
        <f>'波及効果（総括表）'!$AA46*'5-3 雇用表 統合中分類・県内生産額 労働力投入係数'!W44</f>
        <v>0</v>
      </c>
      <c r="AM47" s="186">
        <f>'波及効果（総括表）'!$AE46*'5-3 雇用表 統合中分類・県内生産額 労働力投入係数'!P44</f>
        <v>0</v>
      </c>
      <c r="AN47" s="186">
        <f>'波及効果（総括表）'!$AE46*'5-3 雇用表 統合中分類・県内生産額 労働力投入係数'!Q44</f>
        <v>0</v>
      </c>
      <c r="AO47" s="186">
        <f>'波及効果（総括表）'!$AE46*'5-3 雇用表 統合中分類・県内生産額 労働力投入係数'!R44</f>
        <v>0</v>
      </c>
      <c r="AP47" s="186">
        <f>'波及効果（総括表）'!$AE46*'5-3 雇用表 統合中分類・県内生産額 労働力投入係数'!S44</f>
        <v>0</v>
      </c>
      <c r="AQ47" s="186">
        <f>'波及効果（総括表）'!$AE46*'5-3 雇用表 統合中分類・県内生産額 労働力投入係数'!T44</f>
        <v>0</v>
      </c>
      <c r="AR47" s="186">
        <f>'波及効果（総括表）'!$AE46*'5-3 雇用表 統合中分類・県内生産額 労働力投入係数'!U44</f>
        <v>0</v>
      </c>
      <c r="AS47" s="186">
        <f>'波及効果（総括表）'!$AE46*'5-3 雇用表 統合中分類・県内生産額 労働力投入係数'!V44</f>
        <v>0</v>
      </c>
      <c r="AT47" s="186">
        <f>'波及効果（総括表）'!$AE46*'5-3 雇用表 統合中分類・県内生産額 労働力投入係数'!W44</f>
        <v>0</v>
      </c>
    </row>
    <row r="48" spans="1:46" s="46" customFormat="1">
      <c r="A48" s="223" t="s">
        <v>415</v>
      </c>
      <c r="B48" s="97" t="s">
        <v>160</v>
      </c>
      <c r="C48" s="223" t="s">
        <v>424</v>
      </c>
      <c r="D48" s="97" t="s">
        <v>167</v>
      </c>
      <c r="E48" s="224" t="s">
        <v>297</v>
      </c>
      <c r="F48" s="64" t="s">
        <v>33</v>
      </c>
      <c r="G48" s="186">
        <f>'波及効果（総括表）'!$K47*'5-3 雇用表 統合中分類・県内生産額 労働力投入係数'!P45</f>
        <v>0</v>
      </c>
      <c r="H48" s="186">
        <f>'波及効果（総括表）'!$K47*'5-3 雇用表 統合中分類・県内生産額 労働力投入係数'!Q45</f>
        <v>0</v>
      </c>
      <c r="I48" s="186">
        <f>'波及効果（総括表）'!$K47*'5-3 雇用表 統合中分類・県内生産額 労働力投入係数'!R45</f>
        <v>0</v>
      </c>
      <c r="J48" s="186">
        <f>'波及効果（総括表）'!$K47*'5-3 雇用表 統合中分類・県内生産額 労働力投入係数'!S45</f>
        <v>0</v>
      </c>
      <c r="K48" s="186">
        <f>'波及効果（総括表）'!$K47*'5-3 雇用表 統合中分類・県内生産額 労働力投入係数'!T45</f>
        <v>0</v>
      </c>
      <c r="L48" s="186">
        <f>'波及効果（総括表）'!$K47*'5-3 雇用表 統合中分類・県内生産額 労働力投入係数'!U45</f>
        <v>0</v>
      </c>
      <c r="M48" s="186">
        <f>'波及効果（総括表）'!$K47*'5-3 雇用表 統合中分類・県内生産額 労働力投入係数'!V45</f>
        <v>0</v>
      </c>
      <c r="N48" s="186">
        <f>'波及効果（総括表）'!$K47*'5-3 雇用表 統合中分類・県内生産額 労働力投入係数'!W45</f>
        <v>0</v>
      </c>
      <c r="O48" s="186">
        <f>'波及効果（総括表）'!$O47*'5-3 雇用表 統合中分類・県内生産額 労働力投入係数'!P45</f>
        <v>0</v>
      </c>
      <c r="P48" s="186">
        <f>'波及効果（総括表）'!$O47*'5-3 雇用表 統合中分類・県内生産額 労働力投入係数'!Q45</f>
        <v>0</v>
      </c>
      <c r="Q48" s="186">
        <f>'波及効果（総括表）'!$O47*'5-3 雇用表 統合中分類・県内生産額 労働力投入係数'!R45</f>
        <v>0</v>
      </c>
      <c r="R48" s="186">
        <f>'波及効果（総括表）'!$O47*'5-3 雇用表 統合中分類・県内生産額 労働力投入係数'!S45</f>
        <v>0</v>
      </c>
      <c r="S48" s="186">
        <f>'波及効果（総括表）'!$O47*'5-3 雇用表 統合中分類・県内生産額 労働力投入係数'!T45</f>
        <v>0</v>
      </c>
      <c r="T48" s="186">
        <f>'波及効果（総括表）'!$O47*'5-3 雇用表 統合中分類・県内生産額 労働力投入係数'!U45</f>
        <v>0</v>
      </c>
      <c r="U48" s="186">
        <f>'波及効果（総括表）'!$O47*'5-3 雇用表 統合中分類・県内生産額 労働力投入係数'!V45</f>
        <v>0</v>
      </c>
      <c r="V48" s="186">
        <f>'波及効果（総括表）'!$O47*'5-3 雇用表 統合中分類・県内生産額 労働力投入係数'!W45</f>
        <v>0</v>
      </c>
      <c r="W48" s="186">
        <f>'波及効果（総括表）'!$S47*'5-3 雇用表 統合中分類・県内生産額 労働力投入係数'!P45</f>
        <v>0</v>
      </c>
      <c r="X48" s="186">
        <f>'波及効果（総括表）'!$S47*'5-3 雇用表 統合中分類・県内生産額 労働力投入係数'!Q45</f>
        <v>0</v>
      </c>
      <c r="Y48" s="186">
        <f>'波及効果（総括表）'!$S47*'5-3 雇用表 統合中分類・県内生産額 労働力投入係数'!R45</f>
        <v>0</v>
      </c>
      <c r="Z48" s="186">
        <f>'波及効果（総括表）'!$S47*'5-3 雇用表 統合中分類・県内生産額 労働力投入係数'!S45</f>
        <v>0</v>
      </c>
      <c r="AA48" s="186">
        <f>'波及効果（総括表）'!$S47*'5-3 雇用表 統合中分類・県内生産額 労働力投入係数'!T45</f>
        <v>0</v>
      </c>
      <c r="AB48" s="186">
        <f>'波及効果（総括表）'!$S47*'5-3 雇用表 統合中分類・県内生産額 労働力投入係数'!U45</f>
        <v>0</v>
      </c>
      <c r="AC48" s="186">
        <f>'波及効果（総括表）'!$S47*'5-3 雇用表 統合中分類・県内生産額 労働力投入係数'!V45</f>
        <v>0</v>
      </c>
      <c r="AD48" s="186">
        <f>'波及効果（総括表）'!$S47*'5-3 雇用表 統合中分類・県内生産額 労働力投入係数'!W45</f>
        <v>0</v>
      </c>
      <c r="AE48" s="186">
        <f>'波及効果（総括表）'!$AA47*'5-3 雇用表 統合中分類・県内生産額 労働力投入係数'!P45</f>
        <v>0</v>
      </c>
      <c r="AF48" s="186">
        <f>'波及効果（総括表）'!$AA47*'5-3 雇用表 統合中分類・県内生産額 労働力投入係数'!Q45</f>
        <v>0</v>
      </c>
      <c r="AG48" s="186">
        <f>'波及効果（総括表）'!$AA47*'5-3 雇用表 統合中分類・県内生産額 労働力投入係数'!R45</f>
        <v>0</v>
      </c>
      <c r="AH48" s="186">
        <f>'波及効果（総括表）'!$AA47*'5-3 雇用表 統合中分類・県内生産額 労働力投入係数'!S45</f>
        <v>0</v>
      </c>
      <c r="AI48" s="186">
        <f>'波及効果（総括表）'!$AA47*'5-3 雇用表 統合中分類・県内生産額 労働力投入係数'!T45</f>
        <v>0</v>
      </c>
      <c r="AJ48" s="186">
        <f>'波及効果（総括表）'!$AA47*'5-3 雇用表 統合中分類・県内生産額 労働力投入係数'!U45</f>
        <v>0</v>
      </c>
      <c r="AK48" s="186">
        <f>'波及効果（総括表）'!$AA47*'5-3 雇用表 統合中分類・県内生産額 労働力投入係数'!V45</f>
        <v>0</v>
      </c>
      <c r="AL48" s="186">
        <f>'波及効果（総括表）'!$AA47*'5-3 雇用表 統合中分類・県内生産額 労働力投入係数'!W45</f>
        <v>0</v>
      </c>
      <c r="AM48" s="186">
        <f>'波及効果（総括表）'!$AE47*'5-3 雇用表 統合中分類・県内生産額 労働力投入係数'!P45</f>
        <v>0</v>
      </c>
      <c r="AN48" s="186">
        <f>'波及効果（総括表）'!$AE47*'5-3 雇用表 統合中分類・県内生産額 労働力投入係数'!Q45</f>
        <v>0</v>
      </c>
      <c r="AO48" s="186">
        <f>'波及効果（総括表）'!$AE47*'5-3 雇用表 統合中分類・県内生産額 労働力投入係数'!R45</f>
        <v>0</v>
      </c>
      <c r="AP48" s="186">
        <f>'波及効果（総括表）'!$AE47*'5-3 雇用表 統合中分類・県内生産額 労働力投入係数'!S45</f>
        <v>0</v>
      </c>
      <c r="AQ48" s="186">
        <f>'波及効果（総括表）'!$AE47*'5-3 雇用表 統合中分類・県内生産額 労働力投入係数'!T45</f>
        <v>0</v>
      </c>
      <c r="AR48" s="186">
        <f>'波及効果（総括表）'!$AE47*'5-3 雇用表 統合中分類・県内生産額 労働力投入係数'!U45</f>
        <v>0</v>
      </c>
      <c r="AS48" s="186">
        <f>'波及効果（総括表）'!$AE47*'5-3 雇用表 統合中分類・県内生産額 労働力投入係数'!V45</f>
        <v>0</v>
      </c>
      <c r="AT48" s="186">
        <f>'波及効果（総括表）'!$AE47*'5-3 雇用表 統合中分類・県内生産額 労働力投入係数'!W45</f>
        <v>0</v>
      </c>
    </row>
    <row r="49" spans="1:46" s="46" customFormat="1">
      <c r="A49" s="225" t="s">
        <v>415</v>
      </c>
      <c r="B49" s="220" t="s">
        <v>160</v>
      </c>
      <c r="C49" s="225" t="s">
        <v>425</v>
      </c>
      <c r="D49" s="220" t="s">
        <v>168</v>
      </c>
      <c r="E49" s="226" t="s">
        <v>298</v>
      </c>
      <c r="F49" s="221" t="s">
        <v>34</v>
      </c>
      <c r="G49" s="187">
        <f>'波及効果（総括表）'!$K48*'5-3 雇用表 統合中分類・県内生産額 労働力投入係数'!P46</f>
        <v>0</v>
      </c>
      <c r="H49" s="187">
        <f>'波及効果（総括表）'!$K48*'5-3 雇用表 統合中分類・県内生産額 労働力投入係数'!Q46</f>
        <v>0</v>
      </c>
      <c r="I49" s="187">
        <f>'波及効果（総括表）'!$K48*'5-3 雇用表 統合中分類・県内生産額 労働力投入係数'!R46</f>
        <v>0</v>
      </c>
      <c r="J49" s="187">
        <f>'波及効果（総括表）'!$K48*'5-3 雇用表 統合中分類・県内生産額 労働力投入係数'!S46</f>
        <v>0</v>
      </c>
      <c r="K49" s="187">
        <f>'波及効果（総括表）'!$K48*'5-3 雇用表 統合中分類・県内生産額 労働力投入係数'!T46</f>
        <v>0</v>
      </c>
      <c r="L49" s="187">
        <f>'波及効果（総括表）'!$K48*'5-3 雇用表 統合中分類・県内生産額 労働力投入係数'!U46</f>
        <v>0</v>
      </c>
      <c r="M49" s="187">
        <f>'波及効果（総括表）'!$K48*'5-3 雇用表 統合中分類・県内生産額 労働力投入係数'!V46</f>
        <v>0</v>
      </c>
      <c r="N49" s="187">
        <f>'波及効果（総括表）'!$K48*'5-3 雇用表 統合中分類・県内生産額 労働力投入係数'!W46</f>
        <v>0</v>
      </c>
      <c r="O49" s="187">
        <f>'波及効果（総括表）'!$O48*'5-3 雇用表 統合中分類・県内生産額 労働力投入係数'!P46</f>
        <v>0</v>
      </c>
      <c r="P49" s="187">
        <f>'波及効果（総括表）'!$O48*'5-3 雇用表 統合中分類・県内生産額 労働力投入係数'!Q46</f>
        <v>0</v>
      </c>
      <c r="Q49" s="187">
        <f>'波及効果（総括表）'!$O48*'5-3 雇用表 統合中分類・県内生産額 労働力投入係数'!R46</f>
        <v>0</v>
      </c>
      <c r="R49" s="187">
        <f>'波及効果（総括表）'!$O48*'5-3 雇用表 統合中分類・県内生産額 労働力投入係数'!S46</f>
        <v>0</v>
      </c>
      <c r="S49" s="187">
        <f>'波及効果（総括表）'!$O48*'5-3 雇用表 統合中分類・県内生産額 労働力投入係数'!T46</f>
        <v>0</v>
      </c>
      <c r="T49" s="187">
        <f>'波及効果（総括表）'!$O48*'5-3 雇用表 統合中分類・県内生産額 労働力投入係数'!U46</f>
        <v>0</v>
      </c>
      <c r="U49" s="187">
        <f>'波及効果（総括表）'!$O48*'5-3 雇用表 統合中分類・県内生産額 労働力投入係数'!V46</f>
        <v>0</v>
      </c>
      <c r="V49" s="187">
        <f>'波及効果（総括表）'!$O48*'5-3 雇用表 統合中分類・県内生産額 労働力投入係数'!W46</f>
        <v>0</v>
      </c>
      <c r="W49" s="187">
        <f>'波及効果（総括表）'!$S48*'5-3 雇用表 統合中分類・県内生産額 労働力投入係数'!P46</f>
        <v>0</v>
      </c>
      <c r="X49" s="187">
        <f>'波及効果（総括表）'!$S48*'5-3 雇用表 統合中分類・県内生産額 労働力投入係数'!Q46</f>
        <v>0</v>
      </c>
      <c r="Y49" s="187">
        <f>'波及効果（総括表）'!$S48*'5-3 雇用表 統合中分類・県内生産額 労働力投入係数'!R46</f>
        <v>0</v>
      </c>
      <c r="Z49" s="187">
        <f>'波及効果（総括表）'!$S48*'5-3 雇用表 統合中分類・県内生産額 労働力投入係数'!S46</f>
        <v>0</v>
      </c>
      <c r="AA49" s="187">
        <f>'波及効果（総括表）'!$S48*'5-3 雇用表 統合中分類・県内生産額 労働力投入係数'!T46</f>
        <v>0</v>
      </c>
      <c r="AB49" s="187">
        <f>'波及効果（総括表）'!$S48*'5-3 雇用表 統合中分類・県内生産額 労働力投入係数'!U46</f>
        <v>0</v>
      </c>
      <c r="AC49" s="187">
        <f>'波及効果（総括表）'!$S48*'5-3 雇用表 統合中分類・県内生産額 労働力投入係数'!V46</f>
        <v>0</v>
      </c>
      <c r="AD49" s="187">
        <f>'波及効果（総括表）'!$S48*'5-3 雇用表 統合中分類・県内生産額 労働力投入係数'!W46</f>
        <v>0</v>
      </c>
      <c r="AE49" s="187">
        <f>'波及効果（総括表）'!$AA48*'5-3 雇用表 統合中分類・県内生産額 労働力投入係数'!P46</f>
        <v>0</v>
      </c>
      <c r="AF49" s="187">
        <f>'波及効果（総括表）'!$AA48*'5-3 雇用表 統合中分類・県内生産額 労働力投入係数'!Q46</f>
        <v>0</v>
      </c>
      <c r="AG49" s="187">
        <f>'波及効果（総括表）'!$AA48*'5-3 雇用表 統合中分類・県内生産額 労働力投入係数'!R46</f>
        <v>0</v>
      </c>
      <c r="AH49" s="187">
        <f>'波及効果（総括表）'!$AA48*'5-3 雇用表 統合中分類・県内生産額 労働力投入係数'!S46</f>
        <v>0</v>
      </c>
      <c r="AI49" s="187">
        <f>'波及効果（総括表）'!$AA48*'5-3 雇用表 統合中分類・県内生産額 労働力投入係数'!T46</f>
        <v>0</v>
      </c>
      <c r="AJ49" s="187">
        <f>'波及効果（総括表）'!$AA48*'5-3 雇用表 統合中分類・県内生産額 労働力投入係数'!U46</f>
        <v>0</v>
      </c>
      <c r="AK49" s="187">
        <f>'波及効果（総括表）'!$AA48*'5-3 雇用表 統合中分類・県内生産額 労働力投入係数'!V46</f>
        <v>0</v>
      </c>
      <c r="AL49" s="187">
        <f>'波及効果（総括表）'!$AA48*'5-3 雇用表 統合中分類・県内生産額 労働力投入係数'!W46</f>
        <v>0</v>
      </c>
      <c r="AM49" s="187">
        <f>'波及効果（総括表）'!$AE48*'5-3 雇用表 統合中分類・県内生産額 労働力投入係数'!P46</f>
        <v>0</v>
      </c>
      <c r="AN49" s="187">
        <f>'波及効果（総括表）'!$AE48*'5-3 雇用表 統合中分類・県内生産額 労働力投入係数'!Q46</f>
        <v>0</v>
      </c>
      <c r="AO49" s="187">
        <f>'波及効果（総括表）'!$AE48*'5-3 雇用表 統合中分類・県内生産額 労働力投入係数'!R46</f>
        <v>0</v>
      </c>
      <c r="AP49" s="187">
        <f>'波及効果（総括表）'!$AE48*'5-3 雇用表 統合中分類・県内生産額 労働力投入係数'!S46</f>
        <v>0</v>
      </c>
      <c r="AQ49" s="187">
        <f>'波及効果（総括表）'!$AE48*'5-3 雇用表 統合中分類・県内生産額 労働力投入係数'!T46</f>
        <v>0</v>
      </c>
      <c r="AR49" s="187">
        <f>'波及効果（総括表）'!$AE48*'5-3 雇用表 統合中分類・県内生産額 労働力投入係数'!U46</f>
        <v>0</v>
      </c>
      <c r="AS49" s="187">
        <f>'波及効果（総括表）'!$AE48*'5-3 雇用表 統合中分類・県内生産額 労働力投入係数'!V46</f>
        <v>0</v>
      </c>
      <c r="AT49" s="187">
        <f>'波及効果（総括表）'!$AE48*'5-3 雇用表 統合中分類・県内生産額 労働力投入係数'!W46</f>
        <v>0</v>
      </c>
    </row>
    <row r="50" spans="1:46" s="46" customFormat="1">
      <c r="A50" s="223" t="s">
        <v>415</v>
      </c>
      <c r="B50" s="97" t="s">
        <v>160</v>
      </c>
      <c r="C50" s="223" t="s">
        <v>425</v>
      </c>
      <c r="D50" s="97" t="s">
        <v>168</v>
      </c>
      <c r="E50" s="224" t="s">
        <v>299</v>
      </c>
      <c r="F50" s="64" t="s">
        <v>35</v>
      </c>
      <c r="G50" s="186">
        <f>'波及効果（総括表）'!$K49*'5-3 雇用表 統合中分類・県内生産額 労働力投入係数'!P47</f>
        <v>0</v>
      </c>
      <c r="H50" s="186">
        <f>'波及効果（総括表）'!$K49*'5-3 雇用表 統合中分類・県内生産額 労働力投入係数'!Q47</f>
        <v>0</v>
      </c>
      <c r="I50" s="186">
        <f>'波及効果（総括表）'!$K49*'5-3 雇用表 統合中分類・県内生産額 労働力投入係数'!R47</f>
        <v>0</v>
      </c>
      <c r="J50" s="186">
        <f>'波及効果（総括表）'!$K49*'5-3 雇用表 統合中分類・県内生産額 労働力投入係数'!S47</f>
        <v>0</v>
      </c>
      <c r="K50" s="186">
        <f>'波及効果（総括表）'!$K49*'5-3 雇用表 統合中分類・県内生産額 労働力投入係数'!T47</f>
        <v>0</v>
      </c>
      <c r="L50" s="186">
        <f>'波及効果（総括表）'!$K49*'5-3 雇用表 統合中分類・県内生産額 労働力投入係数'!U47</f>
        <v>0</v>
      </c>
      <c r="M50" s="186">
        <f>'波及効果（総括表）'!$K49*'5-3 雇用表 統合中分類・県内生産額 労働力投入係数'!V47</f>
        <v>0</v>
      </c>
      <c r="N50" s="186">
        <f>'波及効果（総括表）'!$K49*'5-3 雇用表 統合中分類・県内生産額 労働力投入係数'!W47</f>
        <v>0</v>
      </c>
      <c r="O50" s="186">
        <f>'波及効果（総括表）'!$O49*'5-3 雇用表 統合中分類・県内生産額 労働力投入係数'!P47</f>
        <v>0</v>
      </c>
      <c r="P50" s="186">
        <f>'波及効果（総括表）'!$O49*'5-3 雇用表 統合中分類・県内生産額 労働力投入係数'!Q47</f>
        <v>0</v>
      </c>
      <c r="Q50" s="186">
        <f>'波及効果（総括表）'!$O49*'5-3 雇用表 統合中分類・県内生産額 労働力投入係数'!R47</f>
        <v>0</v>
      </c>
      <c r="R50" s="186">
        <f>'波及効果（総括表）'!$O49*'5-3 雇用表 統合中分類・県内生産額 労働力投入係数'!S47</f>
        <v>0</v>
      </c>
      <c r="S50" s="186">
        <f>'波及効果（総括表）'!$O49*'5-3 雇用表 統合中分類・県内生産額 労働力投入係数'!T47</f>
        <v>0</v>
      </c>
      <c r="T50" s="186">
        <f>'波及効果（総括表）'!$O49*'5-3 雇用表 統合中分類・県内生産額 労働力投入係数'!U47</f>
        <v>0</v>
      </c>
      <c r="U50" s="186">
        <f>'波及効果（総括表）'!$O49*'5-3 雇用表 統合中分類・県内生産額 労働力投入係数'!V47</f>
        <v>0</v>
      </c>
      <c r="V50" s="186">
        <f>'波及効果（総括表）'!$O49*'5-3 雇用表 統合中分類・県内生産額 労働力投入係数'!W47</f>
        <v>0</v>
      </c>
      <c r="W50" s="186">
        <f>'波及効果（総括表）'!$S49*'5-3 雇用表 統合中分類・県内生産額 労働力投入係数'!P47</f>
        <v>0</v>
      </c>
      <c r="X50" s="186">
        <f>'波及効果（総括表）'!$S49*'5-3 雇用表 統合中分類・県内生産額 労働力投入係数'!Q47</f>
        <v>0</v>
      </c>
      <c r="Y50" s="186">
        <f>'波及効果（総括表）'!$S49*'5-3 雇用表 統合中分類・県内生産額 労働力投入係数'!R47</f>
        <v>0</v>
      </c>
      <c r="Z50" s="186">
        <f>'波及効果（総括表）'!$S49*'5-3 雇用表 統合中分類・県内生産額 労働力投入係数'!S47</f>
        <v>0</v>
      </c>
      <c r="AA50" s="186">
        <f>'波及効果（総括表）'!$S49*'5-3 雇用表 統合中分類・県内生産額 労働力投入係数'!T47</f>
        <v>0</v>
      </c>
      <c r="AB50" s="186">
        <f>'波及効果（総括表）'!$S49*'5-3 雇用表 統合中分類・県内生産額 労働力投入係数'!U47</f>
        <v>0</v>
      </c>
      <c r="AC50" s="186">
        <f>'波及効果（総括表）'!$S49*'5-3 雇用表 統合中分類・県内生産額 労働力投入係数'!V47</f>
        <v>0</v>
      </c>
      <c r="AD50" s="186">
        <f>'波及効果（総括表）'!$S49*'5-3 雇用表 統合中分類・県内生産額 労働力投入係数'!W47</f>
        <v>0</v>
      </c>
      <c r="AE50" s="186">
        <f>'波及効果（総括表）'!$AA49*'5-3 雇用表 統合中分類・県内生産額 労働力投入係数'!P47</f>
        <v>0</v>
      </c>
      <c r="AF50" s="186">
        <f>'波及効果（総括表）'!$AA49*'5-3 雇用表 統合中分類・県内生産額 労働力投入係数'!Q47</f>
        <v>0</v>
      </c>
      <c r="AG50" s="186">
        <f>'波及効果（総括表）'!$AA49*'5-3 雇用表 統合中分類・県内生産額 労働力投入係数'!R47</f>
        <v>0</v>
      </c>
      <c r="AH50" s="186">
        <f>'波及効果（総括表）'!$AA49*'5-3 雇用表 統合中分類・県内生産額 労働力投入係数'!S47</f>
        <v>0</v>
      </c>
      <c r="AI50" s="186">
        <f>'波及効果（総括表）'!$AA49*'5-3 雇用表 統合中分類・県内生産額 労働力投入係数'!T47</f>
        <v>0</v>
      </c>
      <c r="AJ50" s="186">
        <f>'波及効果（総括表）'!$AA49*'5-3 雇用表 統合中分類・県内生産額 労働力投入係数'!U47</f>
        <v>0</v>
      </c>
      <c r="AK50" s="186">
        <f>'波及効果（総括表）'!$AA49*'5-3 雇用表 統合中分類・県内生産額 労働力投入係数'!V47</f>
        <v>0</v>
      </c>
      <c r="AL50" s="186">
        <f>'波及効果（総括表）'!$AA49*'5-3 雇用表 統合中分類・県内生産額 労働力投入係数'!W47</f>
        <v>0</v>
      </c>
      <c r="AM50" s="186">
        <f>'波及効果（総括表）'!$AE49*'5-3 雇用表 統合中分類・県内生産額 労働力投入係数'!P47</f>
        <v>0</v>
      </c>
      <c r="AN50" s="186">
        <f>'波及効果（総括表）'!$AE49*'5-3 雇用表 統合中分類・県内生産額 労働力投入係数'!Q47</f>
        <v>0</v>
      </c>
      <c r="AO50" s="186">
        <f>'波及効果（総括表）'!$AE49*'5-3 雇用表 統合中分類・県内生産額 労働力投入係数'!R47</f>
        <v>0</v>
      </c>
      <c r="AP50" s="186">
        <f>'波及効果（総括表）'!$AE49*'5-3 雇用表 統合中分類・県内生産額 労働力投入係数'!S47</f>
        <v>0</v>
      </c>
      <c r="AQ50" s="186">
        <f>'波及効果（総括表）'!$AE49*'5-3 雇用表 統合中分類・県内生産額 労働力投入係数'!T47</f>
        <v>0</v>
      </c>
      <c r="AR50" s="186">
        <f>'波及効果（総括表）'!$AE49*'5-3 雇用表 統合中分類・県内生産額 労働力投入係数'!U47</f>
        <v>0</v>
      </c>
      <c r="AS50" s="186">
        <f>'波及効果（総括表）'!$AE49*'5-3 雇用表 統合中分類・県内生産額 労働力投入係数'!V47</f>
        <v>0</v>
      </c>
      <c r="AT50" s="186">
        <f>'波及効果（総括表）'!$AE49*'5-3 雇用表 統合中分類・県内生産額 労働力投入係数'!W47</f>
        <v>0</v>
      </c>
    </row>
    <row r="51" spans="1:46" s="46" customFormat="1">
      <c r="A51" s="223" t="s">
        <v>415</v>
      </c>
      <c r="B51" s="97" t="s">
        <v>160</v>
      </c>
      <c r="C51" s="223" t="s">
        <v>426</v>
      </c>
      <c r="D51" s="97" t="s">
        <v>169</v>
      </c>
      <c r="E51" s="224" t="s">
        <v>300</v>
      </c>
      <c r="F51" s="64" t="s">
        <v>616</v>
      </c>
      <c r="G51" s="186">
        <f>'波及効果（総括表）'!$K50*'5-3 雇用表 統合中分類・県内生産額 労働力投入係数'!P48</f>
        <v>0</v>
      </c>
      <c r="H51" s="186">
        <f>'波及効果（総括表）'!$K50*'5-3 雇用表 統合中分類・県内生産額 労働力投入係数'!Q48</f>
        <v>0</v>
      </c>
      <c r="I51" s="186">
        <f>'波及効果（総括表）'!$K50*'5-3 雇用表 統合中分類・県内生産額 労働力投入係数'!R48</f>
        <v>0</v>
      </c>
      <c r="J51" s="186">
        <f>'波及効果（総括表）'!$K50*'5-3 雇用表 統合中分類・県内生産額 労働力投入係数'!S48</f>
        <v>0</v>
      </c>
      <c r="K51" s="186">
        <f>'波及効果（総括表）'!$K50*'5-3 雇用表 統合中分類・県内生産額 労働力投入係数'!T48</f>
        <v>0</v>
      </c>
      <c r="L51" s="186">
        <f>'波及効果（総括表）'!$K50*'5-3 雇用表 統合中分類・県内生産額 労働力投入係数'!U48</f>
        <v>0</v>
      </c>
      <c r="M51" s="186">
        <f>'波及効果（総括表）'!$K50*'5-3 雇用表 統合中分類・県内生産額 労働力投入係数'!V48</f>
        <v>0</v>
      </c>
      <c r="N51" s="186">
        <f>'波及効果（総括表）'!$K50*'5-3 雇用表 統合中分類・県内生産額 労働力投入係数'!W48</f>
        <v>0</v>
      </c>
      <c r="O51" s="186">
        <f>'波及効果（総括表）'!$O50*'5-3 雇用表 統合中分類・県内生産額 労働力投入係数'!P48</f>
        <v>0</v>
      </c>
      <c r="P51" s="186">
        <f>'波及効果（総括表）'!$O50*'5-3 雇用表 統合中分類・県内生産額 労働力投入係数'!Q48</f>
        <v>0</v>
      </c>
      <c r="Q51" s="186">
        <f>'波及効果（総括表）'!$O50*'5-3 雇用表 統合中分類・県内生産額 労働力投入係数'!R48</f>
        <v>0</v>
      </c>
      <c r="R51" s="186">
        <f>'波及効果（総括表）'!$O50*'5-3 雇用表 統合中分類・県内生産額 労働力投入係数'!S48</f>
        <v>0</v>
      </c>
      <c r="S51" s="186">
        <f>'波及効果（総括表）'!$O50*'5-3 雇用表 統合中分類・県内生産額 労働力投入係数'!T48</f>
        <v>0</v>
      </c>
      <c r="T51" s="186">
        <f>'波及効果（総括表）'!$O50*'5-3 雇用表 統合中分類・県内生産額 労働力投入係数'!U48</f>
        <v>0</v>
      </c>
      <c r="U51" s="186">
        <f>'波及効果（総括表）'!$O50*'5-3 雇用表 統合中分類・県内生産額 労働力投入係数'!V48</f>
        <v>0</v>
      </c>
      <c r="V51" s="186">
        <f>'波及効果（総括表）'!$O50*'5-3 雇用表 統合中分類・県内生産額 労働力投入係数'!W48</f>
        <v>0</v>
      </c>
      <c r="W51" s="186">
        <f>'波及効果（総括表）'!$S50*'5-3 雇用表 統合中分類・県内生産額 労働力投入係数'!P48</f>
        <v>0</v>
      </c>
      <c r="X51" s="186">
        <f>'波及効果（総括表）'!$S50*'5-3 雇用表 統合中分類・県内生産額 労働力投入係数'!Q48</f>
        <v>0</v>
      </c>
      <c r="Y51" s="186">
        <f>'波及効果（総括表）'!$S50*'5-3 雇用表 統合中分類・県内生産額 労働力投入係数'!R48</f>
        <v>0</v>
      </c>
      <c r="Z51" s="186">
        <f>'波及効果（総括表）'!$S50*'5-3 雇用表 統合中分類・県内生産額 労働力投入係数'!S48</f>
        <v>0</v>
      </c>
      <c r="AA51" s="186">
        <f>'波及効果（総括表）'!$S50*'5-3 雇用表 統合中分類・県内生産額 労働力投入係数'!T48</f>
        <v>0</v>
      </c>
      <c r="AB51" s="186">
        <f>'波及効果（総括表）'!$S50*'5-3 雇用表 統合中分類・県内生産額 労働力投入係数'!U48</f>
        <v>0</v>
      </c>
      <c r="AC51" s="186">
        <f>'波及効果（総括表）'!$S50*'5-3 雇用表 統合中分類・県内生産額 労働力投入係数'!V48</f>
        <v>0</v>
      </c>
      <c r="AD51" s="186">
        <f>'波及効果（総括表）'!$S50*'5-3 雇用表 統合中分類・県内生産額 労働力投入係数'!W48</f>
        <v>0</v>
      </c>
      <c r="AE51" s="186">
        <f>'波及効果（総括表）'!$AA50*'5-3 雇用表 統合中分類・県内生産額 労働力投入係数'!P48</f>
        <v>0</v>
      </c>
      <c r="AF51" s="186">
        <f>'波及効果（総括表）'!$AA50*'5-3 雇用表 統合中分類・県内生産額 労働力投入係数'!Q48</f>
        <v>0</v>
      </c>
      <c r="AG51" s="186">
        <f>'波及効果（総括表）'!$AA50*'5-3 雇用表 統合中分類・県内生産額 労働力投入係数'!R48</f>
        <v>0</v>
      </c>
      <c r="AH51" s="186">
        <f>'波及効果（総括表）'!$AA50*'5-3 雇用表 統合中分類・県内生産額 労働力投入係数'!S48</f>
        <v>0</v>
      </c>
      <c r="AI51" s="186">
        <f>'波及効果（総括表）'!$AA50*'5-3 雇用表 統合中分類・県内生産額 労働力投入係数'!T48</f>
        <v>0</v>
      </c>
      <c r="AJ51" s="186">
        <f>'波及効果（総括表）'!$AA50*'5-3 雇用表 統合中分類・県内生産額 労働力投入係数'!U48</f>
        <v>0</v>
      </c>
      <c r="AK51" s="186">
        <f>'波及効果（総括表）'!$AA50*'5-3 雇用表 統合中分類・県内生産額 労働力投入係数'!V48</f>
        <v>0</v>
      </c>
      <c r="AL51" s="186">
        <f>'波及効果（総括表）'!$AA50*'5-3 雇用表 統合中分類・県内生産額 労働力投入係数'!W48</f>
        <v>0</v>
      </c>
      <c r="AM51" s="186">
        <f>'波及効果（総括表）'!$AE50*'5-3 雇用表 統合中分類・県内生産額 労働力投入係数'!P48</f>
        <v>0</v>
      </c>
      <c r="AN51" s="186">
        <f>'波及効果（総括表）'!$AE50*'5-3 雇用表 統合中分類・県内生産額 労働力投入係数'!Q48</f>
        <v>0</v>
      </c>
      <c r="AO51" s="186">
        <f>'波及効果（総括表）'!$AE50*'5-3 雇用表 統合中分類・県内生産額 労働力投入係数'!R48</f>
        <v>0</v>
      </c>
      <c r="AP51" s="186">
        <f>'波及効果（総括表）'!$AE50*'5-3 雇用表 統合中分類・県内生産額 労働力投入係数'!S48</f>
        <v>0</v>
      </c>
      <c r="AQ51" s="186">
        <f>'波及効果（総括表）'!$AE50*'5-3 雇用表 統合中分類・県内生産額 労働力投入係数'!T48</f>
        <v>0</v>
      </c>
      <c r="AR51" s="186">
        <f>'波及効果（総括表）'!$AE50*'5-3 雇用表 統合中分類・県内生産額 労働力投入係数'!U48</f>
        <v>0</v>
      </c>
      <c r="AS51" s="186">
        <f>'波及効果（総括表）'!$AE50*'5-3 雇用表 統合中分類・県内生産額 労働力投入係数'!V48</f>
        <v>0</v>
      </c>
      <c r="AT51" s="186">
        <f>'波及効果（総括表）'!$AE50*'5-3 雇用表 統合中分類・県内生産額 労働力投入係数'!W48</f>
        <v>0</v>
      </c>
    </row>
    <row r="52" spans="1:46" s="46" customFormat="1">
      <c r="A52" s="223" t="s">
        <v>415</v>
      </c>
      <c r="B52" s="97" t="s">
        <v>160</v>
      </c>
      <c r="C52" s="223" t="s">
        <v>426</v>
      </c>
      <c r="D52" s="97" t="s">
        <v>169</v>
      </c>
      <c r="E52" s="224" t="s">
        <v>301</v>
      </c>
      <c r="F52" s="64" t="s">
        <v>37</v>
      </c>
      <c r="G52" s="186">
        <f>'波及効果（総括表）'!$K51*'5-3 雇用表 統合中分類・県内生産額 労働力投入係数'!P49</f>
        <v>0</v>
      </c>
      <c r="H52" s="186">
        <f>'波及効果（総括表）'!$K51*'5-3 雇用表 統合中分類・県内生産額 労働力投入係数'!Q49</f>
        <v>0</v>
      </c>
      <c r="I52" s="186">
        <f>'波及効果（総括表）'!$K51*'5-3 雇用表 統合中分類・県内生産額 労働力投入係数'!R49</f>
        <v>0</v>
      </c>
      <c r="J52" s="186">
        <f>'波及効果（総括表）'!$K51*'5-3 雇用表 統合中分類・県内生産額 労働力投入係数'!S49</f>
        <v>0</v>
      </c>
      <c r="K52" s="186">
        <f>'波及効果（総括表）'!$K51*'5-3 雇用表 統合中分類・県内生産額 労働力投入係数'!T49</f>
        <v>0</v>
      </c>
      <c r="L52" s="186">
        <f>'波及効果（総括表）'!$K51*'5-3 雇用表 統合中分類・県内生産額 労働力投入係数'!U49</f>
        <v>0</v>
      </c>
      <c r="M52" s="186">
        <f>'波及効果（総括表）'!$K51*'5-3 雇用表 統合中分類・県内生産額 労働力投入係数'!V49</f>
        <v>0</v>
      </c>
      <c r="N52" s="186">
        <f>'波及効果（総括表）'!$K51*'5-3 雇用表 統合中分類・県内生産額 労働力投入係数'!W49</f>
        <v>0</v>
      </c>
      <c r="O52" s="186">
        <f>'波及効果（総括表）'!$O51*'5-3 雇用表 統合中分類・県内生産額 労働力投入係数'!P49</f>
        <v>0</v>
      </c>
      <c r="P52" s="186">
        <f>'波及効果（総括表）'!$O51*'5-3 雇用表 統合中分類・県内生産額 労働力投入係数'!Q49</f>
        <v>0</v>
      </c>
      <c r="Q52" s="186">
        <f>'波及効果（総括表）'!$O51*'5-3 雇用表 統合中分類・県内生産額 労働力投入係数'!R49</f>
        <v>0</v>
      </c>
      <c r="R52" s="186">
        <f>'波及効果（総括表）'!$O51*'5-3 雇用表 統合中分類・県内生産額 労働力投入係数'!S49</f>
        <v>0</v>
      </c>
      <c r="S52" s="186">
        <f>'波及効果（総括表）'!$O51*'5-3 雇用表 統合中分類・県内生産額 労働力投入係数'!T49</f>
        <v>0</v>
      </c>
      <c r="T52" s="186">
        <f>'波及効果（総括表）'!$O51*'5-3 雇用表 統合中分類・県内生産額 労働力投入係数'!U49</f>
        <v>0</v>
      </c>
      <c r="U52" s="186">
        <f>'波及効果（総括表）'!$O51*'5-3 雇用表 統合中分類・県内生産額 労働力投入係数'!V49</f>
        <v>0</v>
      </c>
      <c r="V52" s="186">
        <f>'波及効果（総括表）'!$O51*'5-3 雇用表 統合中分類・県内生産額 労働力投入係数'!W49</f>
        <v>0</v>
      </c>
      <c r="W52" s="186">
        <f>'波及効果（総括表）'!$S51*'5-3 雇用表 統合中分類・県内生産額 労働力投入係数'!P49</f>
        <v>0</v>
      </c>
      <c r="X52" s="186">
        <f>'波及効果（総括表）'!$S51*'5-3 雇用表 統合中分類・県内生産額 労働力投入係数'!Q49</f>
        <v>0</v>
      </c>
      <c r="Y52" s="186">
        <f>'波及効果（総括表）'!$S51*'5-3 雇用表 統合中分類・県内生産額 労働力投入係数'!R49</f>
        <v>0</v>
      </c>
      <c r="Z52" s="186">
        <f>'波及効果（総括表）'!$S51*'5-3 雇用表 統合中分類・県内生産額 労働力投入係数'!S49</f>
        <v>0</v>
      </c>
      <c r="AA52" s="186">
        <f>'波及効果（総括表）'!$S51*'5-3 雇用表 統合中分類・県内生産額 労働力投入係数'!T49</f>
        <v>0</v>
      </c>
      <c r="AB52" s="186">
        <f>'波及効果（総括表）'!$S51*'5-3 雇用表 統合中分類・県内生産額 労働力投入係数'!U49</f>
        <v>0</v>
      </c>
      <c r="AC52" s="186">
        <f>'波及効果（総括表）'!$S51*'5-3 雇用表 統合中分類・県内生産額 労働力投入係数'!V49</f>
        <v>0</v>
      </c>
      <c r="AD52" s="186">
        <f>'波及効果（総括表）'!$S51*'5-3 雇用表 統合中分類・県内生産額 労働力投入係数'!W49</f>
        <v>0</v>
      </c>
      <c r="AE52" s="186">
        <f>'波及効果（総括表）'!$AA51*'5-3 雇用表 統合中分類・県内生産額 労働力投入係数'!P49</f>
        <v>0</v>
      </c>
      <c r="AF52" s="186">
        <f>'波及効果（総括表）'!$AA51*'5-3 雇用表 統合中分類・県内生産額 労働力投入係数'!Q49</f>
        <v>0</v>
      </c>
      <c r="AG52" s="186">
        <f>'波及効果（総括表）'!$AA51*'5-3 雇用表 統合中分類・県内生産額 労働力投入係数'!R49</f>
        <v>0</v>
      </c>
      <c r="AH52" s="186">
        <f>'波及効果（総括表）'!$AA51*'5-3 雇用表 統合中分類・県内生産額 労働力投入係数'!S49</f>
        <v>0</v>
      </c>
      <c r="AI52" s="186">
        <f>'波及効果（総括表）'!$AA51*'5-3 雇用表 統合中分類・県内生産額 労働力投入係数'!T49</f>
        <v>0</v>
      </c>
      <c r="AJ52" s="186">
        <f>'波及効果（総括表）'!$AA51*'5-3 雇用表 統合中分類・県内生産額 労働力投入係数'!U49</f>
        <v>0</v>
      </c>
      <c r="AK52" s="186">
        <f>'波及効果（総括表）'!$AA51*'5-3 雇用表 統合中分類・県内生産額 労働力投入係数'!V49</f>
        <v>0</v>
      </c>
      <c r="AL52" s="186">
        <f>'波及効果（総括表）'!$AA51*'5-3 雇用表 統合中分類・県内生産額 労働力投入係数'!W49</f>
        <v>0</v>
      </c>
      <c r="AM52" s="186">
        <f>'波及効果（総括表）'!$AE51*'5-3 雇用表 統合中分類・県内生産額 労働力投入係数'!P49</f>
        <v>0</v>
      </c>
      <c r="AN52" s="186">
        <f>'波及効果（総括表）'!$AE51*'5-3 雇用表 統合中分類・県内生産額 労働力投入係数'!Q49</f>
        <v>0</v>
      </c>
      <c r="AO52" s="186">
        <f>'波及効果（総括表）'!$AE51*'5-3 雇用表 統合中分類・県内生産額 労働力投入係数'!R49</f>
        <v>0</v>
      </c>
      <c r="AP52" s="186">
        <f>'波及効果（総括表）'!$AE51*'5-3 雇用表 統合中分類・県内生産額 労働力投入係数'!S49</f>
        <v>0</v>
      </c>
      <c r="AQ52" s="186">
        <f>'波及効果（総括表）'!$AE51*'5-3 雇用表 統合中分類・県内生産額 労働力投入係数'!T49</f>
        <v>0</v>
      </c>
      <c r="AR52" s="186">
        <f>'波及効果（総括表）'!$AE51*'5-3 雇用表 統合中分類・県内生産額 労働力投入係数'!U49</f>
        <v>0</v>
      </c>
      <c r="AS52" s="186">
        <f>'波及効果（総括表）'!$AE51*'5-3 雇用表 統合中分類・県内生産額 労働力投入係数'!V49</f>
        <v>0</v>
      </c>
      <c r="AT52" s="186">
        <f>'波及効果（総括表）'!$AE51*'5-3 雇用表 統合中分類・県内生産額 労働力投入係数'!W49</f>
        <v>0</v>
      </c>
    </row>
    <row r="53" spans="1:46" s="46" customFormat="1">
      <c r="A53" s="223" t="s">
        <v>415</v>
      </c>
      <c r="B53" s="97" t="s">
        <v>160</v>
      </c>
      <c r="C53" s="223" t="s">
        <v>427</v>
      </c>
      <c r="D53" s="97" t="s">
        <v>381</v>
      </c>
      <c r="E53" s="224" t="s">
        <v>302</v>
      </c>
      <c r="F53" s="64" t="s">
        <v>381</v>
      </c>
      <c r="G53" s="186">
        <f>'波及効果（総括表）'!$K52*'5-3 雇用表 統合中分類・県内生産額 労働力投入係数'!P50</f>
        <v>0</v>
      </c>
      <c r="H53" s="186">
        <f>'波及効果（総括表）'!$K52*'5-3 雇用表 統合中分類・県内生産額 労働力投入係数'!Q50</f>
        <v>0</v>
      </c>
      <c r="I53" s="186">
        <f>'波及効果（総括表）'!$K52*'5-3 雇用表 統合中分類・県内生産額 労働力投入係数'!R50</f>
        <v>0</v>
      </c>
      <c r="J53" s="186">
        <f>'波及効果（総括表）'!$K52*'5-3 雇用表 統合中分類・県内生産額 労働力投入係数'!S50</f>
        <v>0</v>
      </c>
      <c r="K53" s="186">
        <f>'波及効果（総括表）'!$K52*'5-3 雇用表 統合中分類・県内生産額 労働力投入係数'!T50</f>
        <v>0</v>
      </c>
      <c r="L53" s="186">
        <f>'波及効果（総括表）'!$K52*'5-3 雇用表 統合中分類・県内生産額 労働力投入係数'!U50</f>
        <v>0</v>
      </c>
      <c r="M53" s="186">
        <f>'波及効果（総括表）'!$K52*'5-3 雇用表 統合中分類・県内生産額 労働力投入係数'!V50</f>
        <v>0</v>
      </c>
      <c r="N53" s="186">
        <f>'波及効果（総括表）'!$K52*'5-3 雇用表 統合中分類・県内生産額 労働力投入係数'!W50</f>
        <v>0</v>
      </c>
      <c r="O53" s="186">
        <f>'波及効果（総括表）'!$O52*'5-3 雇用表 統合中分類・県内生産額 労働力投入係数'!P50</f>
        <v>0</v>
      </c>
      <c r="P53" s="186">
        <f>'波及効果（総括表）'!$O52*'5-3 雇用表 統合中分類・県内生産額 労働力投入係数'!Q50</f>
        <v>0</v>
      </c>
      <c r="Q53" s="186">
        <f>'波及効果（総括表）'!$O52*'5-3 雇用表 統合中分類・県内生産額 労働力投入係数'!R50</f>
        <v>0</v>
      </c>
      <c r="R53" s="186">
        <f>'波及効果（総括表）'!$O52*'5-3 雇用表 統合中分類・県内生産額 労働力投入係数'!S50</f>
        <v>0</v>
      </c>
      <c r="S53" s="186">
        <f>'波及効果（総括表）'!$O52*'5-3 雇用表 統合中分類・県内生産額 労働力投入係数'!T50</f>
        <v>0</v>
      </c>
      <c r="T53" s="186">
        <f>'波及効果（総括表）'!$O52*'5-3 雇用表 統合中分類・県内生産額 労働力投入係数'!U50</f>
        <v>0</v>
      </c>
      <c r="U53" s="186">
        <f>'波及効果（総括表）'!$O52*'5-3 雇用表 統合中分類・県内生産額 労働力投入係数'!V50</f>
        <v>0</v>
      </c>
      <c r="V53" s="186">
        <f>'波及効果（総括表）'!$O52*'5-3 雇用表 統合中分類・県内生産額 労働力投入係数'!W50</f>
        <v>0</v>
      </c>
      <c r="W53" s="186">
        <f>'波及効果（総括表）'!$S52*'5-3 雇用表 統合中分類・県内生産額 労働力投入係数'!P50</f>
        <v>0</v>
      </c>
      <c r="X53" s="186">
        <f>'波及効果（総括表）'!$S52*'5-3 雇用表 統合中分類・県内生産額 労働力投入係数'!Q50</f>
        <v>0</v>
      </c>
      <c r="Y53" s="186">
        <f>'波及効果（総括表）'!$S52*'5-3 雇用表 統合中分類・県内生産額 労働力投入係数'!R50</f>
        <v>0</v>
      </c>
      <c r="Z53" s="186">
        <f>'波及効果（総括表）'!$S52*'5-3 雇用表 統合中分類・県内生産額 労働力投入係数'!S50</f>
        <v>0</v>
      </c>
      <c r="AA53" s="186">
        <f>'波及効果（総括表）'!$S52*'5-3 雇用表 統合中分類・県内生産額 労働力投入係数'!T50</f>
        <v>0</v>
      </c>
      <c r="AB53" s="186">
        <f>'波及効果（総括表）'!$S52*'5-3 雇用表 統合中分類・県内生産額 労働力投入係数'!U50</f>
        <v>0</v>
      </c>
      <c r="AC53" s="186">
        <f>'波及効果（総括表）'!$S52*'5-3 雇用表 統合中分類・県内生産額 労働力投入係数'!V50</f>
        <v>0</v>
      </c>
      <c r="AD53" s="186">
        <f>'波及効果（総括表）'!$S52*'5-3 雇用表 統合中分類・県内生産額 労働力投入係数'!W50</f>
        <v>0</v>
      </c>
      <c r="AE53" s="186">
        <f>'波及効果（総括表）'!$AA52*'5-3 雇用表 統合中分類・県内生産額 労働力投入係数'!P50</f>
        <v>0</v>
      </c>
      <c r="AF53" s="186">
        <f>'波及効果（総括表）'!$AA52*'5-3 雇用表 統合中分類・県内生産額 労働力投入係数'!Q50</f>
        <v>0</v>
      </c>
      <c r="AG53" s="186">
        <f>'波及効果（総括表）'!$AA52*'5-3 雇用表 統合中分類・県内生産額 労働力投入係数'!R50</f>
        <v>0</v>
      </c>
      <c r="AH53" s="186">
        <f>'波及効果（総括表）'!$AA52*'5-3 雇用表 統合中分類・県内生産額 労働力投入係数'!S50</f>
        <v>0</v>
      </c>
      <c r="AI53" s="186">
        <f>'波及効果（総括表）'!$AA52*'5-3 雇用表 統合中分類・県内生産額 労働力投入係数'!T50</f>
        <v>0</v>
      </c>
      <c r="AJ53" s="186">
        <f>'波及効果（総括表）'!$AA52*'5-3 雇用表 統合中分類・県内生産額 労働力投入係数'!U50</f>
        <v>0</v>
      </c>
      <c r="AK53" s="186">
        <f>'波及効果（総括表）'!$AA52*'5-3 雇用表 統合中分類・県内生産額 労働力投入係数'!V50</f>
        <v>0</v>
      </c>
      <c r="AL53" s="186">
        <f>'波及効果（総括表）'!$AA52*'5-3 雇用表 統合中分類・県内生産額 労働力投入係数'!W50</f>
        <v>0</v>
      </c>
      <c r="AM53" s="186">
        <f>'波及効果（総括表）'!$AE52*'5-3 雇用表 統合中分類・県内生産額 労働力投入係数'!P50</f>
        <v>0</v>
      </c>
      <c r="AN53" s="186">
        <f>'波及効果（総括表）'!$AE52*'5-3 雇用表 統合中分類・県内生産額 労働力投入係数'!Q50</f>
        <v>0</v>
      </c>
      <c r="AO53" s="186">
        <f>'波及効果（総括表）'!$AE52*'5-3 雇用表 統合中分類・県内生産額 労働力投入係数'!R50</f>
        <v>0</v>
      </c>
      <c r="AP53" s="186">
        <f>'波及効果（総括表）'!$AE52*'5-3 雇用表 統合中分類・県内生産額 労働力投入係数'!S50</f>
        <v>0</v>
      </c>
      <c r="AQ53" s="186">
        <f>'波及効果（総括表）'!$AE52*'5-3 雇用表 統合中分類・県内生産額 労働力投入係数'!T50</f>
        <v>0</v>
      </c>
      <c r="AR53" s="186">
        <f>'波及効果（総括表）'!$AE52*'5-3 雇用表 統合中分類・県内生産額 労働力投入係数'!U50</f>
        <v>0</v>
      </c>
      <c r="AS53" s="186">
        <f>'波及効果（総括表）'!$AE52*'5-3 雇用表 統合中分類・県内生産額 労働力投入係数'!V50</f>
        <v>0</v>
      </c>
      <c r="AT53" s="186">
        <f>'波及効果（総括表）'!$AE52*'5-3 雇用表 統合中分類・県内生産額 労働力投入係数'!W50</f>
        <v>0</v>
      </c>
    </row>
    <row r="54" spans="1:46" s="46" customFormat="1">
      <c r="A54" s="225" t="s">
        <v>415</v>
      </c>
      <c r="B54" s="220" t="s">
        <v>160</v>
      </c>
      <c r="C54" s="225" t="s">
        <v>428</v>
      </c>
      <c r="D54" s="220" t="s">
        <v>382</v>
      </c>
      <c r="E54" s="226" t="s">
        <v>303</v>
      </c>
      <c r="F54" s="221" t="s">
        <v>382</v>
      </c>
      <c r="G54" s="187">
        <f>'波及効果（総括表）'!$K53*'5-3 雇用表 統合中分類・県内生産額 労働力投入係数'!P51</f>
        <v>0</v>
      </c>
      <c r="H54" s="187">
        <f>'波及効果（総括表）'!$K53*'5-3 雇用表 統合中分類・県内生産額 労働力投入係数'!Q51</f>
        <v>0</v>
      </c>
      <c r="I54" s="187">
        <f>'波及効果（総括表）'!$K53*'5-3 雇用表 統合中分類・県内生産額 労働力投入係数'!R51</f>
        <v>0</v>
      </c>
      <c r="J54" s="187">
        <f>'波及効果（総括表）'!$K53*'5-3 雇用表 統合中分類・県内生産額 労働力投入係数'!S51</f>
        <v>0</v>
      </c>
      <c r="K54" s="187">
        <f>'波及効果（総括表）'!$K53*'5-3 雇用表 統合中分類・県内生産額 労働力投入係数'!T51</f>
        <v>0</v>
      </c>
      <c r="L54" s="187">
        <f>'波及効果（総括表）'!$K53*'5-3 雇用表 統合中分類・県内生産額 労働力投入係数'!U51</f>
        <v>0</v>
      </c>
      <c r="M54" s="187">
        <f>'波及効果（総括表）'!$K53*'5-3 雇用表 統合中分類・県内生産額 労働力投入係数'!V51</f>
        <v>0</v>
      </c>
      <c r="N54" s="187">
        <f>'波及効果（総括表）'!$K53*'5-3 雇用表 統合中分類・県内生産額 労働力投入係数'!W51</f>
        <v>0</v>
      </c>
      <c r="O54" s="187">
        <f>'波及効果（総括表）'!$O53*'5-3 雇用表 統合中分類・県内生産額 労働力投入係数'!P51</f>
        <v>0</v>
      </c>
      <c r="P54" s="187">
        <f>'波及効果（総括表）'!$O53*'5-3 雇用表 統合中分類・県内生産額 労働力投入係数'!Q51</f>
        <v>0</v>
      </c>
      <c r="Q54" s="187">
        <f>'波及効果（総括表）'!$O53*'5-3 雇用表 統合中分類・県内生産額 労働力投入係数'!R51</f>
        <v>0</v>
      </c>
      <c r="R54" s="187">
        <f>'波及効果（総括表）'!$O53*'5-3 雇用表 統合中分類・県内生産額 労働力投入係数'!S51</f>
        <v>0</v>
      </c>
      <c r="S54" s="187">
        <f>'波及効果（総括表）'!$O53*'5-3 雇用表 統合中分類・県内生産額 労働力投入係数'!T51</f>
        <v>0</v>
      </c>
      <c r="T54" s="187">
        <f>'波及効果（総括表）'!$O53*'5-3 雇用表 統合中分類・県内生産額 労働力投入係数'!U51</f>
        <v>0</v>
      </c>
      <c r="U54" s="187">
        <f>'波及効果（総括表）'!$O53*'5-3 雇用表 統合中分類・県内生産額 労働力投入係数'!V51</f>
        <v>0</v>
      </c>
      <c r="V54" s="187">
        <f>'波及効果（総括表）'!$O53*'5-3 雇用表 統合中分類・県内生産額 労働力投入係数'!W51</f>
        <v>0</v>
      </c>
      <c r="W54" s="187">
        <f>'波及効果（総括表）'!$S53*'5-3 雇用表 統合中分類・県内生産額 労働力投入係数'!P51</f>
        <v>0</v>
      </c>
      <c r="X54" s="187">
        <f>'波及効果（総括表）'!$S53*'5-3 雇用表 統合中分類・県内生産額 労働力投入係数'!Q51</f>
        <v>0</v>
      </c>
      <c r="Y54" s="187">
        <f>'波及効果（総括表）'!$S53*'5-3 雇用表 統合中分類・県内生産額 労働力投入係数'!R51</f>
        <v>0</v>
      </c>
      <c r="Z54" s="187">
        <f>'波及効果（総括表）'!$S53*'5-3 雇用表 統合中分類・県内生産額 労働力投入係数'!S51</f>
        <v>0</v>
      </c>
      <c r="AA54" s="187">
        <f>'波及効果（総括表）'!$S53*'5-3 雇用表 統合中分類・県内生産額 労働力投入係数'!T51</f>
        <v>0</v>
      </c>
      <c r="AB54" s="187">
        <f>'波及効果（総括表）'!$S53*'5-3 雇用表 統合中分類・県内生産額 労働力投入係数'!U51</f>
        <v>0</v>
      </c>
      <c r="AC54" s="187">
        <f>'波及効果（総括表）'!$S53*'5-3 雇用表 統合中分類・県内生産額 労働力投入係数'!V51</f>
        <v>0</v>
      </c>
      <c r="AD54" s="187">
        <f>'波及効果（総括表）'!$S53*'5-3 雇用表 統合中分類・県内生産額 労働力投入係数'!W51</f>
        <v>0</v>
      </c>
      <c r="AE54" s="187">
        <f>'波及効果（総括表）'!$AA53*'5-3 雇用表 統合中分類・県内生産額 労働力投入係数'!P51</f>
        <v>0</v>
      </c>
      <c r="AF54" s="187">
        <f>'波及効果（総括表）'!$AA53*'5-3 雇用表 統合中分類・県内生産額 労働力投入係数'!Q51</f>
        <v>0</v>
      </c>
      <c r="AG54" s="187">
        <f>'波及効果（総括表）'!$AA53*'5-3 雇用表 統合中分類・県内生産額 労働力投入係数'!R51</f>
        <v>0</v>
      </c>
      <c r="AH54" s="187">
        <f>'波及効果（総括表）'!$AA53*'5-3 雇用表 統合中分類・県内生産額 労働力投入係数'!S51</f>
        <v>0</v>
      </c>
      <c r="AI54" s="187">
        <f>'波及効果（総括表）'!$AA53*'5-3 雇用表 統合中分類・県内生産額 労働力投入係数'!T51</f>
        <v>0</v>
      </c>
      <c r="AJ54" s="187">
        <f>'波及効果（総括表）'!$AA53*'5-3 雇用表 統合中分類・県内生産額 労働力投入係数'!U51</f>
        <v>0</v>
      </c>
      <c r="AK54" s="187">
        <f>'波及効果（総括表）'!$AA53*'5-3 雇用表 統合中分類・県内生産額 労働力投入係数'!V51</f>
        <v>0</v>
      </c>
      <c r="AL54" s="187">
        <f>'波及効果（総括表）'!$AA53*'5-3 雇用表 統合中分類・県内生産額 労働力投入係数'!W51</f>
        <v>0</v>
      </c>
      <c r="AM54" s="187">
        <f>'波及効果（総括表）'!$AE53*'5-3 雇用表 統合中分類・県内生産額 労働力投入係数'!P51</f>
        <v>0</v>
      </c>
      <c r="AN54" s="187">
        <f>'波及効果（総括表）'!$AE53*'5-3 雇用表 統合中分類・県内生産額 労働力投入係数'!Q51</f>
        <v>0</v>
      </c>
      <c r="AO54" s="187">
        <f>'波及効果（総括表）'!$AE53*'5-3 雇用表 統合中分類・県内生産額 労働力投入係数'!R51</f>
        <v>0</v>
      </c>
      <c r="AP54" s="187">
        <f>'波及効果（総括表）'!$AE53*'5-3 雇用表 統合中分類・県内生産額 労働力投入係数'!S51</f>
        <v>0</v>
      </c>
      <c r="AQ54" s="187">
        <f>'波及効果（総括表）'!$AE53*'5-3 雇用表 統合中分類・県内生産額 労働力投入係数'!T51</f>
        <v>0</v>
      </c>
      <c r="AR54" s="187">
        <f>'波及効果（総括表）'!$AE53*'5-3 雇用表 統合中分類・県内生産額 労働力投入係数'!U51</f>
        <v>0</v>
      </c>
      <c r="AS54" s="187">
        <f>'波及効果（総括表）'!$AE53*'5-3 雇用表 統合中分類・県内生産額 労働力投入係数'!V51</f>
        <v>0</v>
      </c>
      <c r="AT54" s="187">
        <f>'波及効果（総括表）'!$AE53*'5-3 雇用表 統合中分類・県内生産額 労働力投入係数'!W51</f>
        <v>0</v>
      </c>
    </row>
    <row r="55" spans="1:46" s="46" customFormat="1">
      <c r="A55" s="223" t="s">
        <v>415</v>
      </c>
      <c r="B55" s="97" t="s">
        <v>160</v>
      </c>
      <c r="C55" s="223" t="s">
        <v>429</v>
      </c>
      <c r="D55" s="97" t="s">
        <v>383</v>
      </c>
      <c r="E55" s="224" t="s">
        <v>304</v>
      </c>
      <c r="F55" s="64" t="s">
        <v>383</v>
      </c>
      <c r="G55" s="186">
        <f>'波及効果（総括表）'!$K54*'5-3 雇用表 統合中分類・県内生産額 労働力投入係数'!P52</f>
        <v>0</v>
      </c>
      <c r="H55" s="186">
        <f>'波及効果（総括表）'!$K54*'5-3 雇用表 統合中分類・県内生産額 労働力投入係数'!Q52</f>
        <v>0</v>
      </c>
      <c r="I55" s="186">
        <f>'波及効果（総括表）'!$K54*'5-3 雇用表 統合中分類・県内生産額 労働力投入係数'!R52</f>
        <v>0</v>
      </c>
      <c r="J55" s="186">
        <f>'波及効果（総括表）'!$K54*'5-3 雇用表 統合中分類・県内生産額 労働力投入係数'!S52</f>
        <v>0</v>
      </c>
      <c r="K55" s="186">
        <f>'波及効果（総括表）'!$K54*'5-3 雇用表 統合中分類・県内生産額 労働力投入係数'!T52</f>
        <v>0</v>
      </c>
      <c r="L55" s="186">
        <f>'波及効果（総括表）'!$K54*'5-3 雇用表 統合中分類・県内生産額 労働力投入係数'!U52</f>
        <v>0</v>
      </c>
      <c r="M55" s="186">
        <f>'波及効果（総括表）'!$K54*'5-3 雇用表 統合中分類・県内生産額 労働力投入係数'!V52</f>
        <v>0</v>
      </c>
      <c r="N55" s="186">
        <f>'波及効果（総括表）'!$K54*'5-3 雇用表 統合中分類・県内生産額 労働力投入係数'!W52</f>
        <v>0</v>
      </c>
      <c r="O55" s="186">
        <f>'波及効果（総括表）'!$O54*'5-3 雇用表 統合中分類・県内生産額 労働力投入係数'!P52</f>
        <v>0</v>
      </c>
      <c r="P55" s="186">
        <f>'波及効果（総括表）'!$O54*'5-3 雇用表 統合中分類・県内生産額 労働力投入係数'!Q52</f>
        <v>0</v>
      </c>
      <c r="Q55" s="186">
        <f>'波及効果（総括表）'!$O54*'5-3 雇用表 統合中分類・県内生産額 労働力投入係数'!R52</f>
        <v>0</v>
      </c>
      <c r="R55" s="186">
        <f>'波及効果（総括表）'!$O54*'5-3 雇用表 統合中分類・県内生産額 労働力投入係数'!S52</f>
        <v>0</v>
      </c>
      <c r="S55" s="186">
        <f>'波及効果（総括表）'!$O54*'5-3 雇用表 統合中分類・県内生産額 労働力投入係数'!T52</f>
        <v>0</v>
      </c>
      <c r="T55" s="186">
        <f>'波及効果（総括表）'!$O54*'5-3 雇用表 統合中分類・県内生産額 労働力投入係数'!U52</f>
        <v>0</v>
      </c>
      <c r="U55" s="186">
        <f>'波及効果（総括表）'!$O54*'5-3 雇用表 統合中分類・県内生産額 労働力投入係数'!V52</f>
        <v>0</v>
      </c>
      <c r="V55" s="186">
        <f>'波及効果（総括表）'!$O54*'5-3 雇用表 統合中分類・県内生産額 労働力投入係数'!W52</f>
        <v>0</v>
      </c>
      <c r="W55" s="186">
        <f>'波及効果（総括表）'!$S54*'5-3 雇用表 統合中分類・県内生産額 労働力投入係数'!P52</f>
        <v>0</v>
      </c>
      <c r="X55" s="186">
        <f>'波及効果（総括表）'!$S54*'5-3 雇用表 統合中分類・県内生産額 労働力投入係数'!Q52</f>
        <v>0</v>
      </c>
      <c r="Y55" s="186">
        <f>'波及効果（総括表）'!$S54*'5-3 雇用表 統合中分類・県内生産額 労働力投入係数'!R52</f>
        <v>0</v>
      </c>
      <c r="Z55" s="186">
        <f>'波及効果（総括表）'!$S54*'5-3 雇用表 統合中分類・県内生産額 労働力投入係数'!S52</f>
        <v>0</v>
      </c>
      <c r="AA55" s="186">
        <f>'波及効果（総括表）'!$S54*'5-3 雇用表 統合中分類・県内生産額 労働力投入係数'!T52</f>
        <v>0</v>
      </c>
      <c r="AB55" s="186">
        <f>'波及効果（総括表）'!$S54*'5-3 雇用表 統合中分類・県内生産額 労働力投入係数'!U52</f>
        <v>0</v>
      </c>
      <c r="AC55" s="186">
        <f>'波及効果（総括表）'!$S54*'5-3 雇用表 統合中分類・県内生産額 労働力投入係数'!V52</f>
        <v>0</v>
      </c>
      <c r="AD55" s="186">
        <f>'波及効果（総括表）'!$S54*'5-3 雇用表 統合中分類・県内生産額 労働力投入係数'!W52</f>
        <v>0</v>
      </c>
      <c r="AE55" s="186">
        <f>'波及効果（総括表）'!$AA54*'5-3 雇用表 統合中分類・県内生産額 労働力投入係数'!P52</f>
        <v>0</v>
      </c>
      <c r="AF55" s="186">
        <f>'波及効果（総括表）'!$AA54*'5-3 雇用表 統合中分類・県内生産額 労働力投入係数'!Q52</f>
        <v>0</v>
      </c>
      <c r="AG55" s="186">
        <f>'波及効果（総括表）'!$AA54*'5-3 雇用表 統合中分類・県内生産額 労働力投入係数'!R52</f>
        <v>0</v>
      </c>
      <c r="AH55" s="186">
        <f>'波及効果（総括表）'!$AA54*'5-3 雇用表 統合中分類・県内生産額 労働力投入係数'!S52</f>
        <v>0</v>
      </c>
      <c r="AI55" s="186">
        <f>'波及効果（総括表）'!$AA54*'5-3 雇用表 統合中分類・県内生産額 労働力投入係数'!T52</f>
        <v>0</v>
      </c>
      <c r="AJ55" s="186">
        <f>'波及効果（総括表）'!$AA54*'5-3 雇用表 統合中分類・県内生産額 労働力投入係数'!U52</f>
        <v>0</v>
      </c>
      <c r="AK55" s="186">
        <f>'波及効果（総括表）'!$AA54*'5-3 雇用表 統合中分類・県内生産額 労働力投入係数'!V52</f>
        <v>0</v>
      </c>
      <c r="AL55" s="186">
        <f>'波及効果（総括表）'!$AA54*'5-3 雇用表 統合中分類・県内生産額 労働力投入係数'!W52</f>
        <v>0</v>
      </c>
      <c r="AM55" s="186">
        <f>'波及効果（総括表）'!$AE54*'5-3 雇用表 統合中分類・県内生産額 労働力投入係数'!P52</f>
        <v>0</v>
      </c>
      <c r="AN55" s="186">
        <f>'波及効果（総括表）'!$AE54*'5-3 雇用表 統合中分類・県内生産額 労働力投入係数'!Q52</f>
        <v>0</v>
      </c>
      <c r="AO55" s="186">
        <f>'波及効果（総括表）'!$AE54*'5-3 雇用表 統合中分類・県内生産額 労働力投入係数'!R52</f>
        <v>0</v>
      </c>
      <c r="AP55" s="186">
        <f>'波及効果（総括表）'!$AE54*'5-3 雇用表 統合中分類・県内生産額 労働力投入係数'!S52</f>
        <v>0</v>
      </c>
      <c r="AQ55" s="186">
        <f>'波及効果（総括表）'!$AE54*'5-3 雇用表 統合中分類・県内生産額 労働力投入係数'!T52</f>
        <v>0</v>
      </c>
      <c r="AR55" s="186">
        <f>'波及効果（総括表）'!$AE54*'5-3 雇用表 統合中分類・県内生産額 労働力投入係数'!U52</f>
        <v>0</v>
      </c>
      <c r="AS55" s="186">
        <f>'波及効果（総括表）'!$AE54*'5-3 雇用表 統合中分類・県内生産額 労働力投入係数'!V52</f>
        <v>0</v>
      </c>
      <c r="AT55" s="186">
        <f>'波及効果（総括表）'!$AE54*'5-3 雇用表 統合中分類・県内生産額 労働力投入係数'!W52</f>
        <v>0</v>
      </c>
    </row>
    <row r="56" spans="1:46" s="46" customFormat="1">
      <c r="A56" s="223" t="s">
        <v>415</v>
      </c>
      <c r="B56" s="97" t="s">
        <v>160</v>
      </c>
      <c r="C56" s="223" t="s">
        <v>430</v>
      </c>
      <c r="D56" s="97" t="s">
        <v>171</v>
      </c>
      <c r="E56" s="224" t="s">
        <v>305</v>
      </c>
      <c r="F56" s="64" t="s">
        <v>384</v>
      </c>
      <c r="G56" s="186">
        <f>'波及効果（総括表）'!$K55*'5-3 雇用表 統合中分類・県内生産額 労働力投入係数'!P53</f>
        <v>0</v>
      </c>
      <c r="H56" s="186">
        <f>'波及効果（総括表）'!$K55*'5-3 雇用表 統合中分類・県内生産額 労働力投入係数'!Q53</f>
        <v>0</v>
      </c>
      <c r="I56" s="186">
        <f>'波及効果（総括表）'!$K55*'5-3 雇用表 統合中分類・県内生産額 労働力投入係数'!R53</f>
        <v>0</v>
      </c>
      <c r="J56" s="186">
        <f>'波及効果（総括表）'!$K55*'5-3 雇用表 統合中分類・県内生産額 労働力投入係数'!S53</f>
        <v>0</v>
      </c>
      <c r="K56" s="186">
        <f>'波及効果（総括表）'!$K55*'5-3 雇用表 統合中分類・県内生産額 労働力投入係数'!T53</f>
        <v>0</v>
      </c>
      <c r="L56" s="186">
        <f>'波及効果（総括表）'!$K55*'5-3 雇用表 統合中分類・県内生産額 労働力投入係数'!U53</f>
        <v>0</v>
      </c>
      <c r="M56" s="186">
        <f>'波及効果（総括表）'!$K55*'5-3 雇用表 統合中分類・県内生産額 労働力投入係数'!V53</f>
        <v>0</v>
      </c>
      <c r="N56" s="186">
        <f>'波及効果（総括表）'!$K55*'5-3 雇用表 統合中分類・県内生産額 労働力投入係数'!W53</f>
        <v>0</v>
      </c>
      <c r="O56" s="186">
        <f>'波及効果（総括表）'!$O55*'5-3 雇用表 統合中分類・県内生産額 労働力投入係数'!P53</f>
        <v>0</v>
      </c>
      <c r="P56" s="186">
        <f>'波及効果（総括表）'!$O55*'5-3 雇用表 統合中分類・県内生産額 労働力投入係数'!Q53</f>
        <v>0</v>
      </c>
      <c r="Q56" s="186">
        <f>'波及効果（総括表）'!$O55*'5-3 雇用表 統合中分類・県内生産額 労働力投入係数'!R53</f>
        <v>0</v>
      </c>
      <c r="R56" s="186">
        <f>'波及効果（総括表）'!$O55*'5-3 雇用表 統合中分類・県内生産額 労働力投入係数'!S53</f>
        <v>0</v>
      </c>
      <c r="S56" s="186">
        <f>'波及効果（総括表）'!$O55*'5-3 雇用表 統合中分類・県内生産額 労働力投入係数'!T53</f>
        <v>0</v>
      </c>
      <c r="T56" s="186">
        <f>'波及効果（総括表）'!$O55*'5-3 雇用表 統合中分類・県内生産額 労働力投入係数'!U53</f>
        <v>0</v>
      </c>
      <c r="U56" s="186">
        <f>'波及効果（総括表）'!$O55*'5-3 雇用表 統合中分類・県内生産額 労働力投入係数'!V53</f>
        <v>0</v>
      </c>
      <c r="V56" s="186">
        <f>'波及効果（総括表）'!$O55*'5-3 雇用表 統合中分類・県内生産額 労働力投入係数'!W53</f>
        <v>0</v>
      </c>
      <c r="W56" s="186">
        <f>'波及効果（総括表）'!$S55*'5-3 雇用表 統合中分類・県内生産額 労働力投入係数'!P53</f>
        <v>0</v>
      </c>
      <c r="X56" s="186">
        <f>'波及効果（総括表）'!$S55*'5-3 雇用表 統合中分類・県内生産額 労働力投入係数'!Q53</f>
        <v>0</v>
      </c>
      <c r="Y56" s="186">
        <f>'波及効果（総括表）'!$S55*'5-3 雇用表 統合中分類・県内生産額 労働力投入係数'!R53</f>
        <v>0</v>
      </c>
      <c r="Z56" s="186">
        <f>'波及効果（総括表）'!$S55*'5-3 雇用表 統合中分類・県内生産額 労働力投入係数'!S53</f>
        <v>0</v>
      </c>
      <c r="AA56" s="186">
        <f>'波及効果（総括表）'!$S55*'5-3 雇用表 統合中分類・県内生産額 労働力投入係数'!T53</f>
        <v>0</v>
      </c>
      <c r="AB56" s="186">
        <f>'波及効果（総括表）'!$S55*'5-3 雇用表 統合中分類・県内生産額 労働力投入係数'!U53</f>
        <v>0</v>
      </c>
      <c r="AC56" s="186">
        <f>'波及効果（総括表）'!$S55*'5-3 雇用表 統合中分類・県内生産額 労働力投入係数'!V53</f>
        <v>0</v>
      </c>
      <c r="AD56" s="186">
        <f>'波及効果（総括表）'!$S55*'5-3 雇用表 統合中分類・県内生産額 労働力投入係数'!W53</f>
        <v>0</v>
      </c>
      <c r="AE56" s="186">
        <f>'波及効果（総括表）'!$AA55*'5-3 雇用表 統合中分類・県内生産額 労働力投入係数'!P53</f>
        <v>0</v>
      </c>
      <c r="AF56" s="186">
        <f>'波及効果（総括表）'!$AA55*'5-3 雇用表 統合中分類・県内生産額 労働力投入係数'!Q53</f>
        <v>0</v>
      </c>
      <c r="AG56" s="186">
        <f>'波及効果（総括表）'!$AA55*'5-3 雇用表 統合中分類・県内生産額 労働力投入係数'!R53</f>
        <v>0</v>
      </c>
      <c r="AH56" s="186">
        <f>'波及効果（総括表）'!$AA55*'5-3 雇用表 統合中分類・県内生産額 労働力投入係数'!S53</f>
        <v>0</v>
      </c>
      <c r="AI56" s="186">
        <f>'波及効果（総括表）'!$AA55*'5-3 雇用表 統合中分類・県内生産額 労働力投入係数'!T53</f>
        <v>0</v>
      </c>
      <c r="AJ56" s="186">
        <f>'波及効果（総括表）'!$AA55*'5-3 雇用表 統合中分類・県内生産額 労働力投入係数'!U53</f>
        <v>0</v>
      </c>
      <c r="AK56" s="186">
        <f>'波及効果（総括表）'!$AA55*'5-3 雇用表 統合中分類・県内生産額 労働力投入係数'!V53</f>
        <v>0</v>
      </c>
      <c r="AL56" s="186">
        <f>'波及効果（総括表）'!$AA55*'5-3 雇用表 統合中分類・県内生産額 労働力投入係数'!W53</f>
        <v>0</v>
      </c>
      <c r="AM56" s="186">
        <f>'波及効果（総括表）'!$AE55*'5-3 雇用表 統合中分類・県内生産額 労働力投入係数'!P53</f>
        <v>0</v>
      </c>
      <c r="AN56" s="186">
        <f>'波及効果（総括表）'!$AE55*'5-3 雇用表 統合中分類・県内生産額 労働力投入係数'!Q53</f>
        <v>0</v>
      </c>
      <c r="AO56" s="186">
        <f>'波及効果（総括表）'!$AE55*'5-3 雇用表 統合中分類・県内生産額 労働力投入係数'!R53</f>
        <v>0</v>
      </c>
      <c r="AP56" s="186">
        <f>'波及効果（総括表）'!$AE55*'5-3 雇用表 統合中分類・県内生産額 労働力投入係数'!S53</f>
        <v>0</v>
      </c>
      <c r="AQ56" s="186">
        <f>'波及効果（総括表）'!$AE55*'5-3 雇用表 統合中分類・県内生産額 労働力投入係数'!T53</f>
        <v>0</v>
      </c>
      <c r="AR56" s="186">
        <f>'波及効果（総括表）'!$AE55*'5-3 雇用表 統合中分類・県内生産額 労働力投入係数'!U53</f>
        <v>0</v>
      </c>
      <c r="AS56" s="186">
        <f>'波及効果（総括表）'!$AE55*'5-3 雇用表 統合中分類・県内生産額 労働力投入係数'!V53</f>
        <v>0</v>
      </c>
      <c r="AT56" s="186">
        <f>'波及効果（総括表）'!$AE55*'5-3 雇用表 統合中分類・県内生産額 労働力投入係数'!W53</f>
        <v>0</v>
      </c>
    </row>
    <row r="57" spans="1:46" s="46" customFormat="1">
      <c r="A57" s="223" t="s">
        <v>415</v>
      </c>
      <c r="B57" s="97" t="s">
        <v>160</v>
      </c>
      <c r="C57" s="223" t="s">
        <v>430</v>
      </c>
      <c r="D57" s="97" t="s">
        <v>171</v>
      </c>
      <c r="E57" s="224" t="s">
        <v>306</v>
      </c>
      <c r="F57" s="64" t="s">
        <v>41</v>
      </c>
      <c r="G57" s="186">
        <f>'波及効果（総括表）'!$K56*'5-3 雇用表 統合中分類・県内生産額 労働力投入係数'!P54</f>
        <v>0</v>
      </c>
      <c r="H57" s="186">
        <f>'波及効果（総括表）'!$K56*'5-3 雇用表 統合中分類・県内生産額 労働力投入係数'!Q54</f>
        <v>0</v>
      </c>
      <c r="I57" s="186">
        <f>'波及効果（総括表）'!$K56*'5-3 雇用表 統合中分類・県内生産額 労働力投入係数'!R54</f>
        <v>0</v>
      </c>
      <c r="J57" s="186">
        <f>'波及効果（総括表）'!$K56*'5-3 雇用表 統合中分類・県内生産額 労働力投入係数'!S54</f>
        <v>0</v>
      </c>
      <c r="K57" s="186">
        <f>'波及効果（総括表）'!$K56*'5-3 雇用表 統合中分類・県内生産額 労働力投入係数'!T54</f>
        <v>0</v>
      </c>
      <c r="L57" s="186">
        <f>'波及効果（総括表）'!$K56*'5-3 雇用表 統合中分類・県内生産額 労働力投入係数'!U54</f>
        <v>0</v>
      </c>
      <c r="M57" s="186">
        <f>'波及効果（総括表）'!$K56*'5-3 雇用表 統合中分類・県内生産額 労働力投入係数'!V54</f>
        <v>0</v>
      </c>
      <c r="N57" s="186">
        <f>'波及効果（総括表）'!$K56*'5-3 雇用表 統合中分類・県内生産額 労働力投入係数'!W54</f>
        <v>0</v>
      </c>
      <c r="O57" s="186">
        <f>'波及効果（総括表）'!$O56*'5-3 雇用表 統合中分類・県内生産額 労働力投入係数'!P54</f>
        <v>0</v>
      </c>
      <c r="P57" s="186">
        <f>'波及効果（総括表）'!$O56*'5-3 雇用表 統合中分類・県内生産額 労働力投入係数'!Q54</f>
        <v>0</v>
      </c>
      <c r="Q57" s="186">
        <f>'波及効果（総括表）'!$O56*'5-3 雇用表 統合中分類・県内生産額 労働力投入係数'!R54</f>
        <v>0</v>
      </c>
      <c r="R57" s="186">
        <f>'波及効果（総括表）'!$O56*'5-3 雇用表 統合中分類・県内生産額 労働力投入係数'!S54</f>
        <v>0</v>
      </c>
      <c r="S57" s="186">
        <f>'波及効果（総括表）'!$O56*'5-3 雇用表 統合中分類・県内生産額 労働力投入係数'!T54</f>
        <v>0</v>
      </c>
      <c r="T57" s="186">
        <f>'波及効果（総括表）'!$O56*'5-3 雇用表 統合中分類・県内生産額 労働力投入係数'!U54</f>
        <v>0</v>
      </c>
      <c r="U57" s="186">
        <f>'波及効果（総括表）'!$O56*'5-3 雇用表 統合中分類・県内生産額 労働力投入係数'!V54</f>
        <v>0</v>
      </c>
      <c r="V57" s="186">
        <f>'波及効果（総括表）'!$O56*'5-3 雇用表 統合中分類・県内生産額 労働力投入係数'!W54</f>
        <v>0</v>
      </c>
      <c r="W57" s="186">
        <f>'波及効果（総括表）'!$S56*'5-3 雇用表 統合中分類・県内生産額 労働力投入係数'!P54</f>
        <v>0</v>
      </c>
      <c r="X57" s="186">
        <f>'波及効果（総括表）'!$S56*'5-3 雇用表 統合中分類・県内生産額 労働力投入係数'!Q54</f>
        <v>0</v>
      </c>
      <c r="Y57" s="186">
        <f>'波及効果（総括表）'!$S56*'5-3 雇用表 統合中分類・県内生産額 労働力投入係数'!R54</f>
        <v>0</v>
      </c>
      <c r="Z57" s="186">
        <f>'波及効果（総括表）'!$S56*'5-3 雇用表 統合中分類・県内生産額 労働力投入係数'!S54</f>
        <v>0</v>
      </c>
      <c r="AA57" s="186">
        <f>'波及効果（総括表）'!$S56*'5-3 雇用表 統合中分類・県内生産額 労働力投入係数'!T54</f>
        <v>0</v>
      </c>
      <c r="AB57" s="186">
        <f>'波及効果（総括表）'!$S56*'5-3 雇用表 統合中分類・県内生産額 労働力投入係数'!U54</f>
        <v>0</v>
      </c>
      <c r="AC57" s="186">
        <f>'波及効果（総括表）'!$S56*'5-3 雇用表 統合中分類・県内生産額 労働力投入係数'!V54</f>
        <v>0</v>
      </c>
      <c r="AD57" s="186">
        <f>'波及効果（総括表）'!$S56*'5-3 雇用表 統合中分類・県内生産額 労働力投入係数'!W54</f>
        <v>0</v>
      </c>
      <c r="AE57" s="186">
        <f>'波及効果（総括表）'!$AA56*'5-3 雇用表 統合中分類・県内生産額 労働力投入係数'!P54</f>
        <v>0</v>
      </c>
      <c r="AF57" s="186">
        <f>'波及効果（総括表）'!$AA56*'5-3 雇用表 統合中分類・県内生産額 労働力投入係数'!Q54</f>
        <v>0</v>
      </c>
      <c r="AG57" s="186">
        <f>'波及効果（総括表）'!$AA56*'5-3 雇用表 統合中分類・県内生産額 労働力投入係数'!R54</f>
        <v>0</v>
      </c>
      <c r="AH57" s="186">
        <f>'波及効果（総括表）'!$AA56*'5-3 雇用表 統合中分類・県内生産額 労働力投入係数'!S54</f>
        <v>0</v>
      </c>
      <c r="AI57" s="186">
        <f>'波及効果（総括表）'!$AA56*'5-3 雇用表 統合中分類・県内生産額 労働力投入係数'!T54</f>
        <v>0</v>
      </c>
      <c r="AJ57" s="186">
        <f>'波及効果（総括表）'!$AA56*'5-3 雇用表 統合中分類・県内生産額 労働力投入係数'!U54</f>
        <v>0</v>
      </c>
      <c r="AK57" s="186">
        <f>'波及効果（総括表）'!$AA56*'5-3 雇用表 統合中分類・県内生産額 労働力投入係数'!V54</f>
        <v>0</v>
      </c>
      <c r="AL57" s="186">
        <f>'波及効果（総括表）'!$AA56*'5-3 雇用表 統合中分類・県内生産額 労働力投入係数'!W54</f>
        <v>0</v>
      </c>
      <c r="AM57" s="186">
        <f>'波及効果（総括表）'!$AE56*'5-3 雇用表 統合中分類・県内生産額 労働力投入係数'!P54</f>
        <v>0</v>
      </c>
      <c r="AN57" s="186">
        <f>'波及効果（総括表）'!$AE56*'5-3 雇用表 統合中分類・県内生産額 労働力投入係数'!Q54</f>
        <v>0</v>
      </c>
      <c r="AO57" s="186">
        <f>'波及効果（総括表）'!$AE56*'5-3 雇用表 統合中分類・県内生産額 労働力投入係数'!R54</f>
        <v>0</v>
      </c>
      <c r="AP57" s="186">
        <f>'波及効果（総括表）'!$AE56*'5-3 雇用表 統合中分類・県内生産額 労働力投入係数'!S54</f>
        <v>0</v>
      </c>
      <c r="AQ57" s="186">
        <f>'波及効果（総括表）'!$AE56*'5-3 雇用表 統合中分類・県内生産額 労働力投入係数'!T54</f>
        <v>0</v>
      </c>
      <c r="AR57" s="186">
        <f>'波及効果（総括表）'!$AE56*'5-3 雇用表 統合中分類・県内生産額 労働力投入係数'!U54</f>
        <v>0</v>
      </c>
      <c r="AS57" s="186">
        <f>'波及効果（総括表）'!$AE56*'5-3 雇用表 統合中分類・県内生産額 労働力投入係数'!V54</f>
        <v>0</v>
      </c>
      <c r="AT57" s="186">
        <f>'波及効果（総括表）'!$AE56*'5-3 雇用表 統合中分類・県内生産額 労働力投入係数'!W54</f>
        <v>0</v>
      </c>
    </row>
    <row r="58" spans="1:46" s="46" customFormat="1">
      <c r="A58" s="223" t="s">
        <v>415</v>
      </c>
      <c r="B58" s="97" t="s">
        <v>160</v>
      </c>
      <c r="C58" s="223" t="s">
        <v>431</v>
      </c>
      <c r="D58" s="97" t="s">
        <v>170</v>
      </c>
      <c r="E58" s="224" t="s">
        <v>307</v>
      </c>
      <c r="F58" s="64" t="s">
        <v>38</v>
      </c>
      <c r="G58" s="186">
        <f>'波及効果（総括表）'!$K57*'5-3 雇用表 統合中分類・県内生産額 労働力投入係数'!P55</f>
        <v>0</v>
      </c>
      <c r="H58" s="186">
        <f>'波及効果（総括表）'!$K57*'5-3 雇用表 統合中分類・県内生産額 労働力投入係数'!Q55</f>
        <v>0</v>
      </c>
      <c r="I58" s="186">
        <f>'波及効果（総括表）'!$K57*'5-3 雇用表 統合中分類・県内生産額 労働力投入係数'!R55</f>
        <v>0</v>
      </c>
      <c r="J58" s="186">
        <f>'波及効果（総括表）'!$K57*'5-3 雇用表 統合中分類・県内生産額 労働力投入係数'!S55</f>
        <v>0</v>
      </c>
      <c r="K58" s="186">
        <f>'波及効果（総括表）'!$K57*'5-3 雇用表 統合中分類・県内生産額 労働力投入係数'!T55</f>
        <v>0</v>
      </c>
      <c r="L58" s="186">
        <f>'波及効果（総括表）'!$K57*'5-3 雇用表 統合中分類・県内生産額 労働力投入係数'!U55</f>
        <v>0</v>
      </c>
      <c r="M58" s="186">
        <f>'波及効果（総括表）'!$K57*'5-3 雇用表 統合中分類・県内生産額 労働力投入係数'!V55</f>
        <v>0</v>
      </c>
      <c r="N58" s="186">
        <f>'波及効果（総括表）'!$K57*'5-3 雇用表 統合中分類・県内生産額 労働力投入係数'!W55</f>
        <v>0</v>
      </c>
      <c r="O58" s="186">
        <f>'波及効果（総括表）'!$O57*'5-3 雇用表 統合中分類・県内生産額 労働力投入係数'!P55</f>
        <v>0</v>
      </c>
      <c r="P58" s="186">
        <f>'波及効果（総括表）'!$O57*'5-3 雇用表 統合中分類・県内生産額 労働力投入係数'!Q55</f>
        <v>0</v>
      </c>
      <c r="Q58" s="186">
        <f>'波及効果（総括表）'!$O57*'5-3 雇用表 統合中分類・県内生産額 労働力投入係数'!R55</f>
        <v>0</v>
      </c>
      <c r="R58" s="186">
        <f>'波及効果（総括表）'!$O57*'5-3 雇用表 統合中分類・県内生産額 労働力投入係数'!S55</f>
        <v>0</v>
      </c>
      <c r="S58" s="186">
        <f>'波及効果（総括表）'!$O57*'5-3 雇用表 統合中分類・県内生産額 労働力投入係数'!T55</f>
        <v>0</v>
      </c>
      <c r="T58" s="186">
        <f>'波及効果（総括表）'!$O57*'5-3 雇用表 統合中分類・県内生産額 労働力投入係数'!U55</f>
        <v>0</v>
      </c>
      <c r="U58" s="186">
        <f>'波及効果（総括表）'!$O57*'5-3 雇用表 統合中分類・県内生産額 労働力投入係数'!V55</f>
        <v>0</v>
      </c>
      <c r="V58" s="186">
        <f>'波及効果（総括表）'!$O57*'5-3 雇用表 統合中分類・県内生産額 労働力投入係数'!W55</f>
        <v>0</v>
      </c>
      <c r="W58" s="186">
        <f>'波及効果（総括表）'!$S57*'5-3 雇用表 統合中分類・県内生産額 労働力投入係数'!P55</f>
        <v>0</v>
      </c>
      <c r="X58" s="186">
        <f>'波及効果（総括表）'!$S57*'5-3 雇用表 統合中分類・県内生産額 労働力投入係数'!Q55</f>
        <v>0</v>
      </c>
      <c r="Y58" s="186">
        <f>'波及効果（総括表）'!$S57*'5-3 雇用表 統合中分類・県内生産額 労働力投入係数'!R55</f>
        <v>0</v>
      </c>
      <c r="Z58" s="186">
        <f>'波及効果（総括表）'!$S57*'5-3 雇用表 統合中分類・県内生産額 労働力投入係数'!S55</f>
        <v>0</v>
      </c>
      <c r="AA58" s="186">
        <f>'波及効果（総括表）'!$S57*'5-3 雇用表 統合中分類・県内生産額 労働力投入係数'!T55</f>
        <v>0</v>
      </c>
      <c r="AB58" s="186">
        <f>'波及効果（総括表）'!$S57*'5-3 雇用表 統合中分類・県内生産額 労働力投入係数'!U55</f>
        <v>0</v>
      </c>
      <c r="AC58" s="186">
        <f>'波及効果（総括表）'!$S57*'5-3 雇用表 統合中分類・県内生産額 労働力投入係数'!V55</f>
        <v>0</v>
      </c>
      <c r="AD58" s="186">
        <f>'波及効果（総括表）'!$S57*'5-3 雇用表 統合中分類・県内生産額 労働力投入係数'!W55</f>
        <v>0</v>
      </c>
      <c r="AE58" s="186">
        <f>'波及効果（総括表）'!$AA57*'5-3 雇用表 統合中分類・県内生産額 労働力投入係数'!P55</f>
        <v>0</v>
      </c>
      <c r="AF58" s="186">
        <f>'波及効果（総括表）'!$AA57*'5-3 雇用表 統合中分類・県内生産額 労働力投入係数'!Q55</f>
        <v>0</v>
      </c>
      <c r="AG58" s="186">
        <f>'波及効果（総括表）'!$AA57*'5-3 雇用表 統合中分類・県内生産額 労働力投入係数'!R55</f>
        <v>0</v>
      </c>
      <c r="AH58" s="186">
        <f>'波及効果（総括表）'!$AA57*'5-3 雇用表 統合中分類・県内生産額 労働力投入係数'!S55</f>
        <v>0</v>
      </c>
      <c r="AI58" s="186">
        <f>'波及効果（総括表）'!$AA57*'5-3 雇用表 統合中分類・県内生産額 労働力投入係数'!T55</f>
        <v>0</v>
      </c>
      <c r="AJ58" s="186">
        <f>'波及効果（総括表）'!$AA57*'5-3 雇用表 統合中分類・県内生産額 労働力投入係数'!U55</f>
        <v>0</v>
      </c>
      <c r="AK58" s="186">
        <f>'波及効果（総括表）'!$AA57*'5-3 雇用表 統合中分類・県内生産額 労働力投入係数'!V55</f>
        <v>0</v>
      </c>
      <c r="AL58" s="186">
        <f>'波及効果（総括表）'!$AA57*'5-3 雇用表 統合中分類・県内生産額 労働力投入係数'!W55</f>
        <v>0</v>
      </c>
      <c r="AM58" s="186">
        <f>'波及効果（総括表）'!$AE57*'5-3 雇用表 統合中分類・県内生産額 労働力投入係数'!P55</f>
        <v>0</v>
      </c>
      <c r="AN58" s="186">
        <f>'波及効果（総括表）'!$AE57*'5-3 雇用表 統合中分類・県内生産額 労働力投入係数'!Q55</f>
        <v>0</v>
      </c>
      <c r="AO58" s="186">
        <f>'波及効果（総括表）'!$AE57*'5-3 雇用表 統合中分類・県内生産額 労働力投入係数'!R55</f>
        <v>0</v>
      </c>
      <c r="AP58" s="186">
        <f>'波及効果（総括表）'!$AE57*'5-3 雇用表 統合中分類・県内生産額 労働力投入係数'!S55</f>
        <v>0</v>
      </c>
      <c r="AQ58" s="186">
        <f>'波及効果（総括表）'!$AE57*'5-3 雇用表 統合中分類・県内生産額 労働力投入係数'!T55</f>
        <v>0</v>
      </c>
      <c r="AR58" s="186">
        <f>'波及効果（総括表）'!$AE57*'5-3 雇用表 統合中分類・県内生産額 労働力投入係数'!U55</f>
        <v>0</v>
      </c>
      <c r="AS58" s="186">
        <f>'波及効果（総括表）'!$AE57*'5-3 雇用表 統合中分類・県内生産額 労働力投入係数'!V55</f>
        <v>0</v>
      </c>
      <c r="AT58" s="186">
        <f>'波及効果（総括表）'!$AE57*'5-3 雇用表 統合中分類・県内生産額 労働力投入係数'!W55</f>
        <v>0</v>
      </c>
    </row>
    <row r="59" spans="1:46" s="46" customFormat="1">
      <c r="A59" s="225" t="s">
        <v>415</v>
      </c>
      <c r="B59" s="220" t="s">
        <v>160</v>
      </c>
      <c r="C59" s="225" t="s">
        <v>431</v>
      </c>
      <c r="D59" s="220" t="s">
        <v>170</v>
      </c>
      <c r="E59" s="226" t="s">
        <v>308</v>
      </c>
      <c r="F59" s="221" t="s">
        <v>40</v>
      </c>
      <c r="G59" s="187">
        <f>'波及効果（総括表）'!$K58*'5-3 雇用表 統合中分類・県内生産額 労働力投入係数'!P56</f>
        <v>0</v>
      </c>
      <c r="H59" s="187">
        <f>'波及効果（総括表）'!$K58*'5-3 雇用表 統合中分類・県内生産額 労働力投入係数'!Q56</f>
        <v>0</v>
      </c>
      <c r="I59" s="187">
        <f>'波及効果（総括表）'!$K58*'5-3 雇用表 統合中分類・県内生産額 労働力投入係数'!R56</f>
        <v>0</v>
      </c>
      <c r="J59" s="187">
        <f>'波及効果（総括表）'!$K58*'5-3 雇用表 統合中分類・県内生産額 労働力投入係数'!S56</f>
        <v>0</v>
      </c>
      <c r="K59" s="187">
        <f>'波及効果（総括表）'!$K58*'5-3 雇用表 統合中分類・県内生産額 労働力投入係数'!T56</f>
        <v>0</v>
      </c>
      <c r="L59" s="187">
        <f>'波及効果（総括表）'!$K58*'5-3 雇用表 統合中分類・県内生産額 労働力投入係数'!U56</f>
        <v>0</v>
      </c>
      <c r="M59" s="187">
        <f>'波及効果（総括表）'!$K58*'5-3 雇用表 統合中分類・県内生産額 労働力投入係数'!V56</f>
        <v>0</v>
      </c>
      <c r="N59" s="187">
        <f>'波及効果（総括表）'!$K58*'5-3 雇用表 統合中分類・県内生産額 労働力投入係数'!W56</f>
        <v>0</v>
      </c>
      <c r="O59" s="187">
        <f>'波及効果（総括表）'!$O58*'5-3 雇用表 統合中分類・県内生産額 労働力投入係数'!P56</f>
        <v>0</v>
      </c>
      <c r="P59" s="187">
        <f>'波及効果（総括表）'!$O58*'5-3 雇用表 統合中分類・県内生産額 労働力投入係数'!Q56</f>
        <v>0</v>
      </c>
      <c r="Q59" s="187">
        <f>'波及効果（総括表）'!$O58*'5-3 雇用表 統合中分類・県内生産額 労働力投入係数'!R56</f>
        <v>0</v>
      </c>
      <c r="R59" s="187">
        <f>'波及効果（総括表）'!$O58*'5-3 雇用表 統合中分類・県内生産額 労働力投入係数'!S56</f>
        <v>0</v>
      </c>
      <c r="S59" s="187">
        <f>'波及効果（総括表）'!$O58*'5-3 雇用表 統合中分類・県内生産額 労働力投入係数'!T56</f>
        <v>0</v>
      </c>
      <c r="T59" s="187">
        <f>'波及効果（総括表）'!$O58*'5-3 雇用表 統合中分類・県内生産額 労働力投入係数'!U56</f>
        <v>0</v>
      </c>
      <c r="U59" s="187">
        <f>'波及効果（総括表）'!$O58*'5-3 雇用表 統合中分類・県内生産額 労働力投入係数'!V56</f>
        <v>0</v>
      </c>
      <c r="V59" s="187">
        <f>'波及効果（総括表）'!$O58*'5-3 雇用表 統合中分類・県内生産額 労働力投入係数'!W56</f>
        <v>0</v>
      </c>
      <c r="W59" s="187">
        <f>'波及効果（総括表）'!$S58*'5-3 雇用表 統合中分類・県内生産額 労働力投入係数'!P56</f>
        <v>0</v>
      </c>
      <c r="X59" s="187">
        <f>'波及効果（総括表）'!$S58*'5-3 雇用表 統合中分類・県内生産額 労働力投入係数'!Q56</f>
        <v>0</v>
      </c>
      <c r="Y59" s="187">
        <f>'波及効果（総括表）'!$S58*'5-3 雇用表 統合中分類・県内生産額 労働力投入係数'!R56</f>
        <v>0</v>
      </c>
      <c r="Z59" s="187">
        <f>'波及効果（総括表）'!$S58*'5-3 雇用表 統合中分類・県内生産額 労働力投入係数'!S56</f>
        <v>0</v>
      </c>
      <c r="AA59" s="187">
        <f>'波及効果（総括表）'!$S58*'5-3 雇用表 統合中分類・県内生産額 労働力投入係数'!T56</f>
        <v>0</v>
      </c>
      <c r="AB59" s="187">
        <f>'波及効果（総括表）'!$S58*'5-3 雇用表 統合中分類・県内生産額 労働力投入係数'!U56</f>
        <v>0</v>
      </c>
      <c r="AC59" s="187">
        <f>'波及効果（総括表）'!$S58*'5-3 雇用表 統合中分類・県内生産額 労働力投入係数'!V56</f>
        <v>0</v>
      </c>
      <c r="AD59" s="187">
        <f>'波及効果（総括表）'!$S58*'5-3 雇用表 統合中分類・県内生産額 労働力投入係数'!W56</f>
        <v>0</v>
      </c>
      <c r="AE59" s="187">
        <f>'波及効果（総括表）'!$AA58*'5-3 雇用表 統合中分類・県内生産額 労働力投入係数'!P56</f>
        <v>0</v>
      </c>
      <c r="AF59" s="187">
        <f>'波及効果（総括表）'!$AA58*'5-3 雇用表 統合中分類・県内生産額 労働力投入係数'!Q56</f>
        <v>0</v>
      </c>
      <c r="AG59" s="187">
        <f>'波及効果（総括表）'!$AA58*'5-3 雇用表 統合中分類・県内生産額 労働力投入係数'!R56</f>
        <v>0</v>
      </c>
      <c r="AH59" s="187">
        <f>'波及効果（総括表）'!$AA58*'5-3 雇用表 統合中分類・県内生産額 労働力投入係数'!S56</f>
        <v>0</v>
      </c>
      <c r="AI59" s="187">
        <f>'波及効果（総括表）'!$AA58*'5-3 雇用表 統合中分類・県内生産額 労働力投入係数'!T56</f>
        <v>0</v>
      </c>
      <c r="AJ59" s="187">
        <f>'波及効果（総括表）'!$AA58*'5-3 雇用表 統合中分類・県内生産額 労働力投入係数'!U56</f>
        <v>0</v>
      </c>
      <c r="AK59" s="187">
        <f>'波及効果（総括表）'!$AA58*'5-3 雇用表 統合中分類・県内生産額 労働力投入係数'!V56</f>
        <v>0</v>
      </c>
      <c r="AL59" s="187">
        <f>'波及効果（総括表）'!$AA58*'5-3 雇用表 統合中分類・県内生産額 労働力投入係数'!W56</f>
        <v>0</v>
      </c>
      <c r="AM59" s="187">
        <f>'波及効果（総括表）'!$AE58*'5-3 雇用表 統合中分類・県内生産額 労働力投入係数'!P56</f>
        <v>0</v>
      </c>
      <c r="AN59" s="187">
        <f>'波及効果（総括表）'!$AE58*'5-3 雇用表 統合中分類・県内生産額 労働力投入係数'!Q56</f>
        <v>0</v>
      </c>
      <c r="AO59" s="187">
        <f>'波及効果（総括表）'!$AE58*'5-3 雇用表 統合中分類・県内生産額 労働力投入係数'!R56</f>
        <v>0</v>
      </c>
      <c r="AP59" s="187">
        <f>'波及効果（総括表）'!$AE58*'5-3 雇用表 統合中分類・県内生産額 労働力投入係数'!S56</f>
        <v>0</v>
      </c>
      <c r="AQ59" s="187">
        <f>'波及効果（総括表）'!$AE58*'5-3 雇用表 統合中分類・県内生産額 労働力投入係数'!T56</f>
        <v>0</v>
      </c>
      <c r="AR59" s="187">
        <f>'波及効果（総括表）'!$AE58*'5-3 雇用表 統合中分類・県内生産額 労働力投入係数'!U56</f>
        <v>0</v>
      </c>
      <c r="AS59" s="187">
        <f>'波及効果（総括表）'!$AE58*'5-3 雇用表 統合中分類・県内生産額 労働力投入係数'!V56</f>
        <v>0</v>
      </c>
      <c r="AT59" s="187">
        <f>'波及効果（総括表）'!$AE58*'5-3 雇用表 統合中分類・県内生産額 労働力投入係数'!W56</f>
        <v>0</v>
      </c>
    </row>
    <row r="60" spans="1:46" s="46" customFormat="1">
      <c r="A60" s="223" t="s">
        <v>415</v>
      </c>
      <c r="B60" s="97" t="s">
        <v>160</v>
      </c>
      <c r="C60" s="223" t="s">
        <v>431</v>
      </c>
      <c r="D60" s="97" t="s">
        <v>170</v>
      </c>
      <c r="E60" s="224" t="s">
        <v>309</v>
      </c>
      <c r="F60" s="64" t="s">
        <v>39</v>
      </c>
      <c r="G60" s="186">
        <f>'波及効果（総括表）'!$K59*'5-3 雇用表 統合中分類・県内生産額 労働力投入係数'!P57</f>
        <v>0</v>
      </c>
      <c r="H60" s="186">
        <f>'波及効果（総括表）'!$K59*'5-3 雇用表 統合中分類・県内生産額 労働力投入係数'!Q57</f>
        <v>0</v>
      </c>
      <c r="I60" s="186">
        <f>'波及効果（総括表）'!$K59*'5-3 雇用表 統合中分類・県内生産額 労働力投入係数'!R57</f>
        <v>0</v>
      </c>
      <c r="J60" s="186">
        <f>'波及効果（総括表）'!$K59*'5-3 雇用表 統合中分類・県内生産額 労働力投入係数'!S57</f>
        <v>0</v>
      </c>
      <c r="K60" s="186">
        <f>'波及効果（総括表）'!$K59*'5-3 雇用表 統合中分類・県内生産額 労働力投入係数'!T57</f>
        <v>0</v>
      </c>
      <c r="L60" s="186">
        <f>'波及効果（総括表）'!$K59*'5-3 雇用表 統合中分類・県内生産額 労働力投入係数'!U57</f>
        <v>0</v>
      </c>
      <c r="M60" s="186">
        <f>'波及効果（総括表）'!$K59*'5-3 雇用表 統合中分類・県内生産額 労働力投入係数'!V57</f>
        <v>0</v>
      </c>
      <c r="N60" s="186">
        <f>'波及効果（総括表）'!$K59*'5-3 雇用表 統合中分類・県内生産額 労働力投入係数'!W57</f>
        <v>0</v>
      </c>
      <c r="O60" s="186">
        <f>'波及効果（総括表）'!$O59*'5-3 雇用表 統合中分類・県内生産額 労働力投入係数'!P57</f>
        <v>0</v>
      </c>
      <c r="P60" s="186">
        <f>'波及効果（総括表）'!$O59*'5-3 雇用表 統合中分類・県内生産額 労働力投入係数'!Q57</f>
        <v>0</v>
      </c>
      <c r="Q60" s="186">
        <f>'波及効果（総括表）'!$O59*'5-3 雇用表 統合中分類・県内生産額 労働力投入係数'!R57</f>
        <v>0</v>
      </c>
      <c r="R60" s="186">
        <f>'波及効果（総括表）'!$O59*'5-3 雇用表 統合中分類・県内生産額 労働力投入係数'!S57</f>
        <v>0</v>
      </c>
      <c r="S60" s="186">
        <f>'波及効果（総括表）'!$O59*'5-3 雇用表 統合中分類・県内生産額 労働力投入係数'!T57</f>
        <v>0</v>
      </c>
      <c r="T60" s="186">
        <f>'波及効果（総括表）'!$O59*'5-3 雇用表 統合中分類・県内生産額 労働力投入係数'!U57</f>
        <v>0</v>
      </c>
      <c r="U60" s="186">
        <f>'波及効果（総括表）'!$O59*'5-3 雇用表 統合中分類・県内生産額 労働力投入係数'!V57</f>
        <v>0</v>
      </c>
      <c r="V60" s="186">
        <f>'波及効果（総括表）'!$O59*'5-3 雇用表 統合中分類・県内生産額 労働力投入係数'!W57</f>
        <v>0</v>
      </c>
      <c r="W60" s="186">
        <f>'波及効果（総括表）'!$S59*'5-3 雇用表 統合中分類・県内生産額 労働力投入係数'!P57</f>
        <v>0</v>
      </c>
      <c r="X60" s="186">
        <f>'波及効果（総括表）'!$S59*'5-3 雇用表 統合中分類・県内生産額 労働力投入係数'!Q57</f>
        <v>0</v>
      </c>
      <c r="Y60" s="186">
        <f>'波及効果（総括表）'!$S59*'5-3 雇用表 統合中分類・県内生産額 労働力投入係数'!R57</f>
        <v>0</v>
      </c>
      <c r="Z60" s="186">
        <f>'波及効果（総括表）'!$S59*'5-3 雇用表 統合中分類・県内生産額 労働力投入係数'!S57</f>
        <v>0</v>
      </c>
      <c r="AA60" s="186">
        <f>'波及効果（総括表）'!$S59*'5-3 雇用表 統合中分類・県内生産額 労働力投入係数'!T57</f>
        <v>0</v>
      </c>
      <c r="AB60" s="186">
        <f>'波及効果（総括表）'!$S59*'5-3 雇用表 統合中分類・県内生産額 労働力投入係数'!U57</f>
        <v>0</v>
      </c>
      <c r="AC60" s="186">
        <f>'波及効果（総括表）'!$S59*'5-3 雇用表 統合中分類・県内生産額 労働力投入係数'!V57</f>
        <v>0</v>
      </c>
      <c r="AD60" s="186">
        <f>'波及効果（総括表）'!$S59*'5-3 雇用表 統合中分類・県内生産額 労働力投入係数'!W57</f>
        <v>0</v>
      </c>
      <c r="AE60" s="186">
        <f>'波及効果（総括表）'!$AA59*'5-3 雇用表 統合中分類・県内生産額 労働力投入係数'!P57</f>
        <v>0</v>
      </c>
      <c r="AF60" s="186">
        <f>'波及効果（総括表）'!$AA59*'5-3 雇用表 統合中分類・県内生産額 労働力投入係数'!Q57</f>
        <v>0</v>
      </c>
      <c r="AG60" s="186">
        <f>'波及効果（総括表）'!$AA59*'5-3 雇用表 統合中分類・県内生産額 労働力投入係数'!R57</f>
        <v>0</v>
      </c>
      <c r="AH60" s="186">
        <f>'波及効果（総括表）'!$AA59*'5-3 雇用表 統合中分類・県内生産額 労働力投入係数'!S57</f>
        <v>0</v>
      </c>
      <c r="AI60" s="186">
        <f>'波及効果（総括表）'!$AA59*'5-3 雇用表 統合中分類・県内生産額 労働力投入係数'!T57</f>
        <v>0</v>
      </c>
      <c r="AJ60" s="186">
        <f>'波及効果（総括表）'!$AA59*'5-3 雇用表 統合中分類・県内生産額 労働力投入係数'!U57</f>
        <v>0</v>
      </c>
      <c r="AK60" s="186">
        <f>'波及効果（総括表）'!$AA59*'5-3 雇用表 統合中分類・県内生産額 労働力投入係数'!V57</f>
        <v>0</v>
      </c>
      <c r="AL60" s="186">
        <f>'波及効果（総括表）'!$AA59*'5-3 雇用表 統合中分類・県内生産額 労働力投入係数'!W57</f>
        <v>0</v>
      </c>
      <c r="AM60" s="186">
        <f>'波及効果（総括表）'!$AE59*'5-3 雇用表 統合中分類・県内生産額 労働力投入係数'!P57</f>
        <v>0</v>
      </c>
      <c r="AN60" s="186">
        <f>'波及効果（総括表）'!$AE59*'5-3 雇用表 統合中分類・県内生産額 労働力投入係数'!Q57</f>
        <v>0</v>
      </c>
      <c r="AO60" s="186">
        <f>'波及効果（総括表）'!$AE59*'5-3 雇用表 統合中分類・県内生産額 労働力投入係数'!R57</f>
        <v>0</v>
      </c>
      <c r="AP60" s="186">
        <f>'波及効果（総括表）'!$AE59*'5-3 雇用表 統合中分類・県内生産額 労働力投入係数'!S57</f>
        <v>0</v>
      </c>
      <c r="AQ60" s="186">
        <f>'波及効果（総括表）'!$AE59*'5-3 雇用表 統合中分類・県内生産額 労働力投入係数'!T57</f>
        <v>0</v>
      </c>
      <c r="AR60" s="186">
        <f>'波及効果（総括表）'!$AE59*'5-3 雇用表 統合中分類・県内生産額 労働力投入係数'!U57</f>
        <v>0</v>
      </c>
      <c r="AS60" s="186">
        <f>'波及効果（総括表）'!$AE59*'5-3 雇用表 統合中分類・県内生産額 労働力投入係数'!V57</f>
        <v>0</v>
      </c>
      <c r="AT60" s="186">
        <f>'波及効果（総括表）'!$AE59*'5-3 雇用表 統合中分類・県内生産額 労働力投入係数'!W57</f>
        <v>0</v>
      </c>
    </row>
    <row r="61" spans="1:46" s="46" customFormat="1">
      <c r="A61" s="223" t="s">
        <v>415</v>
      </c>
      <c r="B61" s="97" t="s">
        <v>160</v>
      </c>
      <c r="C61" s="223" t="s">
        <v>431</v>
      </c>
      <c r="D61" s="97" t="s">
        <v>170</v>
      </c>
      <c r="E61" s="224" t="s">
        <v>310</v>
      </c>
      <c r="F61" s="64" t="s">
        <v>385</v>
      </c>
      <c r="G61" s="186">
        <f>'波及効果（総括表）'!$K60*'5-3 雇用表 統合中分類・県内生産額 労働力投入係数'!P58</f>
        <v>0</v>
      </c>
      <c r="H61" s="186">
        <f>'波及効果（総括表）'!$K60*'5-3 雇用表 統合中分類・県内生産額 労働力投入係数'!Q58</f>
        <v>0</v>
      </c>
      <c r="I61" s="186">
        <f>'波及効果（総括表）'!$K60*'5-3 雇用表 統合中分類・県内生産額 労働力投入係数'!R58</f>
        <v>0</v>
      </c>
      <c r="J61" s="186">
        <f>'波及効果（総括表）'!$K60*'5-3 雇用表 統合中分類・県内生産額 労働力投入係数'!S58</f>
        <v>0</v>
      </c>
      <c r="K61" s="186">
        <f>'波及効果（総括表）'!$K60*'5-3 雇用表 統合中分類・県内生産額 労働力投入係数'!T58</f>
        <v>0</v>
      </c>
      <c r="L61" s="186">
        <f>'波及効果（総括表）'!$K60*'5-3 雇用表 統合中分類・県内生産額 労働力投入係数'!U58</f>
        <v>0</v>
      </c>
      <c r="M61" s="186">
        <f>'波及効果（総括表）'!$K60*'5-3 雇用表 統合中分類・県内生産額 労働力投入係数'!V58</f>
        <v>0</v>
      </c>
      <c r="N61" s="186">
        <f>'波及効果（総括表）'!$K60*'5-3 雇用表 統合中分類・県内生産額 労働力投入係数'!W58</f>
        <v>0</v>
      </c>
      <c r="O61" s="186">
        <f>'波及効果（総括表）'!$O60*'5-3 雇用表 統合中分類・県内生産額 労働力投入係数'!P58</f>
        <v>0</v>
      </c>
      <c r="P61" s="186">
        <f>'波及効果（総括表）'!$O60*'5-3 雇用表 統合中分類・県内生産額 労働力投入係数'!Q58</f>
        <v>0</v>
      </c>
      <c r="Q61" s="186">
        <f>'波及効果（総括表）'!$O60*'5-3 雇用表 統合中分類・県内生産額 労働力投入係数'!R58</f>
        <v>0</v>
      </c>
      <c r="R61" s="186">
        <f>'波及効果（総括表）'!$O60*'5-3 雇用表 統合中分類・県内生産額 労働力投入係数'!S58</f>
        <v>0</v>
      </c>
      <c r="S61" s="186">
        <f>'波及効果（総括表）'!$O60*'5-3 雇用表 統合中分類・県内生産額 労働力投入係数'!T58</f>
        <v>0</v>
      </c>
      <c r="T61" s="186">
        <f>'波及効果（総括表）'!$O60*'5-3 雇用表 統合中分類・県内生産額 労働力投入係数'!U58</f>
        <v>0</v>
      </c>
      <c r="U61" s="186">
        <f>'波及効果（総括表）'!$O60*'5-3 雇用表 統合中分類・県内生産額 労働力投入係数'!V58</f>
        <v>0</v>
      </c>
      <c r="V61" s="186">
        <f>'波及効果（総括表）'!$O60*'5-3 雇用表 統合中分類・県内生産額 労働力投入係数'!W58</f>
        <v>0</v>
      </c>
      <c r="W61" s="186">
        <f>'波及効果（総括表）'!$S60*'5-3 雇用表 統合中分類・県内生産額 労働力投入係数'!P58</f>
        <v>0</v>
      </c>
      <c r="X61" s="186">
        <f>'波及効果（総括表）'!$S60*'5-3 雇用表 統合中分類・県内生産額 労働力投入係数'!Q58</f>
        <v>0</v>
      </c>
      <c r="Y61" s="186">
        <f>'波及効果（総括表）'!$S60*'5-3 雇用表 統合中分類・県内生産額 労働力投入係数'!R58</f>
        <v>0</v>
      </c>
      <c r="Z61" s="186">
        <f>'波及効果（総括表）'!$S60*'5-3 雇用表 統合中分類・県内生産額 労働力投入係数'!S58</f>
        <v>0</v>
      </c>
      <c r="AA61" s="186">
        <f>'波及効果（総括表）'!$S60*'5-3 雇用表 統合中分類・県内生産額 労働力投入係数'!T58</f>
        <v>0</v>
      </c>
      <c r="AB61" s="186">
        <f>'波及効果（総括表）'!$S60*'5-3 雇用表 統合中分類・県内生産額 労働力投入係数'!U58</f>
        <v>0</v>
      </c>
      <c r="AC61" s="186">
        <f>'波及効果（総括表）'!$S60*'5-3 雇用表 統合中分類・県内生産額 労働力投入係数'!V58</f>
        <v>0</v>
      </c>
      <c r="AD61" s="186">
        <f>'波及効果（総括表）'!$S60*'5-3 雇用表 統合中分類・県内生産額 労働力投入係数'!W58</f>
        <v>0</v>
      </c>
      <c r="AE61" s="186">
        <f>'波及効果（総括表）'!$AA60*'5-3 雇用表 統合中分類・県内生産額 労働力投入係数'!P58</f>
        <v>0</v>
      </c>
      <c r="AF61" s="186">
        <f>'波及効果（総括表）'!$AA60*'5-3 雇用表 統合中分類・県内生産額 労働力投入係数'!Q58</f>
        <v>0</v>
      </c>
      <c r="AG61" s="186">
        <f>'波及効果（総括表）'!$AA60*'5-3 雇用表 統合中分類・県内生産額 労働力投入係数'!R58</f>
        <v>0</v>
      </c>
      <c r="AH61" s="186">
        <f>'波及効果（総括表）'!$AA60*'5-3 雇用表 統合中分類・県内生産額 労働力投入係数'!S58</f>
        <v>0</v>
      </c>
      <c r="AI61" s="186">
        <f>'波及効果（総括表）'!$AA60*'5-3 雇用表 統合中分類・県内生産額 労働力投入係数'!T58</f>
        <v>0</v>
      </c>
      <c r="AJ61" s="186">
        <f>'波及効果（総括表）'!$AA60*'5-3 雇用表 統合中分類・県内生産額 労働力投入係数'!U58</f>
        <v>0</v>
      </c>
      <c r="AK61" s="186">
        <f>'波及効果（総括表）'!$AA60*'5-3 雇用表 統合中分類・県内生産額 労働力投入係数'!V58</f>
        <v>0</v>
      </c>
      <c r="AL61" s="186">
        <f>'波及効果（総括表）'!$AA60*'5-3 雇用表 統合中分類・県内生産額 労働力投入係数'!W58</f>
        <v>0</v>
      </c>
      <c r="AM61" s="186">
        <f>'波及効果（総括表）'!$AE60*'5-3 雇用表 統合中分類・県内生産額 労働力投入係数'!P58</f>
        <v>0</v>
      </c>
      <c r="AN61" s="186">
        <f>'波及効果（総括表）'!$AE60*'5-3 雇用表 統合中分類・県内生産額 労働力投入係数'!Q58</f>
        <v>0</v>
      </c>
      <c r="AO61" s="186">
        <f>'波及効果（総括表）'!$AE60*'5-3 雇用表 統合中分類・県内生産額 労働力投入係数'!R58</f>
        <v>0</v>
      </c>
      <c r="AP61" s="186">
        <f>'波及効果（総括表）'!$AE60*'5-3 雇用表 統合中分類・県内生産額 労働力投入係数'!S58</f>
        <v>0</v>
      </c>
      <c r="AQ61" s="186">
        <f>'波及効果（総括表）'!$AE60*'5-3 雇用表 統合中分類・県内生産額 労働力投入係数'!T58</f>
        <v>0</v>
      </c>
      <c r="AR61" s="186">
        <f>'波及効果（総括表）'!$AE60*'5-3 雇用表 統合中分類・県内生産額 労働力投入係数'!U58</f>
        <v>0</v>
      </c>
      <c r="AS61" s="186">
        <f>'波及効果（総括表）'!$AE60*'5-3 雇用表 統合中分類・県内生産額 労働力投入係数'!V58</f>
        <v>0</v>
      </c>
      <c r="AT61" s="186">
        <f>'波及効果（総括表）'!$AE60*'5-3 雇用表 統合中分類・県内生産額 労働力投入係数'!W58</f>
        <v>0</v>
      </c>
    </row>
    <row r="62" spans="1:46" s="46" customFormat="1">
      <c r="A62" s="223" t="s">
        <v>415</v>
      </c>
      <c r="B62" s="97" t="s">
        <v>160</v>
      </c>
      <c r="C62" s="223" t="s">
        <v>432</v>
      </c>
      <c r="D62" s="97" t="s">
        <v>606</v>
      </c>
      <c r="E62" s="224" t="s">
        <v>311</v>
      </c>
      <c r="F62" s="64" t="s">
        <v>607</v>
      </c>
      <c r="G62" s="186">
        <f>'波及効果（総括表）'!$K61*'5-3 雇用表 統合中分類・県内生産額 労働力投入係数'!P59</f>
        <v>0</v>
      </c>
      <c r="H62" s="186">
        <f>'波及効果（総括表）'!$K61*'5-3 雇用表 統合中分類・県内生産額 労働力投入係数'!Q59</f>
        <v>0</v>
      </c>
      <c r="I62" s="186">
        <f>'波及効果（総括表）'!$K61*'5-3 雇用表 統合中分類・県内生産額 労働力投入係数'!R59</f>
        <v>0</v>
      </c>
      <c r="J62" s="186">
        <f>'波及効果（総括表）'!$K61*'5-3 雇用表 統合中分類・県内生産額 労働力投入係数'!S59</f>
        <v>0</v>
      </c>
      <c r="K62" s="186">
        <f>'波及効果（総括表）'!$K61*'5-3 雇用表 統合中分類・県内生産額 労働力投入係数'!T59</f>
        <v>0</v>
      </c>
      <c r="L62" s="186">
        <f>'波及効果（総括表）'!$K61*'5-3 雇用表 統合中分類・県内生産額 労働力投入係数'!U59</f>
        <v>0</v>
      </c>
      <c r="M62" s="186">
        <f>'波及効果（総括表）'!$K61*'5-3 雇用表 統合中分類・県内生産額 労働力投入係数'!V59</f>
        <v>0</v>
      </c>
      <c r="N62" s="186">
        <f>'波及効果（総括表）'!$K61*'5-3 雇用表 統合中分類・県内生産額 労働力投入係数'!W59</f>
        <v>0</v>
      </c>
      <c r="O62" s="186">
        <f>'波及効果（総括表）'!$O61*'5-3 雇用表 統合中分類・県内生産額 労働力投入係数'!P59</f>
        <v>0</v>
      </c>
      <c r="P62" s="186">
        <f>'波及効果（総括表）'!$O61*'5-3 雇用表 統合中分類・県内生産額 労働力投入係数'!Q59</f>
        <v>0</v>
      </c>
      <c r="Q62" s="186">
        <f>'波及効果（総括表）'!$O61*'5-3 雇用表 統合中分類・県内生産額 労働力投入係数'!R59</f>
        <v>0</v>
      </c>
      <c r="R62" s="186">
        <f>'波及効果（総括表）'!$O61*'5-3 雇用表 統合中分類・県内生産額 労働力投入係数'!S59</f>
        <v>0</v>
      </c>
      <c r="S62" s="186">
        <f>'波及効果（総括表）'!$O61*'5-3 雇用表 統合中分類・県内生産額 労働力投入係数'!T59</f>
        <v>0</v>
      </c>
      <c r="T62" s="186">
        <f>'波及効果（総括表）'!$O61*'5-3 雇用表 統合中分類・県内生産額 労働力投入係数'!U59</f>
        <v>0</v>
      </c>
      <c r="U62" s="186">
        <f>'波及効果（総括表）'!$O61*'5-3 雇用表 統合中分類・県内生産額 労働力投入係数'!V59</f>
        <v>0</v>
      </c>
      <c r="V62" s="186">
        <f>'波及効果（総括表）'!$O61*'5-3 雇用表 統合中分類・県内生産額 労働力投入係数'!W59</f>
        <v>0</v>
      </c>
      <c r="W62" s="186">
        <f>'波及効果（総括表）'!$S61*'5-3 雇用表 統合中分類・県内生産額 労働力投入係数'!P59</f>
        <v>0</v>
      </c>
      <c r="X62" s="186">
        <f>'波及効果（総括表）'!$S61*'5-3 雇用表 統合中分類・県内生産額 労働力投入係数'!Q59</f>
        <v>0</v>
      </c>
      <c r="Y62" s="186">
        <f>'波及効果（総括表）'!$S61*'5-3 雇用表 統合中分類・県内生産額 労働力投入係数'!R59</f>
        <v>0</v>
      </c>
      <c r="Z62" s="186">
        <f>'波及効果（総括表）'!$S61*'5-3 雇用表 統合中分類・県内生産額 労働力投入係数'!S59</f>
        <v>0</v>
      </c>
      <c r="AA62" s="186">
        <f>'波及効果（総括表）'!$S61*'5-3 雇用表 統合中分類・県内生産額 労働力投入係数'!T59</f>
        <v>0</v>
      </c>
      <c r="AB62" s="186">
        <f>'波及効果（総括表）'!$S61*'5-3 雇用表 統合中分類・県内生産額 労働力投入係数'!U59</f>
        <v>0</v>
      </c>
      <c r="AC62" s="186">
        <f>'波及効果（総括表）'!$S61*'5-3 雇用表 統合中分類・県内生産額 労働力投入係数'!V59</f>
        <v>0</v>
      </c>
      <c r="AD62" s="186">
        <f>'波及効果（総括表）'!$S61*'5-3 雇用表 統合中分類・県内生産額 労働力投入係数'!W59</f>
        <v>0</v>
      </c>
      <c r="AE62" s="186">
        <f>'波及効果（総括表）'!$AA61*'5-3 雇用表 統合中分類・県内生産額 労働力投入係数'!P59</f>
        <v>0</v>
      </c>
      <c r="AF62" s="186">
        <f>'波及効果（総括表）'!$AA61*'5-3 雇用表 統合中分類・県内生産額 労働力投入係数'!Q59</f>
        <v>0</v>
      </c>
      <c r="AG62" s="186">
        <f>'波及効果（総括表）'!$AA61*'5-3 雇用表 統合中分類・県内生産額 労働力投入係数'!R59</f>
        <v>0</v>
      </c>
      <c r="AH62" s="186">
        <f>'波及効果（総括表）'!$AA61*'5-3 雇用表 統合中分類・県内生産額 労働力投入係数'!S59</f>
        <v>0</v>
      </c>
      <c r="AI62" s="186">
        <f>'波及効果（総括表）'!$AA61*'5-3 雇用表 統合中分類・県内生産額 労働力投入係数'!T59</f>
        <v>0</v>
      </c>
      <c r="AJ62" s="186">
        <f>'波及効果（総括表）'!$AA61*'5-3 雇用表 統合中分類・県内生産額 労働力投入係数'!U59</f>
        <v>0</v>
      </c>
      <c r="AK62" s="186">
        <f>'波及効果（総括表）'!$AA61*'5-3 雇用表 統合中分類・県内生産額 労働力投入係数'!V59</f>
        <v>0</v>
      </c>
      <c r="AL62" s="186">
        <f>'波及効果（総括表）'!$AA61*'5-3 雇用表 統合中分類・県内生産額 労働力投入係数'!W59</f>
        <v>0</v>
      </c>
      <c r="AM62" s="186">
        <f>'波及効果（総括表）'!$AE61*'5-3 雇用表 統合中分類・県内生産額 労働力投入係数'!P59</f>
        <v>0</v>
      </c>
      <c r="AN62" s="186">
        <f>'波及効果（総括表）'!$AE61*'5-3 雇用表 統合中分類・県内生産額 労働力投入係数'!Q59</f>
        <v>0</v>
      </c>
      <c r="AO62" s="186">
        <f>'波及効果（総括表）'!$AE61*'5-3 雇用表 統合中分類・県内生産額 労働力投入係数'!R59</f>
        <v>0</v>
      </c>
      <c r="AP62" s="186">
        <f>'波及効果（総括表）'!$AE61*'5-3 雇用表 統合中分類・県内生産額 労働力投入係数'!S59</f>
        <v>0</v>
      </c>
      <c r="AQ62" s="186">
        <f>'波及効果（総括表）'!$AE61*'5-3 雇用表 統合中分類・県内生産額 労働力投入係数'!T59</f>
        <v>0</v>
      </c>
      <c r="AR62" s="186">
        <f>'波及効果（総括表）'!$AE61*'5-3 雇用表 統合中分類・県内生産額 労働力投入係数'!U59</f>
        <v>0</v>
      </c>
      <c r="AS62" s="186">
        <f>'波及効果（総括表）'!$AE61*'5-3 雇用表 統合中分類・県内生産額 労働力投入係数'!V59</f>
        <v>0</v>
      </c>
      <c r="AT62" s="186">
        <f>'波及効果（総括表）'!$AE61*'5-3 雇用表 統合中分類・県内生産額 労働力投入係数'!W59</f>
        <v>0</v>
      </c>
    </row>
    <row r="63" spans="1:46" s="46" customFormat="1">
      <c r="A63" s="223" t="s">
        <v>415</v>
      </c>
      <c r="B63" s="97" t="s">
        <v>160</v>
      </c>
      <c r="C63" s="223" t="s">
        <v>432</v>
      </c>
      <c r="D63" s="97" t="s">
        <v>606</v>
      </c>
      <c r="E63" s="224" t="s">
        <v>312</v>
      </c>
      <c r="F63" s="64" t="s">
        <v>386</v>
      </c>
      <c r="G63" s="186">
        <f>'波及効果（総括表）'!$K62*'5-3 雇用表 統合中分類・県内生産額 労働力投入係数'!P60</f>
        <v>0</v>
      </c>
      <c r="H63" s="186">
        <f>'波及効果（総括表）'!$K62*'5-3 雇用表 統合中分類・県内生産額 労働力投入係数'!Q60</f>
        <v>0</v>
      </c>
      <c r="I63" s="186">
        <f>'波及効果（総括表）'!$K62*'5-3 雇用表 統合中分類・県内生産額 労働力投入係数'!R60</f>
        <v>0</v>
      </c>
      <c r="J63" s="186">
        <f>'波及効果（総括表）'!$K62*'5-3 雇用表 統合中分類・県内生産額 労働力投入係数'!S60</f>
        <v>0</v>
      </c>
      <c r="K63" s="186">
        <f>'波及効果（総括表）'!$K62*'5-3 雇用表 統合中分類・県内生産額 労働力投入係数'!T60</f>
        <v>0</v>
      </c>
      <c r="L63" s="186">
        <f>'波及効果（総括表）'!$K62*'5-3 雇用表 統合中分類・県内生産額 労働力投入係数'!U60</f>
        <v>0</v>
      </c>
      <c r="M63" s="186">
        <f>'波及効果（総括表）'!$K62*'5-3 雇用表 統合中分類・県内生産額 労働力投入係数'!V60</f>
        <v>0</v>
      </c>
      <c r="N63" s="186">
        <f>'波及効果（総括表）'!$K62*'5-3 雇用表 統合中分類・県内生産額 労働力投入係数'!W60</f>
        <v>0</v>
      </c>
      <c r="O63" s="186">
        <f>'波及効果（総括表）'!$O62*'5-3 雇用表 統合中分類・県内生産額 労働力投入係数'!P60</f>
        <v>0</v>
      </c>
      <c r="P63" s="186">
        <f>'波及効果（総括表）'!$O62*'5-3 雇用表 統合中分類・県内生産額 労働力投入係数'!Q60</f>
        <v>0</v>
      </c>
      <c r="Q63" s="186">
        <f>'波及効果（総括表）'!$O62*'5-3 雇用表 統合中分類・県内生産額 労働力投入係数'!R60</f>
        <v>0</v>
      </c>
      <c r="R63" s="186">
        <f>'波及効果（総括表）'!$O62*'5-3 雇用表 統合中分類・県内生産額 労働力投入係数'!S60</f>
        <v>0</v>
      </c>
      <c r="S63" s="186">
        <f>'波及効果（総括表）'!$O62*'5-3 雇用表 統合中分類・県内生産額 労働力投入係数'!T60</f>
        <v>0</v>
      </c>
      <c r="T63" s="186">
        <f>'波及効果（総括表）'!$O62*'5-3 雇用表 統合中分類・県内生産額 労働力投入係数'!U60</f>
        <v>0</v>
      </c>
      <c r="U63" s="186">
        <f>'波及効果（総括表）'!$O62*'5-3 雇用表 統合中分類・県内生産額 労働力投入係数'!V60</f>
        <v>0</v>
      </c>
      <c r="V63" s="186">
        <f>'波及効果（総括表）'!$O62*'5-3 雇用表 統合中分類・県内生産額 労働力投入係数'!W60</f>
        <v>0</v>
      </c>
      <c r="W63" s="186">
        <f>'波及効果（総括表）'!$S62*'5-3 雇用表 統合中分類・県内生産額 労働力投入係数'!P60</f>
        <v>0</v>
      </c>
      <c r="X63" s="186">
        <f>'波及効果（総括表）'!$S62*'5-3 雇用表 統合中分類・県内生産額 労働力投入係数'!Q60</f>
        <v>0</v>
      </c>
      <c r="Y63" s="186">
        <f>'波及効果（総括表）'!$S62*'5-3 雇用表 統合中分類・県内生産額 労働力投入係数'!R60</f>
        <v>0</v>
      </c>
      <c r="Z63" s="186">
        <f>'波及効果（総括表）'!$S62*'5-3 雇用表 統合中分類・県内生産額 労働力投入係数'!S60</f>
        <v>0</v>
      </c>
      <c r="AA63" s="186">
        <f>'波及効果（総括表）'!$S62*'5-3 雇用表 統合中分類・県内生産額 労働力投入係数'!T60</f>
        <v>0</v>
      </c>
      <c r="AB63" s="186">
        <f>'波及効果（総括表）'!$S62*'5-3 雇用表 統合中分類・県内生産額 労働力投入係数'!U60</f>
        <v>0</v>
      </c>
      <c r="AC63" s="186">
        <f>'波及効果（総括表）'!$S62*'5-3 雇用表 統合中分類・県内生産額 労働力投入係数'!V60</f>
        <v>0</v>
      </c>
      <c r="AD63" s="186">
        <f>'波及効果（総括表）'!$S62*'5-3 雇用表 統合中分類・県内生産額 労働力投入係数'!W60</f>
        <v>0</v>
      </c>
      <c r="AE63" s="186">
        <f>'波及効果（総括表）'!$AA62*'5-3 雇用表 統合中分類・県内生産額 労働力投入係数'!P60</f>
        <v>0</v>
      </c>
      <c r="AF63" s="186">
        <f>'波及効果（総括表）'!$AA62*'5-3 雇用表 統合中分類・県内生産額 労働力投入係数'!Q60</f>
        <v>0</v>
      </c>
      <c r="AG63" s="186">
        <f>'波及効果（総括表）'!$AA62*'5-3 雇用表 統合中分類・県内生産額 労働力投入係数'!R60</f>
        <v>0</v>
      </c>
      <c r="AH63" s="186">
        <f>'波及効果（総括表）'!$AA62*'5-3 雇用表 統合中分類・県内生産額 労働力投入係数'!S60</f>
        <v>0</v>
      </c>
      <c r="AI63" s="186">
        <f>'波及効果（総括表）'!$AA62*'5-3 雇用表 統合中分類・県内生産額 労働力投入係数'!T60</f>
        <v>0</v>
      </c>
      <c r="AJ63" s="186">
        <f>'波及効果（総括表）'!$AA62*'5-3 雇用表 統合中分類・県内生産額 労働力投入係数'!U60</f>
        <v>0</v>
      </c>
      <c r="AK63" s="186">
        <f>'波及効果（総括表）'!$AA62*'5-3 雇用表 統合中分類・県内生産額 労働力投入係数'!V60</f>
        <v>0</v>
      </c>
      <c r="AL63" s="186">
        <f>'波及効果（総括表）'!$AA62*'5-3 雇用表 統合中分類・県内生産額 労働力投入係数'!W60</f>
        <v>0</v>
      </c>
      <c r="AM63" s="186">
        <f>'波及効果（総括表）'!$AE62*'5-3 雇用表 統合中分類・県内生産額 労働力投入係数'!P60</f>
        <v>0</v>
      </c>
      <c r="AN63" s="186">
        <f>'波及効果（総括表）'!$AE62*'5-3 雇用表 統合中分類・県内生産額 労働力投入係数'!Q60</f>
        <v>0</v>
      </c>
      <c r="AO63" s="186">
        <f>'波及効果（総括表）'!$AE62*'5-3 雇用表 統合中分類・県内生産額 労働力投入係数'!R60</f>
        <v>0</v>
      </c>
      <c r="AP63" s="186">
        <f>'波及効果（総括表）'!$AE62*'5-3 雇用表 統合中分類・県内生産額 労働力投入係数'!S60</f>
        <v>0</v>
      </c>
      <c r="AQ63" s="186">
        <f>'波及効果（総括表）'!$AE62*'5-3 雇用表 統合中分類・県内生産額 労働力投入係数'!T60</f>
        <v>0</v>
      </c>
      <c r="AR63" s="186">
        <f>'波及効果（総括表）'!$AE62*'5-3 雇用表 統合中分類・県内生産額 労働力投入係数'!U60</f>
        <v>0</v>
      </c>
      <c r="AS63" s="186">
        <f>'波及効果（総括表）'!$AE62*'5-3 雇用表 統合中分類・県内生産額 労働力投入係数'!V60</f>
        <v>0</v>
      </c>
      <c r="AT63" s="186">
        <f>'波及効果（総括表）'!$AE62*'5-3 雇用表 統合中分類・県内生産額 労働力投入係数'!W60</f>
        <v>0</v>
      </c>
    </row>
    <row r="64" spans="1:46" s="46" customFormat="1">
      <c r="A64" s="225" t="s">
        <v>415</v>
      </c>
      <c r="B64" s="220" t="s">
        <v>160</v>
      </c>
      <c r="C64" s="225" t="s">
        <v>433</v>
      </c>
      <c r="D64" s="220" t="s">
        <v>172</v>
      </c>
      <c r="E64" s="228" t="s">
        <v>313</v>
      </c>
      <c r="F64" s="221" t="s">
        <v>42</v>
      </c>
      <c r="G64" s="187">
        <f>'波及効果（総括表）'!$K63*'5-3 雇用表 統合中分類・県内生産額 労働力投入係数'!P61</f>
        <v>0</v>
      </c>
      <c r="H64" s="187">
        <f>'波及効果（総括表）'!$K63*'5-3 雇用表 統合中分類・県内生産額 労働力投入係数'!Q61</f>
        <v>0</v>
      </c>
      <c r="I64" s="187">
        <f>'波及効果（総括表）'!$K63*'5-3 雇用表 統合中分類・県内生産額 労働力投入係数'!R61</f>
        <v>0</v>
      </c>
      <c r="J64" s="187">
        <f>'波及効果（総括表）'!$K63*'5-3 雇用表 統合中分類・県内生産額 労働力投入係数'!S61</f>
        <v>0</v>
      </c>
      <c r="K64" s="187">
        <f>'波及効果（総括表）'!$K63*'5-3 雇用表 統合中分類・県内生産額 労働力投入係数'!T61</f>
        <v>0</v>
      </c>
      <c r="L64" s="187">
        <f>'波及効果（総括表）'!$K63*'5-3 雇用表 統合中分類・県内生産額 労働力投入係数'!U61</f>
        <v>0</v>
      </c>
      <c r="M64" s="187">
        <f>'波及効果（総括表）'!$K63*'5-3 雇用表 統合中分類・県内生産額 労働力投入係数'!V61</f>
        <v>0</v>
      </c>
      <c r="N64" s="187">
        <f>'波及効果（総括表）'!$K63*'5-3 雇用表 統合中分類・県内生産額 労働力投入係数'!W61</f>
        <v>0</v>
      </c>
      <c r="O64" s="187">
        <f>'波及効果（総括表）'!$O63*'5-3 雇用表 統合中分類・県内生産額 労働力投入係数'!P61</f>
        <v>0</v>
      </c>
      <c r="P64" s="187">
        <f>'波及効果（総括表）'!$O63*'5-3 雇用表 統合中分類・県内生産額 労働力投入係数'!Q61</f>
        <v>0</v>
      </c>
      <c r="Q64" s="187">
        <f>'波及効果（総括表）'!$O63*'5-3 雇用表 統合中分類・県内生産額 労働力投入係数'!R61</f>
        <v>0</v>
      </c>
      <c r="R64" s="187">
        <f>'波及効果（総括表）'!$O63*'5-3 雇用表 統合中分類・県内生産額 労働力投入係数'!S61</f>
        <v>0</v>
      </c>
      <c r="S64" s="187">
        <f>'波及効果（総括表）'!$O63*'5-3 雇用表 統合中分類・県内生産額 労働力投入係数'!T61</f>
        <v>0</v>
      </c>
      <c r="T64" s="187">
        <f>'波及効果（総括表）'!$O63*'5-3 雇用表 統合中分類・県内生産額 労働力投入係数'!U61</f>
        <v>0</v>
      </c>
      <c r="U64" s="187">
        <f>'波及効果（総括表）'!$O63*'5-3 雇用表 統合中分類・県内生産額 労働力投入係数'!V61</f>
        <v>0</v>
      </c>
      <c r="V64" s="187">
        <f>'波及効果（総括表）'!$O63*'5-3 雇用表 統合中分類・県内生産額 労働力投入係数'!W61</f>
        <v>0</v>
      </c>
      <c r="W64" s="187">
        <f>'波及効果（総括表）'!$S63*'5-3 雇用表 統合中分類・県内生産額 労働力投入係数'!P61</f>
        <v>0</v>
      </c>
      <c r="X64" s="187">
        <f>'波及効果（総括表）'!$S63*'5-3 雇用表 統合中分類・県内生産額 労働力投入係数'!Q61</f>
        <v>0</v>
      </c>
      <c r="Y64" s="187">
        <f>'波及効果（総括表）'!$S63*'5-3 雇用表 統合中分類・県内生産額 労働力投入係数'!R61</f>
        <v>0</v>
      </c>
      <c r="Z64" s="187">
        <f>'波及効果（総括表）'!$S63*'5-3 雇用表 統合中分類・県内生産額 労働力投入係数'!S61</f>
        <v>0</v>
      </c>
      <c r="AA64" s="187">
        <f>'波及効果（総括表）'!$S63*'5-3 雇用表 統合中分類・県内生産額 労働力投入係数'!T61</f>
        <v>0</v>
      </c>
      <c r="AB64" s="187">
        <f>'波及効果（総括表）'!$S63*'5-3 雇用表 統合中分類・県内生産額 労働力投入係数'!U61</f>
        <v>0</v>
      </c>
      <c r="AC64" s="187">
        <f>'波及効果（総括表）'!$S63*'5-3 雇用表 統合中分類・県内生産額 労働力投入係数'!V61</f>
        <v>0</v>
      </c>
      <c r="AD64" s="187">
        <f>'波及効果（総括表）'!$S63*'5-3 雇用表 統合中分類・県内生産額 労働力投入係数'!W61</f>
        <v>0</v>
      </c>
      <c r="AE64" s="187">
        <f>'波及効果（総括表）'!$AA63*'5-3 雇用表 統合中分類・県内生産額 労働力投入係数'!P61</f>
        <v>0</v>
      </c>
      <c r="AF64" s="187">
        <f>'波及効果（総括表）'!$AA63*'5-3 雇用表 統合中分類・県内生産額 労働力投入係数'!Q61</f>
        <v>0</v>
      </c>
      <c r="AG64" s="187">
        <f>'波及効果（総括表）'!$AA63*'5-3 雇用表 統合中分類・県内生産額 労働力投入係数'!R61</f>
        <v>0</v>
      </c>
      <c r="AH64" s="187">
        <f>'波及効果（総括表）'!$AA63*'5-3 雇用表 統合中分類・県内生産額 労働力投入係数'!S61</f>
        <v>0</v>
      </c>
      <c r="AI64" s="187">
        <f>'波及効果（総括表）'!$AA63*'5-3 雇用表 統合中分類・県内生産額 労働力投入係数'!T61</f>
        <v>0</v>
      </c>
      <c r="AJ64" s="187">
        <f>'波及効果（総括表）'!$AA63*'5-3 雇用表 統合中分類・県内生産額 労働力投入係数'!U61</f>
        <v>0</v>
      </c>
      <c r="AK64" s="187">
        <f>'波及効果（総括表）'!$AA63*'5-3 雇用表 統合中分類・県内生産額 労働力投入係数'!V61</f>
        <v>0</v>
      </c>
      <c r="AL64" s="187">
        <f>'波及効果（総括表）'!$AA63*'5-3 雇用表 統合中分類・県内生産額 労働力投入係数'!W61</f>
        <v>0</v>
      </c>
      <c r="AM64" s="187">
        <f>'波及効果（総括表）'!$AE63*'5-3 雇用表 統合中分類・県内生産額 労働力投入係数'!P61</f>
        <v>0</v>
      </c>
      <c r="AN64" s="187">
        <f>'波及効果（総括表）'!$AE63*'5-3 雇用表 統合中分類・県内生産額 労働力投入係数'!Q61</f>
        <v>0</v>
      </c>
      <c r="AO64" s="187">
        <f>'波及効果（総括表）'!$AE63*'5-3 雇用表 統合中分類・県内生産額 労働力投入係数'!R61</f>
        <v>0</v>
      </c>
      <c r="AP64" s="187">
        <f>'波及効果（総括表）'!$AE63*'5-3 雇用表 統合中分類・県内生産額 労働力投入係数'!S61</f>
        <v>0</v>
      </c>
      <c r="AQ64" s="187">
        <f>'波及効果（総括表）'!$AE63*'5-3 雇用表 統合中分類・県内生産額 労働力投入係数'!T61</f>
        <v>0</v>
      </c>
      <c r="AR64" s="187">
        <f>'波及効果（総括表）'!$AE63*'5-3 雇用表 統合中分類・県内生産額 労働力投入係数'!U61</f>
        <v>0</v>
      </c>
      <c r="AS64" s="187">
        <f>'波及効果（総括表）'!$AE63*'5-3 雇用表 統合中分類・県内生産額 労働力投入係数'!V61</f>
        <v>0</v>
      </c>
      <c r="AT64" s="187">
        <f>'波及効果（総括表）'!$AE63*'5-3 雇用表 統合中分類・県内生産額 労働力投入係数'!W61</f>
        <v>0</v>
      </c>
    </row>
    <row r="65" spans="1:46" s="46" customFormat="1">
      <c r="A65" s="223" t="s">
        <v>415</v>
      </c>
      <c r="B65" s="97" t="s">
        <v>160</v>
      </c>
      <c r="C65" s="223" t="s">
        <v>433</v>
      </c>
      <c r="D65" s="97" t="s">
        <v>172</v>
      </c>
      <c r="E65" s="229" t="s">
        <v>314</v>
      </c>
      <c r="F65" s="64" t="s">
        <v>43</v>
      </c>
      <c r="G65" s="186">
        <f>'波及効果（総括表）'!$K64*'5-3 雇用表 統合中分類・県内生産額 労働力投入係数'!P62</f>
        <v>0</v>
      </c>
      <c r="H65" s="186">
        <f>'波及効果（総括表）'!$K64*'5-3 雇用表 統合中分類・県内生産額 労働力投入係数'!Q62</f>
        <v>0</v>
      </c>
      <c r="I65" s="186">
        <f>'波及効果（総括表）'!$K64*'5-3 雇用表 統合中分類・県内生産額 労働力投入係数'!R62</f>
        <v>0</v>
      </c>
      <c r="J65" s="186">
        <f>'波及効果（総括表）'!$K64*'5-3 雇用表 統合中分類・県内生産額 労働力投入係数'!S62</f>
        <v>0</v>
      </c>
      <c r="K65" s="186">
        <f>'波及効果（総括表）'!$K64*'5-3 雇用表 統合中分類・県内生産額 労働力投入係数'!T62</f>
        <v>0</v>
      </c>
      <c r="L65" s="186">
        <f>'波及効果（総括表）'!$K64*'5-3 雇用表 統合中分類・県内生産額 労働力投入係数'!U62</f>
        <v>0</v>
      </c>
      <c r="M65" s="186">
        <f>'波及効果（総括表）'!$K64*'5-3 雇用表 統合中分類・県内生産額 労働力投入係数'!V62</f>
        <v>0</v>
      </c>
      <c r="N65" s="186">
        <f>'波及効果（総括表）'!$K64*'5-3 雇用表 統合中分類・県内生産額 労働力投入係数'!W62</f>
        <v>0</v>
      </c>
      <c r="O65" s="186">
        <f>'波及効果（総括表）'!$O64*'5-3 雇用表 統合中分類・県内生産額 労働力投入係数'!P62</f>
        <v>0</v>
      </c>
      <c r="P65" s="186">
        <f>'波及効果（総括表）'!$O64*'5-3 雇用表 統合中分類・県内生産額 労働力投入係数'!Q62</f>
        <v>0</v>
      </c>
      <c r="Q65" s="186">
        <f>'波及効果（総括表）'!$O64*'5-3 雇用表 統合中分類・県内生産額 労働力投入係数'!R62</f>
        <v>0</v>
      </c>
      <c r="R65" s="186">
        <f>'波及効果（総括表）'!$O64*'5-3 雇用表 統合中分類・県内生産額 労働力投入係数'!S62</f>
        <v>0</v>
      </c>
      <c r="S65" s="186">
        <f>'波及効果（総括表）'!$O64*'5-3 雇用表 統合中分類・県内生産額 労働力投入係数'!T62</f>
        <v>0</v>
      </c>
      <c r="T65" s="186">
        <f>'波及効果（総括表）'!$O64*'5-3 雇用表 統合中分類・県内生産額 労働力投入係数'!U62</f>
        <v>0</v>
      </c>
      <c r="U65" s="186">
        <f>'波及効果（総括表）'!$O64*'5-3 雇用表 統合中分類・県内生産額 労働力投入係数'!V62</f>
        <v>0</v>
      </c>
      <c r="V65" s="186">
        <f>'波及効果（総括表）'!$O64*'5-3 雇用表 統合中分類・県内生産額 労働力投入係数'!W62</f>
        <v>0</v>
      </c>
      <c r="W65" s="186">
        <f>'波及効果（総括表）'!$S64*'5-3 雇用表 統合中分類・県内生産額 労働力投入係数'!P62</f>
        <v>0</v>
      </c>
      <c r="X65" s="186">
        <f>'波及効果（総括表）'!$S64*'5-3 雇用表 統合中分類・県内生産額 労働力投入係数'!Q62</f>
        <v>0</v>
      </c>
      <c r="Y65" s="186">
        <f>'波及効果（総括表）'!$S64*'5-3 雇用表 統合中分類・県内生産額 労働力投入係数'!R62</f>
        <v>0</v>
      </c>
      <c r="Z65" s="186">
        <f>'波及効果（総括表）'!$S64*'5-3 雇用表 統合中分類・県内生産額 労働力投入係数'!S62</f>
        <v>0</v>
      </c>
      <c r="AA65" s="186">
        <f>'波及効果（総括表）'!$S64*'5-3 雇用表 統合中分類・県内生産額 労働力投入係数'!T62</f>
        <v>0</v>
      </c>
      <c r="AB65" s="186">
        <f>'波及効果（総括表）'!$S64*'5-3 雇用表 統合中分類・県内生産額 労働力投入係数'!U62</f>
        <v>0</v>
      </c>
      <c r="AC65" s="186">
        <f>'波及効果（総括表）'!$S64*'5-3 雇用表 統合中分類・県内生産額 労働力投入係数'!V62</f>
        <v>0</v>
      </c>
      <c r="AD65" s="186">
        <f>'波及効果（総括表）'!$S64*'5-3 雇用表 統合中分類・県内生産額 労働力投入係数'!W62</f>
        <v>0</v>
      </c>
      <c r="AE65" s="186">
        <f>'波及効果（総括表）'!$AA64*'5-3 雇用表 統合中分類・県内生産額 労働力投入係数'!P62</f>
        <v>0</v>
      </c>
      <c r="AF65" s="186">
        <f>'波及効果（総括表）'!$AA64*'5-3 雇用表 統合中分類・県内生産額 労働力投入係数'!Q62</f>
        <v>0</v>
      </c>
      <c r="AG65" s="186">
        <f>'波及効果（総括表）'!$AA64*'5-3 雇用表 統合中分類・県内生産額 労働力投入係数'!R62</f>
        <v>0</v>
      </c>
      <c r="AH65" s="186">
        <f>'波及効果（総括表）'!$AA64*'5-3 雇用表 統合中分類・県内生産額 労働力投入係数'!S62</f>
        <v>0</v>
      </c>
      <c r="AI65" s="186">
        <f>'波及効果（総括表）'!$AA64*'5-3 雇用表 統合中分類・県内生産額 労働力投入係数'!T62</f>
        <v>0</v>
      </c>
      <c r="AJ65" s="186">
        <f>'波及効果（総括表）'!$AA64*'5-3 雇用表 統合中分類・県内生産額 労働力投入係数'!U62</f>
        <v>0</v>
      </c>
      <c r="AK65" s="186">
        <f>'波及効果（総括表）'!$AA64*'5-3 雇用表 統合中分類・県内生産額 労働力投入係数'!V62</f>
        <v>0</v>
      </c>
      <c r="AL65" s="186">
        <f>'波及効果（総括表）'!$AA64*'5-3 雇用表 統合中分類・県内生産額 労働力投入係数'!W62</f>
        <v>0</v>
      </c>
      <c r="AM65" s="186">
        <f>'波及効果（総括表）'!$AE64*'5-3 雇用表 統合中分類・県内生産額 労働力投入係数'!P62</f>
        <v>0</v>
      </c>
      <c r="AN65" s="186">
        <f>'波及効果（総括表）'!$AE64*'5-3 雇用表 統合中分類・県内生産額 労働力投入係数'!Q62</f>
        <v>0</v>
      </c>
      <c r="AO65" s="186">
        <f>'波及効果（総括表）'!$AE64*'5-3 雇用表 統合中分類・県内生産額 労働力投入係数'!R62</f>
        <v>0</v>
      </c>
      <c r="AP65" s="186">
        <f>'波及効果（総括表）'!$AE64*'5-3 雇用表 統合中分類・県内生産額 労働力投入係数'!S62</f>
        <v>0</v>
      </c>
      <c r="AQ65" s="186">
        <f>'波及効果（総括表）'!$AE64*'5-3 雇用表 統合中分類・県内生産額 労働力投入係数'!T62</f>
        <v>0</v>
      </c>
      <c r="AR65" s="186">
        <f>'波及効果（総括表）'!$AE64*'5-3 雇用表 統合中分類・県内生産額 労働力投入係数'!U62</f>
        <v>0</v>
      </c>
      <c r="AS65" s="186">
        <f>'波及効果（総括表）'!$AE64*'5-3 雇用表 統合中分類・県内生産額 労働力投入係数'!V62</f>
        <v>0</v>
      </c>
      <c r="AT65" s="186">
        <f>'波及効果（総括表）'!$AE64*'5-3 雇用表 統合中分類・県内生産額 労働力投入係数'!W62</f>
        <v>0</v>
      </c>
    </row>
    <row r="66" spans="1:46" s="46" customFormat="1">
      <c r="A66" s="223" t="s">
        <v>415</v>
      </c>
      <c r="B66" s="97" t="s">
        <v>160</v>
      </c>
      <c r="C66" s="223" t="s">
        <v>433</v>
      </c>
      <c r="D66" s="97" t="s">
        <v>172</v>
      </c>
      <c r="E66" s="229" t="s">
        <v>315</v>
      </c>
      <c r="F66" s="64" t="s">
        <v>387</v>
      </c>
      <c r="G66" s="186">
        <f>'波及効果（総括表）'!$K65*'5-3 雇用表 統合中分類・県内生産額 労働力投入係数'!P63</f>
        <v>0</v>
      </c>
      <c r="H66" s="186">
        <f>'波及効果（総括表）'!$K65*'5-3 雇用表 統合中分類・県内生産額 労働力投入係数'!Q63</f>
        <v>0</v>
      </c>
      <c r="I66" s="186">
        <f>'波及効果（総括表）'!$K65*'5-3 雇用表 統合中分類・県内生産額 労働力投入係数'!R63</f>
        <v>0</v>
      </c>
      <c r="J66" s="186">
        <f>'波及効果（総括表）'!$K65*'5-3 雇用表 統合中分類・県内生産額 労働力投入係数'!S63</f>
        <v>0</v>
      </c>
      <c r="K66" s="186">
        <f>'波及効果（総括表）'!$K65*'5-3 雇用表 統合中分類・県内生産額 労働力投入係数'!T63</f>
        <v>0</v>
      </c>
      <c r="L66" s="186">
        <f>'波及効果（総括表）'!$K65*'5-3 雇用表 統合中分類・県内生産額 労働力投入係数'!U63</f>
        <v>0</v>
      </c>
      <c r="M66" s="186">
        <f>'波及効果（総括表）'!$K65*'5-3 雇用表 統合中分類・県内生産額 労働力投入係数'!V63</f>
        <v>0</v>
      </c>
      <c r="N66" s="186">
        <f>'波及効果（総括表）'!$K65*'5-3 雇用表 統合中分類・県内生産額 労働力投入係数'!W63</f>
        <v>0</v>
      </c>
      <c r="O66" s="186">
        <f>'波及効果（総括表）'!$O65*'5-3 雇用表 統合中分類・県内生産額 労働力投入係数'!P63</f>
        <v>0</v>
      </c>
      <c r="P66" s="186">
        <f>'波及効果（総括表）'!$O65*'5-3 雇用表 統合中分類・県内生産額 労働力投入係数'!Q63</f>
        <v>0</v>
      </c>
      <c r="Q66" s="186">
        <f>'波及効果（総括表）'!$O65*'5-3 雇用表 統合中分類・県内生産額 労働力投入係数'!R63</f>
        <v>0</v>
      </c>
      <c r="R66" s="186">
        <f>'波及効果（総括表）'!$O65*'5-3 雇用表 統合中分類・県内生産額 労働力投入係数'!S63</f>
        <v>0</v>
      </c>
      <c r="S66" s="186">
        <f>'波及効果（総括表）'!$O65*'5-3 雇用表 統合中分類・県内生産額 労働力投入係数'!T63</f>
        <v>0</v>
      </c>
      <c r="T66" s="186">
        <f>'波及効果（総括表）'!$O65*'5-3 雇用表 統合中分類・県内生産額 労働力投入係数'!U63</f>
        <v>0</v>
      </c>
      <c r="U66" s="186">
        <f>'波及効果（総括表）'!$O65*'5-3 雇用表 統合中分類・県内生産額 労働力投入係数'!V63</f>
        <v>0</v>
      </c>
      <c r="V66" s="186">
        <f>'波及効果（総括表）'!$O65*'5-3 雇用表 統合中分類・県内生産額 労働力投入係数'!W63</f>
        <v>0</v>
      </c>
      <c r="W66" s="186">
        <f>'波及効果（総括表）'!$S65*'5-3 雇用表 統合中分類・県内生産額 労働力投入係数'!P63</f>
        <v>0</v>
      </c>
      <c r="X66" s="186">
        <f>'波及効果（総括表）'!$S65*'5-3 雇用表 統合中分類・県内生産額 労働力投入係数'!Q63</f>
        <v>0</v>
      </c>
      <c r="Y66" s="186">
        <f>'波及効果（総括表）'!$S65*'5-3 雇用表 統合中分類・県内生産額 労働力投入係数'!R63</f>
        <v>0</v>
      </c>
      <c r="Z66" s="186">
        <f>'波及効果（総括表）'!$S65*'5-3 雇用表 統合中分類・県内生産額 労働力投入係数'!S63</f>
        <v>0</v>
      </c>
      <c r="AA66" s="186">
        <f>'波及効果（総括表）'!$S65*'5-3 雇用表 統合中分類・県内生産額 労働力投入係数'!T63</f>
        <v>0</v>
      </c>
      <c r="AB66" s="186">
        <f>'波及効果（総括表）'!$S65*'5-3 雇用表 統合中分類・県内生産額 労働力投入係数'!U63</f>
        <v>0</v>
      </c>
      <c r="AC66" s="186">
        <f>'波及効果（総括表）'!$S65*'5-3 雇用表 統合中分類・県内生産額 労働力投入係数'!V63</f>
        <v>0</v>
      </c>
      <c r="AD66" s="186">
        <f>'波及効果（総括表）'!$S65*'5-3 雇用表 統合中分類・県内生産額 労働力投入係数'!W63</f>
        <v>0</v>
      </c>
      <c r="AE66" s="186">
        <f>'波及効果（総括表）'!$AA65*'5-3 雇用表 統合中分類・県内生産額 労働力投入係数'!P63</f>
        <v>0</v>
      </c>
      <c r="AF66" s="186">
        <f>'波及効果（総括表）'!$AA65*'5-3 雇用表 統合中分類・県内生産額 労働力投入係数'!Q63</f>
        <v>0</v>
      </c>
      <c r="AG66" s="186">
        <f>'波及効果（総括表）'!$AA65*'5-3 雇用表 統合中分類・県内生産額 労働力投入係数'!R63</f>
        <v>0</v>
      </c>
      <c r="AH66" s="186">
        <f>'波及効果（総括表）'!$AA65*'5-3 雇用表 統合中分類・県内生産額 労働力投入係数'!S63</f>
        <v>0</v>
      </c>
      <c r="AI66" s="186">
        <f>'波及効果（総括表）'!$AA65*'5-3 雇用表 統合中分類・県内生産額 労働力投入係数'!T63</f>
        <v>0</v>
      </c>
      <c r="AJ66" s="186">
        <f>'波及効果（総括表）'!$AA65*'5-3 雇用表 統合中分類・県内生産額 労働力投入係数'!U63</f>
        <v>0</v>
      </c>
      <c r="AK66" s="186">
        <f>'波及効果（総括表）'!$AA65*'5-3 雇用表 統合中分類・県内生産額 労働力投入係数'!V63</f>
        <v>0</v>
      </c>
      <c r="AL66" s="186">
        <f>'波及効果（総括表）'!$AA65*'5-3 雇用表 統合中分類・県内生産額 労働力投入係数'!W63</f>
        <v>0</v>
      </c>
      <c r="AM66" s="186">
        <f>'波及効果（総括表）'!$AE65*'5-3 雇用表 統合中分類・県内生産額 労働力投入係数'!P63</f>
        <v>0</v>
      </c>
      <c r="AN66" s="186">
        <f>'波及効果（総括表）'!$AE65*'5-3 雇用表 統合中分類・県内生産額 労働力投入係数'!Q63</f>
        <v>0</v>
      </c>
      <c r="AO66" s="186">
        <f>'波及効果（総括表）'!$AE65*'5-3 雇用表 統合中分類・県内生産額 労働力投入係数'!R63</f>
        <v>0</v>
      </c>
      <c r="AP66" s="186">
        <f>'波及効果（総括表）'!$AE65*'5-3 雇用表 統合中分類・県内生産額 労働力投入係数'!S63</f>
        <v>0</v>
      </c>
      <c r="AQ66" s="186">
        <f>'波及効果（総括表）'!$AE65*'5-3 雇用表 統合中分類・県内生産額 労働力投入係数'!T63</f>
        <v>0</v>
      </c>
      <c r="AR66" s="186">
        <f>'波及効果（総括表）'!$AE65*'5-3 雇用表 統合中分類・県内生産額 労働力投入係数'!U63</f>
        <v>0</v>
      </c>
      <c r="AS66" s="186">
        <f>'波及効果（総括表）'!$AE65*'5-3 雇用表 統合中分類・県内生産額 労働力投入係数'!V63</f>
        <v>0</v>
      </c>
      <c r="AT66" s="186">
        <f>'波及効果（総括表）'!$AE65*'5-3 雇用表 統合中分類・県内生産額 労働力投入係数'!W63</f>
        <v>0</v>
      </c>
    </row>
    <row r="67" spans="1:46" s="46" customFormat="1">
      <c r="A67" s="223" t="s">
        <v>415</v>
      </c>
      <c r="B67" s="97" t="s">
        <v>160</v>
      </c>
      <c r="C67" s="223" t="s">
        <v>433</v>
      </c>
      <c r="D67" s="97" t="s">
        <v>172</v>
      </c>
      <c r="E67" s="229" t="s">
        <v>316</v>
      </c>
      <c r="F67" s="64" t="s">
        <v>44</v>
      </c>
      <c r="G67" s="186">
        <f>'波及効果（総括表）'!$K66*'5-3 雇用表 統合中分類・県内生産額 労働力投入係数'!P64</f>
        <v>0</v>
      </c>
      <c r="H67" s="186">
        <f>'波及効果（総括表）'!$K66*'5-3 雇用表 統合中分類・県内生産額 労働力投入係数'!Q64</f>
        <v>0</v>
      </c>
      <c r="I67" s="186">
        <f>'波及効果（総括表）'!$K66*'5-3 雇用表 統合中分類・県内生産額 労働力投入係数'!R64</f>
        <v>0</v>
      </c>
      <c r="J67" s="186">
        <f>'波及効果（総括表）'!$K66*'5-3 雇用表 統合中分類・県内生産額 労働力投入係数'!S64</f>
        <v>0</v>
      </c>
      <c r="K67" s="186">
        <f>'波及効果（総括表）'!$K66*'5-3 雇用表 統合中分類・県内生産額 労働力投入係数'!T64</f>
        <v>0</v>
      </c>
      <c r="L67" s="186">
        <f>'波及効果（総括表）'!$K66*'5-3 雇用表 統合中分類・県内生産額 労働力投入係数'!U64</f>
        <v>0</v>
      </c>
      <c r="M67" s="186">
        <f>'波及効果（総括表）'!$K66*'5-3 雇用表 統合中分類・県内生産額 労働力投入係数'!V64</f>
        <v>0</v>
      </c>
      <c r="N67" s="186">
        <f>'波及効果（総括表）'!$K66*'5-3 雇用表 統合中分類・県内生産額 労働力投入係数'!W64</f>
        <v>0</v>
      </c>
      <c r="O67" s="186">
        <f>'波及効果（総括表）'!$O66*'5-3 雇用表 統合中分類・県内生産額 労働力投入係数'!P64</f>
        <v>0</v>
      </c>
      <c r="P67" s="186">
        <f>'波及効果（総括表）'!$O66*'5-3 雇用表 統合中分類・県内生産額 労働力投入係数'!Q64</f>
        <v>0</v>
      </c>
      <c r="Q67" s="186">
        <f>'波及効果（総括表）'!$O66*'5-3 雇用表 統合中分類・県内生産額 労働力投入係数'!R64</f>
        <v>0</v>
      </c>
      <c r="R67" s="186">
        <f>'波及効果（総括表）'!$O66*'5-3 雇用表 統合中分類・県内生産額 労働力投入係数'!S64</f>
        <v>0</v>
      </c>
      <c r="S67" s="186">
        <f>'波及効果（総括表）'!$O66*'5-3 雇用表 統合中分類・県内生産額 労働力投入係数'!T64</f>
        <v>0</v>
      </c>
      <c r="T67" s="186">
        <f>'波及効果（総括表）'!$O66*'5-3 雇用表 統合中分類・県内生産額 労働力投入係数'!U64</f>
        <v>0</v>
      </c>
      <c r="U67" s="186">
        <f>'波及効果（総括表）'!$O66*'5-3 雇用表 統合中分類・県内生産額 労働力投入係数'!V64</f>
        <v>0</v>
      </c>
      <c r="V67" s="186">
        <f>'波及効果（総括表）'!$O66*'5-3 雇用表 統合中分類・県内生産額 労働力投入係数'!W64</f>
        <v>0</v>
      </c>
      <c r="W67" s="186">
        <f>'波及効果（総括表）'!$S66*'5-3 雇用表 統合中分類・県内生産額 労働力投入係数'!P64</f>
        <v>0</v>
      </c>
      <c r="X67" s="186">
        <f>'波及効果（総括表）'!$S66*'5-3 雇用表 統合中分類・県内生産額 労働力投入係数'!Q64</f>
        <v>0</v>
      </c>
      <c r="Y67" s="186">
        <f>'波及効果（総括表）'!$S66*'5-3 雇用表 統合中分類・県内生産額 労働力投入係数'!R64</f>
        <v>0</v>
      </c>
      <c r="Z67" s="186">
        <f>'波及効果（総括表）'!$S66*'5-3 雇用表 統合中分類・県内生産額 労働力投入係数'!S64</f>
        <v>0</v>
      </c>
      <c r="AA67" s="186">
        <f>'波及効果（総括表）'!$S66*'5-3 雇用表 統合中分類・県内生産額 労働力投入係数'!T64</f>
        <v>0</v>
      </c>
      <c r="AB67" s="186">
        <f>'波及効果（総括表）'!$S66*'5-3 雇用表 統合中分類・県内生産額 労働力投入係数'!U64</f>
        <v>0</v>
      </c>
      <c r="AC67" s="186">
        <f>'波及効果（総括表）'!$S66*'5-3 雇用表 統合中分類・県内生産額 労働力投入係数'!V64</f>
        <v>0</v>
      </c>
      <c r="AD67" s="186">
        <f>'波及効果（総括表）'!$S66*'5-3 雇用表 統合中分類・県内生産額 労働力投入係数'!W64</f>
        <v>0</v>
      </c>
      <c r="AE67" s="186">
        <f>'波及効果（総括表）'!$AA66*'5-3 雇用表 統合中分類・県内生産額 労働力投入係数'!P64</f>
        <v>0</v>
      </c>
      <c r="AF67" s="186">
        <f>'波及効果（総括表）'!$AA66*'5-3 雇用表 統合中分類・県内生産額 労働力投入係数'!Q64</f>
        <v>0</v>
      </c>
      <c r="AG67" s="186">
        <f>'波及効果（総括表）'!$AA66*'5-3 雇用表 統合中分類・県内生産額 労働力投入係数'!R64</f>
        <v>0</v>
      </c>
      <c r="AH67" s="186">
        <f>'波及効果（総括表）'!$AA66*'5-3 雇用表 統合中分類・県内生産額 労働力投入係数'!S64</f>
        <v>0</v>
      </c>
      <c r="AI67" s="186">
        <f>'波及効果（総括表）'!$AA66*'5-3 雇用表 統合中分類・県内生産額 労働力投入係数'!T64</f>
        <v>0</v>
      </c>
      <c r="AJ67" s="186">
        <f>'波及効果（総括表）'!$AA66*'5-3 雇用表 統合中分類・県内生産額 労働力投入係数'!U64</f>
        <v>0</v>
      </c>
      <c r="AK67" s="186">
        <f>'波及効果（総括表）'!$AA66*'5-3 雇用表 統合中分類・県内生産額 労働力投入係数'!V64</f>
        <v>0</v>
      </c>
      <c r="AL67" s="186">
        <f>'波及効果（総括表）'!$AA66*'5-3 雇用表 統合中分類・県内生産額 労働力投入係数'!W64</f>
        <v>0</v>
      </c>
      <c r="AM67" s="186">
        <f>'波及効果（総括表）'!$AE66*'5-3 雇用表 統合中分類・県内生産額 労働力投入係数'!P64</f>
        <v>0</v>
      </c>
      <c r="AN67" s="186">
        <f>'波及効果（総括表）'!$AE66*'5-3 雇用表 統合中分類・県内生産額 労働力投入係数'!Q64</f>
        <v>0</v>
      </c>
      <c r="AO67" s="186">
        <f>'波及効果（総括表）'!$AE66*'5-3 雇用表 統合中分類・県内生産額 労働力投入係数'!R64</f>
        <v>0</v>
      </c>
      <c r="AP67" s="186">
        <f>'波及効果（総括表）'!$AE66*'5-3 雇用表 統合中分類・県内生産額 労働力投入係数'!S64</f>
        <v>0</v>
      </c>
      <c r="AQ67" s="186">
        <f>'波及効果（総括表）'!$AE66*'5-3 雇用表 統合中分類・県内生産額 労働力投入係数'!T64</f>
        <v>0</v>
      </c>
      <c r="AR67" s="186">
        <f>'波及効果（総括表）'!$AE66*'5-3 雇用表 統合中分類・県内生産額 労働力投入係数'!U64</f>
        <v>0</v>
      </c>
      <c r="AS67" s="186">
        <f>'波及効果（総括表）'!$AE66*'5-3 雇用表 統合中分類・県内生産額 労働力投入係数'!V64</f>
        <v>0</v>
      </c>
      <c r="AT67" s="186">
        <f>'波及効果（総括表）'!$AE66*'5-3 雇用表 統合中分類・県内生産額 労働力投入係数'!W64</f>
        <v>0</v>
      </c>
    </row>
    <row r="68" spans="1:46" s="46" customFormat="1">
      <c r="A68" s="223" t="s">
        <v>415</v>
      </c>
      <c r="B68" s="97" t="s">
        <v>160</v>
      </c>
      <c r="C68" s="223" t="s">
        <v>433</v>
      </c>
      <c r="D68" s="97" t="s">
        <v>172</v>
      </c>
      <c r="E68" s="229" t="s">
        <v>317</v>
      </c>
      <c r="F68" s="64" t="s">
        <v>45</v>
      </c>
      <c r="G68" s="186">
        <f>'波及効果（総括表）'!$K67*'5-3 雇用表 統合中分類・県内生産額 労働力投入係数'!P65</f>
        <v>0</v>
      </c>
      <c r="H68" s="186">
        <f>'波及効果（総括表）'!$K67*'5-3 雇用表 統合中分類・県内生産額 労働力投入係数'!Q65</f>
        <v>0</v>
      </c>
      <c r="I68" s="186">
        <f>'波及効果（総括表）'!$K67*'5-3 雇用表 統合中分類・県内生産額 労働力投入係数'!R65</f>
        <v>0</v>
      </c>
      <c r="J68" s="186">
        <f>'波及効果（総括表）'!$K67*'5-3 雇用表 統合中分類・県内生産額 労働力投入係数'!S65</f>
        <v>0</v>
      </c>
      <c r="K68" s="186">
        <f>'波及効果（総括表）'!$K67*'5-3 雇用表 統合中分類・県内生産額 労働力投入係数'!T65</f>
        <v>0</v>
      </c>
      <c r="L68" s="186">
        <f>'波及効果（総括表）'!$K67*'5-3 雇用表 統合中分類・県内生産額 労働力投入係数'!U65</f>
        <v>0</v>
      </c>
      <c r="M68" s="186">
        <f>'波及効果（総括表）'!$K67*'5-3 雇用表 統合中分類・県内生産額 労働力投入係数'!V65</f>
        <v>0</v>
      </c>
      <c r="N68" s="186">
        <f>'波及効果（総括表）'!$K67*'5-3 雇用表 統合中分類・県内生産額 労働力投入係数'!W65</f>
        <v>0</v>
      </c>
      <c r="O68" s="186">
        <f>'波及効果（総括表）'!$O67*'5-3 雇用表 統合中分類・県内生産額 労働力投入係数'!P65</f>
        <v>0</v>
      </c>
      <c r="P68" s="186">
        <f>'波及効果（総括表）'!$O67*'5-3 雇用表 統合中分類・県内生産額 労働力投入係数'!Q65</f>
        <v>0</v>
      </c>
      <c r="Q68" s="186">
        <f>'波及効果（総括表）'!$O67*'5-3 雇用表 統合中分類・県内生産額 労働力投入係数'!R65</f>
        <v>0</v>
      </c>
      <c r="R68" s="186">
        <f>'波及効果（総括表）'!$O67*'5-3 雇用表 統合中分類・県内生産額 労働力投入係数'!S65</f>
        <v>0</v>
      </c>
      <c r="S68" s="186">
        <f>'波及効果（総括表）'!$O67*'5-3 雇用表 統合中分類・県内生産額 労働力投入係数'!T65</f>
        <v>0</v>
      </c>
      <c r="T68" s="186">
        <f>'波及効果（総括表）'!$O67*'5-3 雇用表 統合中分類・県内生産額 労働力投入係数'!U65</f>
        <v>0</v>
      </c>
      <c r="U68" s="186">
        <f>'波及効果（総括表）'!$O67*'5-3 雇用表 統合中分類・県内生産額 労働力投入係数'!V65</f>
        <v>0</v>
      </c>
      <c r="V68" s="186">
        <f>'波及効果（総括表）'!$O67*'5-3 雇用表 統合中分類・県内生産額 労働力投入係数'!W65</f>
        <v>0</v>
      </c>
      <c r="W68" s="186">
        <f>'波及効果（総括表）'!$S67*'5-3 雇用表 統合中分類・県内生産額 労働力投入係数'!P65</f>
        <v>0</v>
      </c>
      <c r="X68" s="186">
        <f>'波及効果（総括表）'!$S67*'5-3 雇用表 統合中分類・県内生産額 労働力投入係数'!Q65</f>
        <v>0</v>
      </c>
      <c r="Y68" s="186">
        <f>'波及効果（総括表）'!$S67*'5-3 雇用表 統合中分類・県内生産額 労働力投入係数'!R65</f>
        <v>0</v>
      </c>
      <c r="Z68" s="186">
        <f>'波及効果（総括表）'!$S67*'5-3 雇用表 統合中分類・県内生産額 労働力投入係数'!S65</f>
        <v>0</v>
      </c>
      <c r="AA68" s="186">
        <f>'波及効果（総括表）'!$S67*'5-3 雇用表 統合中分類・県内生産額 労働力投入係数'!T65</f>
        <v>0</v>
      </c>
      <c r="AB68" s="186">
        <f>'波及効果（総括表）'!$S67*'5-3 雇用表 統合中分類・県内生産額 労働力投入係数'!U65</f>
        <v>0</v>
      </c>
      <c r="AC68" s="186">
        <f>'波及効果（総括表）'!$S67*'5-3 雇用表 統合中分類・県内生産額 労働力投入係数'!V65</f>
        <v>0</v>
      </c>
      <c r="AD68" s="186">
        <f>'波及効果（総括表）'!$S67*'5-3 雇用表 統合中分類・県内生産額 労働力投入係数'!W65</f>
        <v>0</v>
      </c>
      <c r="AE68" s="186">
        <f>'波及効果（総括表）'!$AA67*'5-3 雇用表 統合中分類・県内生産額 労働力投入係数'!P65</f>
        <v>0</v>
      </c>
      <c r="AF68" s="186">
        <f>'波及効果（総括表）'!$AA67*'5-3 雇用表 統合中分類・県内生産額 労働力投入係数'!Q65</f>
        <v>0</v>
      </c>
      <c r="AG68" s="186">
        <f>'波及効果（総括表）'!$AA67*'5-3 雇用表 統合中分類・県内生産額 労働力投入係数'!R65</f>
        <v>0</v>
      </c>
      <c r="AH68" s="186">
        <f>'波及効果（総括表）'!$AA67*'5-3 雇用表 統合中分類・県内生産額 労働力投入係数'!S65</f>
        <v>0</v>
      </c>
      <c r="AI68" s="186">
        <f>'波及効果（総括表）'!$AA67*'5-3 雇用表 統合中分類・県内生産額 労働力投入係数'!T65</f>
        <v>0</v>
      </c>
      <c r="AJ68" s="186">
        <f>'波及効果（総括表）'!$AA67*'5-3 雇用表 統合中分類・県内生産額 労働力投入係数'!U65</f>
        <v>0</v>
      </c>
      <c r="AK68" s="186">
        <f>'波及効果（総括表）'!$AA67*'5-3 雇用表 統合中分類・県内生産額 労働力投入係数'!V65</f>
        <v>0</v>
      </c>
      <c r="AL68" s="186">
        <f>'波及効果（総括表）'!$AA67*'5-3 雇用表 統合中分類・県内生産額 労働力投入係数'!W65</f>
        <v>0</v>
      </c>
      <c r="AM68" s="186">
        <f>'波及効果（総括表）'!$AE67*'5-3 雇用表 統合中分類・県内生産額 労働力投入係数'!P65</f>
        <v>0</v>
      </c>
      <c r="AN68" s="186">
        <f>'波及効果（総括表）'!$AE67*'5-3 雇用表 統合中分類・県内生産額 労働力投入係数'!Q65</f>
        <v>0</v>
      </c>
      <c r="AO68" s="186">
        <f>'波及効果（総括表）'!$AE67*'5-3 雇用表 統合中分類・県内生産額 労働力投入係数'!R65</f>
        <v>0</v>
      </c>
      <c r="AP68" s="186">
        <f>'波及効果（総括表）'!$AE67*'5-3 雇用表 統合中分類・県内生産額 労働力投入係数'!S65</f>
        <v>0</v>
      </c>
      <c r="AQ68" s="186">
        <f>'波及効果（総括表）'!$AE67*'5-3 雇用表 統合中分類・県内生産額 労働力投入係数'!T65</f>
        <v>0</v>
      </c>
      <c r="AR68" s="186">
        <f>'波及効果（総括表）'!$AE67*'5-3 雇用表 統合中分類・県内生産額 労働力投入係数'!U65</f>
        <v>0</v>
      </c>
      <c r="AS68" s="186">
        <f>'波及効果（総括表）'!$AE67*'5-3 雇用表 統合中分類・県内生産額 労働力投入係数'!V65</f>
        <v>0</v>
      </c>
      <c r="AT68" s="186">
        <f>'波及効果（総括表）'!$AE67*'5-3 雇用表 統合中分類・県内生産額 労働力投入係数'!W65</f>
        <v>0</v>
      </c>
    </row>
    <row r="69" spans="1:46" s="46" customFormat="1">
      <c r="A69" s="225" t="s">
        <v>415</v>
      </c>
      <c r="B69" s="220" t="s">
        <v>160</v>
      </c>
      <c r="C69" s="225" t="s">
        <v>419</v>
      </c>
      <c r="D69" s="220" t="s">
        <v>608</v>
      </c>
      <c r="E69" s="228" t="s">
        <v>318</v>
      </c>
      <c r="F69" s="221" t="s">
        <v>46</v>
      </c>
      <c r="G69" s="187">
        <f>'波及効果（総括表）'!$K68*'5-3 雇用表 統合中分類・県内生産額 労働力投入係数'!P66</f>
        <v>0</v>
      </c>
      <c r="H69" s="187">
        <f>'波及効果（総括表）'!$K68*'5-3 雇用表 統合中分類・県内生産額 労働力投入係数'!Q66</f>
        <v>0</v>
      </c>
      <c r="I69" s="187">
        <f>'波及効果（総括表）'!$K68*'5-3 雇用表 統合中分類・県内生産額 労働力投入係数'!R66</f>
        <v>0</v>
      </c>
      <c r="J69" s="187">
        <f>'波及効果（総括表）'!$K68*'5-3 雇用表 統合中分類・県内生産額 労働力投入係数'!S66</f>
        <v>0</v>
      </c>
      <c r="K69" s="187">
        <f>'波及効果（総括表）'!$K68*'5-3 雇用表 統合中分類・県内生産額 労働力投入係数'!T66</f>
        <v>0</v>
      </c>
      <c r="L69" s="187">
        <f>'波及効果（総括表）'!$K68*'5-3 雇用表 統合中分類・県内生産額 労働力投入係数'!U66</f>
        <v>0</v>
      </c>
      <c r="M69" s="187">
        <f>'波及効果（総括表）'!$K68*'5-3 雇用表 統合中分類・県内生産額 労働力投入係数'!V66</f>
        <v>0</v>
      </c>
      <c r="N69" s="187">
        <f>'波及効果（総括表）'!$K68*'5-3 雇用表 統合中分類・県内生産額 労働力投入係数'!W66</f>
        <v>0</v>
      </c>
      <c r="O69" s="187">
        <f>'波及効果（総括表）'!$O68*'5-3 雇用表 統合中分類・県内生産額 労働力投入係数'!P66</f>
        <v>0</v>
      </c>
      <c r="P69" s="187">
        <f>'波及効果（総括表）'!$O68*'5-3 雇用表 統合中分類・県内生産額 労働力投入係数'!Q66</f>
        <v>0</v>
      </c>
      <c r="Q69" s="187">
        <f>'波及効果（総括表）'!$O68*'5-3 雇用表 統合中分類・県内生産額 労働力投入係数'!R66</f>
        <v>0</v>
      </c>
      <c r="R69" s="187">
        <f>'波及効果（総括表）'!$O68*'5-3 雇用表 統合中分類・県内生産額 労働力投入係数'!S66</f>
        <v>0</v>
      </c>
      <c r="S69" s="187">
        <f>'波及効果（総括表）'!$O68*'5-3 雇用表 統合中分類・県内生産額 労働力投入係数'!T66</f>
        <v>0</v>
      </c>
      <c r="T69" s="187">
        <f>'波及効果（総括表）'!$O68*'5-3 雇用表 統合中分類・県内生産額 労働力投入係数'!U66</f>
        <v>0</v>
      </c>
      <c r="U69" s="187">
        <f>'波及効果（総括表）'!$O68*'5-3 雇用表 統合中分類・県内生産額 労働力投入係数'!V66</f>
        <v>0</v>
      </c>
      <c r="V69" s="187">
        <f>'波及効果（総括表）'!$O68*'5-3 雇用表 統合中分類・県内生産額 労働力投入係数'!W66</f>
        <v>0</v>
      </c>
      <c r="W69" s="187">
        <f>'波及効果（総括表）'!$S68*'5-3 雇用表 統合中分類・県内生産額 労働力投入係数'!P66</f>
        <v>0</v>
      </c>
      <c r="X69" s="187">
        <f>'波及効果（総括表）'!$S68*'5-3 雇用表 統合中分類・県内生産額 労働力投入係数'!Q66</f>
        <v>0</v>
      </c>
      <c r="Y69" s="187">
        <f>'波及効果（総括表）'!$S68*'5-3 雇用表 統合中分類・県内生産額 労働力投入係数'!R66</f>
        <v>0</v>
      </c>
      <c r="Z69" s="187">
        <f>'波及効果（総括表）'!$S68*'5-3 雇用表 統合中分類・県内生産額 労働力投入係数'!S66</f>
        <v>0</v>
      </c>
      <c r="AA69" s="187">
        <f>'波及効果（総括表）'!$S68*'5-3 雇用表 統合中分類・県内生産額 労働力投入係数'!T66</f>
        <v>0</v>
      </c>
      <c r="AB69" s="187">
        <f>'波及効果（総括表）'!$S68*'5-3 雇用表 統合中分類・県内生産額 労働力投入係数'!U66</f>
        <v>0</v>
      </c>
      <c r="AC69" s="187">
        <f>'波及効果（総括表）'!$S68*'5-3 雇用表 統合中分類・県内生産額 労働力投入係数'!V66</f>
        <v>0</v>
      </c>
      <c r="AD69" s="187">
        <f>'波及効果（総括表）'!$S68*'5-3 雇用表 統合中分類・県内生産額 労働力投入係数'!W66</f>
        <v>0</v>
      </c>
      <c r="AE69" s="187">
        <f>'波及効果（総括表）'!$AA68*'5-3 雇用表 統合中分類・県内生産額 労働力投入係数'!P66</f>
        <v>0</v>
      </c>
      <c r="AF69" s="187">
        <f>'波及効果（総括表）'!$AA68*'5-3 雇用表 統合中分類・県内生産額 労働力投入係数'!Q66</f>
        <v>0</v>
      </c>
      <c r="AG69" s="187">
        <f>'波及効果（総括表）'!$AA68*'5-3 雇用表 統合中分類・県内生産額 労働力投入係数'!R66</f>
        <v>0</v>
      </c>
      <c r="AH69" s="187">
        <f>'波及効果（総括表）'!$AA68*'5-3 雇用表 統合中分類・県内生産額 労働力投入係数'!S66</f>
        <v>0</v>
      </c>
      <c r="AI69" s="187">
        <f>'波及効果（総括表）'!$AA68*'5-3 雇用表 統合中分類・県内生産額 労働力投入係数'!T66</f>
        <v>0</v>
      </c>
      <c r="AJ69" s="187">
        <f>'波及効果（総括表）'!$AA68*'5-3 雇用表 統合中分類・県内生産額 労働力投入係数'!U66</f>
        <v>0</v>
      </c>
      <c r="AK69" s="187">
        <f>'波及効果（総括表）'!$AA68*'5-3 雇用表 統合中分類・県内生産額 労働力投入係数'!V66</f>
        <v>0</v>
      </c>
      <c r="AL69" s="187">
        <f>'波及効果（総括表）'!$AA68*'5-3 雇用表 統合中分類・県内生産額 労働力投入係数'!W66</f>
        <v>0</v>
      </c>
      <c r="AM69" s="187">
        <f>'波及効果（総括表）'!$AE68*'5-3 雇用表 統合中分類・県内生産額 労働力投入係数'!P66</f>
        <v>0</v>
      </c>
      <c r="AN69" s="187">
        <f>'波及効果（総括表）'!$AE68*'5-3 雇用表 統合中分類・県内生産額 労働力投入係数'!Q66</f>
        <v>0</v>
      </c>
      <c r="AO69" s="187">
        <f>'波及効果（総括表）'!$AE68*'5-3 雇用表 統合中分類・県内生産額 労働力投入係数'!R66</f>
        <v>0</v>
      </c>
      <c r="AP69" s="187">
        <f>'波及効果（総括表）'!$AE68*'5-3 雇用表 統合中分類・県内生産額 労働力投入係数'!S66</f>
        <v>0</v>
      </c>
      <c r="AQ69" s="187">
        <f>'波及効果（総括表）'!$AE68*'5-3 雇用表 統合中分類・県内生産額 労働力投入係数'!T66</f>
        <v>0</v>
      </c>
      <c r="AR69" s="187">
        <f>'波及効果（総括表）'!$AE68*'5-3 雇用表 統合中分類・県内生産額 労働力投入係数'!U66</f>
        <v>0</v>
      </c>
      <c r="AS69" s="187">
        <f>'波及効果（総括表）'!$AE68*'5-3 雇用表 統合中分類・県内生産額 労働力投入係数'!V66</f>
        <v>0</v>
      </c>
      <c r="AT69" s="187">
        <f>'波及効果（総括表）'!$AE68*'5-3 雇用表 統合中分類・県内生産額 労働力投入係数'!W66</f>
        <v>0</v>
      </c>
    </row>
    <row r="70" spans="1:46" s="46" customFormat="1">
      <c r="A70" s="223" t="s">
        <v>415</v>
      </c>
      <c r="B70" s="97" t="s">
        <v>160</v>
      </c>
      <c r="C70" s="223" t="s">
        <v>419</v>
      </c>
      <c r="D70" s="97" t="s">
        <v>608</v>
      </c>
      <c r="E70" s="229" t="s">
        <v>319</v>
      </c>
      <c r="F70" s="64" t="s">
        <v>47</v>
      </c>
      <c r="G70" s="186">
        <f>'波及効果（総括表）'!$K69*'5-3 雇用表 統合中分類・県内生産額 労働力投入係数'!P67</f>
        <v>0</v>
      </c>
      <c r="H70" s="186">
        <f>'波及効果（総括表）'!$K69*'5-3 雇用表 統合中分類・県内生産額 労働力投入係数'!Q67</f>
        <v>0</v>
      </c>
      <c r="I70" s="186">
        <f>'波及効果（総括表）'!$K69*'5-3 雇用表 統合中分類・県内生産額 労働力投入係数'!R67</f>
        <v>0</v>
      </c>
      <c r="J70" s="186">
        <f>'波及効果（総括表）'!$K69*'5-3 雇用表 統合中分類・県内生産額 労働力投入係数'!S67</f>
        <v>0</v>
      </c>
      <c r="K70" s="186">
        <f>'波及効果（総括表）'!$K69*'5-3 雇用表 統合中分類・県内生産額 労働力投入係数'!T67</f>
        <v>0</v>
      </c>
      <c r="L70" s="186">
        <f>'波及効果（総括表）'!$K69*'5-3 雇用表 統合中分類・県内生産額 労働力投入係数'!U67</f>
        <v>0</v>
      </c>
      <c r="M70" s="186">
        <f>'波及効果（総括表）'!$K69*'5-3 雇用表 統合中分類・県内生産額 労働力投入係数'!V67</f>
        <v>0</v>
      </c>
      <c r="N70" s="186">
        <f>'波及効果（総括表）'!$K69*'5-3 雇用表 統合中分類・県内生産額 労働力投入係数'!W67</f>
        <v>0</v>
      </c>
      <c r="O70" s="186">
        <f>'波及効果（総括表）'!$O69*'5-3 雇用表 統合中分類・県内生産額 労働力投入係数'!P67</f>
        <v>0</v>
      </c>
      <c r="P70" s="186">
        <f>'波及効果（総括表）'!$O69*'5-3 雇用表 統合中分類・県内生産額 労働力投入係数'!Q67</f>
        <v>0</v>
      </c>
      <c r="Q70" s="186">
        <f>'波及効果（総括表）'!$O69*'5-3 雇用表 統合中分類・県内生産額 労働力投入係数'!R67</f>
        <v>0</v>
      </c>
      <c r="R70" s="186">
        <f>'波及効果（総括表）'!$O69*'5-3 雇用表 統合中分類・県内生産額 労働力投入係数'!S67</f>
        <v>0</v>
      </c>
      <c r="S70" s="186">
        <f>'波及効果（総括表）'!$O69*'5-3 雇用表 統合中分類・県内生産額 労働力投入係数'!T67</f>
        <v>0</v>
      </c>
      <c r="T70" s="186">
        <f>'波及効果（総括表）'!$O69*'5-3 雇用表 統合中分類・県内生産額 労働力投入係数'!U67</f>
        <v>0</v>
      </c>
      <c r="U70" s="186">
        <f>'波及効果（総括表）'!$O69*'5-3 雇用表 統合中分類・県内生産額 労働力投入係数'!V67</f>
        <v>0</v>
      </c>
      <c r="V70" s="186">
        <f>'波及効果（総括表）'!$O69*'5-3 雇用表 統合中分類・県内生産額 労働力投入係数'!W67</f>
        <v>0</v>
      </c>
      <c r="W70" s="186">
        <f>'波及効果（総括表）'!$S69*'5-3 雇用表 統合中分類・県内生産額 労働力投入係数'!P67</f>
        <v>0</v>
      </c>
      <c r="X70" s="186">
        <f>'波及効果（総括表）'!$S69*'5-3 雇用表 統合中分類・県内生産額 労働力投入係数'!Q67</f>
        <v>0</v>
      </c>
      <c r="Y70" s="186">
        <f>'波及効果（総括表）'!$S69*'5-3 雇用表 統合中分類・県内生産額 労働力投入係数'!R67</f>
        <v>0</v>
      </c>
      <c r="Z70" s="186">
        <f>'波及効果（総括表）'!$S69*'5-3 雇用表 統合中分類・県内生産額 労働力投入係数'!S67</f>
        <v>0</v>
      </c>
      <c r="AA70" s="186">
        <f>'波及効果（総括表）'!$S69*'5-3 雇用表 統合中分類・県内生産額 労働力投入係数'!T67</f>
        <v>0</v>
      </c>
      <c r="AB70" s="186">
        <f>'波及効果（総括表）'!$S69*'5-3 雇用表 統合中分類・県内生産額 労働力投入係数'!U67</f>
        <v>0</v>
      </c>
      <c r="AC70" s="186">
        <f>'波及効果（総括表）'!$S69*'5-3 雇用表 統合中分類・県内生産額 労働力投入係数'!V67</f>
        <v>0</v>
      </c>
      <c r="AD70" s="186">
        <f>'波及効果（総括表）'!$S69*'5-3 雇用表 統合中分類・県内生産額 労働力投入係数'!W67</f>
        <v>0</v>
      </c>
      <c r="AE70" s="186">
        <f>'波及効果（総括表）'!$AA69*'5-3 雇用表 統合中分類・県内生産額 労働力投入係数'!P67</f>
        <v>0</v>
      </c>
      <c r="AF70" s="186">
        <f>'波及効果（総括表）'!$AA69*'5-3 雇用表 統合中分類・県内生産額 労働力投入係数'!Q67</f>
        <v>0</v>
      </c>
      <c r="AG70" s="186">
        <f>'波及効果（総括表）'!$AA69*'5-3 雇用表 統合中分類・県内生産額 労働力投入係数'!R67</f>
        <v>0</v>
      </c>
      <c r="AH70" s="186">
        <f>'波及効果（総括表）'!$AA69*'5-3 雇用表 統合中分類・県内生産額 労働力投入係数'!S67</f>
        <v>0</v>
      </c>
      <c r="AI70" s="186">
        <f>'波及効果（総括表）'!$AA69*'5-3 雇用表 統合中分類・県内生産額 労働力投入係数'!T67</f>
        <v>0</v>
      </c>
      <c r="AJ70" s="186">
        <f>'波及効果（総括表）'!$AA69*'5-3 雇用表 統合中分類・県内生産額 労働力投入係数'!U67</f>
        <v>0</v>
      </c>
      <c r="AK70" s="186">
        <f>'波及効果（総括表）'!$AA69*'5-3 雇用表 統合中分類・県内生産額 労働力投入係数'!V67</f>
        <v>0</v>
      </c>
      <c r="AL70" s="186">
        <f>'波及効果（総括表）'!$AA69*'5-3 雇用表 統合中分類・県内生産額 労働力投入係数'!W67</f>
        <v>0</v>
      </c>
      <c r="AM70" s="186">
        <f>'波及効果（総括表）'!$AE69*'5-3 雇用表 統合中分類・県内生産額 労働力投入係数'!P67</f>
        <v>0</v>
      </c>
      <c r="AN70" s="186">
        <f>'波及効果（総括表）'!$AE69*'5-3 雇用表 統合中分類・県内生産額 労働力投入係数'!Q67</f>
        <v>0</v>
      </c>
      <c r="AO70" s="186">
        <f>'波及効果（総括表）'!$AE69*'5-3 雇用表 統合中分類・県内生産額 労働力投入係数'!R67</f>
        <v>0</v>
      </c>
      <c r="AP70" s="186">
        <f>'波及効果（総括表）'!$AE69*'5-3 雇用表 統合中分類・県内生産額 労働力投入係数'!S67</f>
        <v>0</v>
      </c>
      <c r="AQ70" s="186">
        <f>'波及効果（総括表）'!$AE69*'5-3 雇用表 統合中分類・県内生産額 労働力投入係数'!T67</f>
        <v>0</v>
      </c>
      <c r="AR70" s="186">
        <f>'波及効果（総括表）'!$AE69*'5-3 雇用表 統合中分類・県内生産額 労働力投入係数'!U67</f>
        <v>0</v>
      </c>
      <c r="AS70" s="186">
        <f>'波及効果（総括表）'!$AE69*'5-3 雇用表 統合中分類・県内生産額 労働力投入係数'!V67</f>
        <v>0</v>
      </c>
      <c r="AT70" s="186">
        <f>'波及効果（総括表）'!$AE69*'5-3 雇用表 統合中分類・県内生産額 労働力投入係数'!W67</f>
        <v>0</v>
      </c>
    </row>
    <row r="71" spans="1:46" s="46" customFormat="1">
      <c r="A71" s="223" t="s">
        <v>434</v>
      </c>
      <c r="B71" s="97" t="s">
        <v>173</v>
      </c>
      <c r="C71" s="223" t="s">
        <v>435</v>
      </c>
      <c r="D71" s="97" t="s">
        <v>173</v>
      </c>
      <c r="E71" s="229" t="s">
        <v>320</v>
      </c>
      <c r="F71" s="64" t="s">
        <v>48</v>
      </c>
      <c r="G71" s="186">
        <f>'波及効果（総括表）'!$K70*'5-3 雇用表 統合中分類・県内生産額 労働力投入係数'!P68</f>
        <v>0</v>
      </c>
      <c r="H71" s="186">
        <f>'波及効果（総括表）'!$K70*'5-3 雇用表 統合中分類・県内生産額 労働力投入係数'!Q68</f>
        <v>0</v>
      </c>
      <c r="I71" s="186">
        <f>'波及効果（総括表）'!$K70*'5-3 雇用表 統合中分類・県内生産額 労働力投入係数'!R68</f>
        <v>0</v>
      </c>
      <c r="J71" s="186">
        <f>'波及効果（総括表）'!$K70*'5-3 雇用表 統合中分類・県内生産額 労働力投入係数'!S68</f>
        <v>0</v>
      </c>
      <c r="K71" s="186">
        <f>'波及効果（総括表）'!$K70*'5-3 雇用表 統合中分類・県内生産額 労働力投入係数'!T68</f>
        <v>0</v>
      </c>
      <c r="L71" s="186">
        <f>'波及効果（総括表）'!$K70*'5-3 雇用表 統合中分類・県内生産額 労働力投入係数'!U68</f>
        <v>0</v>
      </c>
      <c r="M71" s="186">
        <f>'波及効果（総括表）'!$K70*'5-3 雇用表 統合中分類・県内生産額 労働力投入係数'!V68</f>
        <v>0</v>
      </c>
      <c r="N71" s="186">
        <f>'波及効果（総括表）'!$K70*'5-3 雇用表 統合中分類・県内生産額 労働力投入係数'!W68</f>
        <v>0</v>
      </c>
      <c r="O71" s="186">
        <f>'波及効果（総括表）'!$O70*'5-3 雇用表 統合中分類・県内生産額 労働力投入係数'!P68</f>
        <v>0</v>
      </c>
      <c r="P71" s="186">
        <f>'波及効果（総括表）'!$O70*'5-3 雇用表 統合中分類・県内生産額 労働力投入係数'!Q68</f>
        <v>0</v>
      </c>
      <c r="Q71" s="186">
        <f>'波及効果（総括表）'!$O70*'5-3 雇用表 統合中分類・県内生産額 労働力投入係数'!R68</f>
        <v>0</v>
      </c>
      <c r="R71" s="186">
        <f>'波及効果（総括表）'!$O70*'5-3 雇用表 統合中分類・県内生産額 労働力投入係数'!S68</f>
        <v>0</v>
      </c>
      <c r="S71" s="186">
        <f>'波及効果（総括表）'!$O70*'5-3 雇用表 統合中分類・県内生産額 労働力投入係数'!T68</f>
        <v>0</v>
      </c>
      <c r="T71" s="186">
        <f>'波及効果（総括表）'!$O70*'5-3 雇用表 統合中分類・県内生産額 労働力投入係数'!U68</f>
        <v>0</v>
      </c>
      <c r="U71" s="186">
        <f>'波及効果（総括表）'!$O70*'5-3 雇用表 統合中分類・県内生産額 労働力投入係数'!V68</f>
        <v>0</v>
      </c>
      <c r="V71" s="186">
        <f>'波及効果（総括表）'!$O70*'5-3 雇用表 統合中分類・県内生産額 労働力投入係数'!W68</f>
        <v>0</v>
      </c>
      <c r="W71" s="186">
        <f>'波及効果（総括表）'!$S70*'5-3 雇用表 統合中分類・県内生産額 労働力投入係数'!P68</f>
        <v>0</v>
      </c>
      <c r="X71" s="186">
        <f>'波及効果（総括表）'!$S70*'5-3 雇用表 統合中分類・県内生産額 労働力投入係数'!Q68</f>
        <v>0</v>
      </c>
      <c r="Y71" s="186">
        <f>'波及効果（総括表）'!$S70*'5-3 雇用表 統合中分類・県内生産額 労働力投入係数'!R68</f>
        <v>0</v>
      </c>
      <c r="Z71" s="186">
        <f>'波及効果（総括表）'!$S70*'5-3 雇用表 統合中分類・県内生産額 労働力投入係数'!S68</f>
        <v>0</v>
      </c>
      <c r="AA71" s="186">
        <f>'波及効果（総括表）'!$S70*'5-3 雇用表 統合中分類・県内生産額 労働力投入係数'!T68</f>
        <v>0</v>
      </c>
      <c r="AB71" s="186">
        <f>'波及効果（総括表）'!$S70*'5-3 雇用表 統合中分類・県内生産額 労働力投入係数'!U68</f>
        <v>0</v>
      </c>
      <c r="AC71" s="186">
        <f>'波及効果（総括表）'!$S70*'5-3 雇用表 統合中分類・県内生産額 労働力投入係数'!V68</f>
        <v>0</v>
      </c>
      <c r="AD71" s="186">
        <f>'波及効果（総括表）'!$S70*'5-3 雇用表 統合中分類・県内生産額 労働力投入係数'!W68</f>
        <v>0</v>
      </c>
      <c r="AE71" s="186">
        <f>'波及効果（総括表）'!$AA70*'5-3 雇用表 統合中分類・県内生産額 労働力投入係数'!P68</f>
        <v>0</v>
      </c>
      <c r="AF71" s="186">
        <f>'波及効果（総括表）'!$AA70*'5-3 雇用表 統合中分類・県内生産額 労働力投入係数'!Q68</f>
        <v>0</v>
      </c>
      <c r="AG71" s="186">
        <f>'波及効果（総括表）'!$AA70*'5-3 雇用表 統合中分類・県内生産額 労働力投入係数'!R68</f>
        <v>0</v>
      </c>
      <c r="AH71" s="186">
        <f>'波及効果（総括表）'!$AA70*'5-3 雇用表 統合中分類・県内生産額 労働力投入係数'!S68</f>
        <v>0</v>
      </c>
      <c r="AI71" s="186">
        <f>'波及効果（総括表）'!$AA70*'5-3 雇用表 統合中分類・県内生産額 労働力投入係数'!T68</f>
        <v>0</v>
      </c>
      <c r="AJ71" s="186">
        <f>'波及効果（総括表）'!$AA70*'5-3 雇用表 統合中分類・県内生産額 労働力投入係数'!U68</f>
        <v>0</v>
      </c>
      <c r="AK71" s="186">
        <f>'波及効果（総括表）'!$AA70*'5-3 雇用表 統合中分類・県内生産額 労働力投入係数'!V68</f>
        <v>0</v>
      </c>
      <c r="AL71" s="186">
        <f>'波及効果（総括表）'!$AA70*'5-3 雇用表 統合中分類・県内生産額 労働力投入係数'!W68</f>
        <v>0</v>
      </c>
      <c r="AM71" s="186">
        <f>'波及効果（総括表）'!$AE70*'5-3 雇用表 統合中分類・県内生産額 労働力投入係数'!P68</f>
        <v>0</v>
      </c>
      <c r="AN71" s="186">
        <f>'波及効果（総括表）'!$AE70*'5-3 雇用表 統合中分類・県内生産額 労働力投入係数'!Q68</f>
        <v>0</v>
      </c>
      <c r="AO71" s="186">
        <f>'波及効果（総括表）'!$AE70*'5-3 雇用表 統合中分類・県内生産額 労働力投入係数'!R68</f>
        <v>0</v>
      </c>
      <c r="AP71" s="186">
        <f>'波及効果（総括表）'!$AE70*'5-3 雇用表 統合中分類・県内生産額 労働力投入係数'!S68</f>
        <v>0</v>
      </c>
      <c r="AQ71" s="186">
        <f>'波及効果（総括表）'!$AE70*'5-3 雇用表 統合中分類・県内生産額 労働力投入係数'!T68</f>
        <v>0</v>
      </c>
      <c r="AR71" s="186">
        <f>'波及効果（総括表）'!$AE70*'5-3 雇用表 統合中分類・県内生産額 労働力投入係数'!U68</f>
        <v>0</v>
      </c>
      <c r="AS71" s="186">
        <f>'波及効果（総括表）'!$AE70*'5-3 雇用表 統合中分類・県内生産額 労働力投入係数'!V68</f>
        <v>0</v>
      </c>
      <c r="AT71" s="186">
        <f>'波及効果（総括表）'!$AE70*'5-3 雇用表 統合中分類・県内生産額 労働力投入係数'!W68</f>
        <v>0</v>
      </c>
    </row>
    <row r="72" spans="1:46" s="46" customFormat="1">
      <c r="A72" s="223" t="s">
        <v>434</v>
      </c>
      <c r="B72" s="97" t="s">
        <v>173</v>
      </c>
      <c r="C72" s="223" t="s">
        <v>435</v>
      </c>
      <c r="D72" s="97" t="s">
        <v>173</v>
      </c>
      <c r="E72" s="229" t="s">
        <v>321</v>
      </c>
      <c r="F72" s="64" t="s">
        <v>49</v>
      </c>
      <c r="G72" s="186">
        <f>'波及効果（総括表）'!$K71*'5-3 雇用表 統合中分類・県内生産額 労働力投入係数'!P69</f>
        <v>0</v>
      </c>
      <c r="H72" s="186">
        <f>'波及効果（総括表）'!$K71*'5-3 雇用表 統合中分類・県内生産額 労働力投入係数'!Q69</f>
        <v>0</v>
      </c>
      <c r="I72" s="186">
        <f>'波及効果（総括表）'!$K71*'5-3 雇用表 統合中分類・県内生産額 労働力投入係数'!R69</f>
        <v>0</v>
      </c>
      <c r="J72" s="186">
        <f>'波及効果（総括表）'!$K71*'5-3 雇用表 統合中分類・県内生産額 労働力投入係数'!S69</f>
        <v>0</v>
      </c>
      <c r="K72" s="186">
        <f>'波及効果（総括表）'!$K71*'5-3 雇用表 統合中分類・県内生産額 労働力投入係数'!T69</f>
        <v>0</v>
      </c>
      <c r="L72" s="186">
        <f>'波及効果（総括表）'!$K71*'5-3 雇用表 統合中分類・県内生産額 労働力投入係数'!U69</f>
        <v>0</v>
      </c>
      <c r="M72" s="186">
        <f>'波及効果（総括表）'!$K71*'5-3 雇用表 統合中分類・県内生産額 労働力投入係数'!V69</f>
        <v>0</v>
      </c>
      <c r="N72" s="186">
        <f>'波及効果（総括表）'!$K71*'5-3 雇用表 統合中分類・県内生産額 労働力投入係数'!W69</f>
        <v>0</v>
      </c>
      <c r="O72" s="186">
        <f>'波及効果（総括表）'!$O71*'5-3 雇用表 統合中分類・県内生産額 労働力投入係数'!P69</f>
        <v>0</v>
      </c>
      <c r="P72" s="186">
        <f>'波及効果（総括表）'!$O71*'5-3 雇用表 統合中分類・県内生産額 労働力投入係数'!Q69</f>
        <v>0</v>
      </c>
      <c r="Q72" s="186">
        <f>'波及効果（総括表）'!$O71*'5-3 雇用表 統合中分類・県内生産額 労働力投入係数'!R69</f>
        <v>0</v>
      </c>
      <c r="R72" s="186">
        <f>'波及効果（総括表）'!$O71*'5-3 雇用表 統合中分類・県内生産額 労働力投入係数'!S69</f>
        <v>0</v>
      </c>
      <c r="S72" s="186">
        <f>'波及効果（総括表）'!$O71*'5-3 雇用表 統合中分類・県内生産額 労働力投入係数'!T69</f>
        <v>0</v>
      </c>
      <c r="T72" s="186">
        <f>'波及効果（総括表）'!$O71*'5-3 雇用表 統合中分類・県内生産額 労働力投入係数'!U69</f>
        <v>0</v>
      </c>
      <c r="U72" s="186">
        <f>'波及効果（総括表）'!$O71*'5-3 雇用表 統合中分類・県内生産額 労働力投入係数'!V69</f>
        <v>0</v>
      </c>
      <c r="V72" s="186">
        <f>'波及効果（総括表）'!$O71*'5-3 雇用表 統合中分類・県内生産額 労働力投入係数'!W69</f>
        <v>0</v>
      </c>
      <c r="W72" s="186">
        <f>'波及効果（総括表）'!$S71*'5-3 雇用表 統合中分類・県内生産額 労働力投入係数'!P69</f>
        <v>0</v>
      </c>
      <c r="X72" s="186">
        <f>'波及効果（総括表）'!$S71*'5-3 雇用表 統合中分類・県内生産額 労働力投入係数'!Q69</f>
        <v>0</v>
      </c>
      <c r="Y72" s="186">
        <f>'波及効果（総括表）'!$S71*'5-3 雇用表 統合中分類・県内生産額 労働力投入係数'!R69</f>
        <v>0</v>
      </c>
      <c r="Z72" s="186">
        <f>'波及効果（総括表）'!$S71*'5-3 雇用表 統合中分類・県内生産額 労働力投入係数'!S69</f>
        <v>0</v>
      </c>
      <c r="AA72" s="186">
        <f>'波及効果（総括表）'!$S71*'5-3 雇用表 統合中分類・県内生産額 労働力投入係数'!T69</f>
        <v>0</v>
      </c>
      <c r="AB72" s="186">
        <f>'波及効果（総括表）'!$S71*'5-3 雇用表 統合中分類・県内生産額 労働力投入係数'!U69</f>
        <v>0</v>
      </c>
      <c r="AC72" s="186">
        <f>'波及効果（総括表）'!$S71*'5-3 雇用表 統合中分類・県内生産額 労働力投入係数'!V69</f>
        <v>0</v>
      </c>
      <c r="AD72" s="186">
        <f>'波及効果（総括表）'!$S71*'5-3 雇用表 統合中分類・県内生産額 労働力投入係数'!W69</f>
        <v>0</v>
      </c>
      <c r="AE72" s="186">
        <f>'波及効果（総括表）'!$AA71*'5-3 雇用表 統合中分類・県内生産額 労働力投入係数'!P69</f>
        <v>0</v>
      </c>
      <c r="AF72" s="186">
        <f>'波及効果（総括表）'!$AA71*'5-3 雇用表 統合中分類・県内生産額 労働力投入係数'!Q69</f>
        <v>0</v>
      </c>
      <c r="AG72" s="186">
        <f>'波及効果（総括表）'!$AA71*'5-3 雇用表 統合中分類・県内生産額 労働力投入係数'!R69</f>
        <v>0</v>
      </c>
      <c r="AH72" s="186">
        <f>'波及効果（総括表）'!$AA71*'5-3 雇用表 統合中分類・県内生産額 労働力投入係数'!S69</f>
        <v>0</v>
      </c>
      <c r="AI72" s="186">
        <f>'波及効果（総括表）'!$AA71*'5-3 雇用表 統合中分類・県内生産額 労働力投入係数'!T69</f>
        <v>0</v>
      </c>
      <c r="AJ72" s="186">
        <f>'波及効果（総括表）'!$AA71*'5-3 雇用表 統合中分類・県内生産額 労働力投入係数'!U69</f>
        <v>0</v>
      </c>
      <c r="AK72" s="186">
        <f>'波及効果（総括表）'!$AA71*'5-3 雇用表 統合中分類・県内生産額 労働力投入係数'!V69</f>
        <v>0</v>
      </c>
      <c r="AL72" s="186">
        <f>'波及効果（総括表）'!$AA71*'5-3 雇用表 統合中分類・県内生産額 労働力投入係数'!W69</f>
        <v>0</v>
      </c>
      <c r="AM72" s="186">
        <f>'波及効果（総括表）'!$AE71*'5-3 雇用表 統合中分類・県内生産額 労働力投入係数'!P69</f>
        <v>0</v>
      </c>
      <c r="AN72" s="186">
        <f>'波及効果（総括表）'!$AE71*'5-3 雇用表 統合中分類・県内生産額 労働力投入係数'!Q69</f>
        <v>0</v>
      </c>
      <c r="AO72" s="186">
        <f>'波及効果（総括表）'!$AE71*'5-3 雇用表 統合中分類・県内生産額 労働力投入係数'!R69</f>
        <v>0</v>
      </c>
      <c r="AP72" s="186">
        <f>'波及効果（総括表）'!$AE71*'5-3 雇用表 統合中分類・県内生産額 労働力投入係数'!S69</f>
        <v>0</v>
      </c>
      <c r="AQ72" s="186">
        <f>'波及効果（総括表）'!$AE71*'5-3 雇用表 統合中分類・県内生産額 労働力投入係数'!T69</f>
        <v>0</v>
      </c>
      <c r="AR72" s="186">
        <f>'波及効果（総括表）'!$AE71*'5-3 雇用表 統合中分類・県内生産額 労働力投入係数'!U69</f>
        <v>0</v>
      </c>
      <c r="AS72" s="186">
        <f>'波及効果（総括表）'!$AE71*'5-3 雇用表 統合中分類・県内生産額 労働力投入係数'!V69</f>
        <v>0</v>
      </c>
      <c r="AT72" s="186">
        <f>'波及効果（総括表）'!$AE71*'5-3 雇用表 統合中分類・県内生産額 労働力投入係数'!W69</f>
        <v>0</v>
      </c>
    </row>
    <row r="73" spans="1:46" s="46" customFormat="1">
      <c r="A73" s="223" t="s">
        <v>434</v>
      </c>
      <c r="B73" s="97" t="s">
        <v>173</v>
      </c>
      <c r="C73" s="223" t="s">
        <v>435</v>
      </c>
      <c r="D73" s="97" t="s">
        <v>173</v>
      </c>
      <c r="E73" s="229" t="s">
        <v>322</v>
      </c>
      <c r="F73" s="64" t="s">
        <v>50</v>
      </c>
      <c r="G73" s="186">
        <f>'波及効果（総括表）'!$K72*'5-3 雇用表 統合中分類・県内生産額 労働力投入係数'!P70</f>
        <v>0</v>
      </c>
      <c r="H73" s="186">
        <f>'波及効果（総括表）'!$K72*'5-3 雇用表 統合中分類・県内生産額 労働力投入係数'!Q70</f>
        <v>0</v>
      </c>
      <c r="I73" s="186">
        <f>'波及効果（総括表）'!$K72*'5-3 雇用表 統合中分類・県内生産額 労働力投入係数'!R70</f>
        <v>0</v>
      </c>
      <c r="J73" s="186">
        <f>'波及効果（総括表）'!$K72*'5-3 雇用表 統合中分類・県内生産額 労働力投入係数'!S70</f>
        <v>0</v>
      </c>
      <c r="K73" s="186">
        <f>'波及効果（総括表）'!$K72*'5-3 雇用表 統合中分類・県内生産額 労働力投入係数'!T70</f>
        <v>0</v>
      </c>
      <c r="L73" s="186">
        <f>'波及効果（総括表）'!$K72*'5-3 雇用表 統合中分類・県内生産額 労働力投入係数'!U70</f>
        <v>0</v>
      </c>
      <c r="M73" s="186">
        <f>'波及効果（総括表）'!$K72*'5-3 雇用表 統合中分類・県内生産額 労働力投入係数'!V70</f>
        <v>0</v>
      </c>
      <c r="N73" s="186">
        <f>'波及効果（総括表）'!$K72*'5-3 雇用表 統合中分類・県内生産額 労働力投入係数'!W70</f>
        <v>0</v>
      </c>
      <c r="O73" s="186">
        <f>'波及効果（総括表）'!$O72*'5-3 雇用表 統合中分類・県内生産額 労働力投入係数'!P70</f>
        <v>0</v>
      </c>
      <c r="P73" s="186">
        <f>'波及効果（総括表）'!$O72*'5-3 雇用表 統合中分類・県内生産額 労働力投入係数'!Q70</f>
        <v>0</v>
      </c>
      <c r="Q73" s="186">
        <f>'波及効果（総括表）'!$O72*'5-3 雇用表 統合中分類・県内生産額 労働力投入係数'!R70</f>
        <v>0</v>
      </c>
      <c r="R73" s="186">
        <f>'波及効果（総括表）'!$O72*'5-3 雇用表 統合中分類・県内生産額 労働力投入係数'!S70</f>
        <v>0</v>
      </c>
      <c r="S73" s="186">
        <f>'波及効果（総括表）'!$O72*'5-3 雇用表 統合中分類・県内生産額 労働力投入係数'!T70</f>
        <v>0</v>
      </c>
      <c r="T73" s="186">
        <f>'波及効果（総括表）'!$O72*'5-3 雇用表 統合中分類・県内生産額 労働力投入係数'!U70</f>
        <v>0</v>
      </c>
      <c r="U73" s="186">
        <f>'波及効果（総括表）'!$O72*'5-3 雇用表 統合中分類・県内生産額 労働力投入係数'!V70</f>
        <v>0</v>
      </c>
      <c r="V73" s="186">
        <f>'波及効果（総括表）'!$O72*'5-3 雇用表 統合中分類・県内生産額 労働力投入係数'!W70</f>
        <v>0</v>
      </c>
      <c r="W73" s="186">
        <f>'波及効果（総括表）'!$S72*'5-3 雇用表 統合中分類・県内生産額 労働力投入係数'!P70</f>
        <v>0</v>
      </c>
      <c r="X73" s="186">
        <f>'波及効果（総括表）'!$S72*'5-3 雇用表 統合中分類・県内生産額 労働力投入係数'!Q70</f>
        <v>0</v>
      </c>
      <c r="Y73" s="186">
        <f>'波及効果（総括表）'!$S72*'5-3 雇用表 統合中分類・県内生産額 労働力投入係数'!R70</f>
        <v>0</v>
      </c>
      <c r="Z73" s="186">
        <f>'波及効果（総括表）'!$S72*'5-3 雇用表 統合中分類・県内生産額 労働力投入係数'!S70</f>
        <v>0</v>
      </c>
      <c r="AA73" s="186">
        <f>'波及効果（総括表）'!$S72*'5-3 雇用表 統合中分類・県内生産額 労働力投入係数'!T70</f>
        <v>0</v>
      </c>
      <c r="AB73" s="186">
        <f>'波及効果（総括表）'!$S72*'5-3 雇用表 統合中分類・県内生産額 労働力投入係数'!U70</f>
        <v>0</v>
      </c>
      <c r="AC73" s="186">
        <f>'波及効果（総括表）'!$S72*'5-3 雇用表 統合中分類・県内生産額 労働力投入係数'!V70</f>
        <v>0</v>
      </c>
      <c r="AD73" s="186">
        <f>'波及効果（総括表）'!$S72*'5-3 雇用表 統合中分類・県内生産額 労働力投入係数'!W70</f>
        <v>0</v>
      </c>
      <c r="AE73" s="186">
        <f>'波及効果（総括表）'!$AA72*'5-3 雇用表 統合中分類・県内生産額 労働力投入係数'!P70</f>
        <v>0</v>
      </c>
      <c r="AF73" s="186">
        <f>'波及効果（総括表）'!$AA72*'5-3 雇用表 統合中分類・県内生産額 労働力投入係数'!Q70</f>
        <v>0</v>
      </c>
      <c r="AG73" s="186">
        <f>'波及効果（総括表）'!$AA72*'5-3 雇用表 統合中分類・県内生産額 労働力投入係数'!R70</f>
        <v>0</v>
      </c>
      <c r="AH73" s="186">
        <f>'波及効果（総括表）'!$AA72*'5-3 雇用表 統合中分類・県内生産額 労働力投入係数'!S70</f>
        <v>0</v>
      </c>
      <c r="AI73" s="186">
        <f>'波及効果（総括表）'!$AA72*'5-3 雇用表 統合中分類・県内生産額 労働力投入係数'!T70</f>
        <v>0</v>
      </c>
      <c r="AJ73" s="186">
        <f>'波及効果（総括表）'!$AA72*'5-3 雇用表 統合中分類・県内生産額 労働力投入係数'!U70</f>
        <v>0</v>
      </c>
      <c r="AK73" s="186">
        <f>'波及効果（総括表）'!$AA72*'5-3 雇用表 統合中分類・県内生産額 労働力投入係数'!V70</f>
        <v>0</v>
      </c>
      <c r="AL73" s="186">
        <f>'波及効果（総括表）'!$AA72*'5-3 雇用表 統合中分類・県内生産額 労働力投入係数'!W70</f>
        <v>0</v>
      </c>
      <c r="AM73" s="186">
        <f>'波及効果（総括表）'!$AE72*'5-3 雇用表 統合中分類・県内生産額 労働力投入係数'!P70</f>
        <v>0</v>
      </c>
      <c r="AN73" s="186">
        <f>'波及効果（総括表）'!$AE72*'5-3 雇用表 統合中分類・県内生産額 労働力投入係数'!Q70</f>
        <v>0</v>
      </c>
      <c r="AO73" s="186">
        <f>'波及効果（総括表）'!$AE72*'5-3 雇用表 統合中分類・県内生産額 労働力投入係数'!R70</f>
        <v>0</v>
      </c>
      <c r="AP73" s="186">
        <f>'波及効果（総括表）'!$AE72*'5-3 雇用表 統合中分類・県内生産額 労働力投入係数'!S70</f>
        <v>0</v>
      </c>
      <c r="AQ73" s="186">
        <f>'波及効果（総括表）'!$AE72*'5-3 雇用表 統合中分類・県内生産額 労働力投入係数'!T70</f>
        <v>0</v>
      </c>
      <c r="AR73" s="186">
        <f>'波及効果（総括表）'!$AE72*'5-3 雇用表 統合中分類・県内生産額 労働力投入係数'!U70</f>
        <v>0</v>
      </c>
      <c r="AS73" s="186">
        <f>'波及効果（総括表）'!$AE72*'5-3 雇用表 統合中分類・県内生産額 労働力投入係数'!V70</f>
        <v>0</v>
      </c>
      <c r="AT73" s="186">
        <f>'波及効果（総括表）'!$AE72*'5-3 雇用表 統合中分類・県内生産額 労働力投入係数'!W70</f>
        <v>0</v>
      </c>
    </row>
    <row r="74" spans="1:46" s="46" customFormat="1">
      <c r="A74" s="225" t="s">
        <v>434</v>
      </c>
      <c r="B74" s="220" t="s">
        <v>173</v>
      </c>
      <c r="C74" s="225" t="s">
        <v>435</v>
      </c>
      <c r="D74" s="220" t="s">
        <v>173</v>
      </c>
      <c r="E74" s="228" t="s">
        <v>323</v>
      </c>
      <c r="F74" s="221" t="s">
        <v>51</v>
      </c>
      <c r="G74" s="187">
        <f>'波及効果（総括表）'!$K73*'5-3 雇用表 統合中分類・県内生産額 労働力投入係数'!P71</f>
        <v>0</v>
      </c>
      <c r="H74" s="187">
        <f>'波及効果（総括表）'!$K73*'5-3 雇用表 統合中分類・県内生産額 労働力投入係数'!Q71</f>
        <v>0</v>
      </c>
      <c r="I74" s="187">
        <f>'波及効果（総括表）'!$K73*'5-3 雇用表 統合中分類・県内生産額 労働力投入係数'!R71</f>
        <v>0</v>
      </c>
      <c r="J74" s="187">
        <f>'波及効果（総括表）'!$K73*'5-3 雇用表 統合中分類・県内生産額 労働力投入係数'!S71</f>
        <v>0</v>
      </c>
      <c r="K74" s="187">
        <f>'波及効果（総括表）'!$K73*'5-3 雇用表 統合中分類・県内生産額 労働力投入係数'!T71</f>
        <v>0</v>
      </c>
      <c r="L74" s="187">
        <f>'波及効果（総括表）'!$K73*'5-3 雇用表 統合中分類・県内生産額 労働力投入係数'!U71</f>
        <v>0</v>
      </c>
      <c r="M74" s="187">
        <f>'波及効果（総括表）'!$K73*'5-3 雇用表 統合中分類・県内生産額 労働力投入係数'!V71</f>
        <v>0</v>
      </c>
      <c r="N74" s="187">
        <f>'波及効果（総括表）'!$K73*'5-3 雇用表 統合中分類・県内生産額 労働力投入係数'!W71</f>
        <v>0</v>
      </c>
      <c r="O74" s="187">
        <f>'波及効果（総括表）'!$O73*'5-3 雇用表 統合中分類・県内生産額 労働力投入係数'!P71</f>
        <v>0</v>
      </c>
      <c r="P74" s="187">
        <f>'波及効果（総括表）'!$O73*'5-3 雇用表 統合中分類・県内生産額 労働力投入係数'!Q71</f>
        <v>0</v>
      </c>
      <c r="Q74" s="187">
        <f>'波及効果（総括表）'!$O73*'5-3 雇用表 統合中分類・県内生産額 労働力投入係数'!R71</f>
        <v>0</v>
      </c>
      <c r="R74" s="187">
        <f>'波及効果（総括表）'!$O73*'5-3 雇用表 統合中分類・県内生産額 労働力投入係数'!S71</f>
        <v>0</v>
      </c>
      <c r="S74" s="187">
        <f>'波及効果（総括表）'!$O73*'5-3 雇用表 統合中分類・県内生産額 労働力投入係数'!T71</f>
        <v>0</v>
      </c>
      <c r="T74" s="187">
        <f>'波及効果（総括表）'!$O73*'5-3 雇用表 統合中分類・県内生産額 労働力投入係数'!U71</f>
        <v>0</v>
      </c>
      <c r="U74" s="187">
        <f>'波及効果（総括表）'!$O73*'5-3 雇用表 統合中分類・県内生産額 労働力投入係数'!V71</f>
        <v>0</v>
      </c>
      <c r="V74" s="187">
        <f>'波及効果（総括表）'!$O73*'5-3 雇用表 統合中分類・県内生産額 労働力投入係数'!W71</f>
        <v>0</v>
      </c>
      <c r="W74" s="187">
        <f>'波及効果（総括表）'!$S73*'5-3 雇用表 統合中分類・県内生産額 労働力投入係数'!P71</f>
        <v>0</v>
      </c>
      <c r="X74" s="187">
        <f>'波及効果（総括表）'!$S73*'5-3 雇用表 統合中分類・県内生産額 労働力投入係数'!Q71</f>
        <v>0</v>
      </c>
      <c r="Y74" s="187">
        <f>'波及効果（総括表）'!$S73*'5-3 雇用表 統合中分類・県内生産額 労働力投入係数'!R71</f>
        <v>0</v>
      </c>
      <c r="Z74" s="187">
        <f>'波及効果（総括表）'!$S73*'5-3 雇用表 統合中分類・県内生産額 労働力投入係数'!S71</f>
        <v>0</v>
      </c>
      <c r="AA74" s="187">
        <f>'波及効果（総括表）'!$S73*'5-3 雇用表 統合中分類・県内生産額 労働力投入係数'!T71</f>
        <v>0</v>
      </c>
      <c r="AB74" s="187">
        <f>'波及効果（総括表）'!$S73*'5-3 雇用表 統合中分類・県内生産額 労働力投入係数'!U71</f>
        <v>0</v>
      </c>
      <c r="AC74" s="187">
        <f>'波及効果（総括表）'!$S73*'5-3 雇用表 統合中分類・県内生産額 労働力投入係数'!V71</f>
        <v>0</v>
      </c>
      <c r="AD74" s="187">
        <f>'波及効果（総括表）'!$S73*'5-3 雇用表 統合中分類・県内生産額 労働力投入係数'!W71</f>
        <v>0</v>
      </c>
      <c r="AE74" s="187">
        <f>'波及効果（総括表）'!$AA73*'5-3 雇用表 統合中分類・県内生産額 労働力投入係数'!P71</f>
        <v>0</v>
      </c>
      <c r="AF74" s="187">
        <f>'波及効果（総括表）'!$AA73*'5-3 雇用表 統合中分類・県内生産額 労働力投入係数'!Q71</f>
        <v>0</v>
      </c>
      <c r="AG74" s="187">
        <f>'波及効果（総括表）'!$AA73*'5-3 雇用表 統合中分類・県内生産額 労働力投入係数'!R71</f>
        <v>0</v>
      </c>
      <c r="AH74" s="187">
        <f>'波及効果（総括表）'!$AA73*'5-3 雇用表 統合中分類・県内生産額 労働力投入係数'!S71</f>
        <v>0</v>
      </c>
      <c r="AI74" s="187">
        <f>'波及効果（総括表）'!$AA73*'5-3 雇用表 統合中分類・県内生産額 労働力投入係数'!T71</f>
        <v>0</v>
      </c>
      <c r="AJ74" s="187">
        <f>'波及効果（総括表）'!$AA73*'5-3 雇用表 統合中分類・県内生産額 労働力投入係数'!U71</f>
        <v>0</v>
      </c>
      <c r="AK74" s="187">
        <f>'波及効果（総括表）'!$AA73*'5-3 雇用表 統合中分類・県内生産額 労働力投入係数'!V71</f>
        <v>0</v>
      </c>
      <c r="AL74" s="187">
        <f>'波及効果（総括表）'!$AA73*'5-3 雇用表 統合中分類・県内生産額 労働力投入係数'!W71</f>
        <v>0</v>
      </c>
      <c r="AM74" s="187">
        <f>'波及効果（総括表）'!$AE73*'5-3 雇用表 統合中分類・県内生産額 労働力投入係数'!P71</f>
        <v>0</v>
      </c>
      <c r="AN74" s="187">
        <f>'波及効果（総括表）'!$AE73*'5-3 雇用表 統合中分類・県内生産額 労働力投入係数'!Q71</f>
        <v>0</v>
      </c>
      <c r="AO74" s="187">
        <f>'波及効果（総括表）'!$AE73*'5-3 雇用表 統合中分類・県内生産額 労働力投入係数'!R71</f>
        <v>0</v>
      </c>
      <c r="AP74" s="187">
        <f>'波及効果（総括表）'!$AE73*'5-3 雇用表 統合中分類・県内生産額 労働力投入係数'!S71</f>
        <v>0</v>
      </c>
      <c r="AQ74" s="187">
        <f>'波及効果（総括表）'!$AE73*'5-3 雇用表 統合中分類・県内生産額 労働力投入係数'!T71</f>
        <v>0</v>
      </c>
      <c r="AR74" s="187">
        <f>'波及効果（総括表）'!$AE73*'5-3 雇用表 統合中分類・県内生産額 労働力投入係数'!U71</f>
        <v>0</v>
      </c>
      <c r="AS74" s="187">
        <f>'波及効果（総括表）'!$AE73*'5-3 雇用表 統合中分類・県内生産額 労働力投入係数'!V71</f>
        <v>0</v>
      </c>
      <c r="AT74" s="187">
        <f>'波及効果（総括表）'!$AE73*'5-3 雇用表 統合中分類・県内生産額 労働力投入係数'!W71</f>
        <v>0</v>
      </c>
    </row>
    <row r="75" spans="1:46" s="46" customFormat="1">
      <c r="A75" s="223" t="s">
        <v>436</v>
      </c>
      <c r="B75" s="97" t="s">
        <v>710</v>
      </c>
      <c r="C75" s="223" t="s">
        <v>437</v>
      </c>
      <c r="D75" s="97" t="s">
        <v>711</v>
      </c>
      <c r="E75" s="229" t="s">
        <v>324</v>
      </c>
      <c r="F75" s="64" t="s">
        <v>712</v>
      </c>
      <c r="G75" s="186">
        <f>'波及効果（総括表）'!$K74*'5-3 雇用表 統合中分類・県内生産額 労働力投入係数'!P72</f>
        <v>0</v>
      </c>
      <c r="H75" s="186">
        <f>'波及効果（総括表）'!$K74*'5-3 雇用表 統合中分類・県内生産額 労働力投入係数'!Q72</f>
        <v>0</v>
      </c>
      <c r="I75" s="186">
        <f>'波及効果（総括表）'!$K74*'5-3 雇用表 統合中分類・県内生産額 労働力投入係数'!R72</f>
        <v>0</v>
      </c>
      <c r="J75" s="186">
        <f>'波及効果（総括表）'!$K74*'5-3 雇用表 統合中分類・県内生産額 労働力投入係数'!S72</f>
        <v>0</v>
      </c>
      <c r="K75" s="186">
        <f>'波及効果（総括表）'!$K74*'5-3 雇用表 統合中分類・県内生産額 労働力投入係数'!T72</f>
        <v>0</v>
      </c>
      <c r="L75" s="186">
        <f>'波及効果（総括表）'!$K74*'5-3 雇用表 統合中分類・県内生産額 労働力投入係数'!U72</f>
        <v>0</v>
      </c>
      <c r="M75" s="186">
        <f>'波及効果（総括表）'!$K74*'5-3 雇用表 統合中分類・県内生産額 労働力投入係数'!V72</f>
        <v>0</v>
      </c>
      <c r="N75" s="186">
        <f>'波及効果（総括表）'!$K74*'5-3 雇用表 統合中分類・県内生産額 労働力投入係数'!W72</f>
        <v>0</v>
      </c>
      <c r="O75" s="186">
        <f>'波及効果（総括表）'!$O74*'5-3 雇用表 統合中分類・県内生産額 労働力投入係数'!P72</f>
        <v>0</v>
      </c>
      <c r="P75" s="186">
        <f>'波及効果（総括表）'!$O74*'5-3 雇用表 統合中分類・県内生産額 労働力投入係数'!Q72</f>
        <v>0</v>
      </c>
      <c r="Q75" s="186">
        <f>'波及効果（総括表）'!$O74*'5-3 雇用表 統合中分類・県内生産額 労働力投入係数'!R72</f>
        <v>0</v>
      </c>
      <c r="R75" s="186">
        <f>'波及効果（総括表）'!$O74*'5-3 雇用表 統合中分類・県内生産額 労働力投入係数'!S72</f>
        <v>0</v>
      </c>
      <c r="S75" s="186">
        <f>'波及効果（総括表）'!$O74*'5-3 雇用表 統合中分類・県内生産額 労働力投入係数'!T72</f>
        <v>0</v>
      </c>
      <c r="T75" s="186">
        <f>'波及効果（総括表）'!$O74*'5-3 雇用表 統合中分類・県内生産額 労働力投入係数'!U72</f>
        <v>0</v>
      </c>
      <c r="U75" s="186">
        <f>'波及効果（総括表）'!$O74*'5-3 雇用表 統合中分類・県内生産額 労働力投入係数'!V72</f>
        <v>0</v>
      </c>
      <c r="V75" s="186">
        <f>'波及効果（総括表）'!$O74*'5-3 雇用表 統合中分類・県内生産額 労働力投入係数'!W72</f>
        <v>0</v>
      </c>
      <c r="W75" s="186">
        <f>'波及効果（総括表）'!$S74*'5-3 雇用表 統合中分類・県内生産額 労働力投入係数'!P72</f>
        <v>0</v>
      </c>
      <c r="X75" s="186">
        <f>'波及効果（総括表）'!$S74*'5-3 雇用表 統合中分類・県内生産額 労働力投入係数'!Q72</f>
        <v>0</v>
      </c>
      <c r="Y75" s="186">
        <f>'波及効果（総括表）'!$S74*'5-3 雇用表 統合中分類・県内生産額 労働力投入係数'!R72</f>
        <v>0</v>
      </c>
      <c r="Z75" s="186">
        <f>'波及効果（総括表）'!$S74*'5-3 雇用表 統合中分類・県内生産額 労働力投入係数'!S72</f>
        <v>0</v>
      </c>
      <c r="AA75" s="186">
        <f>'波及効果（総括表）'!$S74*'5-3 雇用表 統合中分類・県内生産額 労働力投入係数'!T72</f>
        <v>0</v>
      </c>
      <c r="AB75" s="186">
        <f>'波及効果（総括表）'!$S74*'5-3 雇用表 統合中分類・県内生産額 労働力投入係数'!U72</f>
        <v>0</v>
      </c>
      <c r="AC75" s="186">
        <f>'波及効果（総括表）'!$S74*'5-3 雇用表 統合中分類・県内生産額 労働力投入係数'!V72</f>
        <v>0</v>
      </c>
      <c r="AD75" s="186">
        <f>'波及効果（総括表）'!$S74*'5-3 雇用表 統合中分類・県内生産額 労働力投入係数'!W72</f>
        <v>0</v>
      </c>
      <c r="AE75" s="186">
        <f>'波及効果（総括表）'!$AA74*'5-3 雇用表 統合中分類・県内生産額 労働力投入係数'!P72</f>
        <v>0</v>
      </c>
      <c r="AF75" s="186">
        <f>'波及効果（総括表）'!$AA74*'5-3 雇用表 統合中分類・県内生産額 労働力投入係数'!Q72</f>
        <v>0</v>
      </c>
      <c r="AG75" s="186">
        <f>'波及効果（総括表）'!$AA74*'5-3 雇用表 統合中分類・県内生産額 労働力投入係数'!R72</f>
        <v>0</v>
      </c>
      <c r="AH75" s="186">
        <f>'波及効果（総括表）'!$AA74*'5-3 雇用表 統合中分類・県内生産額 労働力投入係数'!S72</f>
        <v>0</v>
      </c>
      <c r="AI75" s="186">
        <f>'波及効果（総括表）'!$AA74*'5-3 雇用表 統合中分類・県内生産額 労働力投入係数'!T72</f>
        <v>0</v>
      </c>
      <c r="AJ75" s="186">
        <f>'波及効果（総括表）'!$AA74*'5-3 雇用表 統合中分類・県内生産額 労働力投入係数'!U72</f>
        <v>0</v>
      </c>
      <c r="AK75" s="186">
        <f>'波及効果（総括表）'!$AA74*'5-3 雇用表 統合中分類・県内生産額 労働力投入係数'!V72</f>
        <v>0</v>
      </c>
      <c r="AL75" s="186">
        <f>'波及効果（総括表）'!$AA74*'5-3 雇用表 統合中分類・県内生産額 労働力投入係数'!W72</f>
        <v>0</v>
      </c>
      <c r="AM75" s="186">
        <f>'波及効果（総括表）'!$AE74*'5-3 雇用表 統合中分類・県内生産額 労働力投入係数'!P72</f>
        <v>0</v>
      </c>
      <c r="AN75" s="186">
        <f>'波及効果（総括表）'!$AE74*'5-3 雇用表 統合中分類・県内生産額 労働力投入係数'!Q72</f>
        <v>0</v>
      </c>
      <c r="AO75" s="186">
        <f>'波及効果（総括表）'!$AE74*'5-3 雇用表 統合中分類・県内生産額 労働力投入係数'!R72</f>
        <v>0</v>
      </c>
      <c r="AP75" s="186">
        <f>'波及効果（総括表）'!$AE74*'5-3 雇用表 統合中分類・県内生産額 労働力投入係数'!S72</f>
        <v>0</v>
      </c>
      <c r="AQ75" s="186">
        <f>'波及効果（総括表）'!$AE74*'5-3 雇用表 統合中分類・県内生産額 労働力投入係数'!T72</f>
        <v>0</v>
      </c>
      <c r="AR75" s="186">
        <f>'波及効果（総括表）'!$AE74*'5-3 雇用表 統合中分類・県内生産額 労働力投入係数'!U72</f>
        <v>0</v>
      </c>
      <c r="AS75" s="186">
        <f>'波及効果（総括表）'!$AE74*'5-3 雇用表 統合中分類・県内生産額 労働力投入係数'!V72</f>
        <v>0</v>
      </c>
      <c r="AT75" s="186">
        <f>'波及効果（総括表）'!$AE74*'5-3 雇用表 統合中分類・県内生産額 労働力投入係数'!W72</f>
        <v>0</v>
      </c>
    </row>
    <row r="76" spans="1:46" s="46" customFormat="1">
      <c r="A76" s="223" t="s">
        <v>436</v>
      </c>
      <c r="B76" s="97" t="s">
        <v>710</v>
      </c>
      <c r="C76" s="223" t="s">
        <v>437</v>
      </c>
      <c r="D76" s="97" t="s">
        <v>711</v>
      </c>
      <c r="E76" s="229" t="s">
        <v>325</v>
      </c>
      <c r="F76" s="64" t="s">
        <v>52</v>
      </c>
      <c r="G76" s="186">
        <f>'波及効果（総括表）'!$K75*'5-3 雇用表 統合中分類・県内生産額 労働力投入係数'!P73</f>
        <v>0</v>
      </c>
      <c r="H76" s="186">
        <f>'波及効果（総括表）'!$K75*'5-3 雇用表 統合中分類・県内生産額 労働力投入係数'!Q73</f>
        <v>0</v>
      </c>
      <c r="I76" s="186">
        <f>'波及効果（総括表）'!$K75*'5-3 雇用表 統合中分類・県内生産額 労働力投入係数'!R73</f>
        <v>0</v>
      </c>
      <c r="J76" s="186">
        <f>'波及効果（総括表）'!$K75*'5-3 雇用表 統合中分類・県内生産額 労働力投入係数'!S73</f>
        <v>0</v>
      </c>
      <c r="K76" s="186">
        <f>'波及効果（総括表）'!$K75*'5-3 雇用表 統合中分類・県内生産額 労働力投入係数'!T73</f>
        <v>0</v>
      </c>
      <c r="L76" s="186">
        <f>'波及効果（総括表）'!$K75*'5-3 雇用表 統合中分類・県内生産額 労働力投入係数'!U73</f>
        <v>0</v>
      </c>
      <c r="M76" s="186">
        <f>'波及効果（総括表）'!$K75*'5-3 雇用表 統合中分類・県内生産額 労働力投入係数'!V73</f>
        <v>0</v>
      </c>
      <c r="N76" s="186">
        <f>'波及効果（総括表）'!$K75*'5-3 雇用表 統合中分類・県内生産額 労働力投入係数'!W73</f>
        <v>0</v>
      </c>
      <c r="O76" s="186">
        <f>'波及効果（総括表）'!$O75*'5-3 雇用表 統合中分類・県内生産額 労働力投入係数'!P73</f>
        <v>0</v>
      </c>
      <c r="P76" s="186">
        <f>'波及効果（総括表）'!$O75*'5-3 雇用表 統合中分類・県内生産額 労働力投入係数'!Q73</f>
        <v>0</v>
      </c>
      <c r="Q76" s="186">
        <f>'波及効果（総括表）'!$O75*'5-3 雇用表 統合中分類・県内生産額 労働力投入係数'!R73</f>
        <v>0</v>
      </c>
      <c r="R76" s="186">
        <f>'波及効果（総括表）'!$O75*'5-3 雇用表 統合中分類・県内生産額 労働力投入係数'!S73</f>
        <v>0</v>
      </c>
      <c r="S76" s="186">
        <f>'波及効果（総括表）'!$O75*'5-3 雇用表 統合中分類・県内生産額 労働力投入係数'!T73</f>
        <v>0</v>
      </c>
      <c r="T76" s="186">
        <f>'波及効果（総括表）'!$O75*'5-3 雇用表 統合中分類・県内生産額 労働力投入係数'!U73</f>
        <v>0</v>
      </c>
      <c r="U76" s="186">
        <f>'波及効果（総括表）'!$O75*'5-3 雇用表 統合中分類・県内生産額 労働力投入係数'!V73</f>
        <v>0</v>
      </c>
      <c r="V76" s="186">
        <f>'波及効果（総括表）'!$O75*'5-3 雇用表 統合中分類・県内生産額 労働力投入係数'!W73</f>
        <v>0</v>
      </c>
      <c r="W76" s="186">
        <f>'波及効果（総括表）'!$S75*'5-3 雇用表 統合中分類・県内生産額 労働力投入係数'!P73</f>
        <v>0</v>
      </c>
      <c r="X76" s="186">
        <f>'波及効果（総括表）'!$S75*'5-3 雇用表 統合中分類・県内生産額 労働力投入係数'!Q73</f>
        <v>0</v>
      </c>
      <c r="Y76" s="186">
        <f>'波及効果（総括表）'!$S75*'5-3 雇用表 統合中分類・県内生産額 労働力投入係数'!R73</f>
        <v>0</v>
      </c>
      <c r="Z76" s="186">
        <f>'波及効果（総括表）'!$S75*'5-3 雇用表 統合中分類・県内生産額 労働力投入係数'!S73</f>
        <v>0</v>
      </c>
      <c r="AA76" s="186">
        <f>'波及効果（総括表）'!$S75*'5-3 雇用表 統合中分類・県内生産額 労働力投入係数'!T73</f>
        <v>0</v>
      </c>
      <c r="AB76" s="186">
        <f>'波及効果（総括表）'!$S75*'5-3 雇用表 統合中分類・県内生産額 労働力投入係数'!U73</f>
        <v>0</v>
      </c>
      <c r="AC76" s="186">
        <f>'波及効果（総括表）'!$S75*'5-3 雇用表 統合中分類・県内生産額 労働力投入係数'!V73</f>
        <v>0</v>
      </c>
      <c r="AD76" s="186">
        <f>'波及効果（総括表）'!$S75*'5-3 雇用表 統合中分類・県内生産額 労働力投入係数'!W73</f>
        <v>0</v>
      </c>
      <c r="AE76" s="186">
        <f>'波及効果（総括表）'!$AA75*'5-3 雇用表 統合中分類・県内生産額 労働力投入係数'!P73</f>
        <v>0</v>
      </c>
      <c r="AF76" s="186">
        <f>'波及効果（総括表）'!$AA75*'5-3 雇用表 統合中分類・県内生産額 労働力投入係数'!Q73</f>
        <v>0</v>
      </c>
      <c r="AG76" s="186">
        <f>'波及効果（総括表）'!$AA75*'5-3 雇用表 統合中分類・県内生産額 労働力投入係数'!R73</f>
        <v>0</v>
      </c>
      <c r="AH76" s="186">
        <f>'波及効果（総括表）'!$AA75*'5-3 雇用表 統合中分類・県内生産額 労働力投入係数'!S73</f>
        <v>0</v>
      </c>
      <c r="AI76" s="186">
        <f>'波及効果（総括表）'!$AA75*'5-3 雇用表 統合中分類・県内生産額 労働力投入係数'!T73</f>
        <v>0</v>
      </c>
      <c r="AJ76" s="186">
        <f>'波及効果（総括表）'!$AA75*'5-3 雇用表 統合中分類・県内生産額 労働力投入係数'!U73</f>
        <v>0</v>
      </c>
      <c r="AK76" s="186">
        <f>'波及効果（総括表）'!$AA75*'5-3 雇用表 統合中分類・県内生産額 労働力投入係数'!V73</f>
        <v>0</v>
      </c>
      <c r="AL76" s="186">
        <f>'波及効果（総括表）'!$AA75*'5-3 雇用表 統合中分類・県内生産額 労働力投入係数'!W73</f>
        <v>0</v>
      </c>
      <c r="AM76" s="186">
        <f>'波及効果（総括表）'!$AE75*'5-3 雇用表 統合中分類・県内生産額 労働力投入係数'!P73</f>
        <v>0</v>
      </c>
      <c r="AN76" s="186">
        <f>'波及効果（総括表）'!$AE75*'5-3 雇用表 統合中分類・県内生産額 労働力投入係数'!Q73</f>
        <v>0</v>
      </c>
      <c r="AO76" s="186">
        <f>'波及効果（総括表）'!$AE75*'5-3 雇用表 統合中分類・県内生産額 労働力投入係数'!R73</f>
        <v>0</v>
      </c>
      <c r="AP76" s="186">
        <f>'波及効果（総括表）'!$AE75*'5-3 雇用表 統合中分類・県内生産額 労働力投入係数'!S73</f>
        <v>0</v>
      </c>
      <c r="AQ76" s="186">
        <f>'波及効果（総括表）'!$AE75*'5-3 雇用表 統合中分類・県内生産額 労働力投入係数'!T73</f>
        <v>0</v>
      </c>
      <c r="AR76" s="186">
        <f>'波及効果（総括表）'!$AE75*'5-3 雇用表 統合中分類・県内生産額 労働力投入係数'!U73</f>
        <v>0</v>
      </c>
      <c r="AS76" s="186">
        <f>'波及効果（総括表）'!$AE75*'5-3 雇用表 統合中分類・県内生産額 労働力投入係数'!V73</f>
        <v>0</v>
      </c>
      <c r="AT76" s="186">
        <f>'波及効果（総括表）'!$AE75*'5-3 雇用表 統合中分類・県内生産額 労働力投入係数'!W73</f>
        <v>0</v>
      </c>
    </row>
    <row r="77" spans="1:46" s="46" customFormat="1">
      <c r="A77" s="223" t="s">
        <v>436</v>
      </c>
      <c r="B77" s="97" t="s">
        <v>710</v>
      </c>
      <c r="C77" s="223" t="s">
        <v>438</v>
      </c>
      <c r="D77" s="97" t="s">
        <v>53</v>
      </c>
      <c r="E77" s="229" t="s">
        <v>326</v>
      </c>
      <c r="F77" s="64" t="s">
        <v>53</v>
      </c>
      <c r="G77" s="186">
        <f>'波及効果（総括表）'!$K76*'5-3 雇用表 統合中分類・県内生産額 労働力投入係数'!P74</f>
        <v>0</v>
      </c>
      <c r="H77" s="186">
        <f>'波及効果（総括表）'!$K76*'5-3 雇用表 統合中分類・県内生産額 労働力投入係数'!Q74</f>
        <v>0</v>
      </c>
      <c r="I77" s="186">
        <f>'波及効果（総括表）'!$K76*'5-3 雇用表 統合中分類・県内生産額 労働力投入係数'!R74</f>
        <v>0</v>
      </c>
      <c r="J77" s="186">
        <f>'波及効果（総括表）'!$K76*'5-3 雇用表 統合中分類・県内生産額 労働力投入係数'!S74</f>
        <v>0</v>
      </c>
      <c r="K77" s="186">
        <f>'波及効果（総括表）'!$K76*'5-3 雇用表 統合中分類・県内生産額 労働力投入係数'!T74</f>
        <v>0</v>
      </c>
      <c r="L77" s="186">
        <f>'波及効果（総括表）'!$K76*'5-3 雇用表 統合中分類・県内生産額 労働力投入係数'!U74</f>
        <v>0</v>
      </c>
      <c r="M77" s="186">
        <f>'波及効果（総括表）'!$K76*'5-3 雇用表 統合中分類・県内生産額 労働力投入係数'!V74</f>
        <v>0</v>
      </c>
      <c r="N77" s="186">
        <f>'波及効果（総括表）'!$K76*'5-3 雇用表 統合中分類・県内生産額 労働力投入係数'!W74</f>
        <v>0</v>
      </c>
      <c r="O77" s="186">
        <f>'波及効果（総括表）'!$O76*'5-3 雇用表 統合中分類・県内生産額 労働力投入係数'!P74</f>
        <v>0</v>
      </c>
      <c r="P77" s="186">
        <f>'波及効果（総括表）'!$O76*'5-3 雇用表 統合中分類・県内生産額 労働力投入係数'!Q74</f>
        <v>0</v>
      </c>
      <c r="Q77" s="186">
        <f>'波及効果（総括表）'!$O76*'5-3 雇用表 統合中分類・県内生産額 労働力投入係数'!R74</f>
        <v>0</v>
      </c>
      <c r="R77" s="186">
        <f>'波及効果（総括表）'!$O76*'5-3 雇用表 統合中分類・県内生産額 労働力投入係数'!S74</f>
        <v>0</v>
      </c>
      <c r="S77" s="186">
        <f>'波及効果（総括表）'!$O76*'5-3 雇用表 統合中分類・県内生産額 労働力投入係数'!T74</f>
        <v>0</v>
      </c>
      <c r="T77" s="186">
        <f>'波及効果（総括表）'!$O76*'5-3 雇用表 統合中分類・県内生産額 労働力投入係数'!U74</f>
        <v>0</v>
      </c>
      <c r="U77" s="186">
        <f>'波及効果（総括表）'!$O76*'5-3 雇用表 統合中分類・県内生産額 労働力投入係数'!V74</f>
        <v>0</v>
      </c>
      <c r="V77" s="186">
        <f>'波及効果（総括表）'!$O76*'5-3 雇用表 統合中分類・県内生産額 労働力投入係数'!W74</f>
        <v>0</v>
      </c>
      <c r="W77" s="186">
        <f>'波及効果（総括表）'!$S76*'5-3 雇用表 統合中分類・県内生産額 労働力投入係数'!P74</f>
        <v>0</v>
      </c>
      <c r="X77" s="186">
        <f>'波及効果（総括表）'!$S76*'5-3 雇用表 統合中分類・県内生産額 労働力投入係数'!Q74</f>
        <v>0</v>
      </c>
      <c r="Y77" s="186">
        <f>'波及効果（総括表）'!$S76*'5-3 雇用表 統合中分類・県内生産額 労働力投入係数'!R74</f>
        <v>0</v>
      </c>
      <c r="Z77" s="186">
        <f>'波及効果（総括表）'!$S76*'5-3 雇用表 統合中分類・県内生産額 労働力投入係数'!S74</f>
        <v>0</v>
      </c>
      <c r="AA77" s="186">
        <f>'波及効果（総括表）'!$S76*'5-3 雇用表 統合中分類・県内生産額 労働力投入係数'!T74</f>
        <v>0</v>
      </c>
      <c r="AB77" s="186">
        <f>'波及効果（総括表）'!$S76*'5-3 雇用表 統合中分類・県内生産額 労働力投入係数'!U74</f>
        <v>0</v>
      </c>
      <c r="AC77" s="186">
        <f>'波及効果（総括表）'!$S76*'5-3 雇用表 統合中分類・県内生産額 労働力投入係数'!V74</f>
        <v>0</v>
      </c>
      <c r="AD77" s="186">
        <f>'波及効果（総括表）'!$S76*'5-3 雇用表 統合中分類・県内生産額 労働力投入係数'!W74</f>
        <v>0</v>
      </c>
      <c r="AE77" s="186">
        <f>'波及効果（総括表）'!$AA76*'5-3 雇用表 統合中分類・県内生産額 労働力投入係数'!P74</f>
        <v>0</v>
      </c>
      <c r="AF77" s="186">
        <f>'波及効果（総括表）'!$AA76*'5-3 雇用表 統合中分類・県内生産額 労働力投入係数'!Q74</f>
        <v>0</v>
      </c>
      <c r="AG77" s="186">
        <f>'波及効果（総括表）'!$AA76*'5-3 雇用表 統合中分類・県内生産額 労働力投入係数'!R74</f>
        <v>0</v>
      </c>
      <c r="AH77" s="186">
        <f>'波及効果（総括表）'!$AA76*'5-3 雇用表 統合中分類・県内生産額 労働力投入係数'!S74</f>
        <v>0</v>
      </c>
      <c r="AI77" s="186">
        <f>'波及効果（総括表）'!$AA76*'5-3 雇用表 統合中分類・県内生産額 労働力投入係数'!T74</f>
        <v>0</v>
      </c>
      <c r="AJ77" s="186">
        <f>'波及効果（総括表）'!$AA76*'5-3 雇用表 統合中分類・県内生産額 労働力投入係数'!U74</f>
        <v>0</v>
      </c>
      <c r="AK77" s="186">
        <f>'波及効果（総括表）'!$AA76*'5-3 雇用表 統合中分類・県内生産額 労働力投入係数'!V74</f>
        <v>0</v>
      </c>
      <c r="AL77" s="186">
        <f>'波及効果（総括表）'!$AA76*'5-3 雇用表 統合中分類・県内生産額 労働力投入係数'!W74</f>
        <v>0</v>
      </c>
      <c r="AM77" s="186">
        <f>'波及効果（総括表）'!$AE76*'5-3 雇用表 統合中分類・県内生産額 労働力投入係数'!P74</f>
        <v>0</v>
      </c>
      <c r="AN77" s="186">
        <f>'波及効果（総括表）'!$AE76*'5-3 雇用表 統合中分類・県内生産額 労働力投入係数'!Q74</f>
        <v>0</v>
      </c>
      <c r="AO77" s="186">
        <f>'波及効果（総括表）'!$AE76*'5-3 雇用表 統合中分類・県内生産額 労働力投入係数'!R74</f>
        <v>0</v>
      </c>
      <c r="AP77" s="186">
        <f>'波及効果（総括表）'!$AE76*'5-3 雇用表 統合中分類・県内生産額 労働力投入係数'!S74</f>
        <v>0</v>
      </c>
      <c r="AQ77" s="186">
        <f>'波及効果（総括表）'!$AE76*'5-3 雇用表 統合中分類・県内生産額 労働力投入係数'!T74</f>
        <v>0</v>
      </c>
      <c r="AR77" s="186">
        <f>'波及効果（総括表）'!$AE76*'5-3 雇用表 統合中分類・県内生産額 労働力投入係数'!U74</f>
        <v>0</v>
      </c>
      <c r="AS77" s="186">
        <f>'波及効果（総括表）'!$AE76*'5-3 雇用表 統合中分類・県内生産額 労働力投入係数'!V74</f>
        <v>0</v>
      </c>
      <c r="AT77" s="186">
        <f>'波及効果（総括表）'!$AE76*'5-3 雇用表 統合中分類・県内生産額 労働力投入係数'!W74</f>
        <v>0</v>
      </c>
    </row>
    <row r="78" spans="1:46" s="46" customFormat="1">
      <c r="A78" s="223" t="s">
        <v>450</v>
      </c>
      <c r="B78" s="97" t="s">
        <v>176</v>
      </c>
      <c r="C78" s="223" t="s">
        <v>439</v>
      </c>
      <c r="D78" s="97" t="s">
        <v>54</v>
      </c>
      <c r="E78" s="229" t="s">
        <v>327</v>
      </c>
      <c r="F78" s="64" t="s">
        <v>54</v>
      </c>
      <c r="G78" s="186">
        <f>'波及効果（総括表）'!$K77*'5-3 雇用表 統合中分類・県内生産額 労働力投入係数'!P75</f>
        <v>0</v>
      </c>
      <c r="H78" s="186">
        <f>'波及効果（総括表）'!$K77*'5-3 雇用表 統合中分類・県内生産額 労働力投入係数'!Q75</f>
        <v>0</v>
      </c>
      <c r="I78" s="186">
        <f>'波及効果（総括表）'!$K77*'5-3 雇用表 統合中分類・県内生産額 労働力投入係数'!R75</f>
        <v>0</v>
      </c>
      <c r="J78" s="186">
        <f>'波及効果（総括表）'!$K77*'5-3 雇用表 統合中分類・県内生産額 労働力投入係数'!S75</f>
        <v>0</v>
      </c>
      <c r="K78" s="186">
        <f>'波及効果（総括表）'!$K77*'5-3 雇用表 統合中分類・県内生産額 労働力投入係数'!T75</f>
        <v>0</v>
      </c>
      <c r="L78" s="186">
        <f>'波及効果（総括表）'!$K77*'5-3 雇用表 統合中分類・県内生産額 労働力投入係数'!U75</f>
        <v>0</v>
      </c>
      <c r="M78" s="186">
        <f>'波及効果（総括表）'!$K77*'5-3 雇用表 統合中分類・県内生産額 労働力投入係数'!V75</f>
        <v>0</v>
      </c>
      <c r="N78" s="186">
        <f>'波及効果（総括表）'!$K77*'5-3 雇用表 統合中分類・県内生産額 労働力投入係数'!W75</f>
        <v>0</v>
      </c>
      <c r="O78" s="186">
        <f>'波及効果（総括表）'!$O77*'5-3 雇用表 統合中分類・県内生産額 労働力投入係数'!P75</f>
        <v>0</v>
      </c>
      <c r="P78" s="186">
        <f>'波及効果（総括表）'!$O77*'5-3 雇用表 統合中分類・県内生産額 労働力投入係数'!Q75</f>
        <v>0</v>
      </c>
      <c r="Q78" s="186">
        <f>'波及効果（総括表）'!$O77*'5-3 雇用表 統合中分類・県内生産額 労働力投入係数'!R75</f>
        <v>0</v>
      </c>
      <c r="R78" s="186">
        <f>'波及効果（総括表）'!$O77*'5-3 雇用表 統合中分類・県内生産額 労働力投入係数'!S75</f>
        <v>0</v>
      </c>
      <c r="S78" s="186">
        <f>'波及効果（総括表）'!$O77*'5-3 雇用表 統合中分類・県内生産額 労働力投入係数'!T75</f>
        <v>0</v>
      </c>
      <c r="T78" s="186">
        <f>'波及効果（総括表）'!$O77*'5-3 雇用表 統合中分類・県内生産額 労働力投入係数'!U75</f>
        <v>0</v>
      </c>
      <c r="U78" s="186">
        <f>'波及効果（総括表）'!$O77*'5-3 雇用表 統合中分類・県内生産額 労働力投入係数'!V75</f>
        <v>0</v>
      </c>
      <c r="V78" s="186">
        <f>'波及効果（総括表）'!$O77*'5-3 雇用表 統合中分類・県内生産額 労働力投入係数'!W75</f>
        <v>0</v>
      </c>
      <c r="W78" s="186">
        <f>'波及効果（総括表）'!$S77*'5-3 雇用表 統合中分類・県内生産額 労働力投入係数'!P75</f>
        <v>0</v>
      </c>
      <c r="X78" s="186">
        <f>'波及効果（総括表）'!$S77*'5-3 雇用表 統合中分類・県内生産額 労働力投入係数'!Q75</f>
        <v>0</v>
      </c>
      <c r="Y78" s="186">
        <f>'波及効果（総括表）'!$S77*'5-3 雇用表 統合中分類・県内生産額 労働力投入係数'!R75</f>
        <v>0</v>
      </c>
      <c r="Z78" s="186">
        <f>'波及効果（総括表）'!$S77*'5-3 雇用表 統合中分類・県内生産額 労働力投入係数'!S75</f>
        <v>0</v>
      </c>
      <c r="AA78" s="186">
        <f>'波及効果（総括表）'!$S77*'5-3 雇用表 統合中分類・県内生産額 労働力投入係数'!T75</f>
        <v>0</v>
      </c>
      <c r="AB78" s="186">
        <f>'波及効果（総括表）'!$S77*'5-3 雇用表 統合中分類・県内生産額 労働力投入係数'!U75</f>
        <v>0</v>
      </c>
      <c r="AC78" s="186">
        <f>'波及効果（総括表）'!$S77*'5-3 雇用表 統合中分類・県内生産額 労働力投入係数'!V75</f>
        <v>0</v>
      </c>
      <c r="AD78" s="186">
        <f>'波及効果（総括表）'!$S77*'5-3 雇用表 統合中分類・県内生産額 労働力投入係数'!W75</f>
        <v>0</v>
      </c>
      <c r="AE78" s="186">
        <f>'波及効果（総括表）'!$AA77*'5-3 雇用表 統合中分類・県内生産額 労働力投入係数'!P75</f>
        <v>0</v>
      </c>
      <c r="AF78" s="186">
        <f>'波及効果（総括表）'!$AA77*'5-3 雇用表 統合中分類・県内生産額 労働力投入係数'!Q75</f>
        <v>0</v>
      </c>
      <c r="AG78" s="186">
        <f>'波及効果（総括表）'!$AA77*'5-3 雇用表 統合中分類・県内生産額 労働力投入係数'!R75</f>
        <v>0</v>
      </c>
      <c r="AH78" s="186">
        <f>'波及効果（総括表）'!$AA77*'5-3 雇用表 統合中分類・県内生産額 労働力投入係数'!S75</f>
        <v>0</v>
      </c>
      <c r="AI78" s="186">
        <f>'波及効果（総括表）'!$AA77*'5-3 雇用表 統合中分類・県内生産額 労働力投入係数'!T75</f>
        <v>0</v>
      </c>
      <c r="AJ78" s="186">
        <f>'波及効果（総括表）'!$AA77*'5-3 雇用表 統合中分類・県内生産額 労働力投入係数'!U75</f>
        <v>0</v>
      </c>
      <c r="AK78" s="186">
        <f>'波及効果（総括表）'!$AA77*'5-3 雇用表 統合中分類・県内生産額 労働力投入係数'!V75</f>
        <v>0</v>
      </c>
      <c r="AL78" s="186">
        <f>'波及効果（総括表）'!$AA77*'5-3 雇用表 統合中分類・県内生産額 労働力投入係数'!W75</f>
        <v>0</v>
      </c>
      <c r="AM78" s="186">
        <f>'波及効果（総括表）'!$AE77*'5-3 雇用表 統合中分類・県内生産額 労働力投入係数'!P75</f>
        <v>0</v>
      </c>
      <c r="AN78" s="186">
        <f>'波及効果（総括表）'!$AE77*'5-3 雇用表 統合中分類・県内生産額 労働力投入係数'!Q75</f>
        <v>0</v>
      </c>
      <c r="AO78" s="186">
        <f>'波及効果（総括表）'!$AE77*'5-3 雇用表 統合中分類・県内生産額 労働力投入係数'!R75</f>
        <v>0</v>
      </c>
      <c r="AP78" s="186">
        <f>'波及効果（総括表）'!$AE77*'5-3 雇用表 統合中分類・県内生産額 労働力投入係数'!S75</f>
        <v>0</v>
      </c>
      <c r="AQ78" s="186">
        <f>'波及効果（総括表）'!$AE77*'5-3 雇用表 統合中分類・県内生産額 労働力投入係数'!T75</f>
        <v>0</v>
      </c>
      <c r="AR78" s="186">
        <f>'波及効果（総括表）'!$AE77*'5-3 雇用表 統合中分類・県内生産額 労働力投入係数'!U75</f>
        <v>0</v>
      </c>
      <c r="AS78" s="186">
        <f>'波及効果（総括表）'!$AE77*'5-3 雇用表 統合中分類・県内生産額 労働力投入係数'!V75</f>
        <v>0</v>
      </c>
      <c r="AT78" s="186">
        <f>'波及効果（総括表）'!$AE77*'5-3 雇用表 統合中分類・県内生産額 労働力投入係数'!W75</f>
        <v>0</v>
      </c>
    </row>
    <row r="79" spans="1:46" s="46" customFormat="1">
      <c r="A79" s="225" t="s">
        <v>414</v>
      </c>
      <c r="B79" s="220" t="s">
        <v>55</v>
      </c>
      <c r="C79" s="225" t="s">
        <v>440</v>
      </c>
      <c r="D79" s="220" t="s">
        <v>55</v>
      </c>
      <c r="E79" s="228" t="s">
        <v>328</v>
      </c>
      <c r="F79" s="221" t="s">
        <v>55</v>
      </c>
      <c r="G79" s="187">
        <f>'波及効果（総括表）'!$K78*'5-3 雇用表 統合中分類・県内生産額 労働力投入係数'!P76</f>
        <v>0</v>
      </c>
      <c r="H79" s="187">
        <f>'波及効果（総括表）'!$K78*'5-3 雇用表 統合中分類・県内生産額 労働力投入係数'!Q76</f>
        <v>0</v>
      </c>
      <c r="I79" s="187">
        <f>'波及効果（総括表）'!$K78*'5-3 雇用表 統合中分類・県内生産額 労働力投入係数'!R76</f>
        <v>0</v>
      </c>
      <c r="J79" s="187">
        <f>'波及効果（総括表）'!$K78*'5-3 雇用表 統合中分類・県内生産額 労働力投入係数'!S76</f>
        <v>0</v>
      </c>
      <c r="K79" s="187">
        <f>'波及効果（総括表）'!$K78*'5-3 雇用表 統合中分類・県内生産額 労働力投入係数'!T76</f>
        <v>0</v>
      </c>
      <c r="L79" s="187">
        <f>'波及効果（総括表）'!$K78*'5-3 雇用表 統合中分類・県内生産額 労働力投入係数'!U76</f>
        <v>0</v>
      </c>
      <c r="M79" s="187">
        <f>'波及効果（総括表）'!$K78*'5-3 雇用表 統合中分類・県内生産額 労働力投入係数'!V76</f>
        <v>0</v>
      </c>
      <c r="N79" s="187">
        <f>'波及効果（総括表）'!$K78*'5-3 雇用表 統合中分類・県内生産額 労働力投入係数'!W76</f>
        <v>0</v>
      </c>
      <c r="O79" s="187">
        <f>'波及効果（総括表）'!$O78*'5-3 雇用表 統合中分類・県内生産額 労働力投入係数'!P76</f>
        <v>0</v>
      </c>
      <c r="P79" s="187">
        <f>'波及効果（総括表）'!$O78*'5-3 雇用表 統合中分類・県内生産額 労働力投入係数'!Q76</f>
        <v>0</v>
      </c>
      <c r="Q79" s="187">
        <f>'波及効果（総括表）'!$O78*'5-3 雇用表 統合中分類・県内生産額 労働力投入係数'!R76</f>
        <v>0</v>
      </c>
      <c r="R79" s="187">
        <f>'波及効果（総括表）'!$O78*'5-3 雇用表 統合中分類・県内生産額 労働力投入係数'!S76</f>
        <v>0</v>
      </c>
      <c r="S79" s="187">
        <f>'波及効果（総括表）'!$O78*'5-3 雇用表 統合中分類・県内生産額 労働力投入係数'!T76</f>
        <v>0</v>
      </c>
      <c r="T79" s="187">
        <f>'波及効果（総括表）'!$O78*'5-3 雇用表 統合中分類・県内生産額 労働力投入係数'!U76</f>
        <v>0</v>
      </c>
      <c r="U79" s="187">
        <f>'波及効果（総括表）'!$O78*'5-3 雇用表 統合中分類・県内生産額 労働力投入係数'!V76</f>
        <v>0</v>
      </c>
      <c r="V79" s="187">
        <f>'波及効果（総括表）'!$O78*'5-3 雇用表 統合中分類・県内生産額 労働力投入係数'!W76</f>
        <v>0</v>
      </c>
      <c r="W79" s="187">
        <f>'波及効果（総括表）'!$S78*'5-3 雇用表 統合中分類・県内生産額 労働力投入係数'!P76</f>
        <v>0</v>
      </c>
      <c r="X79" s="187">
        <f>'波及効果（総括表）'!$S78*'5-3 雇用表 統合中分類・県内生産額 労働力投入係数'!Q76</f>
        <v>0</v>
      </c>
      <c r="Y79" s="187">
        <f>'波及効果（総括表）'!$S78*'5-3 雇用表 統合中分類・県内生産額 労働力投入係数'!R76</f>
        <v>0</v>
      </c>
      <c r="Z79" s="187">
        <f>'波及効果（総括表）'!$S78*'5-3 雇用表 統合中分類・県内生産額 労働力投入係数'!S76</f>
        <v>0</v>
      </c>
      <c r="AA79" s="187">
        <f>'波及効果（総括表）'!$S78*'5-3 雇用表 統合中分類・県内生産額 労働力投入係数'!T76</f>
        <v>0</v>
      </c>
      <c r="AB79" s="187">
        <f>'波及効果（総括表）'!$S78*'5-3 雇用表 統合中分類・県内生産額 労働力投入係数'!U76</f>
        <v>0</v>
      </c>
      <c r="AC79" s="187">
        <f>'波及効果（総括表）'!$S78*'5-3 雇用表 統合中分類・県内生産額 労働力投入係数'!V76</f>
        <v>0</v>
      </c>
      <c r="AD79" s="187">
        <f>'波及効果（総括表）'!$S78*'5-3 雇用表 統合中分類・県内生産額 労働力投入係数'!W76</f>
        <v>0</v>
      </c>
      <c r="AE79" s="187">
        <f>'波及効果（総括表）'!$AA78*'5-3 雇用表 統合中分類・県内生産額 労働力投入係数'!P76</f>
        <v>0</v>
      </c>
      <c r="AF79" s="187">
        <f>'波及効果（総括表）'!$AA78*'5-3 雇用表 統合中分類・県内生産額 労働力投入係数'!Q76</f>
        <v>0</v>
      </c>
      <c r="AG79" s="187">
        <f>'波及効果（総括表）'!$AA78*'5-3 雇用表 統合中分類・県内生産額 労働力投入係数'!R76</f>
        <v>0</v>
      </c>
      <c r="AH79" s="187">
        <f>'波及効果（総括表）'!$AA78*'5-3 雇用表 統合中分類・県内生産額 労働力投入係数'!S76</f>
        <v>0</v>
      </c>
      <c r="AI79" s="187">
        <f>'波及効果（総括表）'!$AA78*'5-3 雇用表 統合中分類・県内生産額 労働力投入係数'!T76</f>
        <v>0</v>
      </c>
      <c r="AJ79" s="187">
        <f>'波及効果（総括表）'!$AA78*'5-3 雇用表 統合中分類・県内生産額 労働力投入係数'!U76</f>
        <v>0</v>
      </c>
      <c r="AK79" s="187">
        <f>'波及効果（総括表）'!$AA78*'5-3 雇用表 統合中分類・県内生産額 労働力投入係数'!V76</f>
        <v>0</v>
      </c>
      <c r="AL79" s="187">
        <f>'波及効果（総括表）'!$AA78*'5-3 雇用表 統合中分類・県内生産額 労働力投入係数'!W76</f>
        <v>0</v>
      </c>
      <c r="AM79" s="187">
        <f>'波及効果（総括表）'!$AE78*'5-3 雇用表 統合中分類・県内生産額 労働力投入係数'!P76</f>
        <v>0</v>
      </c>
      <c r="AN79" s="187">
        <f>'波及効果（総括表）'!$AE78*'5-3 雇用表 統合中分類・県内生産額 労働力投入係数'!Q76</f>
        <v>0</v>
      </c>
      <c r="AO79" s="187">
        <f>'波及効果（総括表）'!$AE78*'5-3 雇用表 統合中分類・県内生産額 労働力投入係数'!R76</f>
        <v>0</v>
      </c>
      <c r="AP79" s="187">
        <f>'波及効果（総括表）'!$AE78*'5-3 雇用表 統合中分類・県内生産額 労働力投入係数'!S76</f>
        <v>0</v>
      </c>
      <c r="AQ79" s="187">
        <f>'波及効果（総括表）'!$AE78*'5-3 雇用表 統合中分類・県内生産額 労働力投入係数'!T76</f>
        <v>0</v>
      </c>
      <c r="AR79" s="187">
        <f>'波及効果（総括表）'!$AE78*'5-3 雇用表 統合中分類・県内生産額 労働力投入係数'!U76</f>
        <v>0</v>
      </c>
      <c r="AS79" s="187">
        <f>'波及効果（総括表）'!$AE78*'5-3 雇用表 統合中分類・県内生産額 労働力投入係数'!V76</f>
        <v>0</v>
      </c>
      <c r="AT79" s="187">
        <f>'波及効果（総括表）'!$AE78*'5-3 雇用表 統合中分類・県内生産額 労働力投入係数'!W76</f>
        <v>0</v>
      </c>
    </row>
    <row r="80" spans="1:46" s="46" customFormat="1">
      <c r="A80" s="223" t="s">
        <v>441</v>
      </c>
      <c r="B80" s="97" t="s">
        <v>56</v>
      </c>
      <c r="C80" s="223" t="s">
        <v>442</v>
      </c>
      <c r="D80" s="97" t="s">
        <v>56</v>
      </c>
      <c r="E80" s="229" t="s">
        <v>329</v>
      </c>
      <c r="F80" s="64" t="s">
        <v>56</v>
      </c>
      <c r="G80" s="186">
        <f>'波及効果（総括表）'!$K79*'5-3 雇用表 統合中分類・県内生産額 労働力投入係数'!P77</f>
        <v>0</v>
      </c>
      <c r="H80" s="186">
        <f>'波及効果（総括表）'!$K79*'5-3 雇用表 統合中分類・県内生産額 労働力投入係数'!Q77</f>
        <v>0</v>
      </c>
      <c r="I80" s="186">
        <f>'波及効果（総括表）'!$K79*'5-3 雇用表 統合中分類・県内生産額 労働力投入係数'!R77</f>
        <v>0</v>
      </c>
      <c r="J80" s="186">
        <f>'波及効果（総括表）'!$K79*'5-3 雇用表 統合中分類・県内生産額 労働力投入係数'!S77</f>
        <v>0</v>
      </c>
      <c r="K80" s="186">
        <f>'波及効果（総括表）'!$K79*'5-3 雇用表 統合中分類・県内生産額 労働力投入係数'!T77</f>
        <v>0</v>
      </c>
      <c r="L80" s="186">
        <f>'波及効果（総括表）'!$K79*'5-3 雇用表 統合中分類・県内生産額 労働力投入係数'!U77</f>
        <v>0</v>
      </c>
      <c r="M80" s="186">
        <f>'波及効果（総括表）'!$K79*'5-3 雇用表 統合中分類・県内生産額 労働力投入係数'!V77</f>
        <v>0</v>
      </c>
      <c r="N80" s="186">
        <f>'波及効果（総括表）'!$K79*'5-3 雇用表 統合中分類・県内生産額 労働力投入係数'!W77</f>
        <v>0</v>
      </c>
      <c r="O80" s="186">
        <f>'波及効果（総括表）'!$O79*'5-3 雇用表 統合中分類・県内生産額 労働力投入係数'!P77</f>
        <v>0</v>
      </c>
      <c r="P80" s="186">
        <f>'波及効果（総括表）'!$O79*'5-3 雇用表 統合中分類・県内生産額 労働力投入係数'!Q77</f>
        <v>0</v>
      </c>
      <c r="Q80" s="186">
        <f>'波及効果（総括表）'!$O79*'5-3 雇用表 統合中分類・県内生産額 労働力投入係数'!R77</f>
        <v>0</v>
      </c>
      <c r="R80" s="186">
        <f>'波及効果（総括表）'!$O79*'5-3 雇用表 統合中分類・県内生産額 労働力投入係数'!S77</f>
        <v>0</v>
      </c>
      <c r="S80" s="186">
        <f>'波及効果（総括表）'!$O79*'5-3 雇用表 統合中分類・県内生産額 労働力投入係数'!T77</f>
        <v>0</v>
      </c>
      <c r="T80" s="186">
        <f>'波及効果（総括表）'!$O79*'5-3 雇用表 統合中分類・県内生産額 労働力投入係数'!U77</f>
        <v>0</v>
      </c>
      <c r="U80" s="186">
        <f>'波及効果（総括表）'!$O79*'5-3 雇用表 統合中分類・県内生産額 労働力投入係数'!V77</f>
        <v>0</v>
      </c>
      <c r="V80" s="186">
        <f>'波及効果（総括表）'!$O79*'5-3 雇用表 統合中分類・県内生産額 労働力投入係数'!W77</f>
        <v>0</v>
      </c>
      <c r="W80" s="186">
        <f>'波及効果（総括表）'!$S79*'5-3 雇用表 統合中分類・県内生産額 労働力投入係数'!P77</f>
        <v>0</v>
      </c>
      <c r="X80" s="186">
        <f>'波及効果（総括表）'!$S79*'5-3 雇用表 統合中分類・県内生産額 労働力投入係数'!Q77</f>
        <v>0</v>
      </c>
      <c r="Y80" s="186">
        <f>'波及効果（総括表）'!$S79*'5-3 雇用表 統合中分類・県内生産額 労働力投入係数'!R77</f>
        <v>0</v>
      </c>
      <c r="Z80" s="186">
        <f>'波及効果（総括表）'!$S79*'5-3 雇用表 統合中分類・県内生産額 労働力投入係数'!S77</f>
        <v>0</v>
      </c>
      <c r="AA80" s="186">
        <f>'波及効果（総括表）'!$S79*'5-3 雇用表 統合中分類・県内生産額 労働力投入係数'!T77</f>
        <v>0</v>
      </c>
      <c r="AB80" s="186">
        <f>'波及効果（総括表）'!$S79*'5-3 雇用表 統合中分類・県内生産額 労働力投入係数'!U77</f>
        <v>0</v>
      </c>
      <c r="AC80" s="186">
        <f>'波及効果（総括表）'!$S79*'5-3 雇用表 統合中分類・県内生産額 労働力投入係数'!V77</f>
        <v>0</v>
      </c>
      <c r="AD80" s="186">
        <f>'波及効果（総括表）'!$S79*'5-3 雇用表 統合中分類・県内生産額 労働力投入係数'!W77</f>
        <v>0</v>
      </c>
      <c r="AE80" s="186">
        <f>'波及効果（総括表）'!$AA79*'5-3 雇用表 統合中分類・県内生産額 労働力投入係数'!P77</f>
        <v>0</v>
      </c>
      <c r="AF80" s="186">
        <f>'波及効果（総括表）'!$AA79*'5-3 雇用表 統合中分類・県内生産額 労働力投入係数'!Q77</f>
        <v>0</v>
      </c>
      <c r="AG80" s="186">
        <f>'波及効果（総括表）'!$AA79*'5-3 雇用表 統合中分類・県内生産額 労働力投入係数'!R77</f>
        <v>0</v>
      </c>
      <c r="AH80" s="186">
        <f>'波及効果（総括表）'!$AA79*'5-3 雇用表 統合中分類・県内生産額 労働力投入係数'!S77</f>
        <v>0</v>
      </c>
      <c r="AI80" s="186">
        <f>'波及効果（総括表）'!$AA79*'5-3 雇用表 統合中分類・県内生産額 労働力投入係数'!T77</f>
        <v>0</v>
      </c>
      <c r="AJ80" s="186">
        <f>'波及効果（総括表）'!$AA79*'5-3 雇用表 統合中分類・県内生産額 労働力投入係数'!U77</f>
        <v>0</v>
      </c>
      <c r="AK80" s="186">
        <f>'波及効果（総括表）'!$AA79*'5-3 雇用表 統合中分類・県内生産額 労働力投入係数'!V77</f>
        <v>0</v>
      </c>
      <c r="AL80" s="186">
        <f>'波及効果（総括表）'!$AA79*'5-3 雇用表 統合中分類・県内生産額 労働力投入係数'!W77</f>
        <v>0</v>
      </c>
      <c r="AM80" s="186">
        <f>'波及効果（総括表）'!$AE79*'5-3 雇用表 統合中分類・県内生産額 労働力投入係数'!P77</f>
        <v>0</v>
      </c>
      <c r="AN80" s="186">
        <f>'波及効果（総括表）'!$AE79*'5-3 雇用表 統合中分類・県内生産額 労働力投入係数'!Q77</f>
        <v>0</v>
      </c>
      <c r="AO80" s="186">
        <f>'波及効果（総括表）'!$AE79*'5-3 雇用表 統合中分類・県内生産額 労働力投入係数'!R77</f>
        <v>0</v>
      </c>
      <c r="AP80" s="186">
        <f>'波及効果（総括表）'!$AE79*'5-3 雇用表 統合中分類・県内生産額 労働力投入係数'!S77</f>
        <v>0</v>
      </c>
      <c r="AQ80" s="186">
        <f>'波及効果（総括表）'!$AE79*'5-3 雇用表 統合中分類・県内生産額 労働力投入係数'!T77</f>
        <v>0</v>
      </c>
      <c r="AR80" s="186">
        <f>'波及効果（総括表）'!$AE79*'5-3 雇用表 統合中分類・県内生産額 労働力投入係数'!U77</f>
        <v>0</v>
      </c>
      <c r="AS80" s="186">
        <f>'波及効果（総括表）'!$AE79*'5-3 雇用表 統合中分類・県内生産額 労働力投入係数'!V77</f>
        <v>0</v>
      </c>
      <c r="AT80" s="186">
        <f>'波及効果（総括表）'!$AE79*'5-3 雇用表 統合中分類・県内生産額 労働力投入係数'!W77</f>
        <v>0</v>
      </c>
    </row>
    <row r="81" spans="1:46" s="46" customFormat="1">
      <c r="A81" s="223" t="s">
        <v>443</v>
      </c>
      <c r="B81" s="97" t="s">
        <v>174</v>
      </c>
      <c r="C81" s="223" t="s">
        <v>444</v>
      </c>
      <c r="D81" s="97" t="s">
        <v>174</v>
      </c>
      <c r="E81" s="229" t="s">
        <v>330</v>
      </c>
      <c r="F81" s="64" t="s">
        <v>57</v>
      </c>
      <c r="G81" s="186">
        <f>'波及効果（総括表）'!$K80*'5-3 雇用表 統合中分類・県内生産額 労働力投入係数'!P78</f>
        <v>0</v>
      </c>
      <c r="H81" s="186">
        <f>'波及効果（総括表）'!$K80*'5-3 雇用表 統合中分類・県内生産額 労働力投入係数'!Q78</f>
        <v>0</v>
      </c>
      <c r="I81" s="186">
        <f>'波及効果（総括表）'!$K80*'5-3 雇用表 統合中分類・県内生産額 労働力投入係数'!R78</f>
        <v>0</v>
      </c>
      <c r="J81" s="186">
        <f>'波及効果（総括表）'!$K80*'5-3 雇用表 統合中分類・県内生産額 労働力投入係数'!S78</f>
        <v>0</v>
      </c>
      <c r="K81" s="186">
        <f>'波及効果（総括表）'!$K80*'5-3 雇用表 統合中分類・県内生産額 労働力投入係数'!T78</f>
        <v>0</v>
      </c>
      <c r="L81" s="186">
        <f>'波及効果（総括表）'!$K80*'5-3 雇用表 統合中分類・県内生産額 労働力投入係数'!U78</f>
        <v>0</v>
      </c>
      <c r="M81" s="186">
        <f>'波及効果（総括表）'!$K80*'5-3 雇用表 統合中分類・県内生産額 労働力投入係数'!V78</f>
        <v>0</v>
      </c>
      <c r="N81" s="186">
        <f>'波及効果（総括表）'!$K80*'5-3 雇用表 統合中分類・県内生産額 労働力投入係数'!W78</f>
        <v>0</v>
      </c>
      <c r="O81" s="186">
        <f>'波及効果（総括表）'!$O80*'5-3 雇用表 統合中分類・県内生産額 労働力投入係数'!P78</f>
        <v>0</v>
      </c>
      <c r="P81" s="186">
        <f>'波及効果（総括表）'!$O80*'5-3 雇用表 統合中分類・県内生産額 労働力投入係数'!Q78</f>
        <v>0</v>
      </c>
      <c r="Q81" s="186">
        <f>'波及効果（総括表）'!$O80*'5-3 雇用表 統合中分類・県内生産額 労働力投入係数'!R78</f>
        <v>0</v>
      </c>
      <c r="R81" s="186">
        <f>'波及効果（総括表）'!$O80*'5-3 雇用表 統合中分類・県内生産額 労働力投入係数'!S78</f>
        <v>0</v>
      </c>
      <c r="S81" s="186">
        <f>'波及効果（総括表）'!$O80*'5-3 雇用表 統合中分類・県内生産額 労働力投入係数'!T78</f>
        <v>0</v>
      </c>
      <c r="T81" s="186">
        <f>'波及効果（総括表）'!$O80*'5-3 雇用表 統合中分類・県内生産額 労働力投入係数'!U78</f>
        <v>0</v>
      </c>
      <c r="U81" s="186">
        <f>'波及効果（総括表）'!$O80*'5-3 雇用表 統合中分類・県内生産額 労働力投入係数'!V78</f>
        <v>0</v>
      </c>
      <c r="V81" s="186">
        <f>'波及効果（総括表）'!$O80*'5-3 雇用表 統合中分類・県内生産額 労働力投入係数'!W78</f>
        <v>0</v>
      </c>
      <c r="W81" s="186">
        <f>'波及効果（総括表）'!$S80*'5-3 雇用表 統合中分類・県内生産額 労働力投入係数'!P78</f>
        <v>0</v>
      </c>
      <c r="X81" s="186">
        <f>'波及効果（総括表）'!$S80*'5-3 雇用表 統合中分類・県内生産額 労働力投入係数'!Q78</f>
        <v>0</v>
      </c>
      <c r="Y81" s="186">
        <f>'波及効果（総括表）'!$S80*'5-3 雇用表 統合中分類・県内生産額 労働力投入係数'!R78</f>
        <v>0</v>
      </c>
      <c r="Z81" s="186">
        <f>'波及効果（総括表）'!$S80*'5-3 雇用表 統合中分類・県内生産額 労働力投入係数'!S78</f>
        <v>0</v>
      </c>
      <c r="AA81" s="186">
        <f>'波及効果（総括表）'!$S80*'5-3 雇用表 統合中分類・県内生産額 労働力投入係数'!T78</f>
        <v>0</v>
      </c>
      <c r="AB81" s="186">
        <f>'波及効果（総括表）'!$S80*'5-3 雇用表 統合中分類・県内生産額 労働力投入係数'!U78</f>
        <v>0</v>
      </c>
      <c r="AC81" s="186">
        <f>'波及効果（総括表）'!$S80*'5-3 雇用表 統合中分類・県内生産額 労働力投入係数'!V78</f>
        <v>0</v>
      </c>
      <c r="AD81" s="186">
        <f>'波及効果（総括表）'!$S80*'5-3 雇用表 統合中分類・県内生産額 労働力投入係数'!W78</f>
        <v>0</v>
      </c>
      <c r="AE81" s="186">
        <f>'波及効果（総括表）'!$AA80*'5-3 雇用表 統合中分類・県内生産額 労働力投入係数'!P78</f>
        <v>0</v>
      </c>
      <c r="AF81" s="186">
        <f>'波及効果（総括表）'!$AA80*'5-3 雇用表 統合中分類・県内生産額 労働力投入係数'!Q78</f>
        <v>0</v>
      </c>
      <c r="AG81" s="186">
        <f>'波及効果（総括表）'!$AA80*'5-3 雇用表 統合中分類・県内生産額 労働力投入係数'!R78</f>
        <v>0</v>
      </c>
      <c r="AH81" s="186">
        <f>'波及効果（総括表）'!$AA80*'5-3 雇用表 統合中分類・県内生産額 労働力投入係数'!S78</f>
        <v>0</v>
      </c>
      <c r="AI81" s="186">
        <f>'波及効果（総括表）'!$AA80*'5-3 雇用表 統合中分類・県内生産額 労働力投入係数'!T78</f>
        <v>0</v>
      </c>
      <c r="AJ81" s="186">
        <f>'波及効果（総括表）'!$AA80*'5-3 雇用表 統合中分類・県内生産額 労働力投入係数'!U78</f>
        <v>0</v>
      </c>
      <c r="AK81" s="186">
        <f>'波及効果（総括表）'!$AA80*'5-3 雇用表 統合中分類・県内生産額 労働力投入係数'!V78</f>
        <v>0</v>
      </c>
      <c r="AL81" s="186">
        <f>'波及効果（総括表）'!$AA80*'5-3 雇用表 統合中分類・県内生産額 労働力投入係数'!W78</f>
        <v>0</v>
      </c>
      <c r="AM81" s="186">
        <f>'波及効果（総括表）'!$AE80*'5-3 雇用表 統合中分類・県内生産額 労働力投入係数'!P78</f>
        <v>0</v>
      </c>
      <c r="AN81" s="186">
        <f>'波及効果（総括表）'!$AE80*'5-3 雇用表 統合中分類・県内生産額 労働力投入係数'!Q78</f>
        <v>0</v>
      </c>
      <c r="AO81" s="186">
        <f>'波及効果（総括表）'!$AE80*'5-3 雇用表 統合中分類・県内生産額 労働力投入係数'!R78</f>
        <v>0</v>
      </c>
      <c r="AP81" s="186">
        <f>'波及効果（総括表）'!$AE80*'5-3 雇用表 統合中分類・県内生産額 労働力投入係数'!S78</f>
        <v>0</v>
      </c>
      <c r="AQ81" s="186">
        <f>'波及効果（総括表）'!$AE80*'5-3 雇用表 統合中分類・県内生産額 労働力投入係数'!T78</f>
        <v>0</v>
      </c>
      <c r="AR81" s="186">
        <f>'波及効果（総括表）'!$AE80*'5-3 雇用表 統合中分類・県内生産額 労働力投入係数'!U78</f>
        <v>0</v>
      </c>
      <c r="AS81" s="186">
        <f>'波及効果（総括表）'!$AE80*'5-3 雇用表 統合中分類・県内生産額 労働力投入係数'!V78</f>
        <v>0</v>
      </c>
      <c r="AT81" s="186">
        <f>'波及効果（総括表）'!$AE80*'5-3 雇用表 統合中分類・県内生産額 労働力投入係数'!W78</f>
        <v>0</v>
      </c>
    </row>
    <row r="82" spans="1:46" s="46" customFormat="1">
      <c r="A82" s="223" t="s">
        <v>443</v>
      </c>
      <c r="B82" s="97" t="s">
        <v>174</v>
      </c>
      <c r="C82" s="223" t="s">
        <v>444</v>
      </c>
      <c r="D82" s="97" t="s">
        <v>174</v>
      </c>
      <c r="E82" s="229" t="s">
        <v>331</v>
      </c>
      <c r="F82" s="64" t="s">
        <v>58</v>
      </c>
      <c r="G82" s="186">
        <f>'波及効果（総括表）'!$K81*'5-3 雇用表 統合中分類・県内生産額 労働力投入係数'!P79</f>
        <v>0</v>
      </c>
      <c r="H82" s="186">
        <f>'波及効果（総括表）'!$K81*'5-3 雇用表 統合中分類・県内生産額 労働力投入係数'!Q79</f>
        <v>0</v>
      </c>
      <c r="I82" s="186">
        <f>'波及効果（総括表）'!$K81*'5-3 雇用表 統合中分類・県内生産額 労働力投入係数'!R79</f>
        <v>0</v>
      </c>
      <c r="J82" s="186">
        <f>'波及効果（総括表）'!$K81*'5-3 雇用表 統合中分類・県内生産額 労働力投入係数'!S79</f>
        <v>0</v>
      </c>
      <c r="K82" s="186">
        <f>'波及効果（総括表）'!$K81*'5-3 雇用表 統合中分類・県内生産額 労働力投入係数'!T79</f>
        <v>0</v>
      </c>
      <c r="L82" s="186">
        <f>'波及効果（総括表）'!$K81*'5-3 雇用表 統合中分類・県内生産額 労働力投入係数'!U79</f>
        <v>0</v>
      </c>
      <c r="M82" s="186">
        <f>'波及効果（総括表）'!$K81*'5-3 雇用表 統合中分類・県内生産額 労働力投入係数'!V79</f>
        <v>0</v>
      </c>
      <c r="N82" s="186">
        <f>'波及効果（総括表）'!$K81*'5-3 雇用表 統合中分類・県内生産額 労働力投入係数'!W79</f>
        <v>0</v>
      </c>
      <c r="O82" s="186">
        <f>'波及効果（総括表）'!$O81*'5-3 雇用表 統合中分類・県内生産額 労働力投入係数'!P79</f>
        <v>0</v>
      </c>
      <c r="P82" s="186">
        <f>'波及効果（総括表）'!$O81*'5-3 雇用表 統合中分類・県内生産額 労働力投入係数'!Q79</f>
        <v>0</v>
      </c>
      <c r="Q82" s="186">
        <f>'波及効果（総括表）'!$O81*'5-3 雇用表 統合中分類・県内生産額 労働力投入係数'!R79</f>
        <v>0</v>
      </c>
      <c r="R82" s="186">
        <f>'波及効果（総括表）'!$O81*'5-3 雇用表 統合中分類・県内生産額 労働力投入係数'!S79</f>
        <v>0</v>
      </c>
      <c r="S82" s="186">
        <f>'波及効果（総括表）'!$O81*'5-3 雇用表 統合中分類・県内生産額 労働力投入係数'!T79</f>
        <v>0</v>
      </c>
      <c r="T82" s="186">
        <f>'波及効果（総括表）'!$O81*'5-3 雇用表 統合中分類・県内生産額 労働力投入係数'!U79</f>
        <v>0</v>
      </c>
      <c r="U82" s="186">
        <f>'波及効果（総括表）'!$O81*'5-3 雇用表 統合中分類・県内生産額 労働力投入係数'!V79</f>
        <v>0</v>
      </c>
      <c r="V82" s="186">
        <f>'波及効果（総括表）'!$O81*'5-3 雇用表 統合中分類・県内生産額 労働力投入係数'!W79</f>
        <v>0</v>
      </c>
      <c r="W82" s="186">
        <f>'波及効果（総括表）'!$S81*'5-3 雇用表 統合中分類・県内生産額 労働力投入係数'!P79</f>
        <v>0</v>
      </c>
      <c r="X82" s="186">
        <f>'波及効果（総括表）'!$S81*'5-3 雇用表 統合中分類・県内生産額 労働力投入係数'!Q79</f>
        <v>0</v>
      </c>
      <c r="Y82" s="186">
        <f>'波及効果（総括表）'!$S81*'5-3 雇用表 統合中分類・県内生産額 労働力投入係数'!R79</f>
        <v>0</v>
      </c>
      <c r="Z82" s="186">
        <f>'波及効果（総括表）'!$S81*'5-3 雇用表 統合中分類・県内生産額 労働力投入係数'!S79</f>
        <v>0</v>
      </c>
      <c r="AA82" s="186">
        <f>'波及効果（総括表）'!$S81*'5-3 雇用表 統合中分類・県内生産額 労働力投入係数'!T79</f>
        <v>0</v>
      </c>
      <c r="AB82" s="186">
        <f>'波及効果（総括表）'!$S81*'5-3 雇用表 統合中分類・県内生産額 労働力投入係数'!U79</f>
        <v>0</v>
      </c>
      <c r="AC82" s="186">
        <f>'波及効果（総括表）'!$S81*'5-3 雇用表 統合中分類・県内生産額 労働力投入係数'!V79</f>
        <v>0</v>
      </c>
      <c r="AD82" s="186">
        <f>'波及効果（総括表）'!$S81*'5-3 雇用表 統合中分類・県内生産額 労働力投入係数'!W79</f>
        <v>0</v>
      </c>
      <c r="AE82" s="186">
        <f>'波及効果（総括表）'!$AA81*'5-3 雇用表 統合中分類・県内生産額 労働力投入係数'!P79</f>
        <v>0</v>
      </c>
      <c r="AF82" s="186">
        <f>'波及効果（総括表）'!$AA81*'5-3 雇用表 統合中分類・県内生産額 労働力投入係数'!Q79</f>
        <v>0</v>
      </c>
      <c r="AG82" s="186">
        <f>'波及効果（総括表）'!$AA81*'5-3 雇用表 統合中分類・県内生産額 労働力投入係数'!R79</f>
        <v>0</v>
      </c>
      <c r="AH82" s="186">
        <f>'波及効果（総括表）'!$AA81*'5-3 雇用表 統合中分類・県内生産額 労働力投入係数'!S79</f>
        <v>0</v>
      </c>
      <c r="AI82" s="186">
        <f>'波及効果（総括表）'!$AA81*'5-3 雇用表 統合中分類・県内生産額 労働力投入係数'!T79</f>
        <v>0</v>
      </c>
      <c r="AJ82" s="186">
        <f>'波及効果（総括表）'!$AA81*'5-3 雇用表 統合中分類・県内生産額 労働力投入係数'!U79</f>
        <v>0</v>
      </c>
      <c r="AK82" s="186">
        <f>'波及効果（総括表）'!$AA81*'5-3 雇用表 統合中分類・県内生産額 労働力投入係数'!V79</f>
        <v>0</v>
      </c>
      <c r="AL82" s="186">
        <f>'波及効果（総括表）'!$AA81*'5-3 雇用表 統合中分類・県内生産額 労働力投入係数'!W79</f>
        <v>0</v>
      </c>
      <c r="AM82" s="186">
        <f>'波及効果（総括表）'!$AE81*'5-3 雇用表 統合中分類・県内生産額 労働力投入係数'!P79</f>
        <v>0</v>
      </c>
      <c r="AN82" s="186">
        <f>'波及効果（総括表）'!$AE81*'5-3 雇用表 統合中分類・県内生産額 労働力投入係数'!Q79</f>
        <v>0</v>
      </c>
      <c r="AO82" s="186">
        <f>'波及効果（総括表）'!$AE81*'5-3 雇用表 統合中分類・県内生産額 労働力投入係数'!R79</f>
        <v>0</v>
      </c>
      <c r="AP82" s="186">
        <f>'波及効果（総括表）'!$AE81*'5-3 雇用表 統合中分類・県内生産額 労働力投入係数'!S79</f>
        <v>0</v>
      </c>
      <c r="AQ82" s="186">
        <f>'波及効果（総括表）'!$AE81*'5-3 雇用表 統合中分類・県内生産額 労働力投入係数'!T79</f>
        <v>0</v>
      </c>
      <c r="AR82" s="186">
        <f>'波及効果（総括表）'!$AE81*'5-3 雇用表 統合中分類・県内生産額 労働力投入係数'!U79</f>
        <v>0</v>
      </c>
      <c r="AS82" s="186">
        <f>'波及効果（総括表）'!$AE81*'5-3 雇用表 統合中分類・県内生産額 労働力投入係数'!V79</f>
        <v>0</v>
      </c>
      <c r="AT82" s="186">
        <f>'波及効果（総括表）'!$AE81*'5-3 雇用表 統合中分類・県内生産額 労働力投入係数'!W79</f>
        <v>0</v>
      </c>
    </row>
    <row r="83" spans="1:46" s="46" customFormat="1">
      <c r="A83" s="223" t="s">
        <v>443</v>
      </c>
      <c r="B83" s="97" t="s">
        <v>174</v>
      </c>
      <c r="C83" s="223" t="s">
        <v>444</v>
      </c>
      <c r="D83" s="97" t="s">
        <v>174</v>
      </c>
      <c r="E83" s="229" t="s">
        <v>332</v>
      </c>
      <c r="F83" s="64" t="s">
        <v>59</v>
      </c>
      <c r="G83" s="186">
        <f>'波及効果（総括表）'!$K82*'5-3 雇用表 統合中分類・県内生産額 労働力投入係数'!P80</f>
        <v>0</v>
      </c>
      <c r="H83" s="186">
        <f>'波及効果（総括表）'!$K82*'5-3 雇用表 統合中分類・県内生産額 労働力投入係数'!Q80</f>
        <v>0</v>
      </c>
      <c r="I83" s="186">
        <f>'波及効果（総括表）'!$K82*'5-3 雇用表 統合中分類・県内生産額 労働力投入係数'!R80</f>
        <v>0</v>
      </c>
      <c r="J83" s="186">
        <f>'波及効果（総括表）'!$K82*'5-3 雇用表 統合中分類・県内生産額 労働力投入係数'!S80</f>
        <v>0</v>
      </c>
      <c r="K83" s="186">
        <f>'波及効果（総括表）'!$K82*'5-3 雇用表 統合中分類・県内生産額 労働力投入係数'!T80</f>
        <v>0</v>
      </c>
      <c r="L83" s="186">
        <f>'波及効果（総括表）'!$K82*'5-3 雇用表 統合中分類・県内生産額 労働力投入係数'!U80</f>
        <v>0</v>
      </c>
      <c r="M83" s="186">
        <f>'波及効果（総括表）'!$K82*'5-3 雇用表 統合中分類・県内生産額 労働力投入係数'!V80</f>
        <v>0</v>
      </c>
      <c r="N83" s="186">
        <f>'波及効果（総括表）'!$K82*'5-3 雇用表 統合中分類・県内生産額 労働力投入係数'!W80</f>
        <v>0</v>
      </c>
      <c r="O83" s="186">
        <f>'波及効果（総括表）'!$O82*'5-3 雇用表 統合中分類・県内生産額 労働力投入係数'!P80</f>
        <v>0</v>
      </c>
      <c r="P83" s="186">
        <f>'波及効果（総括表）'!$O82*'5-3 雇用表 統合中分類・県内生産額 労働力投入係数'!Q80</f>
        <v>0</v>
      </c>
      <c r="Q83" s="186">
        <f>'波及効果（総括表）'!$O82*'5-3 雇用表 統合中分類・県内生産額 労働力投入係数'!R80</f>
        <v>0</v>
      </c>
      <c r="R83" s="186">
        <f>'波及効果（総括表）'!$O82*'5-3 雇用表 統合中分類・県内生産額 労働力投入係数'!S80</f>
        <v>0</v>
      </c>
      <c r="S83" s="186">
        <f>'波及効果（総括表）'!$O82*'5-3 雇用表 統合中分類・県内生産額 労働力投入係数'!T80</f>
        <v>0</v>
      </c>
      <c r="T83" s="186">
        <f>'波及効果（総括表）'!$O82*'5-3 雇用表 統合中分類・県内生産額 労働力投入係数'!U80</f>
        <v>0</v>
      </c>
      <c r="U83" s="186">
        <f>'波及効果（総括表）'!$O82*'5-3 雇用表 統合中分類・県内生産額 労働力投入係数'!V80</f>
        <v>0</v>
      </c>
      <c r="V83" s="186">
        <f>'波及効果（総括表）'!$O82*'5-3 雇用表 統合中分類・県内生産額 労働力投入係数'!W80</f>
        <v>0</v>
      </c>
      <c r="W83" s="186">
        <f>'波及効果（総括表）'!$S82*'5-3 雇用表 統合中分類・県内生産額 労働力投入係数'!P80</f>
        <v>0</v>
      </c>
      <c r="X83" s="186">
        <f>'波及効果（総括表）'!$S82*'5-3 雇用表 統合中分類・県内生産額 労働力投入係数'!Q80</f>
        <v>0</v>
      </c>
      <c r="Y83" s="186">
        <f>'波及効果（総括表）'!$S82*'5-3 雇用表 統合中分類・県内生産額 労働力投入係数'!R80</f>
        <v>0</v>
      </c>
      <c r="Z83" s="186">
        <f>'波及効果（総括表）'!$S82*'5-3 雇用表 統合中分類・県内生産額 労働力投入係数'!S80</f>
        <v>0</v>
      </c>
      <c r="AA83" s="186">
        <f>'波及効果（総括表）'!$S82*'5-3 雇用表 統合中分類・県内生産額 労働力投入係数'!T80</f>
        <v>0</v>
      </c>
      <c r="AB83" s="186">
        <f>'波及効果（総括表）'!$S82*'5-3 雇用表 統合中分類・県内生産額 労働力投入係数'!U80</f>
        <v>0</v>
      </c>
      <c r="AC83" s="186">
        <f>'波及効果（総括表）'!$S82*'5-3 雇用表 統合中分類・県内生産額 労働力投入係数'!V80</f>
        <v>0</v>
      </c>
      <c r="AD83" s="186">
        <f>'波及効果（総括表）'!$S82*'5-3 雇用表 統合中分類・県内生産額 労働力投入係数'!W80</f>
        <v>0</v>
      </c>
      <c r="AE83" s="186">
        <f>'波及効果（総括表）'!$AA82*'5-3 雇用表 統合中分類・県内生産額 労働力投入係数'!P80</f>
        <v>0</v>
      </c>
      <c r="AF83" s="186">
        <f>'波及効果（総括表）'!$AA82*'5-3 雇用表 統合中分類・県内生産額 労働力投入係数'!Q80</f>
        <v>0</v>
      </c>
      <c r="AG83" s="186">
        <f>'波及効果（総括表）'!$AA82*'5-3 雇用表 統合中分類・県内生産額 労働力投入係数'!R80</f>
        <v>0</v>
      </c>
      <c r="AH83" s="186">
        <f>'波及効果（総括表）'!$AA82*'5-3 雇用表 統合中分類・県内生産額 労働力投入係数'!S80</f>
        <v>0</v>
      </c>
      <c r="AI83" s="186">
        <f>'波及効果（総括表）'!$AA82*'5-3 雇用表 統合中分類・県内生産額 労働力投入係数'!T80</f>
        <v>0</v>
      </c>
      <c r="AJ83" s="186">
        <f>'波及効果（総括表）'!$AA82*'5-3 雇用表 統合中分類・県内生産額 労働力投入係数'!U80</f>
        <v>0</v>
      </c>
      <c r="AK83" s="186">
        <f>'波及効果（総括表）'!$AA82*'5-3 雇用表 統合中分類・県内生産額 労働力投入係数'!V80</f>
        <v>0</v>
      </c>
      <c r="AL83" s="186">
        <f>'波及効果（総括表）'!$AA82*'5-3 雇用表 統合中分類・県内生産額 労働力投入係数'!W80</f>
        <v>0</v>
      </c>
      <c r="AM83" s="186">
        <f>'波及効果（総括表）'!$AE82*'5-3 雇用表 統合中分類・県内生産額 労働力投入係数'!P80</f>
        <v>0</v>
      </c>
      <c r="AN83" s="186">
        <f>'波及効果（総括表）'!$AE82*'5-3 雇用表 統合中分類・県内生産額 労働力投入係数'!Q80</f>
        <v>0</v>
      </c>
      <c r="AO83" s="186">
        <f>'波及効果（総括表）'!$AE82*'5-3 雇用表 統合中分類・県内生産額 労働力投入係数'!R80</f>
        <v>0</v>
      </c>
      <c r="AP83" s="186">
        <f>'波及効果（総括表）'!$AE82*'5-3 雇用表 統合中分類・県内生産額 労働力投入係数'!S80</f>
        <v>0</v>
      </c>
      <c r="AQ83" s="186">
        <f>'波及効果（総括表）'!$AE82*'5-3 雇用表 統合中分類・県内生産額 労働力投入係数'!T80</f>
        <v>0</v>
      </c>
      <c r="AR83" s="186">
        <f>'波及効果（総括表）'!$AE82*'5-3 雇用表 統合中分類・県内生産額 労働力投入係数'!U80</f>
        <v>0</v>
      </c>
      <c r="AS83" s="186">
        <f>'波及効果（総括表）'!$AE82*'5-3 雇用表 統合中分類・県内生産額 労働力投入係数'!V80</f>
        <v>0</v>
      </c>
      <c r="AT83" s="186">
        <f>'波及効果（総括表）'!$AE82*'5-3 雇用表 統合中分類・県内生産額 労働力投入係数'!W80</f>
        <v>0</v>
      </c>
    </row>
    <row r="84" spans="1:46" s="46" customFormat="1">
      <c r="A84" s="225" t="s">
        <v>445</v>
      </c>
      <c r="B84" s="220" t="s">
        <v>410</v>
      </c>
      <c r="C84" s="225" t="s">
        <v>446</v>
      </c>
      <c r="D84" s="220" t="s">
        <v>410</v>
      </c>
      <c r="E84" s="228" t="s">
        <v>333</v>
      </c>
      <c r="F84" s="221" t="s">
        <v>60</v>
      </c>
      <c r="G84" s="187">
        <f>'波及効果（総括表）'!$K83*'5-3 雇用表 統合中分類・県内生産額 労働力投入係数'!P81</f>
        <v>0</v>
      </c>
      <c r="H84" s="187">
        <f>'波及効果（総括表）'!$K83*'5-3 雇用表 統合中分類・県内生産額 労働力投入係数'!Q81</f>
        <v>0</v>
      </c>
      <c r="I84" s="187">
        <f>'波及効果（総括表）'!$K83*'5-3 雇用表 統合中分類・県内生産額 労働力投入係数'!R81</f>
        <v>0</v>
      </c>
      <c r="J84" s="187">
        <f>'波及効果（総括表）'!$K83*'5-3 雇用表 統合中分類・県内生産額 労働力投入係数'!S81</f>
        <v>0</v>
      </c>
      <c r="K84" s="187">
        <f>'波及効果（総括表）'!$K83*'5-3 雇用表 統合中分類・県内生産額 労働力投入係数'!T81</f>
        <v>0</v>
      </c>
      <c r="L84" s="187">
        <f>'波及効果（総括表）'!$K83*'5-3 雇用表 統合中分類・県内生産額 労働力投入係数'!U81</f>
        <v>0</v>
      </c>
      <c r="M84" s="187">
        <f>'波及効果（総括表）'!$K83*'5-3 雇用表 統合中分類・県内生産額 労働力投入係数'!V81</f>
        <v>0</v>
      </c>
      <c r="N84" s="187">
        <f>'波及効果（総括表）'!$K83*'5-3 雇用表 統合中分類・県内生産額 労働力投入係数'!W81</f>
        <v>0</v>
      </c>
      <c r="O84" s="187">
        <f>'波及効果（総括表）'!$O83*'5-3 雇用表 統合中分類・県内生産額 労働力投入係数'!P81</f>
        <v>0</v>
      </c>
      <c r="P84" s="187">
        <f>'波及効果（総括表）'!$O83*'5-3 雇用表 統合中分類・県内生産額 労働力投入係数'!Q81</f>
        <v>0</v>
      </c>
      <c r="Q84" s="187">
        <f>'波及効果（総括表）'!$O83*'5-3 雇用表 統合中分類・県内生産額 労働力投入係数'!R81</f>
        <v>0</v>
      </c>
      <c r="R84" s="187">
        <f>'波及効果（総括表）'!$O83*'5-3 雇用表 統合中分類・県内生産額 労働力投入係数'!S81</f>
        <v>0</v>
      </c>
      <c r="S84" s="187">
        <f>'波及効果（総括表）'!$O83*'5-3 雇用表 統合中分類・県内生産額 労働力投入係数'!T81</f>
        <v>0</v>
      </c>
      <c r="T84" s="187">
        <f>'波及効果（総括表）'!$O83*'5-3 雇用表 統合中分類・県内生産額 労働力投入係数'!U81</f>
        <v>0</v>
      </c>
      <c r="U84" s="187">
        <f>'波及効果（総括表）'!$O83*'5-3 雇用表 統合中分類・県内生産額 労働力投入係数'!V81</f>
        <v>0</v>
      </c>
      <c r="V84" s="187">
        <f>'波及効果（総括表）'!$O83*'5-3 雇用表 統合中分類・県内生産額 労働力投入係数'!W81</f>
        <v>0</v>
      </c>
      <c r="W84" s="187">
        <f>'波及効果（総括表）'!$S83*'5-3 雇用表 統合中分類・県内生産額 労働力投入係数'!P81</f>
        <v>0</v>
      </c>
      <c r="X84" s="187">
        <f>'波及効果（総括表）'!$S83*'5-3 雇用表 統合中分類・県内生産額 労働力投入係数'!Q81</f>
        <v>0</v>
      </c>
      <c r="Y84" s="187">
        <f>'波及効果（総括表）'!$S83*'5-3 雇用表 統合中分類・県内生産額 労働力投入係数'!R81</f>
        <v>0</v>
      </c>
      <c r="Z84" s="187">
        <f>'波及効果（総括表）'!$S83*'5-3 雇用表 統合中分類・県内生産額 労働力投入係数'!S81</f>
        <v>0</v>
      </c>
      <c r="AA84" s="187">
        <f>'波及効果（総括表）'!$S83*'5-3 雇用表 統合中分類・県内生産額 労働力投入係数'!T81</f>
        <v>0</v>
      </c>
      <c r="AB84" s="187">
        <f>'波及効果（総括表）'!$S83*'5-3 雇用表 統合中分類・県内生産額 労働力投入係数'!U81</f>
        <v>0</v>
      </c>
      <c r="AC84" s="187">
        <f>'波及効果（総括表）'!$S83*'5-3 雇用表 統合中分類・県内生産額 労働力投入係数'!V81</f>
        <v>0</v>
      </c>
      <c r="AD84" s="187">
        <f>'波及効果（総括表）'!$S83*'5-3 雇用表 統合中分類・県内生産額 労働力投入係数'!W81</f>
        <v>0</v>
      </c>
      <c r="AE84" s="187">
        <f>'波及効果（総括表）'!$AA83*'5-3 雇用表 統合中分類・県内生産額 労働力投入係数'!P81</f>
        <v>0</v>
      </c>
      <c r="AF84" s="187">
        <f>'波及効果（総括表）'!$AA83*'5-3 雇用表 統合中分類・県内生産額 労働力投入係数'!Q81</f>
        <v>0</v>
      </c>
      <c r="AG84" s="187">
        <f>'波及効果（総括表）'!$AA83*'5-3 雇用表 統合中分類・県内生産額 労働力投入係数'!R81</f>
        <v>0</v>
      </c>
      <c r="AH84" s="187">
        <f>'波及効果（総括表）'!$AA83*'5-3 雇用表 統合中分類・県内生産額 労働力投入係数'!S81</f>
        <v>0</v>
      </c>
      <c r="AI84" s="187">
        <f>'波及効果（総括表）'!$AA83*'5-3 雇用表 統合中分類・県内生産額 労働力投入係数'!T81</f>
        <v>0</v>
      </c>
      <c r="AJ84" s="187">
        <f>'波及効果（総括表）'!$AA83*'5-3 雇用表 統合中分類・県内生産額 労働力投入係数'!U81</f>
        <v>0</v>
      </c>
      <c r="AK84" s="187">
        <f>'波及効果（総括表）'!$AA83*'5-3 雇用表 統合中分類・県内生産額 労働力投入係数'!V81</f>
        <v>0</v>
      </c>
      <c r="AL84" s="187">
        <f>'波及効果（総括表）'!$AA83*'5-3 雇用表 統合中分類・県内生産額 労働力投入係数'!W81</f>
        <v>0</v>
      </c>
      <c r="AM84" s="187">
        <f>'波及効果（総括表）'!$AE83*'5-3 雇用表 統合中分類・県内生産額 労働力投入係数'!P81</f>
        <v>0</v>
      </c>
      <c r="AN84" s="187">
        <f>'波及効果（総括表）'!$AE83*'5-3 雇用表 統合中分類・県内生産額 労働力投入係数'!Q81</f>
        <v>0</v>
      </c>
      <c r="AO84" s="187">
        <f>'波及効果（総括表）'!$AE83*'5-3 雇用表 統合中分類・県内生産額 労働力投入係数'!R81</f>
        <v>0</v>
      </c>
      <c r="AP84" s="187">
        <f>'波及効果（総括表）'!$AE83*'5-3 雇用表 統合中分類・県内生産額 労働力投入係数'!S81</f>
        <v>0</v>
      </c>
      <c r="AQ84" s="187">
        <f>'波及効果（総括表）'!$AE83*'5-3 雇用表 統合中分類・県内生産額 労働力投入係数'!T81</f>
        <v>0</v>
      </c>
      <c r="AR84" s="187">
        <f>'波及効果（総括表）'!$AE83*'5-3 雇用表 統合中分類・県内生産額 労働力投入係数'!U81</f>
        <v>0</v>
      </c>
      <c r="AS84" s="187">
        <f>'波及効果（総括表）'!$AE83*'5-3 雇用表 統合中分類・県内生産額 労働力投入係数'!V81</f>
        <v>0</v>
      </c>
      <c r="AT84" s="187">
        <f>'波及効果（総括表）'!$AE83*'5-3 雇用表 統合中分類・県内生産額 労働力投入係数'!W81</f>
        <v>0</v>
      </c>
    </row>
    <row r="85" spans="1:46" s="46" customFormat="1">
      <c r="A85" s="223" t="s">
        <v>445</v>
      </c>
      <c r="B85" s="97" t="s">
        <v>410</v>
      </c>
      <c r="C85" s="223" t="s">
        <v>446</v>
      </c>
      <c r="D85" s="97" t="s">
        <v>410</v>
      </c>
      <c r="E85" s="229" t="s">
        <v>334</v>
      </c>
      <c r="F85" s="64" t="s">
        <v>388</v>
      </c>
      <c r="G85" s="186">
        <f>'波及効果（総括表）'!$K84*'5-3 雇用表 統合中分類・県内生産額 労働力投入係数'!P82</f>
        <v>0</v>
      </c>
      <c r="H85" s="186">
        <f>'波及効果（総括表）'!$K84*'5-3 雇用表 統合中分類・県内生産額 労働力投入係数'!Q82</f>
        <v>0</v>
      </c>
      <c r="I85" s="186">
        <f>'波及効果（総括表）'!$K84*'5-3 雇用表 統合中分類・県内生産額 労働力投入係数'!R82</f>
        <v>0</v>
      </c>
      <c r="J85" s="186">
        <f>'波及効果（総括表）'!$K84*'5-3 雇用表 統合中分類・県内生産額 労働力投入係数'!S82</f>
        <v>0</v>
      </c>
      <c r="K85" s="186">
        <f>'波及効果（総括表）'!$K84*'5-3 雇用表 統合中分類・県内生産額 労働力投入係数'!T82</f>
        <v>0</v>
      </c>
      <c r="L85" s="186">
        <f>'波及効果（総括表）'!$K84*'5-3 雇用表 統合中分類・県内生産額 労働力投入係数'!U82</f>
        <v>0</v>
      </c>
      <c r="M85" s="186">
        <f>'波及効果（総括表）'!$K84*'5-3 雇用表 統合中分類・県内生産額 労働力投入係数'!V82</f>
        <v>0</v>
      </c>
      <c r="N85" s="186">
        <f>'波及効果（総括表）'!$K84*'5-3 雇用表 統合中分類・県内生産額 労働力投入係数'!W82</f>
        <v>0</v>
      </c>
      <c r="O85" s="186">
        <f>'波及効果（総括表）'!$O84*'5-3 雇用表 統合中分類・県内生産額 労働力投入係数'!P82</f>
        <v>0</v>
      </c>
      <c r="P85" s="186">
        <f>'波及効果（総括表）'!$O84*'5-3 雇用表 統合中分類・県内生産額 労働力投入係数'!Q82</f>
        <v>0</v>
      </c>
      <c r="Q85" s="186">
        <f>'波及効果（総括表）'!$O84*'5-3 雇用表 統合中分類・県内生産額 労働力投入係数'!R82</f>
        <v>0</v>
      </c>
      <c r="R85" s="186">
        <f>'波及効果（総括表）'!$O84*'5-3 雇用表 統合中分類・県内生産額 労働力投入係数'!S82</f>
        <v>0</v>
      </c>
      <c r="S85" s="186">
        <f>'波及効果（総括表）'!$O84*'5-3 雇用表 統合中分類・県内生産額 労働力投入係数'!T82</f>
        <v>0</v>
      </c>
      <c r="T85" s="186">
        <f>'波及効果（総括表）'!$O84*'5-3 雇用表 統合中分類・県内生産額 労働力投入係数'!U82</f>
        <v>0</v>
      </c>
      <c r="U85" s="186">
        <f>'波及効果（総括表）'!$O84*'5-3 雇用表 統合中分類・県内生産額 労働力投入係数'!V82</f>
        <v>0</v>
      </c>
      <c r="V85" s="186">
        <f>'波及効果（総括表）'!$O84*'5-3 雇用表 統合中分類・県内生産額 労働力投入係数'!W82</f>
        <v>0</v>
      </c>
      <c r="W85" s="186">
        <f>'波及効果（総括表）'!$S84*'5-3 雇用表 統合中分類・県内生産額 労働力投入係数'!P82</f>
        <v>0</v>
      </c>
      <c r="X85" s="186">
        <f>'波及効果（総括表）'!$S84*'5-3 雇用表 統合中分類・県内生産額 労働力投入係数'!Q82</f>
        <v>0</v>
      </c>
      <c r="Y85" s="186">
        <f>'波及効果（総括表）'!$S84*'5-3 雇用表 統合中分類・県内生産額 労働力投入係数'!R82</f>
        <v>0</v>
      </c>
      <c r="Z85" s="186">
        <f>'波及効果（総括表）'!$S84*'5-3 雇用表 統合中分類・県内生産額 労働力投入係数'!S82</f>
        <v>0</v>
      </c>
      <c r="AA85" s="186">
        <f>'波及効果（総括表）'!$S84*'5-3 雇用表 統合中分類・県内生産額 労働力投入係数'!T82</f>
        <v>0</v>
      </c>
      <c r="AB85" s="186">
        <f>'波及効果（総括表）'!$S84*'5-3 雇用表 統合中分類・県内生産額 労働力投入係数'!U82</f>
        <v>0</v>
      </c>
      <c r="AC85" s="186">
        <f>'波及効果（総括表）'!$S84*'5-3 雇用表 統合中分類・県内生産額 労働力投入係数'!V82</f>
        <v>0</v>
      </c>
      <c r="AD85" s="186">
        <f>'波及効果（総括表）'!$S84*'5-3 雇用表 統合中分類・県内生産額 労働力投入係数'!W82</f>
        <v>0</v>
      </c>
      <c r="AE85" s="186">
        <f>'波及効果（総括表）'!$AA84*'5-3 雇用表 統合中分類・県内生産額 労働力投入係数'!P82</f>
        <v>0</v>
      </c>
      <c r="AF85" s="186">
        <f>'波及効果（総括表）'!$AA84*'5-3 雇用表 統合中分類・県内生産額 労働力投入係数'!Q82</f>
        <v>0</v>
      </c>
      <c r="AG85" s="186">
        <f>'波及効果（総括表）'!$AA84*'5-3 雇用表 統合中分類・県内生産額 労働力投入係数'!R82</f>
        <v>0</v>
      </c>
      <c r="AH85" s="186">
        <f>'波及効果（総括表）'!$AA84*'5-3 雇用表 統合中分類・県内生産額 労働力投入係数'!S82</f>
        <v>0</v>
      </c>
      <c r="AI85" s="186">
        <f>'波及効果（総括表）'!$AA84*'5-3 雇用表 統合中分類・県内生産額 労働力投入係数'!T82</f>
        <v>0</v>
      </c>
      <c r="AJ85" s="186">
        <f>'波及効果（総括表）'!$AA84*'5-3 雇用表 統合中分類・県内生産額 労働力投入係数'!U82</f>
        <v>0</v>
      </c>
      <c r="AK85" s="186">
        <f>'波及効果（総括表）'!$AA84*'5-3 雇用表 統合中分類・県内生産額 労働力投入係数'!V82</f>
        <v>0</v>
      </c>
      <c r="AL85" s="186">
        <f>'波及効果（総括表）'!$AA84*'5-3 雇用表 統合中分類・県内生産額 労働力投入係数'!W82</f>
        <v>0</v>
      </c>
      <c r="AM85" s="186">
        <f>'波及効果（総括表）'!$AE84*'5-3 雇用表 統合中分類・県内生産額 労働力投入係数'!P82</f>
        <v>0</v>
      </c>
      <c r="AN85" s="186">
        <f>'波及効果（総括表）'!$AE84*'5-3 雇用表 統合中分類・県内生産額 労働力投入係数'!Q82</f>
        <v>0</v>
      </c>
      <c r="AO85" s="186">
        <f>'波及効果（総括表）'!$AE84*'5-3 雇用表 統合中分類・県内生産額 労働力投入係数'!R82</f>
        <v>0</v>
      </c>
      <c r="AP85" s="186">
        <f>'波及効果（総括表）'!$AE84*'5-3 雇用表 統合中分類・県内生産額 労働力投入係数'!S82</f>
        <v>0</v>
      </c>
      <c r="AQ85" s="186">
        <f>'波及効果（総括表）'!$AE84*'5-3 雇用表 統合中分類・県内生産額 労働力投入係数'!T82</f>
        <v>0</v>
      </c>
      <c r="AR85" s="186">
        <f>'波及効果（総括表）'!$AE84*'5-3 雇用表 統合中分類・県内生産額 労働力投入係数'!U82</f>
        <v>0</v>
      </c>
      <c r="AS85" s="186">
        <f>'波及効果（総括表）'!$AE84*'5-3 雇用表 統合中分類・県内生産額 労働力投入係数'!V82</f>
        <v>0</v>
      </c>
      <c r="AT85" s="186">
        <f>'波及効果（総括表）'!$AE84*'5-3 雇用表 統合中分類・県内生産額 労働力投入係数'!W82</f>
        <v>0</v>
      </c>
    </row>
    <row r="86" spans="1:46" s="46" customFormat="1">
      <c r="A86" s="223" t="s">
        <v>445</v>
      </c>
      <c r="B86" s="97" t="s">
        <v>410</v>
      </c>
      <c r="C86" s="223" t="s">
        <v>446</v>
      </c>
      <c r="D86" s="97" t="s">
        <v>410</v>
      </c>
      <c r="E86" s="229" t="s">
        <v>335</v>
      </c>
      <c r="F86" s="64" t="s">
        <v>62</v>
      </c>
      <c r="G86" s="186">
        <f>'波及効果（総括表）'!$K85*'5-3 雇用表 統合中分類・県内生産額 労働力投入係数'!P83</f>
        <v>0</v>
      </c>
      <c r="H86" s="186">
        <f>'波及効果（総括表）'!$K85*'5-3 雇用表 統合中分類・県内生産額 労働力投入係数'!Q83</f>
        <v>0</v>
      </c>
      <c r="I86" s="186">
        <f>'波及効果（総括表）'!$K85*'5-3 雇用表 統合中分類・県内生産額 労働力投入係数'!R83</f>
        <v>0</v>
      </c>
      <c r="J86" s="186">
        <f>'波及効果（総括表）'!$K85*'5-3 雇用表 統合中分類・県内生産額 労働力投入係数'!S83</f>
        <v>0</v>
      </c>
      <c r="K86" s="186">
        <f>'波及効果（総括表）'!$K85*'5-3 雇用表 統合中分類・県内生産額 労働力投入係数'!T83</f>
        <v>0</v>
      </c>
      <c r="L86" s="186">
        <f>'波及効果（総括表）'!$K85*'5-3 雇用表 統合中分類・県内生産額 労働力投入係数'!U83</f>
        <v>0</v>
      </c>
      <c r="M86" s="186">
        <f>'波及効果（総括表）'!$K85*'5-3 雇用表 統合中分類・県内生産額 労働力投入係数'!V83</f>
        <v>0</v>
      </c>
      <c r="N86" s="186">
        <f>'波及効果（総括表）'!$K85*'5-3 雇用表 統合中分類・県内生産額 労働力投入係数'!W83</f>
        <v>0</v>
      </c>
      <c r="O86" s="186">
        <f>'波及効果（総括表）'!$O85*'5-3 雇用表 統合中分類・県内生産額 労働力投入係数'!P83</f>
        <v>0</v>
      </c>
      <c r="P86" s="186">
        <f>'波及効果（総括表）'!$O85*'5-3 雇用表 統合中分類・県内生産額 労働力投入係数'!Q83</f>
        <v>0</v>
      </c>
      <c r="Q86" s="186">
        <f>'波及効果（総括表）'!$O85*'5-3 雇用表 統合中分類・県内生産額 労働力投入係数'!R83</f>
        <v>0</v>
      </c>
      <c r="R86" s="186">
        <f>'波及効果（総括表）'!$O85*'5-3 雇用表 統合中分類・県内生産額 労働力投入係数'!S83</f>
        <v>0</v>
      </c>
      <c r="S86" s="186">
        <f>'波及効果（総括表）'!$O85*'5-3 雇用表 統合中分類・県内生産額 労働力投入係数'!T83</f>
        <v>0</v>
      </c>
      <c r="T86" s="186">
        <f>'波及効果（総括表）'!$O85*'5-3 雇用表 統合中分類・県内生産額 労働力投入係数'!U83</f>
        <v>0</v>
      </c>
      <c r="U86" s="186">
        <f>'波及効果（総括表）'!$O85*'5-3 雇用表 統合中分類・県内生産額 労働力投入係数'!V83</f>
        <v>0</v>
      </c>
      <c r="V86" s="186">
        <f>'波及効果（総括表）'!$O85*'5-3 雇用表 統合中分類・県内生産額 労働力投入係数'!W83</f>
        <v>0</v>
      </c>
      <c r="W86" s="186">
        <f>'波及効果（総括表）'!$S85*'5-3 雇用表 統合中分類・県内生産額 労働力投入係数'!P83</f>
        <v>0</v>
      </c>
      <c r="X86" s="186">
        <f>'波及効果（総括表）'!$S85*'5-3 雇用表 統合中分類・県内生産額 労働力投入係数'!Q83</f>
        <v>0</v>
      </c>
      <c r="Y86" s="186">
        <f>'波及効果（総括表）'!$S85*'5-3 雇用表 統合中分類・県内生産額 労働力投入係数'!R83</f>
        <v>0</v>
      </c>
      <c r="Z86" s="186">
        <f>'波及効果（総括表）'!$S85*'5-3 雇用表 統合中分類・県内生産額 労働力投入係数'!S83</f>
        <v>0</v>
      </c>
      <c r="AA86" s="186">
        <f>'波及効果（総括表）'!$S85*'5-3 雇用表 統合中分類・県内生産額 労働力投入係数'!T83</f>
        <v>0</v>
      </c>
      <c r="AB86" s="186">
        <f>'波及効果（総括表）'!$S85*'5-3 雇用表 統合中分類・県内生産額 労働力投入係数'!U83</f>
        <v>0</v>
      </c>
      <c r="AC86" s="186">
        <f>'波及効果（総括表）'!$S85*'5-3 雇用表 統合中分類・県内生産額 労働力投入係数'!V83</f>
        <v>0</v>
      </c>
      <c r="AD86" s="186">
        <f>'波及効果（総括表）'!$S85*'5-3 雇用表 統合中分類・県内生産額 労働力投入係数'!W83</f>
        <v>0</v>
      </c>
      <c r="AE86" s="186">
        <f>'波及効果（総括表）'!$AA85*'5-3 雇用表 統合中分類・県内生産額 労働力投入係数'!P83</f>
        <v>0</v>
      </c>
      <c r="AF86" s="186">
        <f>'波及効果（総括表）'!$AA85*'5-3 雇用表 統合中分類・県内生産額 労働力投入係数'!Q83</f>
        <v>0</v>
      </c>
      <c r="AG86" s="186">
        <f>'波及効果（総括表）'!$AA85*'5-3 雇用表 統合中分類・県内生産額 労働力投入係数'!R83</f>
        <v>0</v>
      </c>
      <c r="AH86" s="186">
        <f>'波及効果（総括表）'!$AA85*'5-3 雇用表 統合中分類・県内生産額 労働力投入係数'!S83</f>
        <v>0</v>
      </c>
      <c r="AI86" s="186">
        <f>'波及効果（総括表）'!$AA85*'5-3 雇用表 統合中分類・県内生産額 労働力投入係数'!T83</f>
        <v>0</v>
      </c>
      <c r="AJ86" s="186">
        <f>'波及効果（総括表）'!$AA85*'5-3 雇用表 統合中分類・県内生産額 労働力投入係数'!U83</f>
        <v>0</v>
      </c>
      <c r="AK86" s="186">
        <f>'波及効果（総括表）'!$AA85*'5-3 雇用表 統合中分類・県内生産額 労働力投入係数'!V83</f>
        <v>0</v>
      </c>
      <c r="AL86" s="186">
        <f>'波及効果（総括表）'!$AA85*'5-3 雇用表 統合中分類・県内生産額 労働力投入係数'!W83</f>
        <v>0</v>
      </c>
      <c r="AM86" s="186">
        <f>'波及効果（総括表）'!$AE85*'5-3 雇用表 統合中分類・県内生産額 労働力投入係数'!P83</f>
        <v>0</v>
      </c>
      <c r="AN86" s="186">
        <f>'波及効果（総括表）'!$AE85*'5-3 雇用表 統合中分類・県内生産額 労働力投入係数'!Q83</f>
        <v>0</v>
      </c>
      <c r="AO86" s="186">
        <f>'波及効果（総括表）'!$AE85*'5-3 雇用表 統合中分類・県内生産額 労働力投入係数'!R83</f>
        <v>0</v>
      </c>
      <c r="AP86" s="186">
        <f>'波及効果（総括表）'!$AE85*'5-3 雇用表 統合中分類・県内生産額 労働力投入係数'!S83</f>
        <v>0</v>
      </c>
      <c r="AQ86" s="186">
        <f>'波及効果（総括表）'!$AE85*'5-3 雇用表 統合中分類・県内生産額 労働力投入係数'!T83</f>
        <v>0</v>
      </c>
      <c r="AR86" s="186">
        <f>'波及効果（総括表）'!$AE85*'5-3 雇用表 統合中分類・県内生産額 労働力投入係数'!U83</f>
        <v>0</v>
      </c>
      <c r="AS86" s="186">
        <f>'波及効果（総括表）'!$AE85*'5-3 雇用表 統合中分類・県内生産額 労働力投入係数'!V83</f>
        <v>0</v>
      </c>
      <c r="AT86" s="186">
        <f>'波及効果（総括表）'!$AE85*'5-3 雇用表 統合中分類・県内生産額 労働力投入係数'!W83</f>
        <v>0</v>
      </c>
    </row>
    <row r="87" spans="1:46" s="46" customFormat="1">
      <c r="A87" s="223" t="s">
        <v>445</v>
      </c>
      <c r="B87" s="97" t="s">
        <v>410</v>
      </c>
      <c r="C87" s="223" t="s">
        <v>446</v>
      </c>
      <c r="D87" s="97" t="s">
        <v>410</v>
      </c>
      <c r="E87" s="229" t="s">
        <v>336</v>
      </c>
      <c r="F87" s="64" t="s">
        <v>63</v>
      </c>
      <c r="G87" s="186">
        <f>'波及効果（総括表）'!$K86*'5-3 雇用表 統合中分類・県内生産額 労働力投入係数'!P84</f>
        <v>0</v>
      </c>
      <c r="H87" s="186">
        <f>'波及効果（総括表）'!$K86*'5-3 雇用表 統合中分類・県内生産額 労働力投入係数'!Q84</f>
        <v>0</v>
      </c>
      <c r="I87" s="186">
        <f>'波及効果（総括表）'!$K86*'5-3 雇用表 統合中分類・県内生産額 労働力投入係数'!R84</f>
        <v>0</v>
      </c>
      <c r="J87" s="186">
        <f>'波及効果（総括表）'!$K86*'5-3 雇用表 統合中分類・県内生産額 労働力投入係数'!S84</f>
        <v>0</v>
      </c>
      <c r="K87" s="186">
        <f>'波及効果（総括表）'!$K86*'5-3 雇用表 統合中分類・県内生産額 労働力投入係数'!T84</f>
        <v>0</v>
      </c>
      <c r="L87" s="186">
        <f>'波及効果（総括表）'!$K86*'5-3 雇用表 統合中分類・県内生産額 労働力投入係数'!U84</f>
        <v>0</v>
      </c>
      <c r="M87" s="186">
        <f>'波及効果（総括表）'!$K86*'5-3 雇用表 統合中分類・県内生産額 労働力投入係数'!V84</f>
        <v>0</v>
      </c>
      <c r="N87" s="186">
        <f>'波及効果（総括表）'!$K86*'5-3 雇用表 統合中分類・県内生産額 労働力投入係数'!W84</f>
        <v>0</v>
      </c>
      <c r="O87" s="186">
        <f>'波及効果（総括表）'!$O86*'5-3 雇用表 統合中分類・県内生産額 労働力投入係数'!P84</f>
        <v>0</v>
      </c>
      <c r="P87" s="186">
        <f>'波及効果（総括表）'!$O86*'5-3 雇用表 統合中分類・県内生産額 労働力投入係数'!Q84</f>
        <v>0</v>
      </c>
      <c r="Q87" s="186">
        <f>'波及効果（総括表）'!$O86*'5-3 雇用表 統合中分類・県内生産額 労働力投入係数'!R84</f>
        <v>0</v>
      </c>
      <c r="R87" s="186">
        <f>'波及効果（総括表）'!$O86*'5-3 雇用表 統合中分類・県内生産額 労働力投入係数'!S84</f>
        <v>0</v>
      </c>
      <c r="S87" s="186">
        <f>'波及効果（総括表）'!$O86*'5-3 雇用表 統合中分類・県内生産額 労働力投入係数'!T84</f>
        <v>0</v>
      </c>
      <c r="T87" s="186">
        <f>'波及効果（総括表）'!$O86*'5-3 雇用表 統合中分類・県内生産額 労働力投入係数'!U84</f>
        <v>0</v>
      </c>
      <c r="U87" s="186">
        <f>'波及効果（総括表）'!$O86*'5-3 雇用表 統合中分類・県内生産額 労働力投入係数'!V84</f>
        <v>0</v>
      </c>
      <c r="V87" s="186">
        <f>'波及効果（総括表）'!$O86*'5-3 雇用表 統合中分類・県内生産額 労働力投入係数'!W84</f>
        <v>0</v>
      </c>
      <c r="W87" s="186">
        <f>'波及効果（総括表）'!$S86*'5-3 雇用表 統合中分類・県内生産額 労働力投入係数'!P84</f>
        <v>0</v>
      </c>
      <c r="X87" s="186">
        <f>'波及効果（総括表）'!$S86*'5-3 雇用表 統合中分類・県内生産額 労働力投入係数'!Q84</f>
        <v>0</v>
      </c>
      <c r="Y87" s="186">
        <f>'波及効果（総括表）'!$S86*'5-3 雇用表 統合中分類・県内生産額 労働力投入係数'!R84</f>
        <v>0</v>
      </c>
      <c r="Z87" s="186">
        <f>'波及効果（総括表）'!$S86*'5-3 雇用表 統合中分類・県内生産額 労働力投入係数'!S84</f>
        <v>0</v>
      </c>
      <c r="AA87" s="186">
        <f>'波及効果（総括表）'!$S86*'5-3 雇用表 統合中分類・県内生産額 労働力投入係数'!T84</f>
        <v>0</v>
      </c>
      <c r="AB87" s="186">
        <f>'波及効果（総括表）'!$S86*'5-3 雇用表 統合中分類・県内生産額 労働力投入係数'!U84</f>
        <v>0</v>
      </c>
      <c r="AC87" s="186">
        <f>'波及効果（総括表）'!$S86*'5-3 雇用表 統合中分類・県内生産額 労働力投入係数'!V84</f>
        <v>0</v>
      </c>
      <c r="AD87" s="186">
        <f>'波及効果（総括表）'!$S86*'5-3 雇用表 統合中分類・県内生産額 労働力投入係数'!W84</f>
        <v>0</v>
      </c>
      <c r="AE87" s="186">
        <f>'波及効果（総括表）'!$AA86*'5-3 雇用表 統合中分類・県内生産額 労働力投入係数'!P84</f>
        <v>0</v>
      </c>
      <c r="AF87" s="186">
        <f>'波及効果（総括表）'!$AA86*'5-3 雇用表 統合中分類・県内生産額 労働力投入係数'!Q84</f>
        <v>0</v>
      </c>
      <c r="AG87" s="186">
        <f>'波及効果（総括表）'!$AA86*'5-3 雇用表 統合中分類・県内生産額 労働力投入係数'!R84</f>
        <v>0</v>
      </c>
      <c r="AH87" s="186">
        <f>'波及効果（総括表）'!$AA86*'5-3 雇用表 統合中分類・県内生産額 労働力投入係数'!S84</f>
        <v>0</v>
      </c>
      <c r="AI87" s="186">
        <f>'波及効果（総括表）'!$AA86*'5-3 雇用表 統合中分類・県内生産額 労働力投入係数'!T84</f>
        <v>0</v>
      </c>
      <c r="AJ87" s="186">
        <f>'波及効果（総括表）'!$AA86*'5-3 雇用表 統合中分類・県内生産額 労働力投入係数'!U84</f>
        <v>0</v>
      </c>
      <c r="AK87" s="186">
        <f>'波及効果（総括表）'!$AA86*'5-3 雇用表 統合中分類・県内生産額 労働力投入係数'!V84</f>
        <v>0</v>
      </c>
      <c r="AL87" s="186">
        <f>'波及効果（総括表）'!$AA86*'5-3 雇用表 統合中分類・県内生産額 労働力投入係数'!W84</f>
        <v>0</v>
      </c>
      <c r="AM87" s="186">
        <f>'波及効果（総括表）'!$AE86*'5-3 雇用表 統合中分類・県内生産額 労働力投入係数'!P84</f>
        <v>0</v>
      </c>
      <c r="AN87" s="186">
        <f>'波及効果（総括表）'!$AE86*'5-3 雇用表 統合中分類・県内生産額 労働力投入係数'!Q84</f>
        <v>0</v>
      </c>
      <c r="AO87" s="186">
        <f>'波及効果（総括表）'!$AE86*'5-3 雇用表 統合中分類・県内生産額 労働力投入係数'!R84</f>
        <v>0</v>
      </c>
      <c r="AP87" s="186">
        <f>'波及効果（総括表）'!$AE86*'5-3 雇用表 統合中分類・県内生産額 労働力投入係数'!S84</f>
        <v>0</v>
      </c>
      <c r="AQ87" s="186">
        <f>'波及効果（総括表）'!$AE86*'5-3 雇用表 統合中分類・県内生産額 労働力投入係数'!T84</f>
        <v>0</v>
      </c>
      <c r="AR87" s="186">
        <f>'波及効果（総括表）'!$AE86*'5-3 雇用表 統合中分類・県内生産額 労働力投入係数'!U84</f>
        <v>0</v>
      </c>
      <c r="AS87" s="186">
        <f>'波及効果（総括表）'!$AE86*'5-3 雇用表 統合中分類・県内生産額 労働力投入係数'!V84</f>
        <v>0</v>
      </c>
      <c r="AT87" s="186">
        <f>'波及効果（総括表）'!$AE86*'5-3 雇用表 統合中分類・県内生産額 労働力投入係数'!W84</f>
        <v>0</v>
      </c>
    </row>
    <row r="88" spans="1:46" s="46" customFormat="1">
      <c r="A88" s="223" t="s">
        <v>445</v>
      </c>
      <c r="B88" s="97" t="s">
        <v>410</v>
      </c>
      <c r="C88" s="223" t="s">
        <v>446</v>
      </c>
      <c r="D88" s="97" t="s">
        <v>410</v>
      </c>
      <c r="E88" s="229" t="s">
        <v>337</v>
      </c>
      <c r="F88" s="64" t="s">
        <v>64</v>
      </c>
      <c r="G88" s="186">
        <f>'波及効果（総括表）'!$K87*'5-3 雇用表 統合中分類・県内生産額 労働力投入係数'!P85</f>
        <v>0</v>
      </c>
      <c r="H88" s="186">
        <f>'波及効果（総括表）'!$K87*'5-3 雇用表 統合中分類・県内生産額 労働力投入係数'!Q85</f>
        <v>0</v>
      </c>
      <c r="I88" s="186">
        <f>'波及効果（総括表）'!$K87*'5-3 雇用表 統合中分類・県内生産額 労働力投入係数'!R85</f>
        <v>0</v>
      </c>
      <c r="J88" s="186">
        <f>'波及効果（総括表）'!$K87*'5-3 雇用表 統合中分類・県内生産額 労働力投入係数'!S85</f>
        <v>0</v>
      </c>
      <c r="K88" s="186">
        <f>'波及効果（総括表）'!$K87*'5-3 雇用表 統合中分類・県内生産額 労働力投入係数'!T85</f>
        <v>0</v>
      </c>
      <c r="L88" s="186">
        <f>'波及効果（総括表）'!$K87*'5-3 雇用表 統合中分類・県内生産額 労働力投入係数'!U85</f>
        <v>0</v>
      </c>
      <c r="M88" s="186">
        <f>'波及効果（総括表）'!$K87*'5-3 雇用表 統合中分類・県内生産額 労働力投入係数'!V85</f>
        <v>0</v>
      </c>
      <c r="N88" s="186">
        <f>'波及効果（総括表）'!$K87*'5-3 雇用表 統合中分類・県内生産額 労働力投入係数'!W85</f>
        <v>0</v>
      </c>
      <c r="O88" s="186">
        <f>'波及効果（総括表）'!$O87*'5-3 雇用表 統合中分類・県内生産額 労働力投入係数'!P85</f>
        <v>0</v>
      </c>
      <c r="P88" s="186">
        <f>'波及効果（総括表）'!$O87*'5-3 雇用表 統合中分類・県内生産額 労働力投入係数'!Q85</f>
        <v>0</v>
      </c>
      <c r="Q88" s="186">
        <f>'波及効果（総括表）'!$O87*'5-3 雇用表 統合中分類・県内生産額 労働力投入係数'!R85</f>
        <v>0</v>
      </c>
      <c r="R88" s="186">
        <f>'波及効果（総括表）'!$O87*'5-3 雇用表 統合中分類・県内生産額 労働力投入係数'!S85</f>
        <v>0</v>
      </c>
      <c r="S88" s="186">
        <f>'波及効果（総括表）'!$O87*'5-3 雇用表 統合中分類・県内生産額 労働力投入係数'!T85</f>
        <v>0</v>
      </c>
      <c r="T88" s="186">
        <f>'波及効果（総括表）'!$O87*'5-3 雇用表 統合中分類・県内生産額 労働力投入係数'!U85</f>
        <v>0</v>
      </c>
      <c r="U88" s="186">
        <f>'波及効果（総括表）'!$O87*'5-3 雇用表 統合中分類・県内生産額 労働力投入係数'!V85</f>
        <v>0</v>
      </c>
      <c r="V88" s="186">
        <f>'波及効果（総括表）'!$O87*'5-3 雇用表 統合中分類・県内生産額 労働力投入係数'!W85</f>
        <v>0</v>
      </c>
      <c r="W88" s="186">
        <f>'波及効果（総括表）'!$S87*'5-3 雇用表 統合中分類・県内生産額 労働力投入係数'!P85</f>
        <v>0</v>
      </c>
      <c r="X88" s="186">
        <f>'波及効果（総括表）'!$S87*'5-3 雇用表 統合中分類・県内生産額 労働力投入係数'!Q85</f>
        <v>0</v>
      </c>
      <c r="Y88" s="186">
        <f>'波及効果（総括表）'!$S87*'5-3 雇用表 統合中分類・県内生産額 労働力投入係数'!R85</f>
        <v>0</v>
      </c>
      <c r="Z88" s="186">
        <f>'波及効果（総括表）'!$S87*'5-3 雇用表 統合中分類・県内生産額 労働力投入係数'!S85</f>
        <v>0</v>
      </c>
      <c r="AA88" s="186">
        <f>'波及効果（総括表）'!$S87*'5-3 雇用表 統合中分類・県内生産額 労働力投入係数'!T85</f>
        <v>0</v>
      </c>
      <c r="AB88" s="186">
        <f>'波及効果（総括表）'!$S87*'5-3 雇用表 統合中分類・県内生産額 労働力投入係数'!U85</f>
        <v>0</v>
      </c>
      <c r="AC88" s="186">
        <f>'波及効果（総括表）'!$S87*'5-3 雇用表 統合中分類・県内生産額 労働力投入係数'!V85</f>
        <v>0</v>
      </c>
      <c r="AD88" s="186">
        <f>'波及効果（総括表）'!$S87*'5-3 雇用表 統合中分類・県内生産額 労働力投入係数'!W85</f>
        <v>0</v>
      </c>
      <c r="AE88" s="186">
        <f>'波及効果（総括表）'!$AA87*'5-3 雇用表 統合中分類・県内生産額 労働力投入係数'!P85</f>
        <v>0</v>
      </c>
      <c r="AF88" s="186">
        <f>'波及効果（総括表）'!$AA87*'5-3 雇用表 統合中分類・県内生産額 労働力投入係数'!Q85</f>
        <v>0</v>
      </c>
      <c r="AG88" s="186">
        <f>'波及効果（総括表）'!$AA87*'5-3 雇用表 統合中分類・県内生産額 労働力投入係数'!R85</f>
        <v>0</v>
      </c>
      <c r="AH88" s="186">
        <f>'波及効果（総括表）'!$AA87*'5-3 雇用表 統合中分類・県内生産額 労働力投入係数'!S85</f>
        <v>0</v>
      </c>
      <c r="AI88" s="186">
        <f>'波及効果（総括表）'!$AA87*'5-3 雇用表 統合中分類・県内生産額 労働力投入係数'!T85</f>
        <v>0</v>
      </c>
      <c r="AJ88" s="186">
        <f>'波及効果（総括表）'!$AA87*'5-3 雇用表 統合中分類・県内生産額 労働力投入係数'!U85</f>
        <v>0</v>
      </c>
      <c r="AK88" s="186">
        <f>'波及効果（総括表）'!$AA87*'5-3 雇用表 統合中分類・県内生産額 労働力投入係数'!V85</f>
        <v>0</v>
      </c>
      <c r="AL88" s="186">
        <f>'波及効果（総括表）'!$AA87*'5-3 雇用表 統合中分類・県内生産額 労働力投入係数'!W85</f>
        <v>0</v>
      </c>
      <c r="AM88" s="186">
        <f>'波及効果（総括表）'!$AE87*'5-3 雇用表 統合中分類・県内生産額 労働力投入係数'!P85</f>
        <v>0</v>
      </c>
      <c r="AN88" s="186">
        <f>'波及効果（総括表）'!$AE87*'5-3 雇用表 統合中分類・県内生産額 労働力投入係数'!Q85</f>
        <v>0</v>
      </c>
      <c r="AO88" s="186">
        <f>'波及効果（総括表）'!$AE87*'5-3 雇用表 統合中分類・県内生産額 労働力投入係数'!R85</f>
        <v>0</v>
      </c>
      <c r="AP88" s="186">
        <f>'波及効果（総括表）'!$AE87*'5-3 雇用表 統合中分類・県内生産額 労働力投入係数'!S85</f>
        <v>0</v>
      </c>
      <c r="AQ88" s="186">
        <f>'波及効果（総括表）'!$AE87*'5-3 雇用表 統合中分類・県内生産額 労働力投入係数'!T85</f>
        <v>0</v>
      </c>
      <c r="AR88" s="186">
        <f>'波及効果（総括表）'!$AE87*'5-3 雇用表 統合中分類・県内生産額 労働力投入係数'!U85</f>
        <v>0</v>
      </c>
      <c r="AS88" s="186">
        <f>'波及効果（総括表）'!$AE87*'5-3 雇用表 統合中分類・県内生産額 労働力投入係数'!V85</f>
        <v>0</v>
      </c>
      <c r="AT88" s="186">
        <f>'波及効果（総括表）'!$AE87*'5-3 雇用表 統合中分類・県内生産額 労働力投入係数'!W85</f>
        <v>0</v>
      </c>
    </row>
    <row r="89" spans="1:46" s="46" customFormat="1">
      <c r="A89" s="225" t="s">
        <v>445</v>
      </c>
      <c r="B89" s="220" t="s">
        <v>410</v>
      </c>
      <c r="C89" s="225" t="s">
        <v>446</v>
      </c>
      <c r="D89" s="220" t="s">
        <v>410</v>
      </c>
      <c r="E89" s="228" t="s">
        <v>338</v>
      </c>
      <c r="F89" s="221" t="s">
        <v>65</v>
      </c>
      <c r="G89" s="187">
        <f>'波及効果（総括表）'!$K88*'5-3 雇用表 統合中分類・県内生産額 労働力投入係数'!P86</f>
        <v>0</v>
      </c>
      <c r="H89" s="187">
        <f>'波及効果（総括表）'!$K88*'5-3 雇用表 統合中分類・県内生産額 労働力投入係数'!Q86</f>
        <v>0</v>
      </c>
      <c r="I89" s="187">
        <f>'波及効果（総括表）'!$K88*'5-3 雇用表 統合中分類・県内生産額 労働力投入係数'!R86</f>
        <v>0</v>
      </c>
      <c r="J89" s="187">
        <f>'波及効果（総括表）'!$K88*'5-3 雇用表 統合中分類・県内生産額 労働力投入係数'!S86</f>
        <v>0</v>
      </c>
      <c r="K89" s="187">
        <f>'波及効果（総括表）'!$K88*'5-3 雇用表 統合中分類・県内生産額 労働力投入係数'!T86</f>
        <v>0</v>
      </c>
      <c r="L89" s="187">
        <f>'波及効果（総括表）'!$K88*'5-3 雇用表 統合中分類・県内生産額 労働力投入係数'!U86</f>
        <v>0</v>
      </c>
      <c r="M89" s="187">
        <f>'波及効果（総括表）'!$K88*'5-3 雇用表 統合中分類・県内生産額 労働力投入係数'!V86</f>
        <v>0</v>
      </c>
      <c r="N89" s="187">
        <f>'波及効果（総括表）'!$K88*'5-3 雇用表 統合中分類・県内生産額 労働力投入係数'!W86</f>
        <v>0</v>
      </c>
      <c r="O89" s="187">
        <f>'波及効果（総括表）'!$O88*'5-3 雇用表 統合中分類・県内生産額 労働力投入係数'!P86</f>
        <v>0</v>
      </c>
      <c r="P89" s="187">
        <f>'波及効果（総括表）'!$O88*'5-3 雇用表 統合中分類・県内生産額 労働力投入係数'!Q86</f>
        <v>0</v>
      </c>
      <c r="Q89" s="187">
        <f>'波及効果（総括表）'!$O88*'5-3 雇用表 統合中分類・県内生産額 労働力投入係数'!R86</f>
        <v>0</v>
      </c>
      <c r="R89" s="187">
        <f>'波及効果（総括表）'!$O88*'5-3 雇用表 統合中分類・県内生産額 労働力投入係数'!S86</f>
        <v>0</v>
      </c>
      <c r="S89" s="187">
        <f>'波及効果（総括表）'!$O88*'5-3 雇用表 統合中分類・県内生産額 労働力投入係数'!T86</f>
        <v>0</v>
      </c>
      <c r="T89" s="187">
        <f>'波及効果（総括表）'!$O88*'5-3 雇用表 統合中分類・県内生産額 労働力投入係数'!U86</f>
        <v>0</v>
      </c>
      <c r="U89" s="187">
        <f>'波及効果（総括表）'!$O88*'5-3 雇用表 統合中分類・県内生産額 労働力投入係数'!V86</f>
        <v>0</v>
      </c>
      <c r="V89" s="187">
        <f>'波及効果（総括表）'!$O88*'5-3 雇用表 統合中分類・県内生産額 労働力投入係数'!W86</f>
        <v>0</v>
      </c>
      <c r="W89" s="187">
        <f>'波及効果（総括表）'!$S88*'5-3 雇用表 統合中分類・県内生産額 労働力投入係数'!P86</f>
        <v>0</v>
      </c>
      <c r="X89" s="187">
        <f>'波及効果（総括表）'!$S88*'5-3 雇用表 統合中分類・県内生産額 労働力投入係数'!Q86</f>
        <v>0</v>
      </c>
      <c r="Y89" s="187">
        <f>'波及効果（総括表）'!$S88*'5-3 雇用表 統合中分類・県内生産額 労働力投入係数'!R86</f>
        <v>0</v>
      </c>
      <c r="Z89" s="187">
        <f>'波及効果（総括表）'!$S88*'5-3 雇用表 統合中分類・県内生産額 労働力投入係数'!S86</f>
        <v>0</v>
      </c>
      <c r="AA89" s="187">
        <f>'波及効果（総括表）'!$S88*'5-3 雇用表 統合中分類・県内生産額 労働力投入係数'!T86</f>
        <v>0</v>
      </c>
      <c r="AB89" s="187">
        <f>'波及効果（総括表）'!$S88*'5-3 雇用表 統合中分類・県内生産額 労働力投入係数'!U86</f>
        <v>0</v>
      </c>
      <c r="AC89" s="187">
        <f>'波及効果（総括表）'!$S88*'5-3 雇用表 統合中分類・県内生産額 労働力投入係数'!V86</f>
        <v>0</v>
      </c>
      <c r="AD89" s="187">
        <f>'波及効果（総括表）'!$S88*'5-3 雇用表 統合中分類・県内生産額 労働力投入係数'!W86</f>
        <v>0</v>
      </c>
      <c r="AE89" s="187">
        <f>'波及効果（総括表）'!$AA88*'5-3 雇用表 統合中分類・県内生産額 労働力投入係数'!P86</f>
        <v>0</v>
      </c>
      <c r="AF89" s="187">
        <f>'波及効果（総括表）'!$AA88*'5-3 雇用表 統合中分類・県内生産額 労働力投入係数'!Q86</f>
        <v>0</v>
      </c>
      <c r="AG89" s="187">
        <f>'波及効果（総括表）'!$AA88*'5-3 雇用表 統合中分類・県内生産額 労働力投入係数'!R86</f>
        <v>0</v>
      </c>
      <c r="AH89" s="187">
        <f>'波及効果（総括表）'!$AA88*'5-3 雇用表 統合中分類・県内生産額 労働力投入係数'!S86</f>
        <v>0</v>
      </c>
      <c r="AI89" s="187">
        <f>'波及効果（総括表）'!$AA88*'5-3 雇用表 統合中分類・県内生産額 労働力投入係数'!T86</f>
        <v>0</v>
      </c>
      <c r="AJ89" s="187">
        <f>'波及効果（総括表）'!$AA88*'5-3 雇用表 統合中分類・県内生産額 労働力投入係数'!U86</f>
        <v>0</v>
      </c>
      <c r="AK89" s="187">
        <f>'波及効果（総括表）'!$AA88*'5-3 雇用表 統合中分類・県内生産額 労働力投入係数'!V86</f>
        <v>0</v>
      </c>
      <c r="AL89" s="187">
        <f>'波及効果（総括表）'!$AA88*'5-3 雇用表 統合中分類・県内生産額 労働力投入係数'!W86</f>
        <v>0</v>
      </c>
      <c r="AM89" s="187">
        <f>'波及効果（総括表）'!$AE88*'5-3 雇用表 統合中分類・県内生産額 労働力投入係数'!P86</f>
        <v>0</v>
      </c>
      <c r="AN89" s="187">
        <f>'波及効果（総括表）'!$AE88*'5-3 雇用表 統合中分類・県内生産額 労働力投入係数'!Q86</f>
        <v>0</v>
      </c>
      <c r="AO89" s="187">
        <f>'波及効果（総括表）'!$AE88*'5-3 雇用表 統合中分類・県内生産額 労働力投入係数'!R86</f>
        <v>0</v>
      </c>
      <c r="AP89" s="187">
        <f>'波及効果（総括表）'!$AE88*'5-3 雇用表 統合中分類・県内生産額 労働力投入係数'!S86</f>
        <v>0</v>
      </c>
      <c r="AQ89" s="187">
        <f>'波及効果（総括表）'!$AE88*'5-3 雇用表 統合中分類・県内生産額 労働力投入係数'!T86</f>
        <v>0</v>
      </c>
      <c r="AR89" s="187">
        <f>'波及効果（総括表）'!$AE88*'5-3 雇用表 統合中分類・県内生産額 労働力投入係数'!U86</f>
        <v>0</v>
      </c>
      <c r="AS89" s="187">
        <f>'波及効果（総括表）'!$AE88*'5-3 雇用表 統合中分類・県内生産額 労働力投入係数'!V86</f>
        <v>0</v>
      </c>
      <c r="AT89" s="187">
        <f>'波及効果（総括表）'!$AE88*'5-3 雇用表 統合中分類・県内生産額 労働力投入係数'!W86</f>
        <v>0</v>
      </c>
    </row>
    <row r="90" spans="1:46" s="46" customFormat="1">
      <c r="A90" s="223" t="s">
        <v>445</v>
      </c>
      <c r="B90" s="97" t="s">
        <v>410</v>
      </c>
      <c r="C90" s="223" t="s">
        <v>446</v>
      </c>
      <c r="D90" s="97" t="s">
        <v>410</v>
      </c>
      <c r="E90" s="229" t="s">
        <v>339</v>
      </c>
      <c r="F90" s="64" t="s">
        <v>66</v>
      </c>
      <c r="G90" s="186">
        <f>'波及効果（総括表）'!$K89*'5-3 雇用表 統合中分類・県内生産額 労働力投入係数'!P87</f>
        <v>0</v>
      </c>
      <c r="H90" s="186">
        <f>'波及効果（総括表）'!$K89*'5-3 雇用表 統合中分類・県内生産額 労働力投入係数'!Q87</f>
        <v>0</v>
      </c>
      <c r="I90" s="186">
        <f>'波及効果（総括表）'!$K89*'5-3 雇用表 統合中分類・県内生産額 労働力投入係数'!R87</f>
        <v>0</v>
      </c>
      <c r="J90" s="186">
        <f>'波及効果（総括表）'!$K89*'5-3 雇用表 統合中分類・県内生産額 労働力投入係数'!S87</f>
        <v>0</v>
      </c>
      <c r="K90" s="186">
        <f>'波及効果（総括表）'!$K89*'5-3 雇用表 統合中分類・県内生産額 労働力投入係数'!T87</f>
        <v>0</v>
      </c>
      <c r="L90" s="186">
        <f>'波及効果（総括表）'!$K89*'5-3 雇用表 統合中分類・県内生産額 労働力投入係数'!U87</f>
        <v>0</v>
      </c>
      <c r="M90" s="186">
        <f>'波及効果（総括表）'!$K89*'5-3 雇用表 統合中分類・県内生産額 労働力投入係数'!V87</f>
        <v>0</v>
      </c>
      <c r="N90" s="186">
        <f>'波及効果（総括表）'!$K89*'5-3 雇用表 統合中分類・県内生産額 労働力投入係数'!W87</f>
        <v>0</v>
      </c>
      <c r="O90" s="186">
        <f>'波及効果（総括表）'!$O89*'5-3 雇用表 統合中分類・県内生産額 労働力投入係数'!P87</f>
        <v>0</v>
      </c>
      <c r="P90" s="186">
        <f>'波及効果（総括表）'!$O89*'5-3 雇用表 統合中分類・県内生産額 労働力投入係数'!Q87</f>
        <v>0</v>
      </c>
      <c r="Q90" s="186">
        <f>'波及効果（総括表）'!$O89*'5-3 雇用表 統合中分類・県内生産額 労働力投入係数'!R87</f>
        <v>0</v>
      </c>
      <c r="R90" s="186">
        <f>'波及効果（総括表）'!$O89*'5-3 雇用表 統合中分類・県内生産額 労働力投入係数'!S87</f>
        <v>0</v>
      </c>
      <c r="S90" s="186">
        <f>'波及効果（総括表）'!$O89*'5-3 雇用表 統合中分類・県内生産額 労働力投入係数'!T87</f>
        <v>0</v>
      </c>
      <c r="T90" s="186">
        <f>'波及効果（総括表）'!$O89*'5-3 雇用表 統合中分類・県内生産額 労働力投入係数'!U87</f>
        <v>0</v>
      </c>
      <c r="U90" s="186">
        <f>'波及効果（総括表）'!$O89*'5-3 雇用表 統合中分類・県内生産額 労働力投入係数'!V87</f>
        <v>0</v>
      </c>
      <c r="V90" s="186">
        <f>'波及効果（総括表）'!$O89*'5-3 雇用表 統合中分類・県内生産額 労働力投入係数'!W87</f>
        <v>0</v>
      </c>
      <c r="W90" s="186">
        <f>'波及効果（総括表）'!$S89*'5-3 雇用表 統合中分類・県内生産額 労働力投入係数'!P87</f>
        <v>0</v>
      </c>
      <c r="X90" s="186">
        <f>'波及効果（総括表）'!$S89*'5-3 雇用表 統合中分類・県内生産額 労働力投入係数'!Q87</f>
        <v>0</v>
      </c>
      <c r="Y90" s="186">
        <f>'波及効果（総括表）'!$S89*'5-3 雇用表 統合中分類・県内生産額 労働力投入係数'!R87</f>
        <v>0</v>
      </c>
      <c r="Z90" s="186">
        <f>'波及効果（総括表）'!$S89*'5-3 雇用表 統合中分類・県内生産額 労働力投入係数'!S87</f>
        <v>0</v>
      </c>
      <c r="AA90" s="186">
        <f>'波及効果（総括表）'!$S89*'5-3 雇用表 統合中分類・県内生産額 労働力投入係数'!T87</f>
        <v>0</v>
      </c>
      <c r="AB90" s="186">
        <f>'波及効果（総括表）'!$S89*'5-3 雇用表 統合中分類・県内生産額 労働力投入係数'!U87</f>
        <v>0</v>
      </c>
      <c r="AC90" s="186">
        <f>'波及効果（総括表）'!$S89*'5-3 雇用表 統合中分類・県内生産額 労働力投入係数'!V87</f>
        <v>0</v>
      </c>
      <c r="AD90" s="186">
        <f>'波及効果（総括表）'!$S89*'5-3 雇用表 統合中分類・県内生産額 労働力投入係数'!W87</f>
        <v>0</v>
      </c>
      <c r="AE90" s="186">
        <f>'波及効果（総括表）'!$AA89*'5-3 雇用表 統合中分類・県内生産額 労働力投入係数'!P87</f>
        <v>0</v>
      </c>
      <c r="AF90" s="186">
        <f>'波及効果（総括表）'!$AA89*'5-3 雇用表 統合中分類・県内生産額 労働力投入係数'!Q87</f>
        <v>0</v>
      </c>
      <c r="AG90" s="186">
        <f>'波及効果（総括表）'!$AA89*'5-3 雇用表 統合中分類・県内生産額 労働力投入係数'!R87</f>
        <v>0</v>
      </c>
      <c r="AH90" s="186">
        <f>'波及効果（総括表）'!$AA89*'5-3 雇用表 統合中分類・県内生産額 労働力投入係数'!S87</f>
        <v>0</v>
      </c>
      <c r="AI90" s="186">
        <f>'波及効果（総括表）'!$AA89*'5-3 雇用表 統合中分類・県内生産額 労働力投入係数'!T87</f>
        <v>0</v>
      </c>
      <c r="AJ90" s="186">
        <f>'波及効果（総括表）'!$AA89*'5-3 雇用表 統合中分類・県内生産額 労働力投入係数'!U87</f>
        <v>0</v>
      </c>
      <c r="AK90" s="186">
        <f>'波及効果（総括表）'!$AA89*'5-3 雇用表 統合中分類・県内生産額 労働力投入係数'!V87</f>
        <v>0</v>
      </c>
      <c r="AL90" s="186">
        <f>'波及効果（総括表）'!$AA89*'5-3 雇用表 統合中分類・県内生産額 労働力投入係数'!W87</f>
        <v>0</v>
      </c>
      <c r="AM90" s="186">
        <f>'波及効果（総括表）'!$AE89*'5-3 雇用表 統合中分類・県内生産額 労働力投入係数'!P87</f>
        <v>0</v>
      </c>
      <c r="AN90" s="186">
        <f>'波及効果（総括表）'!$AE89*'5-3 雇用表 統合中分類・県内生産額 労働力投入係数'!Q87</f>
        <v>0</v>
      </c>
      <c r="AO90" s="186">
        <f>'波及効果（総括表）'!$AE89*'5-3 雇用表 統合中分類・県内生産額 労働力投入係数'!R87</f>
        <v>0</v>
      </c>
      <c r="AP90" s="186">
        <f>'波及効果（総括表）'!$AE89*'5-3 雇用表 統合中分類・県内生産額 労働力投入係数'!S87</f>
        <v>0</v>
      </c>
      <c r="AQ90" s="186">
        <f>'波及効果（総括表）'!$AE89*'5-3 雇用表 統合中分類・県内生産額 労働力投入係数'!T87</f>
        <v>0</v>
      </c>
      <c r="AR90" s="186">
        <f>'波及効果（総括表）'!$AE89*'5-3 雇用表 統合中分類・県内生産額 労働力投入係数'!U87</f>
        <v>0</v>
      </c>
      <c r="AS90" s="186">
        <f>'波及効果（総括表）'!$AE89*'5-3 雇用表 統合中分類・県内生産額 労働力投入係数'!V87</f>
        <v>0</v>
      </c>
      <c r="AT90" s="186">
        <f>'波及効果（総括表）'!$AE89*'5-3 雇用表 統合中分類・県内生産額 労働力投入係数'!W87</f>
        <v>0</v>
      </c>
    </row>
    <row r="91" spans="1:46" s="46" customFormat="1">
      <c r="A91" s="223" t="s">
        <v>445</v>
      </c>
      <c r="B91" s="97" t="s">
        <v>410</v>
      </c>
      <c r="C91" s="223" t="s">
        <v>446</v>
      </c>
      <c r="D91" s="97" t="s">
        <v>410</v>
      </c>
      <c r="E91" s="229" t="s">
        <v>340</v>
      </c>
      <c r="F91" s="64" t="s">
        <v>389</v>
      </c>
      <c r="G91" s="186">
        <f>'波及効果（総括表）'!$K90*'5-3 雇用表 統合中分類・県内生産額 労働力投入係数'!P88</f>
        <v>0</v>
      </c>
      <c r="H91" s="186">
        <f>'波及効果（総括表）'!$K90*'5-3 雇用表 統合中分類・県内生産額 労働力投入係数'!Q88</f>
        <v>0</v>
      </c>
      <c r="I91" s="186">
        <f>'波及効果（総括表）'!$K90*'5-3 雇用表 統合中分類・県内生産額 労働力投入係数'!R88</f>
        <v>0</v>
      </c>
      <c r="J91" s="186">
        <f>'波及効果（総括表）'!$K90*'5-3 雇用表 統合中分類・県内生産額 労働力投入係数'!S88</f>
        <v>0</v>
      </c>
      <c r="K91" s="186">
        <f>'波及効果（総括表）'!$K90*'5-3 雇用表 統合中分類・県内生産額 労働力投入係数'!T88</f>
        <v>0</v>
      </c>
      <c r="L91" s="186">
        <f>'波及効果（総括表）'!$K90*'5-3 雇用表 統合中分類・県内生産額 労働力投入係数'!U88</f>
        <v>0</v>
      </c>
      <c r="M91" s="186">
        <f>'波及効果（総括表）'!$K90*'5-3 雇用表 統合中分類・県内生産額 労働力投入係数'!V88</f>
        <v>0</v>
      </c>
      <c r="N91" s="186">
        <f>'波及効果（総括表）'!$K90*'5-3 雇用表 統合中分類・県内生産額 労働力投入係数'!W88</f>
        <v>0</v>
      </c>
      <c r="O91" s="186">
        <f>'波及効果（総括表）'!$O90*'5-3 雇用表 統合中分類・県内生産額 労働力投入係数'!P88</f>
        <v>0</v>
      </c>
      <c r="P91" s="186">
        <f>'波及効果（総括表）'!$O90*'5-3 雇用表 統合中分類・県内生産額 労働力投入係数'!Q88</f>
        <v>0</v>
      </c>
      <c r="Q91" s="186">
        <f>'波及効果（総括表）'!$O90*'5-3 雇用表 統合中分類・県内生産額 労働力投入係数'!R88</f>
        <v>0</v>
      </c>
      <c r="R91" s="186">
        <f>'波及効果（総括表）'!$O90*'5-3 雇用表 統合中分類・県内生産額 労働力投入係数'!S88</f>
        <v>0</v>
      </c>
      <c r="S91" s="186">
        <f>'波及効果（総括表）'!$O90*'5-3 雇用表 統合中分類・県内生産額 労働力投入係数'!T88</f>
        <v>0</v>
      </c>
      <c r="T91" s="186">
        <f>'波及効果（総括表）'!$O90*'5-3 雇用表 統合中分類・県内生産額 労働力投入係数'!U88</f>
        <v>0</v>
      </c>
      <c r="U91" s="186">
        <f>'波及効果（総括表）'!$O90*'5-3 雇用表 統合中分類・県内生産額 労働力投入係数'!V88</f>
        <v>0</v>
      </c>
      <c r="V91" s="186">
        <f>'波及効果（総括表）'!$O90*'5-3 雇用表 統合中分類・県内生産額 労働力投入係数'!W88</f>
        <v>0</v>
      </c>
      <c r="W91" s="186">
        <f>'波及効果（総括表）'!$S90*'5-3 雇用表 統合中分類・県内生産額 労働力投入係数'!P88</f>
        <v>0</v>
      </c>
      <c r="X91" s="186">
        <f>'波及効果（総括表）'!$S90*'5-3 雇用表 統合中分類・県内生産額 労働力投入係数'!Q88</f>
        <v>0</v>
      </c>
      <c r="Y91" s="186">
        <f>'波及効果（総括表）'!$S90*'5-3 雇用表 統合中分類・県内生産額 労働力投入係数'!R88</f>
        <v>0</v>
      </c>
      <c r="Z91" s="186">
        <f>'波及効果（総括表）'!$S90*'5-3 雇用表 統合中分類・県内生産額 労働力投入係数'!S88</f>
        <v>0</v>
      </c>
      <c r="AA91" s="186">
        <f>'波及効果（総括表）'!$S90*'5-3 雇用表 統合中分類・県内生産額 労働力投入係数'!T88</f>
        <v>0</v>
      </c>
      <c r="AB91" s="186">
        <f>'波及効果（総括表）'!$S90*'5-3 雇用表 統合中分類・県内生産額 労働力投入係数'!U88</f>
        <v>0</v>
      </c>
      <c r="AC91" s="186">
        <f>'波及効果（総括表）'!$S90*'5-3 雇用表 統合中分類・県内生産額 労働力投入係数'!V88</f>
        <v>0</v>
      </c>
      <c r="AD91" s="186">
        <f>'波及効果（総括表）'!$S90*'5-3 雇用表 統合中分類・県内生産額 労働力投入係数'!W88</f>
        <v>0</v>
      </c>
      <c r="AE91" s="186">
        <f>'波及効果（総括表）'!$AA90*'5-3 雇用表 統合中分類・県内生産額 労働力投入係数'!P88</f>
        <v>0</v>
      </c>
      <c r="AF91" s="186">
        <f>'波及効果（総括表）'!$AA90*'5-3 雇用表 統合中分類・県内生産額 労働力投入係数'!Q88</f>
        <v>0</v>
      </c>
      <c r="AG91" s="186">
        <f>'波及効果（総括表）'!$AA90*'5-3 雇用表 統合中分類・県内生産額 労働力投入係数'!R88</f>
        <v>0</v>
      </c>
      <c r="AH91" s="186">
        <f>'波及効果（総括表）'!$AA90*'5-3 雇用表 統合中分類・県内生産額 労働力投入係数'!S88</f>
        <v>0</v>
      </c>
      <c r="AI91" s="186">
        <f>'波及効果（総括表）'!$AA90*'5-3 雇用表 統合中分類・県内生産額 労働力投入係数'!T88</f>
        <v>0</v>
      </c>
      <c r="AJ91" s="186">
        <f>'波及効果（総括表）'!$AA90*'5-3 雇用表 統合中分類・県内生産額 労働力投入係数'!U88</f>
        <v>0</v>
      </c>
      <c r="AK91" s="186">
        <f>'波及効果（総括表）'!$AA90*'5-3 雇用表 統合中分類・県内生産額 労働力投入係数'!V88</f>
        <v>0</v>
      </c>
      <c r="AL91" s="186">
        <f>'波及効果（総括表）'!$AA90*'5-3 雇用表 統合中分類・県内生産額 労働力投入係数'!W88</f>
        <v>0</v>
      </c>
      <c r="AM91" s="186">
        <f>'波及効果（総括表）'!$AE90*'5-3 雇用表 統合中分類・県内生産額 労働力投入係数'!P88</f>
        <v>0</v>
      </c>
      <c r="AN91" s="186">
        <f>'波及効果（総括表）'!$AE90*'5-3 雇用表 統合中分類・県内生産額 労働力投入係数'!Q88</f>
        <v>0</v>
      </c>
      <c r="AO91" s="186">
        <f>'波及効果（総括表）'!$AE90*'5-3 雇用表 統合中分類・県内生産額 労働力投入係数'!R88</f>
        <v>0</v>
      </c>
      <c r="AP91" s="186">
        <f>'波及効果（総括表）'!$AE90*'5-3 雇用表 統合中分類・県内生産額 労働力投入係数'!S88</f>
        <v>0</v>
      </c>
      <c r="AQ91" s="186">
        <f>'波及効果（総括表）'!$AE90*'5-3 雇用表 統合中分類・県内生産額 労働力投入係数'!T88</f>
        <v>0</v>
      </c>
      <c r="AR91" s="186">
        <f>'波及効果（総括表）'!$AE90*'5-3 雇用表 統合中分類・県内生産額 労働力投入係数'!U88</f>
        <v>0</v>
      </c>
      <c r="AS91" s="186">
        <f>'波及効果（総括表）'!$AE90*'5-3 雇用表 統合中分類・県内生産額 労働力投入係数'!V88</f>
        <v>0</v>
      </c>
      <c r="AT91" s="186">
        <f>'波及効果（総括表）'!$AE90*'5-3 雇用表 統合中分類・県内生産額 労働力投入係数'!W88</f>
        <v>0</v>
      </c>
    </row>
    <row r="92" spans="1:46" s="46" customFormat="1">
      <c r="A92" s="223" t="s">
        <v>445</v>
      </c>
      <c r="B92" s="97" t="s">
        <v>410</v>
      </c>
      <c r="C92" s="223" t="s">
        <v>446</v>
      </c>
      <c r="D92" s="97" t="s">
        <v>410</v>
      </c>
      <c r="E92" s="229" t="s">
        <v>341</v>
      </c>
      <c r="F92" s="64" t="s">
        <v>390</v>
      </c>
      <c r="G92" s="186">
        <f>'波及効果（総括表）'!$K91*'5-3 雇用表 統合中分類・県内生産額 労働力投入係数'!P89</f>
        <v>0</v>
      </c>
      <c r="H92" s="186">
        <f>'波及効果（総括表）'!$K91*'5-3 雇用表 統合中分類・県内生産額 労働力投入係数'!Q89</f>
        <v>0</v>
      </c>
      <c r="I92" s="186">
        <f>'波及効果（総括表）'!$K91*'5-3 雇用表 統合中分類・県内生産額 労働力投入係数'!R89</f>
        <v>0</v>
      </c>
      <c r="J92" s="186">
        <f>'波及効果（総括表）'!$K91*'5-3 雇用表 統合中分類・県内生産額 労働力投入係数'!S89</f>
        <v>0</v>
      </c>
      <c r="K92" s="186">
        <f>'波及効果（総括表）'!$K91*'5-3 雇用表 統合中分類・県内生産額 労働力投入係数'!T89</f>
        <v>0</v>
      </c>
      <c r="L92" s="186">
        <f>'波及効果（総括表）'!$K91*'5-3 雇用表 統合中分類・県内生産額 労働力投入係数'!U89</f>
        <v>0</v>
      </c>
      <c r="M92" s="186">
        <f>'波及効果（総括表）'!$K91*'5-3 雇用表 統合中分類・県内生産額 労働力投入係数'!V89</f>
        <v>0</v>
      </c>
      <c r="N92" s="186">
        <f>'波及効果（総括表）'!$K91*'5-3 雇用表 統合中分類・県内生産額 労働力投入係数'!W89</f>
        <v>0</v>
      </c>
      <c r="O92" s="186">
        <f>'波及効果（総括表）'!$O91*'5-3 雇用表 統合中分類・県内生産額 労働力投入係数'!P89</f>
        <v>0</v>
      </c>
      <c r="P92" s="186">
        <f>'波及効果（総括表）'!$O91*'5-3 雇用表 統合中分類・県内生産額 労働力投入係数'!Q89</f>
        <v>0</v>
      </c>
      <c r="Q92" s="186">
        <f>'波及効果（総括表）'!$O91*'5-3 雇用表 統合中分類・県内生産額 労働力投入係数'!R89</f>
        <v>0</v>
      </c>
      <c r="R92" s="186">
        <f>'波及効果（総括表）'!$O91*'5-3 雇用表 統合中分類・県内生産額 労働力投入係数'!S89</f>
        <v>0</v>
      </c>
      <c r="S92" s="186">
        <f>'波及効果（総括表）'!$O91*'5-3 雇用表 統合中分類・県内生産額 労働力投入係数'!T89</f>
        <v>0</v>
      </c>
      <c r="T92" s="186">
        <f>'波及効果（総括表）'!$O91*'5-3 雇用表 統合中分類・県内生産額 労働力投入係数'!U89</f>
        <v>0</v>
      </c>
      <c r="U92" s="186">
        <f>'波及効果（総括表）'!$O91*'5-3 雇用表 統合中分類・県内生産額 労働力投入係数'!V89</f>
        <v>0</v>
      </c>
      <c r="V92" s="186">
        <f>'波及効果（総括表）'!$O91*'5-3 雇用表 統合中分類・県内生産額 労働力投入係数'!W89</f>
        <v>0</v>
      </c>
      <c r="W92" s="186">
        <f>'波及効果（総括表）'!$S91*'5-3 雇用表 統合中分類・県内生産額 労働力投入係数'!P89</f>
        <v>0</v>
      </c>
      <c r="X92" s="186">
        <f>'波及効果（総括表）'!$S91*'5-3 雇用表 統合中分類・県内生産額 労働力投入係数'!Q89</f>
        <v>0</v>
      </c>
      <c r="Y92" s="186">
        <f>'波及効果（総括表）'!$S91*'5-3 雇用表 統合中分類・県内生産額 労働力投入係数'!R89</f>
        <v>0</v>
      </c>
      <c r="Z92" s="186">
        <f>'波及効果（総括表）'!$S91*'5-3 雇用表 統合中分類・県内生産額 労働力投入係数'!S89</f>
        <v>0</v>
      </c>
      <c r="AA92" s="186">
        <f>'波及効果（総括表）'!$S91*'5-3 雇用表 統合中分類・県内生産額 労働力投入係数'!T89</f>
        <v>0</v>
      </c>
      <c r="AB92" s="186">
        <f>'波及効果（総括表）'!$S91*'5-3 雇用表 統合中分類・県内生産額 労働力投入係数'!U89</f>
        <v>0</v>
      </c>
      <c r="AC92" s="186">
        <f>'波及効果（総括表）'!$S91*'5-3 雇用表 統合中分類・県内生産額 労働力投入係数'!V89</f>
        <v>0</v>
      </c>
      <c r="AD92" s="186">
        <f>'波及効果（総括表）'!$S91*'5-3 雇用表 統合中分類・県内生産額 労働力投入係数'!W89</f>
        <v>0</v>
      </c>
      <c r="AE92" s="186">
        <f>'波及効果（総括表）'!$AA91*'5-3 雇用表 統合中分類・県内生産額 労働力投入係数'!P89</f>
        <v>0</v>
      </c>
      <c r="AF92" s="186">
        <f>'波及効果（総括表）'!$AA91*'5-3 雇用表 統合中分類・県内生産額 労働力投入係数'!Q89</f>
        <v>0</v>
      </c>
      <c r="AG92" s="186">
        <f>'波及効果（総括表）'!$AA91*'5-3 雇用表 統合中分類・県内生産額 労働力投入係数'!R89</f>
        <v>0</v>
      </c>
      <c r="AH92" s="186">
        <f>'波及効果（総括表）'!$AA91*'5-3 雇用表 統合中分類・県内生産額 労働力投入係数'!S89</f>
        <v>0</v>
      </c>
      <c r="AI92" s="186">
        <f>'波及効果（総括表）'!$AA91*'5-3 雇用表 統合中分類・県内生産額 労働力投入係数'!T89</f>
        <v>0</v>
      </c>
      <c r="AJ92" s="186">
        <f>'波及効果（総括表）'!$AA91*'5-3 雇用表 統合中分類・県内生産額 労働力投入係数'!U89</f>
        <v>0</v>
      </c>
      <c r="AK92" s="186">
        <f>'波及効果（総括表）'!$AA91*'5-3 雇用表 統合中分類・県内生産額 労働力投入係数'!V89</f>
        <v>0</v>
      </c>
      <c r="AL92" s="186">
        <f>'波及効果（総括表）'!$AA91*'5-3 雇用表 統合中分類・県内生産額 労働力投入係数'!W89</f>
        <v>0</v>
      </c>
      <c r="AM92" s="186">
        <f>'波及効果（総括表）'!$AE91*'5-3 雇用表 統合中分類・県内生産額 労働力投入係数'!P89</f>
        <v>0</v>
      </c>
      <c r="AN92" s="186">
        <f>'波及効果（総括表）'!$AE91*'5-3 雇用表 統合中分類・県内生産額 労働力投入係数'!Q89</f>
        <v>0</v>
      </c>
      <c r="AO92" s="186">
        <f>'波及効果（総括表）'!$AE91*'5-3 雇用表 統合中分類・県内生産額 労働力投入係数'!R89</f>
        <v>0</v>
      </c>
      <c r="AP92" s="186">
        <f>'波及効果（総括表）'!$AE91*'5-3 雇用表 統合中分類・県内生産額 労働力投入係数'!S89</f>
        <v>0</v>
      </c>
      <c r="AQ92" s="186">
        <f>'波及効果（総括表）'!$AE91*'5-3 雇用表 統合中分類・県内生産額 労働力投入係数'!T89</f>
        <v>0</v>
      </c>
      <c r="AR92" s="186">
        <f>'波及効果（総括表）'!$AE91*'5-3 雇用表 統合中分類・県内生産額 労働力投入係数'!U89</f>
        <v>0</v>
      </c>
      <c r="AS92" s="186">
        <f>'波及効果（総括表）'!$AE91*'5-3 雇用表 統合中分類・県内生産額 労働力投入係数'!V89</f>
        <v>0</v>
      </c>
      <c r="AT92" s="186">
        <f>'波及効果（総括表）'!$AE91*'5-3 雇用表 統合中分類・県内生産額 労働力投入係数'!W89</f>
        <v>0</v>
      </c>
    </row>
    <row r="93" spans="1:46" s="46" customFormat="1">
      <c r="A93" s="223" t="s">
        <v>447</v>
      </c>
      <c r="B93" s="97" t="s">
        <v>175</v>
      </c>
      <c r="C93" s="223" t="s">
        <v>448</v>
      </c>
      <c r="D93" s="97" t="s">
        <v>175</v>
      </c>
      <c r="E93" s="229" t="s">
        <v>342</v>
      </c>
      <c r="F93" s="64" t="s">
        <v>67</v>
      </c>
      <c r="G93" s="186">
        <f>'波及効果（総括表）'!$K92*'5-3 雇用表 統合中分類・県内生産額 労働力投入係数'!P90</f>
        <v>0</v>
      </c>
      <c r="H93" s="186">
        <f>'波及効果（総括表）'!$K92*'5-3 雇用表 統合中分類・県内生産額 労働力投入係数'!Q90</f>
        <v>0</v>
      </c>
      <c r="I93" s="186">
        <f>'波及効果（総括表）'!$K92*'5-3 雇用表 統合中分類・県内生産額 労働力投入係数'!R90</f>
        <v>0</v>
      </c>
      <c r="J93" s="186">
        <f>'波及効果（総括表）'!$K92*'5-3 雇用表 統合中分類・県内生産額 労働力投入係数'!S90</f>
        <v>0</v>
      </c>
      <c r="K93" s="186">
        <f>'波及効果（総括表）'!$K92*'5-3 雇用表 統合中分類・県内生産額 労働力投入係数'!T90</f>
        <v>0</v>
      </c>
      <c r="L93" s="186">
        <f>'波及効果（総括表）'!$K92*'5-3 雇用表 統合中分類・県内生産額 労働力投入係数'!U90</f>
        <v>0</v>
      </c>
      <c r="M93" s="186">
        <f>'波及効果（総括表）'!$K92*'5-3 雇用表 統合中分類・県内生産額 労働力投入係数'!V90</f>
        <v>0</v>
      </c>
      <c r="N93" s="186">
        <f>'波及効果（総括表）'!$K92*'5-3 雇用表 統合中分類・県内生産額 労働力投入係数'!W90</f>
        <v>0</v>
      </c>
      <c r="O93" s="186">
        <f>'波及効果（総括表）'!$O92*'5-3 雇用表 統合中分類・県内生産額 労働力投入係数'!P90</f>
        <v>0</v>
      </c>
      <c r="P93" s="186">
        <f>'波及効果（総括表）'!$O92*'5-3 雇用表 統合中分類・県内生産額 労働力投入係数'!Q90</f>
        <v>0</v>
      </c>
      <c r="Q93" s="186">
        <f>'波及効果（総括表）'!$O92*'5-3 雇用表 統合中分類・県内生産額 労働力投入係数'!R90</f>
        <v>0</v>
      </c>
      <c r="R93" s="186">
        <f>'波及効果（総括表）'!$O92*'5-3 雇用表 統合中分類・県内生産額 労働力投入係数'!S90</f>
        <v>0</v>
      </c>
      <c r="S93" s="186">
        <f>'波及効果（総括表）'!$O92*'5-3 雇用表 統合中分類・県内生産額 労働力投入係数'!T90</f>
        <v>0</v>
      </c>
      <c r="T93" s="186">
        <f>'波及効果（総括表）'!$O92*'5-3 雇用表 統合中分類・県内生産額 労働力投入係数'!U90</f>
        <v>0</v>
      </c>
      <c r="U93" s="186">
        <f>'波及効果（総括表）'!$O92*'5-3 雇用表 統合中分類・県内生産額 労働力投入係数'!V90</f>
        <v>0</v>
      </c>
      <c r="V93" s="186">
        <f>'波及効果（総括表）'!$O92*'5-3 雇用表 統合中分類・県内生産額 労働力投入係数'!W90</f>
        <v>0</v>
      </c>
      <c r="W93" s="186">
        <f>'波及効果（総括表）'!$S92*'5-3 雇用表 統合中分類・県内生産額 労働力投入係数'!P90</f>
        <v>0</v>
      </c>
      <c r="X93" s="186">
        <f>'波及効果（総括表）'!$S92*'5-3 雇用表 統合中分類・県内生産額 労働力投入係数'!Q90</f>
        <v>0</v>
      </c>
      <c r="Y93" s="186">
        <f>'波及効果（総括表）'!$S92*'5-3 雇用表 統合中分類・県内生産額 労働力投入係数'!R90</f>
        <v>0</v>
      </c>
      <c r="Z93" s="186">
        <f>'波及効果（総括表）'!$S92*'5-3 雇用表 統合中分類・県内生産額 労働力投入係数'!S90</f>
        <v>0</v>
      </c>
      <c r="AA93" s="186">
        <f>'波及効果（総括表）'!$S92*'5-3 雇用表 統合中分類・県内生産額 労働力投入係数'!T90</f>
        <v>0</v>
      </c>
      <c r="AB93" s="186">
        <f>'波及効果（総括表）'!$S92*'5-3 雇用表 統合中分類・県内生産額 労働力投入係数'!U90</f>
        <v>0</v>
      </c>
      <c r="AC93" s="186">
        <f>'波及効果（総括表）'!$S92*'5-3 雇用表 統合中分類・県内生産額 労働力投入係数'!V90</f>
        <v>0</v>
      </c>
      <c r="AD93" s="186">
        <f>'波及効果（総括表）'!$S92*'5-3 雇用表 統合中分類・県内生産額 労働力投入係数'!W90</f>
        <v>0</v>
      </c>
      <c r="AE93" s="186">
        <f>'波及効果（総括表）'!$AA92*'5-3 雇用表 統合中分類・県内生産額 労働力投入係数'!P90</f>
        <v>0</v>
      </c>
      <c r="AF93" s="186">
        <f>'波及効果（総括表）'!$AA92*'5-3 雇用表 統合中分類・県内生産額 労働力投入係数'!Q90</f>
        <v>0</v>
      </c>
      <c r="AG93" s="186">
        <f>'波及効果（総括表）'!$AA92*'5-3 雇用表 統合中分類・県内生産額 労働力投入係数'!R90</f>
        <v>0</v>
      </c>
      <c r="AH93" s="186">
        <f>'波及効果（総括表）'!$AA92*'5-3 雇用表 統合中分類・県内生産額 労働力投入係数'!S90</f>
        <v>0</v>
      </c>
      <c r="AI93" s="186">
        <f>'波及効果（総括表）'!$AA92*'5-3 雇用表 統合中分類・県内生産額 労働力投入係数'!T90</f>
        <v>0</v>
      </c>
      <c r="AJ93" s="186">
        <f>'波及効果（総括表）'!$AA92*'5-3 雇用表 統合中分類・県内生産額 労働力投入係数'!U90</f>
        <v>0</v>
      </c>
      <c r="AK93" s="186">
        <f>'波及効果（総括表）'!$AA92*'5-3 雇用表 統合中分類・県内生産額 労働力投入係数'!V90</f>
        <v>0</v>
      </c>
      <c r="AL93" s="186">
        <f>'波及効果（総括表）'!$AA92*'5-3 雇用表 統合中分類・県内生産額 労働力投入係数'!W90</f>
        <v>0</v>
      </c>
      <c r="AM93" s="186">
        <f>'波及効果（総括表）'!$AE92*'5-3 雇用表 統合中分類・県内生産額 労働力投入係数'!P90</f>
        <v>0</v>
      </c>
      <c r="AN93" s="186">
        <f>'波及効果（総括表）'!$AE92*'5-3 雇用表 統合中分類・県内生産額 労働力投入係数'!Q90</f>
        <v>0</v>
      </c>
      <c r="AO93" s="186">
        <f>'波及効果（総括表）'!$AE92*'5-3 雇用表 統合中分類・県内生産額 労働力投入係数'!R90</f>
        <v>0</v>
      </c>
      <c r="AP93" s="186">
        <f>'波及効果（総括表）'!$AE92*'5-3 雇用表 統合中分類・県内生産額 労働力投入係数'!S90</f>
        <v>0</v>
      </c>
      <c r="AQ93" s="186">
        <f>'波及効果（総括表）'!$AE92*'5-3 雇用表 統合中分類・県内生産額 労働力投入係数'!T90</f>
        <v>0</v>
      </c>
      <c r="AR93" s="186">
        <f>'波及効果（総括表）'!$AE92*'5-3 雇用表 統合中分類・県内生産額 労働力投入係数'!U90</f>
        <v>0</v>
      </c>
      <c r="AS93" s="186">
        <f>'波及効果（総括表）'!$AE92*'5-3 雇用表 統合中分類・県内生産額 労働力投入係数'!V90</f>
        <v>0</v>
      </c>
      <c r="AT93" s="186">
        <f>'波及効果（総括表）'!$AE92*'5-3 雇用表 統合中分類・県内生産額 労働力投入係数'!W90</f>
        <v>0</v>
      </c>
    </row>
    <row r="94" spans="1:46" s="46" customFormat="1">
      <c r="A94" s="225" t="s">
        <v>447</v>
      </c>
      <c r="B94" s="220" t="s">
        <v>175</v>
      </c>
      <c r="C94" s="225" t="s">
        <v>448</v>
      </c>
      <c r="D94" s="220" t="s">
        <v>175</v>
      </c>
      <c r="E94" s="228" t="s">
        <v>343</v>
      </c>
      <c r="F94" s="221" t="s">
        <v>68</v>
      </c>
      <c r="G94" s="187">
        <f>'波及効果（総括表）'!$K93*'5-3 雇用表 統合中分類・県内生産額 労働力投入係数'!P91</f>
        <v>0</v>
      </c>
      <c r="H94" s="187">
        <f>'波及効果（総括表）'!$K93*'5-3 雇用表 統合中分類・県内生産額 労働力投入係数'!Q91</f>
        <v>0</v>
      </c>
      <c r="I94" s="187">
        <f>'波及効果（総括表）'!$K93*'5-3 雇用表 統合中分類・県内生産額 労働力投入係数'!R91</f>
        <v>0</v>
      </c>
      <c r="J94" s="187">
        <f>'波及効果（総括表）'!$K93*'5-3 雇用表 統合中分類・県内生産額 労働力投入係数'!S91</f>
        <v>0</v>
      </c>
      <c r="K94" s="187">
        <f>'波及効果（総括表）'!$K93*'5-3 雇用表 統合中分類・県内生産額 労働力投入係数'!T91</f>
        <v>0</v>
      </c>
      <c r="L94" s="187">
        <f>'波及効果（総括表）'!$K93*'5-3 雇用表 統合中分類・県内生産額 労働力投入係数'!U91</f>
        <v>0</v>
      </c>
      <c r="M94" s="187">
        <f>'波及効果（総括表）'!$K93*'5-3 雇用表 統合中分類・県内生産額 労働力投入係数'!V91</f>
        <v>0</v>
      </c>
      <c r="N94" s="187">
        <f>'波及効果（総括表）'!$K93*'5-3 雇用表 統合中分類・県内生産額 労働力投入係数'!W91</f>
        <v>0</v>
      </c>
      <c r="O94" s="187">
        <f>'波及効果（総括表）'!$O93*'5-3 雇用表 統合中分類・県内生産額 労働力投入係数'!P91</f>
        <v>0</v>
      </c>
      <c r="P94" s="187">
        <f>'波及効果（総括表）'!$O93*'5-3 雇用表 統合中分類・県内生産額 労働力投入係数'!Q91</f>
        <v>0</v>
      </c>
      <c r="Q94" s="187">
        <f>'波及効果（総括表）'!$O93*'5-3 雇用表 統合中分類・県内生産額 労働力投入係数'!R91</f>
        <v>0</v>
      </c>
      <c r="R94" s="187">
        <f>'波及効果（総括表）'!$O93*'5-3 雇用表 統合中分類・県内生産額 労働力投入係数'!S91</f>
        <v>0</v>
      </c>
      <c r="S94" s="187">
        <f>'波及効果（総括表）'!$O93*'5-3 雇用表 統合中分類・県内生産額 労働力投入係数'!T91</f>
        <v>0</v>
      </c>
      <c r="T94" s="187">
        <f>'波及効果（総括表）'!$O93*'5-3 雇用表 統合中分類・県内生産額 労働力投入係数'!U91</f>
        <v>0</v>
      </c>
      <c r="U94" s="187">
        <f>'波及効果（総括表）'!$O93*'5-3 雇用表 統合中分類・県内生産額 労働力投入係数'!V91</f>
        <v>0</v>
      </c>
      <c r="V94" s="187">
        <f>'波及効果（総括表）'!$O93*'5-3 雇用表 統合中分類・県内生産額 労働力投入係数'!W91</f>
        <v>0</v>
      </c>
      <c r="W94" s="187">
        <f>'波及効果（総括表）'!$S93*'5-3 雇用表 統合中分類・県内生産額 労働力投入係数'!P91</f>
        <v>0</v>
      </c>
      <c r="X94" s="187">
        <f>'波及効果（総括表）'!$S93*'5-3 雇用表 統合中分類・県内生産額 労働力投入係数'!Q91</f>
        <v>0</v>
      </c>
      <c r="Y94" s="187">
        <f>'波及効果（総括表）'!$S93*'5-3 雇用表 統合中分類・県内生産額 労働力投入係数'!R91</f>
        <v>0</v>
      </c>
      <c r="Z94" s="187">
        <f>'波及効果（総括表）'!$S93*'5-3 雇用表 統合中分類・県内生産額 労働力投入係数'!S91</f>
        <v>0</v>
      </c>
      <c r="AA94" s="187">
        <f>'波及効果（総括表）'!$S93*'5-3 雇用表 統合中分類・県内生産額 労働力投入係数'!T91</f>
        <v>0</v>
      </c>
      <c r="AB94" s="187">
        <f>'波及効果（総括表）'!$S93*'5-3 雇用表 統合中分類・県内生産額 労働力投入係数'!U91</f>
        <v>0</v>
      </c>
      <c r="AC94" s="187">
        <f>'波及効果（総括表）'!$S93*'5-3 雇用表 統合中分類・県内生産額 労働力投入係数'!V91</f>
        <v>0</v>
      </c>
      <c r="AD94" s="187">
        <f>'波及効果（総括表）'!$S93*'5-3 雇用表 統合中分類・県内生産額 労働力投入係数'!W91</f>
        <v>0</v>
      </c>
      <c r="AE94" s="187">
        <f>'波及効果（総括表）'!$AA93*'5-3 雇用表 統合中分類・県内生産額 労働力投入係数'!P91</f>
        <v>0</v>
      </c>
      <c r="AF94" s="187">
        <f>'波及効果（総括表）'!$AA93*'5-3 雇用表 統合中分類・県内生産額 労働力投入係数'!Q91</f>
        <v>0</v>
      </c>
      <c r="AG94" s="187">
        <f>'波及効果（総括表）'!$AA93*'5-3 雇用表 統合中分類・県内生産額 労働力投入係数'!R91</f>
        <v>0</v>
      </c>
      <c r="AH94" s="187">
        <f>'波及効果（総括表）'!$AA93*'5-3 雇用表 統合中分類・県内生産額 労働力投入係数'!S91</f>
        <v>0</v>
      </c>
      <c r="AI94" s="187">
        <f>'波及効果（総括表）'!$AA93*'5-3 雇用表 統合中分類・県内生産額 労働力投入係数'!T91</f>
        <v>0</v>
      </c>
      <c r="AJ94" s="187">
        <f>'波及効果（総括表）'!$AA93*'5-3 雇用表 統合中分類・県内生産額 労働力投入係数'!U91</f>
        <v>0</v>
      </c>
      <c r="AK94" s="187">
        <f>'波及効果（総括表）'!$AA93*'5-3 雇用表 統合中分類・県内生産額 労働力投入係数'!V91</f>
        <v>0</v>
      </c>
      <c r="AL94" s="187">
        <f>'波及効果（総括表）'!$AA93*'5-3 雇用表 統合中分類・県内生産額 労働力投入係数'!W91</f>
        <v>0</v>
      </c>
      <c r="AM94" s="187">
        <f>'波及効果（総括表）'!$AE93*'5-3 雇用表 統合中分類・県内生産額 労働力投入係数'!P91</f>
        <v>0</v>
      </c>
      <c r="AN94" s="187">
        <f>'波及効果（総括表）'!$AE93*'5-3 雇用表 統合中分類・県内生産額 労働力投入係数'!Q91</f>
        <v>0</v>
      </c>
      <c r="AO94" s="187">
        <f>'波及効果（総括表）'!$AE93*'5-3 雇用表 統合中分類・県内生産額 労働力投入係数'!R91</f>
        <v>0</v>
      </c>
      <c r="AP94" s="187">
        <f>'波及効果（総括表）'!$AE93*'5-3 雇用表 統合中分類・県内生産額 労働力投入係数'!S91</f>
        <v>0</v>
      </c>
      <c r="AQ94" s="187">
        <f>'波及効果（総括表）'!$AE93*'5-3 雇用表 統合中分類・県内生産額 労働力投入係数'!T91</f>
        <v>0</v>
      </c>
      <c r="AR94" s="187">
        <f>'波及効果（総括表）'!$AE93*'5-3 雇用表 統合中分類・県内生産額 労働力投入係数'!U91</f>
        <v>0</v>
      </c>
      <c r="AS94" s="187">
        <f>'波及効果（総括表）'!$AE93*'5-3 雇用表 統合中分類・県内生産額 労働力投入係数'!V91</f>
        <v>0</v>
      </c>
      <c r="AT94" s="187">
        <f>'波及効果（総括表）'!$AE93*'5-3 雇用表 統合中分類・県内生産額 労働力投入係数'!W91</f>
        <v>0</v>
      </c>
    </row>
    <row r="95" spans="1:46" s="46" customFormat="1">
      <c r="A95" s="223" t="s">
        <v>447</v>
      </c>
      <c r="B95" s="97" t="s">
        <v>175</v>
      </c>
      <c r="C95" s="223" t="s">
        <v>448</v>
      </c>
      <c r="D95" s="97" t="s">
        <v>175</v>
      </c>
      <c r="E95" s="229" t="s">
        <v>344</v>
      </c>
      <c r="F95" s="64" t="s">
        <v>69</v>
      </c>
      <c r="G95" s="186">
        <f>'波及効果（総括表）'!$K94*'5-3 雇用表 統合中分類・県内生産額 労働力投入係数'!P92</f>
        <v>0</v>
      </c>
      <c r="H95" s="186">
        <f>'波及効果（総括表）'!$K94*'5-3 雇用表 統合中分類・県内生産額 労働力投入係数'!Q92</f>
        <v>0</v>
      </c>
      <c r="I95" s="186">
        <f>'波及効果（総括表）'!$K94*'5-3 雇用表 統合中分類・県内生産額 労働力投入係数'!R92</f>
        <v>0</v>
      </c>
      <c r="J95" s="186">
        <f>'波及効果（総括表）'!$K94*'5-3 雇用表 統合中分類・県内生産額 労働力投入係数'!S92</f>
        <v>0</v>
      </c>
      <c r="K95" s="186">
        <f>'波及効果（総括表）'!$K94*'5-3 雇用表 統合中分類・県内生産額 労働力投入係数'!T92</f>
        <v>0</v>
      </c>
      <c r="L95" s="186">
        <f>'波及効果（総括表）'!$K94*'5-3 雇用表 統合中分類・県内生産額 労働力投入係数'!U92</f>
        <v>0</v>
      </c>
      <c r="M95" s="186">
        <f>'波及効果（総括表）'!$K94*'5-3 雇用表 統合中分類・県内生産額 労働力投入係数'!V92</f>
        <v>0</v>
      </c>
      <c r="N95" s="186">
        <f>'波及効果（総括表）'!$K94*'5-3 雇用表 統合中分類・県内生産額 労働力投入係数'!W92</f>
        <v>0</v>
      </c>
      <c r="O95" s="186">
        <f>'波及効果（総括表）'!$O94*'5-3 雇用表 統合中分類・県内生産額 労働力投入係数'!P92</f>
        <v>0</v>
      </c>
      <c r="P95" s="186">
        <f>'波及効果（総括表）'!$O94*'5-3 雇用表 統合中分類・県内生産額 労働力投入係数'!Q92</f>
        <v>0</v>
      </c>
      <c r="Q95" s="186">
        <f>'波及効果（総括表）'!$O94*'5-3 雇用表 統合中分類・県内生産額 労働力投入係数'!R92</f>
        <v>0</v>
      </c>
      <c r="R95" s="186">
        <f>'波及効果（総括表）'!$O94*'5-3 雇用表 統合中分類・県内生産額 労働力投入係数'!S92</f>
        <v>0</v>
      </c>
      <c r="S95" s="186">
        <f>'波及効果（総括表）'!$O94*'5-3 雇用表 統合中分類・県内生産額 労働力投入係数'!T92</f>
        <v>0</v>
      </c>
      <c r="T95" s="186">
        <f>'波及効果（総括表）'!$O94*'5-3 雇用表 統合中分類・県内生産額 労働力投入係数'!U92</f>
        <v>0</v>
      </c>
      <c r="U95" s="186">
        <f>'波及効果（総括表）'!$O94*'5-3 雇用表 統合中分類・県内生産額 労働力投入係数'!V92</f>
        <v>0</v>
      </c>
      <c r="V95" s="186">
        <f>'波及効果（総括表）'!$O94*'5-3 雇用表 統合中分類・県内生産額 労働力投入係数'!W92</f>
        <v>0</v>
      </c>
      <c r="W95" s="186">
        <f>'波及効果（総括表）'!$S94*'5-3 雇用表 統合中分類・県内生産額 労働力投入係数'!P92</f>
        <v>0</v>
      </c>
      <c r="X95" s="186">
        <f>'波及効果（総括表）'!$S94*'5-3 雇用表 統合中分類・県内生産額 労働力投入係数'!Q92</f>
        <v>0</v>
      </c>
      <c r="Y95" s="186">
        <f>'波及効果（総括表）'!$S94*'5-3 雇用表 統合中分類・県内生産額 労働力投入係数'!R92</f>
        <v>0</v>
      </c>
      <c r="Z95" s="186">
        <f>'波及効果（総括表）'!$S94*'5-3 雇用表 統合中分類・県内生産額 労働力投入係数'!S92</f>
        <v>0</v>
      </c>
      <c r="AA95" s="186">
        <f>'波及効果（総括表）'!$S94*'5-3 雇用表 統合中分類・県内生産額 労働力投入係数'!T92</f>
        <v>0</v>
      </c>
      <c r="AB95" s="186">
        <f>'波及効果（総括表）'!$S94*'5-3 雇用表 統合中分類・県内生産額 労働力投入係数'!U92</f>
        <v>0</v>
      </c>
      <c r="AC95" s="186">
        <f>'波及効果（総括表）'!$S94*'5-3 雇用表 統合中分類・県内生産額 労働力投入係数'!V92</f>
        <v>0</v>
      </c>
      <c r="AD95" s="186">
        <f>'波及効果（総括表）'!$S94*'5-3 雇用表 統合中分類・県内生産額 労働力投入係数'!W92</f>
        <v>0</v>
      </c>
      <c r="AE95" s="186">
        <f>'波及効果（総括表）'!$AA94*'5-3 雇用表 統合中分類・県内生産額 労働力投入係数'!P92</f>
        <v>0</v>
      </c>
      <c r="AF95" s="186">
        <f>'波及効果（総括表）'!$AA94*'5-3 雇用表 統合中分類・県内生産額 労働力投入係数'!Q92</f>
        <v>0</v>
      </c>
      <c r="AG95" s="186">
        <f>'波及効果（総括表）'!$AA94*'5-3 雇用表 統合中分類・県内生産額 労働力投入係数'!R92</f>
        <v>0</v>
      </c>
      <c r="AH95" s="186">
        <f>'波及効果（総括表）'!$AA94*'5-3 雇用表 統合中分類・県内生産額 労働力投入係数'!S92</f>
        <v>0</v>
      </c>
      <c r="AI95" s="186">
        <f>'波及効果（総括表）'!$AA94*'5-3 雇用表 統合中分類・県内生産額 労働力投入係数'!T92</f>
        <v>0</v>
      </c>
      <c r="AJ95" s="186">
        <f>'波及効果（総括表）'!$AA94*'5-3 雇用表 統合中分類・県内生産額 労働力投入係数'!U92</f>
        <v>0</v>
      </c>
      <c r="AK95" s="186">
        <f>'波及効果（総括表）'!$AA94*'5-3 雇用表 統合中分類・県内生産額 労働力投入係数'!V92</f>
        <v>0</v>
      </c>
      <c r="AL95" s="186">
        <f>'波及効果（総括表）'!$AA94*'5-3 雇用表 統合中分類・県内生産額 労働力投入係数'!W92</f>
        <v>0</v>
      </c>
      <c r="AM95" s="186">
        <f>'波及効果（総括表）'!$AE94*'5-3 雇用表 統合中分類・県内生産額 労働力投入係数'!P92</f>
        <v>0</v>
      </c>
      <c r="AN95" s="186">
        <f>'波及効果（総括表）'!$AE94*'5-3 雇用表 統合中分類・県内生産額 労働力投入係数'!Q92</f>
        <v>0</v>
      </c>
      <c r="AO95" s="186">
        <f>'波及効果（総括表）'!$AE94*'5-3 雇用表 統合中分類・県内生産額 労働力投入係数'!R92</f>
        <v>0</v>
      </c>
      <c r="AP95" s="186">
        <f>'波及効果（総括表）'!$AE94*'5-3 雇用表 統合中分類・県内生産額 労働力投入係数'!S92</f>
        <v>0</v>
      </c>
      <c r="AQ95" s="186">
        <f>'波及効果（総括表）'!$AE94*'5-3 雇用表 統合中分類・県内生産額 労働力投入係数'!T92</f>
        <v>0</v>
      </c>
      <c r="AR95" s="186">
        <f>'波及効果（総括表）'!$AE94*'5-3 雇用表 統合中分類・県内生産額 労働力投入係数'!U92</f>
        <v>0</v>
      </c>
      <c r="AS95" s="186">
        <f>'波及効果（総括表）'!$AE94*'5-3 雇用表 統合中分類・県内生産額 労働力投入係数'!V92</f>
        <v>0</v>
      </c>
      <c r="AT95" s="186">
        <f>'波及効果（総括表）'!$AE94*'5-3 雇用表 統合中分類・県内生産額 労働力投入係数'!W92</f>
        <v>0</v>
      </c>
    </row>
    <row r="96" spans="1:46" s="46" customFormat="1">
      <c r="A96" s="223" t="s">
        <v>447</v>
      </c>
      <c r="B96" s="97" t="s">
        <v>175</v>
      </c>
      <c r="C96" s="223" t="s">
        <v>448</v>
      </c>
      <c r="D96" s="97" t="s">
        <v>175</v>
      </c>
      <c r="E96" s="229" t="s">
        <v>345</v>
      </c>
      <c r="F96" s="64" t="s">
        <v>70</v>
      </c>
      <c r="G96" s="186">
        <f>'波及効果（総括表）'!$K95*'5-3 雇用表 統合中分類・県内生産額 労働力投入係数'!P93</f>
        <v>0</v>
      </c>
      <c r="H96" s="186">
        <f>'波及効果（総括表）'!$K95*'5-3 雇用表 統合中分類・県内生産額 労働力投入係数'!Q93</f>
        <v>0</v>
      </c>
      <c r="I96" s="186">
        <f>'波及効果（総括表）'!$K95*'5-3 雇用表 統合中分類・県内生産額 労働力投入係数'!R93</f>
        <v>0</v>
      </c>
      <c r="J96" s="186">
        <f>'波及効果（総括表）'!$K95*'5-3 雇用表 統合中分類・県内生産額 労働力投入係数'!S93</f>
        <v>0</v>
      </c>
      <c r="K96" s="186">
        <f>'波及効果（総括表）'!$K95*'5-3 雇用表 統合中分類・県内生産額 労働力投入係数'!T93</f>
        <v>0</v>
      </c>
      <c r="L96" s="186">
        <f>'波及効果（総括表）'!$K95*'5-3 雇用表 統合中分類・県内生産額 労働力投入係数'!U93</f>
        <v>0</v>
      </c>
      <c r="M96" s="186">
        <f>'波及効果（総括表）'!$K95*'5-3 雇用表 統合中分類・県内生産額 労働力投入係数'!V93</f>
        <v>0</v>
      </c>
      <c r="N96" s="186">
        <f>'波及効果（総括表）'!$K95*'5-3 雇用表 統合中分類・県内生産額 労働力投入係数'!W93</f>
        <v>0</v>
      </c>
      <c r="O96" s="186">
        <f>'波及効果（総括表）'!$O95*'5-3 雇用表 統合中分類・県内生産額 労働力投入係数'!P93</f>
        <v>0</v>
      </c>
      <c r="P96" s="186">
        <f>'波及効果（総括表）'!$O95*'5-3 雇用表 統合中分類・県内生産額 労働力投入係数'!Q93</f>
        <v>0</v>
      </c>
      <c r="Q96" s="186">
        <f>'波及効果（総括表）'!$O95*'5-3 雇用表 統合中分類・県内生産額 労働力投入係数'!R93</f>
        <v>0</v>
      </c>
      <c r="R96" s="186">
        <f>'波及効果（総括表）'!$O95*'5-3 雇用表 統合中分類・県内生産額 労働力投入係数'!S93</f>
        <v>0</v>
      </c>
      <c r="S96" s="186">
        <f>'波及効果（総括表）'!$O95*'5-3 雇用表 統合中分類・県内生産額 労働力投入係数'!T93</f>
        <v>0</v>
      </c>
      <c r="T96" s="186">
        <f>'波及効果（総括表）'!$O95*'5-3 雇用表 統合中分類・県内生産額 労働力投入係数'!U93</f>
        <v>0</v>
      </c>
      <c r="U96" s="186">
        <f>'波及効果（総括表）'!$O95*'5-3 雇用表 統合中分類・県内生産額 労働力投入係数'!V93</f>
        <v>0</v>
      </c>
      <c r="V96" s="186">
        <f>'波及効果（総括表）'!$O95*'5-3 雇用表 統合中分類・県内生産額 労働力投入係数'!W93</f>
        <v>0</v>
      </c>
      <c r="W96" s="186">
        <f>'波及効果（総括表）'!$S95*'5-3 雇用表 統合中分類・県内生産額 労働力投入係数'!P93</f>
        <v>0</v>
      </c>
      <c r="X96" s="186">
        <f>'波及効果（総括表）'!$S95*'5-3 雇用表 統合中分類・県内生産額 労働力投入係数'!Q93</f>
        <v>0</v>
      </c>
      <c r="Y96" s="186">
        <f>'波及効果（総括表）'!$S95*'5-3 雇用表 統合中分類・県内生産額 労働力投入係数'!R93</f>
        <v>0</v>
      </c>
      <c r="Z96" s="186">
        <f>'波及効果（総括表）'!$S95*'5-3 雇用表 統合中分類・県内生産額 労働力投入係数'!S93</f>
        <v>0</v>
      </c>
      <c r="AA96" s="186">
        <f>'波及効果（総括表）'!$S95*'5-3 雇用表 統合中分類・県内生産額 労働力投入係数'!T93</f>
        <v>0</v>
      </c>
      <c r="AB96" s="186">
        <f>'波及効果（総括表）'!$S95*'5-3 雇用表 統合中分類・県内生産額 労働力投入係数'!U93</f>
        <v>0</v>
      </c>
      <c r="AC96" s="186">
        <f>'波及効果（総括表）'!$S95*'5-3 雇用表 統合中分類・県内生産額 労働力投入係数'!V93</f>
        <v>0</v>
      </c>
      <c r="AD96" s="186">
        <f>'波及効果（総括表）'!$S95*'5-3 雇用表 統合中分類・県内生産額 労働力投入係数'!W93</f>
        <v>0</v>
      </c>
      <c r="AE96" s="186">
        <f>'波及効果（総括表）'!$AA95*'5-3 雇用表 統合中分類・県内生産額 労働力投入係数'!P93</f>
        <v>0</v>
      </c>
      <c r="AF96" s="186">
        <f>'波及効果（総括表）'!$AA95*'5-3 雇用表 統合中分類・県内生産額 労働力投入係数'!Q93</f>
        <v>0</v>
      </c>
      <c r="AG96" s="186">
        <f>'波及効果（総括表）'!$AA95*'5-3 雇用表 統合中分類・県内生産額 労働力投入係数'!R93</f>
        <v>0</v>
      </c>
      <c r="AH96" s="186">
        <f>'波及効果（総括表）'!$AA95*'5-3 雇用表 統合中分類・県内生産額 労働力投入係数'!S93</f>
        <v>0</v>
      </c>
      <c r="AI96" s="186">
        <f>'波及効果（総括表）'!$AA95*'5-3 雇用表 統合中分類・県内生産額 労働力投入係数'!T93</f>
        <v>0</v>
      </c>
      <c r="AJ96" s="186">
        <f>'波及効果（総括表）'!$AA95*'5-3 雇用表 統合中分類・県内生産額 労働力投入係数'!U93</f>
        <v>0</v>
      </c>
      <c r="AK96" s="186">
        <f>'波及効果（総括表）'!$AA95*'5-3 雇用表 統合中分類・県内生産額 労働力投入係数'!V93</f>
        <v>0</v>
      </c>
      <c r="AL96" s="186">
        <f>'波及効果（総括表）'!$AA95*'5-3 雇用表 統合中分類・県内生産額 労働力投入係数'!W93</f>
        <v>0</v>
      </c>
      <c r="AM96" s="186">
        <f>'波及効果（総括表）'!$AE95*'5-3 雇用表 統合中分類・県内生産額 労働力投入係数'!P93</f>
        <v>0</v>
      </c>
      <c r="AN96" s="186">
        <f>'波及効果（総括表）'!$AE95*'5-3 雇用表 統合中分類・県内生産額 労働力投入係数'!Q93</f>
        <v>0</v>
      </c>
      <c r="AO96" s="186">
        <f>'波及効果（総括表）'!$AE95*'5-3 雇用表 統合中分類・県内生産額 労働力投入係数'!R93</f>
        <v>0</v>
      </c>
      <c r="AP96" s="186">
        <f>'波及効果（総括表）'!$AE95*'5-3 雇用表 統合中分類・県内生産額 労働力投入係数'!S93</f>
        <v>0</v>
      </c>
      <c r="AQ96" s="186">
        <f>'波及効果（総括表）'!$AE95*'5-3 雇用表 統合中分類・県内生産額 労働力投入係数'!T93</f>
        <v>0</v>
      </c>
      <c r="AR96" s="186">
        <f>'波及効果（総括表）'!$AE95*'5-3 雇用表 統合中分類・県内生産額 労働力投入係数'!U93</f>
        <v>0</v>
      </c>
      <c r="AS96" s="186">
        <f>'波及効果（総括表）'!$AE95*'5-3 雇用表 統合中分類・県内生産額 労働力投入係数'!V93</f>
        <v>0</v>
      </c>
      <c r="AT96" s="186">
        <f>'波及効果（総括表）'!$AE95*'5-3 雇用表 統合中分類・県内生産額 労働力投入係数'!W93</f>
        <v>0</v>
      </c>
    </row>
    <row r="97" spans="1:46" s="46" customFormat="1">
      <c r="A97" s="223" t="s">
        <v>447</v>
      </c>
      <c r="B97" s="97" t="s">
        <v>175</v>
      </c>
      <c r="C97" s="223" t="s">
        <v>448</v>
      </c>
      <c r="D97" s="97" t="s">
        <v>175</v>
      </c>
      <c r="E97" s="229" t="s">
        <v>346</v>
      </c>
      <c r="F97" s="64" t="s">
        <v>391</v>
      </c>
      <c r="G97" s="186">
        <f>'波及効果（総括表）'!$K96*'5-3 雇用表 統合中分類・県内生産額 労働力投入係数'!P94</f>
        <v>0</v>
      </c>
      <c r="H97" s="186">
        <f>'波及効果（総括表）'!$K96*'5-3 雇用表 統合中分類・県内生産額 労働力投入係数'!Q94</f>
        <v>0</v>
      </c>
      <c r="I97" s="186">
        <f>'波及効果（総括表）'!$K96*'5-3 雇用表 統合中分類・県内生産額 労働力投入係数'!R94</f>
        <v>0</v>
      </c>
      <c r="J97" s="186">
        <f>'波及効果（総括表）'!$K96*'5-3 雇用表 統合中分類・県内生産額 労働力投入係数'!S94</f>
        <v>0</v>
      </c>
      <c r="K97" s="186">
        <f>'波及効果（総括表）'!$K96*'5-3 雇用表 統合中分類・県内生産額 労働力投入係数'!T94</f>
        <v>0</v>
      </c>
      <c r="L97" s="186">
        <f>'波及効果（総括表）'!$K96*'5-3 雇用表 統合中分類・県内生産額 労働力投入係数'!U94</f>
        <v>0</v>
      </c>
      <c r="M97" s="186">
        <f>'波及効果（総括表）'!$K96*'5-3 雇用表 統合中分類・県内生産額 労働力投入係数'!V94</f>
        <v>0</v>
      </c>
      <c r="N97" s="186">
        <f>'波及効果（総括表）'!$K96*'5-3 雇用表 統合中分類・県内生産額 労働力投入係数'!W94</f>
        <v>0</v>
      </c>
      <c r="O97" s="186">
        <f>'波及効果（総括表）'!$O96*'5-3 雇用表 統合中分類・県内生産額 労働力投入係数'!P94</f>
        <v>0</v>
      </c>
      <c r="P97" s="186">
        <f>'波及効果（総括表）'!$O96*'5-3 雇用表 統合中分類・県内生産額 労働力投入係数'!Q94</f>
        <v>0</v>
      </c>
      <c r="Q97" s="186">
        <f>'波及効果（総括表）'!$O96*'5-3 雇用表 統合中分類・県内生産額 労働力投入係数'!R94</f>
        <v>0</v>
      </c>
      <c r="R97" s="186">
        <f>'波及効果（総括表）'!$O96*'5-3 雇用表 統合中分類・県内生産額 労働力投入係数'!S94</f>
        <v>0</v>
      </c>
      <c r="S97" s="186">
        <f>'波及効果（総括表）'!$O96*'5-3 雇用表 統合中分類・県内生産額 労働力投入係数'!T94</f>
        <v>0</v>
      </c>
      <c r="T97" s="186">
        <f>'波及効果（総括表）'!$O96*'5-3 雇用表 統合中分類・県内生産額 労働力投入係数'!U94</f>
        <v>0</v>
      </c>
      <c r="U97" s="186">
        <f>'波及効果（総括表）'!$O96*'5-3 雇用表 統合中分類・県内生産額 労働力投入係数'!V94</f>
        <v>0</v>
      </c>
      <c r="V97" s="186">
        <f>'波及効果（総括表）'!$O96*'5-3 雇用表 統合中分類・県内生産額 労働力投入係数'!W94</f>
        <v>0</v>
      </c>
      <c r="W97" s="186">
        <f>'波及効果（総括表）'!$S96*'5-3 雇用表 統合中分類・県内生産額 労働力投入係数'!P94</f>
        <v>0</v>
      </c>
      <c r="X97" s="186">
        <f>'波及効果（総括表）'!$S96*'5-3 雇用表 統合中分類・県内生産額 労働力投入係数'!Q94</f>
        <v>0</v>
      </c>
      <c r="Y97" s="186">
        <f>'波及効果（総括表）'!$S96*'5-3 雇用表 統合中分類・県内生産額 労働力投入係数'!R94</f>
        <v>0</v>
      </c>
      <c r="Z97" s="186">
        <f>'波及効果（総括表）'!$S96*'5-3 雇用表 統合中分類・県内生産額 労働力投入係数'!S94</f>
        <v>0</v>
      </c>
      <c r="AA97" s="186">
        <f>'波及効果（総括表）'!$S96*'5-3 雇用表 統合中分類・県内生産額 労働力投入係数'!T94</f>
        <v>0</v>
      </c>
      <c r="AB97" s="186">
        <f>'波及効果（総括表）'!$S96*'5-3 雇用表 統合中分類・県内生産額 労働力投入係数'!U94</f>
        <v>0</v>
      </c>
      <c r="AC97" s="186">
        <f>'波及効果（総括表）'!$S96*'5-3 雇用表 統合中分類・県内生産額 労働力投入係数'!V94</f>
        <v>0</v>
      </c>
      <c r="AD97" s="186">
        <f>'波及効果（総括表）'!$S96*'5-3 雇用表 統合中分類・県内生産額 労働力投入係数'!W94</f>
        <v>0</v>
      </c>
      <c r="AE97" s="186">
        <f>'波及効果（総括表）'!$AA96*'5-3 雇用表 統合中分類・県内生産額 労働力投入係数'!P94</f>
        <v>0</v>
      </c>
      <c r="AF97" s="186">
        <f>'波及効果（総括表）'!$AA96*'5-3 雇用表 統合中分類・県内生産額 労働力投入係数'!Q94</f>
        <v>0</v>
      </c>
      <c r="AG97" s="186">
        <f>'波及効果（総括表）'!$AA96*'5-3 雇用表 統合中分類・県内生産額 労働力投入係数'!R94</f>
        <v>0</v>
      </c>
      <c r="AH97" s="186">
        <f>'波及効果（総括表）'!$AA96*'5-3 雇用表 統合中分類・県内生産額 労働力投入係数'!S94</f>
        <v>0</v>
      </c>
      <c r="AI97" s="186">
        <f>'波及効果（総括表）'!$AA96*'5-3 雇用表 統合中分類・県内生産額 労働力投入係数'!T94</f>
        <v>0</v>
      </c>
      <c r="AJ97" s="186">
        <f>'波及効果（総括表）'!$AA96*'5-3 雇用表 統合中分類・県内生産額 労働力投入係数'!U94</f>
        <v>0</v>
      </c>
      <c r="AK97" s="186">
        <f>'波及効果（総括表）'!$AA96*'5-3 雇用表 統合中分類・県内生産額 労働力投入係数'!V94</f>
        <v>0</v>
      </c>
      <c r="AL97" s="186">
        <f>'波及効果（総括表）'!$AA96*'5-3 雇用表 統合中分類・県内生産額 労働力投入係数'!W94</f>
        <v>0</v>
      </c>
      <c r="AM97" s="186">
        <f>'波及効果（総括表）'!$AE96*'5-3 雇用表 統合中分類・県内生産額 労働力投入係数'!P94</f>
        <v>0</v>
      </c>
      <c r="AN97" s="186">
        <f>'波及効果（総括表）'!$AE96*'5-3 雇用表 統合中分類・県内生産額 労働力投入係数'!Q94</f>
        <v>0</v>
      </c>
      <c r="AO97" s="186">
        <f>'波及効果（総括表）'!$AE96*'5-3 雇用表 統合中分類・県内生産額 労働力投入係数'!R94</f>
        <v>0</v>
      </c>
      <c r="AP97" s="186">
        <f>'波及効果（総括表）'!$AE96*'5-3 雇用表 統合中分類・県内生産額 労働力投入係数'!S94</f>
        <v>0</v>
      </c>
      <c r="AQ97" s="186">
        <f>'波及効果（総括表）'!$AE96*'5-3 雇用表 統合中分類・県内生産額 労働力投入係数'!T94</f>
        <v>0</v>
      </c>
      <c r="AR97" s="186">
        <f>'波及効果（総括表）'!$AE96*'5-3 雇用表 統合中分類・県内生産額 労働力投入係数'!U94</f>
        <v>0</v>
      </c>
      <c r="AS97" s="186">
        <f>'波及効果（総括表）'!$AE96*'5-3 雇用表 統合中分類・県内生産額 労働力投入係数'!V94</f>
        <v>0</v>
      </c>
      <c r="AT97" s="186">
        <f>'波及効果（総括表）'!$AE96*'5-3 雇用表 統合中分類・県内生産額 労働力投入係数'!W94</f>
        <v>0</v>
      </c>
    </row>
    <row r="98" spans="1:46" s="46" customFormat="1">
      <c r="A98" s="223" t="s">
        <v>416</v>
      </c>
      <c r="B98" s="97" t="s">
        <v>71</v>
      </c>
      <c r="C98" s="223" t="s">
        <v>449</v>
      </c>
      <c r="D98" s="97" t="s">
        <v>71</v>
      </c>
      <c r="E98" s="229" t="s">
        <v>347</v>
      </c>
      <c r="F98" s="64" t="s">
        <v>71</v>
      </c>
      <c r="G98" s="186">
        <f>'波及効果（総括表）'!$K97*'5-3 雇用表 統合中分類・県内生産額 労働力投入係数'!P95</f>
        <v>0</v>
      </c>
      <c r="H98" s="186">
        <f>'波及効果（総括表）'!$K97*'5-3 雇用表 統合中分類・県内生産額 労働力投入係数'!Q95</f>
        <v>0</v>
      </c>
      <c r="I98" s="186">
        <f>'波及効果（総括表）'!$K97*'5-3 雇用表 統合中分類・県内生産額 労働力投入係数'!R95</f>
        <v>0</v>
      </c>
      <c r="J98" s="186">
        <f>'波及効果（総括表）'!$K97*'5-3 雇用表 統合中分類・県内生産額 労働力投入係数'!S95</f>
        <v>0</v>
      </c>
      <c r="K98" s="186">
        <f>'波及効果（総括表）'!$K97*'5-3 雇用表 統合中分類・県内生産額 労働力投入係数'!T95</f>
        <v>0</v>
      </c>
      <c r="L98" s="186">
        <f>'波及効果（総括表）'!$K97*'5-3 雇用表 統合中分類・県内生産額 労働力投入係数'!U95</f>
        <v>0</v>
      </c>
      <c r="M98" s="186">
        <f>'波及効果（総括表）'!$K97*'5-3 雇用表 統合中分類・県内生産額 労働力投入係数'!V95</f>
        <v>0</v>
      </c>
      <c r="N98" s="186">
        <f>'波及効果（総括表）'!$K97*'5-3 雇用表 統合中分類・県内生産額 労働力投入係数'!W95</f>
        <v>0</v>
      </c>
      <c r="O98" s="186">
        <f>'波及効果（総括表）'!$O97*'5-3 雇用表 統合中分類・県内生産額 労働力投入係数'!P95</f>
        <v>0</v>
      </c>
      <c r="P98" s="186">
        <f>'波及効果（総括表）'!$O97*'5-3 雇用表 統合中分類・県内生産額 労働力投入係数'!Q95</f>
        <v>0</v>
      </c>
      <c r="Q98" s="186">
        <f>'波及効果（総括表）'!$O97*'5-3 雇用表 統合中分類・県内生産額 労働力投入係数'!R95</f>
        <v>0</v>
      </c>
      <c r="R98" s="186">
        <f>'波及効果（総括表）'!$O97*'5-3 雇用表 統合中分類・県内生産額 労働力投入係数'!S95</f>
        <v>0</v>
      </c>
      <c r="S98" s="186">
        <f>'波及効果（総括表）'!$O97*'5-3 雇用表 統合中分類・県内生産額 労働力投入係数'!T95</f>
        <v>0</v>
      </c>
      <c r="T98" s="186">
        <f>'波及効果（総括表）'!$O97*'5-3 雇用表 統合中分類・県内生産額 労働力投入係数'!U95</f>
        <v>0</v>
      </c>
      <c r="U98" s="186">
        <f>'波及効果（総括表）'!$O97*'5-3 雇用表 統合中分類・県内生産額 労働力投入係数'!V95</f>
        <v>0</v>
      </c>
      <c r="V98" s="186">
        <f>'波及効果（総括表）'!$O97*'5-3 雇用表 統合中分類・県内生産額 労働力投入係数'!W95</f>
        <v>0</v>
      </c>
      <c r="W98" s="186">
        <f>'波及効果（総括表）'!$S97*'5-3 雇用表 統合中分類・県内生産額 労働力投入係数'!P95</f>
        <v>0</v>
      </c>
      <c r="X98" s="186">
        <f>'波及効果（総括表）'!$S97*'5-3 雇用表 統合中分類・県内生産額 労働力投入係数'!Q95</f>
        <v>0</v>
      </c>
      <c r="Y98" s="186">
        <f>'波及効果（総括表）'!$S97*'5-3 雇用表 統合中分類・県内生産額 労働力投入係数'!R95</f>
        <v>0</v>
      </c>
      <c r="Z98" s="186">
        <f>'波及効果（総括表）'!$S97*'5-3 雇用表 統合中分類・県内生産額 労働力投入係数'!S95</f>
        <v>0</v>
      </c>
      <c r="AA98" s="186">
        <f>'波及効果（総括表）'!$S97*'5-3 雇用表 統合中分類・県内生産額 労働力投入係数'!T95</f>
        <v>0</v>
      </c>
      <c r="AB98" s="186">
        <f>'波及効果（総括表）'!$S97*'5-3 雇用表 統合中分類・県内生産額 労働力投入係数'!U95</f>
        <v>0</v>
      </c>
      <c r="AC98" s="186">
        <f>'波及効果（総括表）'!$S97*'5-3 雇用表 統合中分類・県内生産額 労働力投入係数'!V95</f>
        <v>0</v>
      </c>
      <c r="AD98" s="186">
        <f>'波及効果（総括表）'!$S97*'5-3 雇用表 統合中分類・県内生産額 労働力投入係数'!W95</f>
        <v>0</v>
      </c>
      <c r="AE98" s="186">
        <f>'波及効果（総括表）'!$AA97*'5-3 雇用表 統合中分類・県内生産額 労働力投入係数'!P95</f>
        <v>0</v>
      </c>
      <c r="AF98" s="186">
        <f>'波及効果（総括表）'!$AA97*'5-3 雇用表 統合中分類・県内生産額 労働力投入係数'!Q95</f>
        <v>0</v>
      </c>
      <c r="AG98" s="186">
        <f>'波及効果（総括表）'!$AA97*'5-3 雇用表 統合中分類・県内生産額 労働力投入係数'!R95</f>
        <v>0</v>
      </c>
      <c r="AH98" s="186">
        <f>'波及効果（総括表）'!$AA97*'5-3 雇用表 統合中分類・県内生産額 労働力投入係数'!S95</f>
        <v>0</v>
      </c>
      <c r="AI98" s="186">
        <f>'波及効果（総括表）'!$AA97*'5-3 雇用表 統合中分類・県内生産額 労働力投入係数'!T95</f>
        <v>0</v>
      </c>
      <c r="AJ98" s="186">
        <f>'波及効果（総括表）'!$AA97*'5-3 雇用表 統合中分類・県内生産額 労働力投入係数'!U95</f>
        <v>0</v>
      </c>
      <c r="AK98" s="186">
        <f>'波及効果（総括表）'!$AA97*'5-3 雇用表 統合中分類・県内生産額 労働力投入係数'!V95</f>
        <v>0</v>
      </c>
      <c r="AL98" s="186">
        <f>'波及効果（総括表）'!$AA97*'5-3 雇用表 統合中分類・県内生産額 労働力投入係数'!W95</f>
        <v>0</v>
      </c>
      <c r="AM98" s="186">
        <f>'波及効果（総括表）'!$AE97*'5-3 雇用表 統合中分類・県内生産額 労働力投入係数'!P95</f>
        <v>0</v>
      </c>
      <c r="AN98" s="186">
        <f>'波及効果（総括表）'!$AE97*'5-3 雇用表 統合中分類・県内生産額 労働力投入係数'!Q95</f>
        <v>0</v>
      </c>
      <c r="AO98" s="186">
        <f>'波及効果（総括表）'!$AE97*'5-3 雇用表 統合中分類・県内生産額 労働力投入係数'!R95</f>
        <v>0</v>
      </c>
      <c r="AP98" s="186">
        <f>'波及効果（総括表）'!$AE97*'5-3 雇用表 統合中分類・県内生産額 労働力投入係数'!S95</f>
        <v>0</v>
      </c>
      <c r="AQ98" s="186">
        <f>'波及効果（総括表）'!$AE97*'5-3 雇用表 統合中分類・県内生産額 労働力投入係数'!T95</f>
        <v>0</v>
      </c>
      <c r="AR98" s="186">
        <f>'波及効果（総括表）'!$AE97*'5-3 雇用表 統合中分類・県内生産額 労働力投入係数'!U95</f>
        <v>0</v>
      </c>
      <c r="AS98" s="186">
        <f>'波及効果（総括表）'!$AE97*'5-3 雇用表 統合中分類・県内生産額 労働力投入係数'!V95</f>
        <v>0</v>
      </c>
      <c r="AT98" s="186">
        <f>'波及効果（総括表）'!$AE97*'5-3 雇用表 統合中分類・県内生産額 労働力投入係数'!W95</f>
        <v>0</v>
      </c>
    </row>
    <row r="99" spans="1:46" s="46" customFormat="1">
      <c r="A99" s="225" t="s">
        <v>450</v>
      </c>
      <c r="B99" s="220" t="s">
        <v>176</v>
      </c>
      <c r="C99" s="225" t="s">
        <v>451</v>
      </c>
      <c r="D99" s="220" t="s">
        <v>177</v>
      </c>
      <c r="E99" s="228" t="s">
        <v>348</v>
      </c>
      <c r="F99" s="221" t="s">
        <v>72</v>
      </c>
      <c r="G99" s="187">
        <f>'波及効果（総括表）'!$K98*'5-3 雇用表 統合中分類・県内生産額 労働力投入係数'!P96</f>
        <v>0</v>
      </c>
      <c r="H99" s="187">
        <f>'波及効果（総括表）'!$K98*'5-3 雇用表 統合中分類・県内生産額 労働力投入係数'!Q96</f>
        <v>0</v>
      </c>
      <c r="I99" s="187">
        <f>'波及効果（総括表）'!$K98*'5-3 雇用表 統合中分類・県内生産額 労働力投入係数'!R96</f>
        <v>0</v>
      </c>
      <c r="J99" s="187">
        <f>'波及効果（総括表）'!$K98*'5-3 雇用表 統合中分類・県内生産額 労働力投入係数'!S96</f>
        <v>0</v>
      </c>
      <c r="K99" s="187">
        <f>'波及効果（総括表）'!$K98*'5-3 雇用表 統合中分類・県内生産額 労働力投入係数'!T96</f>
        <v>0</v>
      </c>
      <c r="L99" s="187">
        <f>'波及効果（総括表）'!$K98*'5-3 雇用表 統合中分類・県内生産額 労働力投入係数'!U96</f>
        <v>0</v>
      </c>
      <c r="M99" s="187">
        <f>'波及効果（総括表）'!$K98*'5-3 雇用表 統合中分類・県内生産額 労働力投入係数'!V96</f>
        <v>0</v>
      </c>
      <c r="N99" s="187">
        <f>'波及効果（総括表）'!$K98*'5-3 雇用表 統合中分類・県内生産額 労働力投入係数'!W96</f>
        <v>0</v>
      </c>
      <c r="O99" s="187">
        <f>'波及効果（総括表）'!$O98*'5-3 雇用表 統合中分類・県内生産額 労働力投入係数'!P96</f>
        <v>0</v>
      </c>
      <c r="P99" s="187">
        <f>'波及効果（総括表）'!$O98*'5-3 雇用表 統合中分類・県内生産額 労働力投入係数'!Q96</f>
        <v>0</v>
      </c>
      <c r="Q99" s="187">
        <f>'波及効果（総括表）'!$O98*'5-3 雇用表 統合中分類・県内生産額 労働力投入係数'!R96</f>
        <v>0</v>
      </c>
      <c r="R99" s="187">
        <f>'波及効果（総括表）'!$O98*'5-3 雇用表 統合中分類・県内生産額 労働力投入係数'!S96</f>
        <v>0</v>
      </c>
      <c r="S99" s="187">
        <f>'波及効果（総括表）'!$O98*'5-3 雇用表 統合中分類・県内生産額 労働力投入係数'!T96</f>
        <v>0</v>
      </c>
      <c r="T99" s="187">
        <f>'波及効果（総括表）'!$O98*'5-3 雇用表 統合中分類・県内生産額 労働力投入係数'!U96</f>
        <v>0</v>
      </c>
      <c r="U99" s="187">
        <f>'波及効果（総括表）'!$O98*'5-3 雇用表 統合中分類・県内生産額 労働力投入係数'!V96</f>
        <v>0</v>
      </c>
      <c r="V99" s="187">
        <f>'波及効果（総括表）'!$O98*'5-3 雇用表 統合中分類・県内生産額 労働力投入係数'!W96</f>
        <v>0</v>
      </c>
      <c r="W99" s="187">
        <f>'波及効果（総括表）'!$S98*'5-3 雇用表 統合中分類・県内生産額 労働力投入係数'!P96</f>
        <v>0</v>
      </c>
      <c r="X99" s="187">
        <f>'波及効果（総括表）'!$S98*'5-3 雇用表 統合中分類・県内生産額 労働力投入係数'!Q96</f>
        <v>0</v>
      </c>
      <c r="Y99" s="187">
        <f>'波及効果（総括表）'!$S98*'5-3 雇用表 統合中分類・県内生産額 労働力投入係数'!R96</f>
        <v>0</v>
      </c>
      <c r="Z99" s="187">
        <f>'波及効果（総括表）'!$S98*'5-3 雇用表 統合中分類・県内生産額 労働力投入係数'!S96</f>
        <v>0</v>
      </c>
      <c r="AA99" s="187">
        <f>'波及効果（総括表）'!$S98*'5-3 雇用表 統合中分類・県内生産額 労働力投入係数'!T96</f>
        <v>0</v>
      </c>
      <c r="AB99" s="187">
        <f>'波及効果（総括表）'!$S98*'5-3 雇用表 統合中分類・県内生産額 労働力投入係数'!U96</f>
        <v>0</v>
      </c>
      <c r="AC99" s="187">
        <f>'波及効果（総括表）'!$S98*'5-3 雇用表 統合中分類・県内生産額 労働力投入係数'!V96</f>
        <v>0</v>
      </c>
      <c r="AD99" s="187">
        <f>'波及効果（総括表）'!$S98*'5-3 雇用表 統合中分類・県内生産額 労働力投入係数'!W96</f>
        <v>0</v>
      </c>
      <c r="AE99" s="187">
        <f>'波及効果（総括表）'!$AA98*'5-3 雇用表 統合中分類・県内生産額 労働力投入係数'!P96</f>
        <v>0</v>
      </c>
      <c r="AF99" s="187">
        <f>'波及効果（総括表）'!$AA98*'5-3 雇用表 統合中分類・県内生産額 労働力投入係数'!Q96</f>
        <v>0</v>
      </c>
      <c r="AG99" s="187">
        <f>'波及効果（総括表）'!$AA98*'5-3 雇用表 統合中分類・県内生産額 労働力投入係数'!R96</f>
        <v>0</v>
      </c>
      <c r="AH99" s="187">
        <f>'波及効果（総括表）'!$AA98*'5-3 雇用表 統合中分類・県内生産額 労働力投入係数'!S96</f>
        <v>0</v>
      </c>
      <c r="AI99" s="187">
        <f>'波及効果（総括表）'!$AA98*'5-3 雇用表 統合中分類・県内生産額 労働力投入係数'!T96</f>
        <v>0</v>
      </c>
      <c r="AJ99" s="187">
        <f>'波及効果（総括表）'!$AA98*'5-3 雇用表 統合中分類・県内生産額 労働力投入係数'!U96</f>
        <v>0</v>
      </c>
      <c r="AK99" s="187">
        <f>'波及効果（総括表）'!$AA98*'5-3 雇用表 統合中分類・県内生産額 労働力投入係数'!V96</f>
        <v>0</v>
      </c>
      <c r="AL99" s="187">
        <f>'波及効果（総括表）'!$AA98*'5-3 雇用表 統合中分類・県内生産額 労働力投入係数'!W96</f>
        <v>0</v>
      </c>
      <c r="AM99" s="187">
        <f>'波及効果（総括表）'!$AE98*'5-3 雇用表 統合中分類・県内生産額 労働力投入係数'!P96</f>
        <v>0</v>
      </c>
      <c r="AN99" s="187">
        <f>'波及効果（総括表）'!$AE98*'5-3 雇用表 統合中分類・県内生産額 労働力投入係数'!Q96</f>
        <v>0</v>
      </c>
      <c r="AO99" s="187">
        <f>'波及効果（総括表）'!$AE98*'5-3 雇用表 統合中分類・県内生産額 労働力投入係数'!R96</f>
        <v>0</v>
      </c>
      <c r="AP99" s="187">
        <f>'波及効果（総括表）'!$AE98*'5-3 雇用表 統合中分類・県内生産額 労働力投入係数'!S96</f>
        <v>0</v>
      </c>
      <c r="AQ99" s="187">
        <f>'波及効果（総括表）'!$AE98*'5-3 雇用表 統合中分類・県内生産額 労働力投入係数'!T96</f>
        <v>0</v>
      </c>
      <c r="AR99" s="187">
        <f>'波及効果（総括表）'!$AE98*'5-3 雇用表 統合中分類・県内生産額 労働力投入係数'!U96</f>
        <v>0</v>
      </c>
      <c r="AS99" s="187">
        <f>'波及効果（総括表）'!$AE98*'5-3 雇用表 統合中分類・県内生産額 労働力投入係数'!V96</f>
        <v>0</v>
      </c>
      <c r="AT99" s="187">
        <f>'波及効果（総括表）'!$AE98*'5-3 雇用表 統合中分類・県内生産額 労働力投入係数'!W96</f>
        <v>0</v>
      </c>
    </row>
    <row r="100" spans="1:46" s="46" customFormat="1">
      <c r="A100" s="223" t="s">
        <v>450</v>
      </c>
      <c r="B100" s="97" t="s">
        <v>176</v>
      </c>
      <c r="C100" s="223" t="s">
        <v>451</v>
      </c>
      <c r="D100" s="97" t="s">
        <v>177</v>
      </c>
      <c r="E100" s="229">
        <v>632</v>
      </c>
      <c r="F100" s="64" t="s">
        <v>73</v>
      </c>
      <c r="G100" s="186">
        <f>'波及効果（総括表）'!$K99*'5-3 雇用表 統合中分類・県内生産額 労働力投入係数'!P97</f>
        <v>0</v>
      </c>
      <c r="H100" s="186">
        <f>'波及効果（総括表）'!$K99*'5-3 雇用表 統合中分類・県内生産額 労働力投入係数'!Q97</f>
        <v>0</v>
      </c>
      <c r="I100" s="186">
        <f>'波及効果（総括表）'!$K99*'5-3 雇用表 統合中分類・県内生産額 労働力投入係数'!R97</f>
        <v>0</v>
      </c>
      <c r="J100" s="186">
        <f>'波及効果（総括表）'!$K99*'5-3 雇用表 統合中分類・県内生産額 労働力投入係数'!S97</f>
        <v>0</v>
      </c>
      <c r="K100" s="186">
        <f>'波及効果（総括表）'!$K99*'5-3 雇用表 統合中分類・県内生産額 労働力投入係数'!T97</f>
        <v>0</v>
      </c>
      <c r="L100" s="186">
        <f>'波及効果（総括表）'!$K99*'5-3 雇用表 統合中分類・県内生産額 労働力投入係数'!U97</f>
        <v>0</v>
      </c>
      <c r="M100" s="186">
        <f>'波及効果（総括表）'!$K99*'5-3 雇用表 統合中分類・県内生産額 労働力投入係数'!V97</f>
        <v>0</v>
      </c>
      <c r="N100" s="186">
        <f>'波及効果（総括表）'!$K99*'5-3 雇用表 統合中分類・県内生産額 労働力投入係数'!W97</f>
        <v>0</v>
      </c>
      <c r="O100" s="186">
        <f>'波及効果（総括表）'!$O99*'5-3 雇用表 統合中分類・県内生産額 労働力投入係数'!P97</f>
        <v>0</v>
      </c>
      <c r="P100" s="186">
        <f>'波及効果（総括表）'!$O99*'5-3 雇用表 統合中分類・県内生産額 労働力投入係数'!Q97</f>
        <v>0</v>
      </c>
      <c r="Q100" s="186">
        <f>'波及効果（総括表）'!$O99*'5-3 雇用表 統合中分類・県内生産額 労働力投入係数'!R97</f>
        <v>0</v>
      </c>
      <c r="R100" s="186">
        <f>'波及効果（総括表）'!$O99*'5-3 雇用表 統合中分類・県内生産額 労働力投入係数'!S97</f>
        <v>0</v>
      </c>
      <c r="S100" s="186">
        <f>'波及効果（総括表）'!$O99*'5-3 雇用表 統合中分類・県内生産額 労働力投入係数'!T97</f>
        <v>0</v>
      </c>
      <c r="T100" s="186">
        <f>'波及効果（総括表）'!$O99*'5-3 雇用表 統合中分類・県内生産額 労働力投入係数'!U97</f>
        <v>0</v>
      </c>
      <c r="U100" s="186">
        <f>'波及効果（総括表）'!$O99*'5-3 雇用表 統合中分類・県内生産額 労働力投入係数'!V97</f>
        <v>0</v>
      </c>
      <c r="V100" s="186">
        <f>'波及効果（総括表）'!$O99*'5-3 雇用表 統合中分類・県内生産額 労働力投入係数'!W97</f>
        <v>0</v>
      </c>
      <c r="W100" s="186">
        <f>'波及効果（総括表）'!$S99*'5-3 雇用表 統合中分類・県内生産額 労働力投入係数'!P97</f>
        <v>0</v>
      </c>
      <c r="X100" s="186">
        <f>'波及効果（総括表）'!$S99*'5-3 雇用表 統合中分類・県内生産額 労働力投入係数'!Q97</f>
        <v>0</v>
      </c>
      <c r="Y100" s="186">
        <f>'波及効果（総括表）'!$S99*'5-3 雇用表 統合中分類・県内生産額 労働力投入係数'!R97</f>
        <v>0</v>
      </c>
      <c r="Z100" s="186">
        <f>'波及効果（総括表）'!$S99*'5-3 雇用表 統合中分類・県内生産額 労働力投入係数'!S97</f>
        <v>0</v>
      </c>
      <c r="AA100" s="186">
        <f>'波及効果（総括表）'!$S99*'5-3 雇用表 統合中分類・県内生産額 労働力投入係数'!T97</f>
        <v>0</v>
      </c>
      <c r="AB100" s="186">
        <f>'波及効果（総括表）'!$S99*'5-3 雇用表 統合中分類・県内生産額 労働力投入係数'!U97</f>
        <v>0</v>
      </c>
      <c r="AC100" s="186">
        <f>'波及効果（総括表）'!$S99*'5-3 雇用表 統合中分類・県内生産額 労働力投入係数'!V97</f>
        <v>0</v>
      </c>
      <c r="AD100" s="186">
        <f>'波及効果（総括表）'!$S99*'5-3 雇用表 統合中分類・県内生産額 労働力投入係数'!W97</f>
        <v>0</v>
      </c>
      <c r="AE100" s="186">
        <f>'波及効果（総括表）'!$AA99*'5-3 雇用表 統合中分類・県内生産額 労働力投入係数'!P97</f>
        <v>0</v>
      </c>
      <c r="AF100" s="186">
        <f>'波及効果（総括表）'!$AA99*'5-3 雇用表 統合中分類・県内生産額 労働力投入係数'!Q97</f>
        <v>0</v>
      </c>
      <c r="AG100" s="186">
        <f>'波及効果（総括表）'!$AA99*'5-3 雇用表 統合中分類・県内生産額 労働力投入係数'!R97</f>
        <v>0</v>
      </c>
      <c r="AH100" s="186">
        <f>'波及効果（総括表）'!$AA99*'5-3 雇用表 統合中分類・県内生産額 労働力投入係数'!S97</f>
        <v>0</v>
      </c>
      <c r="AI100" s="186">
        <f>'波及効果（総括表）'!$AA99*'5-3 雇用表 統合中分類・県内生産額 労働力投入係数'!T97</f>
        <v>0</v>
      </c>
      <c r="AJ100" s="186">
        <f>'波及効果（総括表）'!$AA99*'5-3 雇用表 統合中分類・県内生産額 労働力投入係数'!U97</f>
        <v>0</v>
      </c>
      <c r="AK100" s="186">
        <f>'波及効果（総括表）'!$AA99*'5-3 雇用表 統合中分類・県内生産額 労働力投入係数'!V97</f>
        <v>0</v>
      </c>
      <c r="AL100" s="186">
        <f>'波及効果（総括表）'!$AA99*'5-3 雇用表 統合中分類・県内生産額 労働力投入係数'!W97</f>
        <v>0</v>
      </c>
      <c r="AM100" s="186">
        <f>'波及効果（総括表）'!$AE99*'5-3 雇用表 統合中分類・県内生産額 労働力投入係数'!P97</f>
        <v>0</v>
      </c>
      <c r="AN100" s="186">
        <f>'波及効果（総括表）'!$AE99*'5-3 雇用表 統合中分類・県内生産額 労働力投入係数'!Q97</f>
        <v>0</v>
      </c>
      <c r="AO100" s="186">
        <f>'波及効果（総括表）'!$AE99*'5-3 雇用表 統合中分類・県内生産額 労働力投入係数'!R97</f>
        <v>0</v>
      </c>
      <c r="AP100" s="186">
        <f>'波及効果（総括表）'!$AE99*'5-3 雇用表 統合中分類・県内生産額 労働力投入係数'!S97</f>
        <v>0</v>
      </c>
      <c r="AQ100" s="186">
        <f>'波及効果（総括表）'!$AE99*'5-3 雇用表 統合中分類・県内生産額 労働力投入係数'!T97</f>
        <v>0</v>
      </c>
      <c r="AR100" s="186">
        <f>'波及効果（総括表）'!$AE99*'5-3 雇用表 統合中分類・県内生産額 労働力投入係数'!U97</f>
        <v>0</v>
      </c>
      <c r="AS100" s="186">
        <f>'波及効果（総括表）'!$AE99*'5-3 雇用表 統合中分類・県内生産額 労働力投入係数'!V97</f>
        <v>0</v>
      </c>
      <c r="AT100" s="186">
        <f>'波及効果（総括表）'!$AE99*'5-3 雇用表 統合中分類・県内生産額 労働力投入係数'!W97</f>
        <v>0</v>
      </c>
    </row>
    <row r="101" spans="1:46" s="46" customFormat="1">
      <c r="A101" s="223" t="s">
        <v>450</v>
      </c>
      <c r="B101" s="97" t="s">
        <v>176</v>
      </c>
      <c r="C101" s="223" t="s">
        <v>452</v>
      </c>
      <c r="D101" s="97" t="s">
        <v>411</v>
      </c>
      <c r="E101" s="229" t="s">
        <v>350</v>
      </c>
      <c r="F101" s="64" t="s">
        <v>392</v>
      </c>
      <c r="G101" s="186">
        <f>'波及効果（総括表）'!$K100*'5-3 雇用表 統合中分類・県内生産額 労働力投入係数'!P98</f>
        <v>0</v>
      </c>
      <c r="H101" s="186">
        <f>'波及効果（総括表）'!$K100*'5-3 雇用表 統合中分類・県内生産額 労働力投入係数'!Q98</f>
        <v>0</v>
      </c>
      <c r="I101" s="186">
        <f>'波及効果（総括表）'!$K100*'5-3 雇用表 統合中分類・県内生産額 労働力投入係数'!R98</f>
        <v>0</v>
      </c>
      <c r="J101" s="186">
        <f>'波及効果（総括表）'!$K100*'5-3 雇用表 統合中分類・県内生産額 労働力投入係数'!S98</f>
        <v>0</v>
      </c>
      <c r="K101" s="186">
        <f>'波及効果（総括表）'!$K100*'5-3 雇用表 統合中分類・県内生産額 労働力投入係数'!T98</f>
        <v>0</v>
      </c>
      <c r="L101" s="186">
        <f>'波及効果（総括表）'!$K100*'5-3 雇用表 統合中分類・県内生産額 労働力投入係数'!U98</f>
        <v>0</v>
      </c>
      <c r="M101" s="186">
        <f>'波及効果（総括表）'!$K100*'5-3 雇用表 統合中分類・県内生産額 労働力投入係数'!V98</f>
        <v>0</v>
      </c>
      <c r="N101" s="186">
        <f>'波及効果（総括表）'!$K100*'5-3 雇用表 統合中分類・県内生産額 労働力投入係数'!W98</f>
        <v>0</v>
      </c>
      <c r="O101" s="186">
        <f>'波及効果（総括表）'!$O100*'5-3 雇用表 統合中分類・県内生産額 労働力投入係数'!P98</f>
        <v>0</v>
      </c>
      <c r="P101" s="186">
        <f>'波及効果（総括表）'!$O100*'5-3 雇用表 統合中分類・県内生産額 労働力投入係数'!Q98</f>
        <v>0</v>
      </c>
      <c r="Q101" s="186">
        <f>'波及効果（総括表）'!$O100*'5-3 雇用表 統合中分類・県内生産額 労働力投入係数'!R98</f>
        <v>0</v>
      </c>
      <c r="R101" s="186">
        <f>'波及効果（総括表）'!$O100*'5-3 雇用表 統合中分類・県内生産額 労働力投入係数'!S98</f>
        <v>0</v>
      </c>
      <c r="S101" s="186">
        <f>'波及効果（総括表）'!$O100*'5-3 雇用表 統合中分類・県内生産額 労働力投入係数'!T98</f>
        <v>0</v>
      </c>
      <c r="T101" s="186">
        <f>'波及効果（総括表）'!$O100*'5-3 雇用表 統合中分類・県内生産額 労働力投入係数'!U98</f>
        <v>0</v>
      </c>
      <c r="U101" s="186">
        <f>'波及効果（総括表）'!$O100*'5-3 雇用表 統合中分類・県内生産額 労働力投入係数'!V98</f>
        <v>0</v>
      </c>
      <c r="V101" s="186">
        <f>'波及効果（総括表）'!$O100*'5-3 雇用表 統合中分類・県内生産額 労働力投入係数'!W98</f>
        <v>0</v>
      </c>
      <c r="W101" s="186">
        <f>'波及効果（総括表）'!$S100*'5-3 雇用表 統合中分類・県内生産額 労働力投入係数'!P98</f>
        <v>0</v>
      </c>
      <c r="X101" s="186">
        <f>'波及効果（総括表）'!$S100*'5-3 雇用表 統合中分類・県内生産額 労働力投入係数'!Q98</f>
        <v>0</v>
      </c>
      <c r="Y101" s="186">
        <f>'波及効果（総括表）'!$S100*'5-3 雇用表 統合中分類・県内生産額 労働力投入係数'!R98</f>
        <v>0</v>
      </c>
      <c r="Z101" s="186">
        <f>'波及効果（総括表）'!$S100*'5-3 雇用表 統合中分類・県内生産額 労働力投入係数'!S98</f>
        <v>0</v>
      </c>
      <c r="AA101" s="186">
        <f>'波及効果（総括表）'!$S100*'5-3 雇用表 統合中分類・県内生産額 労働力投入係数'!T98</f>
        <v>0</v>
      </c>
      <c r="AB101" s="186">
        <f>'波及効果（総括表）'!$S100*'5-3 雇用表 統合中分類・県内生産額 労働力投入係数'!U98</f>
        <v>0</v>
      </c>
      <c r="AC101" s="186">
        <f>'波及効果（総括表）'!$S100*'5-3 雇用表 統合中分類・県内生産額 労働力投入係数'!V98</f>
        <v>0</v>
      </c>
      <c r="AD101" s="186">
        <f>'波及効果（総括表）'!$S100*'5-3 雇用表 統合中分類・県内生産額 労働力投入係数'!W98</f>
        <v>0</v>
      </c>
      <c r="AE101" s="186">
        <f>'波及効果（総括表）'!$AA100*'5-3 雇用表 統合中分類・県内生産額 労働力投入係数'!P98</f>
        <v>0</v>
      </c>
      <c r="AF101" s="186">
        <f>'波及効果（総括表）'!$AA100*'5-3 雇用表 統合中分類・県内生産額 労働力投入係数'!Q98</f>
        <v>0</v>
      </c>
      <c r="AG101" s="186">
        <f>'波及効果（総括表）'!$AA100*'5-3 雇用表 統合中分類・県内生産額 労働力投入係数'!R98</f>
        <v>0</v>
      </c>
      <c r="AH101" s="186">
        <f>'波及効果（総括表）'!$AA100*'5-3 雇用表 統合中分類・県内生産額 労働力投入係数'!S98</f>
        <v>0</v>
      </c>
      <c r="AI101" s="186">
        <f>'波及効果（総括表）'!$AA100*'5-3 雇用表 統合中分類・県内生産額 労働力投入係数'!T98</f>
        <v>0</v>
      </c>
      <c r="AJ101" s="186">
        <f>'波及効果（総括表）'!$AA100*'5-3 雇用表 統合中分類・県内生産額 労働力投入係数'!U98</f>
        <v>0</v>
      </c>
      <c r="AK101" s="186">
        <f>'波及効果（総括表）'!$AA100*'5-3 雇用表 統合中分類・県内生産額 労働力投入係数'!V98</f>
        <v>0</v>
      </c>
      <c r="AL101" s="186">
        <f>'波及効果（総括表）'!$AA100*'5-3 雇用表 統合中分類・県内生産額 労働力投入係数'!W98</f>
        <v>0</v>
      </c>
      <c r="AM101" s="186">
        <f>'波及効果（総括表）'!$AE100*'5-3 雇用表 統合中分類・県内生産額 労働力投入係数'!P98</f>
        <v>0</v>
      </c>
      <c r="AN101" s="186">
        <f>'波及効果（総括表）'!$AE100*'5-3 雇用表 統合中分類・県内生産額 労働力投入係数'!Q98</f>
        <v>0</v>
      </c>
      <c r="AO101" s="186">
        <f>'波及効果（総括表）'!$AE100*'5-3 雇用表 統合中分類・県内生産額 労働力投入係数'!R98</f>
        <v>0</v>
      </c>
      <c r="AP101" s="186">
        <f>'波及効果（総括表）'!$AE100*'5-3 雇用表 統合中分類・県内生産額 労働力投入係数'!S98</f>
        <v>0</v>
      </c>
      <c r="AQ101" s="186">
        <f>'波及効果（総括表）'!$AE100*'5-3 雇用表 統合中分類・県内生産額 労働力投入係数'!T98</f>
        <v>0</v>
      </c>
      <c r="AR101" s="186">
        <f>'波及効果（総括表）'!$AE100*'5-3 雇用表 統合中分類・県内生産額 労働力投入係数'!U98</f>
        <v>0</v>
      </c>
      <c r="AS101" s="186">
        <f>'波及効果（総括表）'!$AE100*'5-3 雇用表 統合中分類・県内生産額 労働力投入係数'!V98</f>
        <v>0</v>
      </c>
      <c r="AT101" s="186">
        <f>'波及効果（総括表）'!$AE100*'5-3 雇用表 統合中分類・県内生産額 労働力投入係数'!W98</f>
        <v>0</v>
      </c>
    </row>
    <row r="102" spans="1:46" s="46" customFormat="1">
      <c r="A102" s="223" t="s">
        <v>450</v>
      </c>
      <c r="B102" s="97" t="s">
        <v>176</v>
      </c>
      <c r="C102" s="223" t="s">
        <v>452</v>
      </c>
      <c r="D102" s="97" t="s">
        <v>411</v>
      </c>
      <c r="E102" s="229" t="s">
        <v>351</v>
      </c>
      <c r="F102" s="64" t="s">
        <v>393</v>
      </c>
      <c r="G102" s="186">
        <f>'波及効果（総括表）'!$K101*'5-3 雇用表 統合中分類・県内生産額 労働力投入係数'!P99</f>
        <v>0</v>
      </c>
      <c r="H102" s="186">
        <f>'波及効果（総括表）'!$K101*'5-3 雇用表 統合中分類・県内生産額 労働力投入係数'!Q99</f>
        <v>0</v>
      </c>
      <c r="I102" s="186">
        <f>'波及効果（総括表）'!$K101*'5-3 雇用表 統合中分類・県内生産額 労働力投入係数'!R99</f>
        <v>0</v>
      </c>
      <c r="J102" s="186">
        <f>'波及効果（総括表）'!$K101*'5-3 雇用表 統合中分類・県内生産額 労働力投入係数'!S99</f>
        <v>0</v>
      </c>
      <c r="K102" s="186">
        <f>'波及効果（総括表）'!$K101*'5-3 雇用表 統合中分類・県内生産額 労働力投入係数'!T99</f>
        <v>0</v>
      </c>
      <c r="L102" s="186">
        <f>'波及効果（総括表）'!$K101*'5-3 雇用表 統合中分類・県内生産額 労働力投入係数'!U99</f>
        <v>0</v>
      </c>
      <c r="M102" s="186">
        <f>'波及効果（総括表）'!$K101*'5-3 雇用表 統合中分類・県内生産額 労働力投入係数'!V99</f>
        <v>0</v>
      </c>
      <c r="N102" s="186">
        <f>'波及効果（総括表）'!$K101*'5-3 雇用表 統合中分類・県内生産額 労働力投入係数'!W99</f>
        <v>0</v>
      </c>
      <c r="O102" s="186">
        <f>'波及効果（総括表）'!$O101*'5-3 雇用表 統合中分類・県内生産額 労働力投入係数'!P99</f>
        <v>0</v>
      </c>
      <c r="P102" s="186">
        <f>'波及効果（総括表）'!$O101*'5-3 雇用表 統合中分類・県内生産額 労働力投入係数'!Q99</f>
        <v>0</v>
      </c>
      <c r="Q102" s="186">
        <f>'波及効果（総括表）'!$O101*'5-3 雇用表 統合中分類・県内生産額 労働力投入係数'!R99</f>
        <v>0</v>
      </c>
      <c r="R102" s="186">
        <f>'波及効果（総括表）'!$O101*'5-3 雇用表 統合中分類・県内生産額 労働力投入係数'!S99</f>
        <v>0</v>
      </c>
      <c r="S102" s="186">
        <f>'波及効果（総括表）'!$O101*'5-3 雇用表 統合中分類・県内生産額 労働力投入係数'!T99</f>
        <v>0</v>
      </c>
      <c r="T102" s="186">
        <f>'波及効果（総括表）'!$O101*'5-3 雇用表 統合中分類・県内生産額 労働力投入係数'!U99</f>
        <v>0</v>
      </c>
      <c r="U102" s="186">
        <f>'波及効果（総括表）'!$O101*'5-3 雇用表 統合中分類・県内生産額 労働力投入係数'!V99</f>
        <v>0</v>
      </c>
      <c r="V102" s="186">
        <f>'波及効果（総括表）'!$O101*'5-3 雇用表 統合中分類・県内生産額 労働力投入係数'!W99</f>
        <v>0</v>
      </c>
      <c r="W102" s="186">
        <f>'波及効果（総括表）'!$S101*'5-3 雇用表 統合中分類・県内生産額 労働力投入係数'!P99</f>
        <v>0</v>
      </c>
      <c r="X102" s="186">
        <f>'波及効果（総括表）'!$S101*'5-3 雇用表 統合中分類・県内生産額 労働力投入係数'!Q99</f>
        <v>0</v>
      </c>
      <c r="Y102" s="186">
        <f>'波及効果（総括表）'!$S101*'5-3 雇用表 統合中分類・県内生産額 労働力投入係数'!R99</f>
        <v>0</v>
      </c>
      <c r="Z102" s="186">
        <f>'波及効果（総括表）'!$S101*'5-3 雇用表 統合中分類・県内生産額 労働力投入係数'!S99</f>
        <v>0</v>
      </c>
      <c r="AA102" s="186">
        <f>'波及効果（総括表）'!$S101*'5-3 雇用表 統合中分類・県内生産額 労働力投入係数'!T99</f>
        <v>0</v>
      </c>
      <c r="AB102" s="186">
        <f>'波及効果（総括表）'!$S101*'5-3 雇用表 統合中分類・県内生産額 労働力投入係数'!U99</f>
        <v>0</v>
      </c>
      <c r="AC102" s="186">
        <f>'波及効果（総括表）'!$S101*'5-3 雇用表 統合中分類・県内生産額 労働力投入係数'!V99</f>
        <v>0</v>
      </c>
      <c r="AD102" s="186">
        <f>'波及効果（総括表）'!$S101*'5-3 雇用表 統合中分類・県内生産額 労働力投入係数'!W99</f>
        <v>0</v>
      </c>
      <c r="AE102" s="186">
        <f>'波及効果（総括表）'!$AA101*'5-3 雇用表 統合中分類・県内生産額 労働力投入係数'!P99</f>
        <v>0</v>
      </c>
      <c r="AF102" s="186">
        <f>'波及効果（総括表）'!$AA101*'5-3 雇用表 統合中分類・県内生産額 労働力投入係数'!Q99</f>
        <v>0</v>
      </c>
      <c r="AG102" s="186">
        <f>'波及効果（総括表）'!$AA101*'5-3 雇用表 統合中分類・県内生産額 労働力投入係数'!R99</f>
        <v>0</v>
      </c>
      <c r="AH102" s="186">
        <f>'波及効果（総括表）'!$AA101*'5-3 雇用表 統合中分類・県内生産額 労働力投入係数'!S99</f>
        <v>0</v>
      </c>
      <c r="AI102" s="186">
        <f>'波及効果（総括表）'!$AA101*'5-3 雇用表 統合中分類・県内生産額 労働力投入係数'!T99</f>
        <v>0</v>
      </c>
      <c r="AJ102" s="186">
        <f>'波及効果（総括表）'!$AA101*'5-3 雇用表 統合中分類・県内生産額 労働力投入係数'!U99</f>
        <v>0</v>
      </c>
      <c r="AK102" s="186">
        <f>'波及効果（総括表）'!$AA101*'5-3 雇用表 統合中分類・県内生産額 労働力投入係数'!V99</f>
        <v>0</v>
      </c>
      <c r="AL102" s="186">
        <f>'波及効果（総括表）'!$AA101*'5-3 雇用表 統合中分類・県内生産額 労働力投入係数'!W99</f>
        <v>0</v>
      </c>
      <c r="AM102" s="186">
        <f>'波及効果（総括表）'!$AE101*'5-3 雇用表 統合中分類・県内生産額 労働力投入係数'!P99</f>
        <v>0</v>
      </c>
      <c r="AN102" s="186">
        <f>'波及効果（総括表）'!$AE101*'5-3 雇用表 統合中分類・県内生産額 労働力投入係数'!Q99</f>
        <v>0</v>
      </c>
      <c r="AO102" s="186">
        <f>'波及効果（総括表）'!$AE101*'5-3 雇用表 統合中分類・県内生産額 労働力投入係数'!R99</f>
        <v>0</v>
      </c>
      <c r="AP102" s="186">
        <f>'波及効果（総括表）'!$AE101*'5-3 雇用表 統合中分類・県内生産額 労働力投入係数'!S99</f>
        <v>0</v>
      </c>
      <c r="AQ102" s="186">
        <f>'波及効果（総括表）'!$AE101*'5-3 雇用表 統合中分類・県内生産額 労働力投入係数'!T99</f>
        <v>0</v>
      </c>
      <c r="AR102" s="186">
        <f>'波及効果（総括表）'!$AE101*'5-3 雇用表 統合中分類・県内生産額 労働力投入係数'!U99</f>
        <v>0</v>
      </c>
      <c r="AS102" s="186">
        <f>'波及効果（総括表）'!$AE101*'5-3 雇用表 統合中分類・県内生産額 労働力投入係数'!V99</f>
        <v>0</v>
      </c>
      <c r="AT102" s="186">
        <f>'波及効果（総括表）'!$AE101*'5-3 雇用表 統合中分類・県内生産額 労働力投入係数'!W99</f>
        <v>0</v>
      </c>
    </row>
    <row r="103" spans="1:46" s="46" customFormat="1">
      <c r="A103" s="223" t="s">
        <v>450</v>
      </c>
      <c r="B103" s="97" t="s">
        <v>176</v>
      </c>
      <c r="C103" s="223" t="s">
        <v>452</v>
      </c>
      <c r="D103" s="97" t="s">
        <v>411</v>
      </c>
      <c r="E103" s="229" t="s">
        <v>352</v>
      </c>
      <c r="F103" s="64" t="s">
        <v>394</v>
      </c>
      <c r="G103" s="186">
        <f>'波及効果（総括表）'!$K102*'5-3 雇用表 統合中分類・県内生産額 労働力投入係数'!P100</f>
        <v>0</v>
      </c>
      <c r="H103" s="186">
        <f>'波及効果（総括表）'!$K102*'5-3 雇用表 統合中分類・県内生産額 労働力投入係数'!Q100</f>
        <v>0</v>
      </c>
      <c r="I103" s="186">
        <f>'波及効果（総括表）'!$K102*'5-3 雇用表 統合中分類・県内生産額 労働力投入係数'!R100</f>
        <v>0</v>
      </c>
      <c r="J103" s="186">
        <f>'波及効果（総括表）'!$K102*'5-3 雇用表 統合中分類・県内生産額 労働力投入係数'!S100</f>
        <v>0</v>
      </c>
      <c r="K103" s="186">
        <f>'波及効果（総括表）'!$K102*'5-3 雇用表 統合中分類・県内生産額 労働力投入係数'!T100</f>
        <v>0</v>
      </c>
      <c r="L103" s="186">
        <f>'波及効果（総括表）'!$K102*'5-3 雇用表 統合中分類・県内生産額 労働力投入係数'!U100</f>
        <v>0</v>
      </c>
      <c r="M103" s="186">
        <f>'波及効果（総括表）'!$K102*'5-3 雇用表 統合中分類・県内生産額 労働力投入係数'!V100</f>
        <v>0</v>
      </c>
      <c r="N103" s="186">
        <f>'波及効果（総括表）'!$K102*'5-3 雇用表 統合中分類・県内生産額 労働力投入係数'!W100</f>
        <v>0</v>
      </c>
      <c r="O103" s="186">
        <f>'波及効果（総括表）'!$O102*'5-3 雇用表 統合中分類・県内生産額 労働力投入係数'!P100</f>
        <v>0</v>
      </c>
      <c r="P103" s="186">
        <f>'波及効果（総括表）'!$O102*'5-3 雇用表 統合中分類・県内生産額 労働力投入係数'!Q100</f>
        <v>0</v>
      </c>
      <c r="Q103" s="186">
        <f>'波及効果（総括表）'!$O102*'5-3 雇用表 統合中分類・県内生産額 労働力投入係数'!R100</f>
        <v>0</v>
      </c>
      <c r="R103" s="186">
        <f>'波及効果（総括表）'!$O102*'5-3 雇用表 統合中分類・県内生産額 労働力投入係数'!S100</f>
        <v>0</v>
      </c>
      <c r="S103" s="186">
        <f>'波及効果（総括表）'!$O102*'5-3 雇用表 統合中分類・県内生産額 労働力投入係数'!T100</f>
        <v>0</v>
      </c>
      <c r="T103" s="186">
        <f>'波及効果（総括表）'!$O102*'5-3 雇用表 統合中分類・県内生産額 労働力投入係数'!U100</f>
        <v>0</v>
      </c>
      <c r="U103" s="186">
        <f>'波及効果（総括表）'!$O102*'5-3 雇用表 統合中分類・県内生産額 労働力投入係数'!V100</f>
        <v>0</v>
      </c>
      <c r="V103" s="186">
        <f>'波及効果（総括表）'!$O102*'5-3 雇用表 統合中分類・県内生産額 労働力投入係数'!W100</f>
        <v>0</v>
      </c>
      <c r="W103" s="186">
        <f>'波及効果（総括表）'!$S102*'5-3 雇用表 統合中分類・県内生産額 労働力投入係数'!P100</f>
        <v>0</v>
      </c>
      <c r="X103" s="186">
        <f>'波及効果（総括表）'!$S102*'5-3 雇用表 統合中分類・県内生産額 労働力投入係数'!Q100</f>
        <v>0</v>
      </c>
      <c r="Y103" s="186">
        <f>'波及効果（総括表）'!$S102*'5-3 雇用表 統合中分類・県内生産額 労働力投入係数'!R100</f>
        <v>0</v>
      </c>
      <c r="Z103" s="186">
        <f>'波及効果（総括表）'!$S102*'5-3 雇用表 統合中分類・県内生産額 労働力投入係数'!S100</f>
        <v>0</v>
      </c>
      <c r="AA103" s="186">
        <f>'波及効果（総括表）'!$S102*'5-3 雇用表 統合中分類・県内生産額 労働力投入係数'!T100</f>
        <v>0</v>
      </c>
      <c r="AB103" s="186">
        <f>'波及効果（総括表）'!$S102*'5-3 雇用表 統合中分類・県内生産額 労働力投入係数'!U100</f>
        <v>0</v>
      </c>
      <c r="AC103" s="186">
        <f>'波及効果（総括表）'!$S102*'5-3 雇用表 統合中分類・県内生産額 労働力投入係数'!V100</f>
        <v>0</v>
      </c>
      <c r="AD103" s="186">
        <f>'波及効果（総括表）'!$S102*'5-3 雇用表 統合中分類・県内生産額 労働力投入係数'!W100</f>
        <v>0</v>
      </c>
      <c r="AE103" s="186">
        <f>'波及効果（総括表）'!$AA102*'5-3 雇用表 統合中分類・県内生産額 労働力投入係数'!P100</f>
        <v>0</v>
      </c>
      <c r="AF103" s="186">
        <f>'波及効果（総括表）'!$AA102*'5-3 雇用表 統合中分類・県内生産額 労働力投入係数'!Q100</f>
        <v>0</v>
      </c>
      <c r="AG103" s="186">
        <f>'波及効果（総括表）'!$AA102*'5-3 雇用表 統合中分類・県内生産額 労働力投入係数'!R100</f>
        <v>0</v>
      </c>
      <c r="AH103" s="186">
        <f>'波及効果（総括表）'!$AA102*'5-3 雇用表 統合中分類・県内生産額 労働力投入係数'!S100</f>
        <v>0</v>
      </c>
      <c r="AI103" s="186">
        <f>'波及効果（総括表）'!$AA102*'5-3 雇用表 統合中分類・県内生産額 労働力投入係数'!T100</f>
        <v>0</v>
      </c>
      <c r="AJ103" s="186">
        <f>'波及効果（総括表）'!$AA102*'5-3 雇用表 統合中分類・県内生産額 労働力投入係数'!U100</f>
        <v>0</v>
      </c>
      <c r="AK103" s="186">
        <f>'波及効果（総括表）'!$AA102*'5-3 雇用表 統合中分類・県内生産額 労働力投入係数'!V100</f>
        <v>0</v>
      </c>
      <c r="AL103" s="186">
        <f>'波及効果（総括表）'!$AA102*'5-3 雇用表 統合中分類・県内生産額 労働力投入係数'!W100</f>
        <v>0</v>
      </c>
      <c r="AM103" s="186">
        <f>'波及効果（総括表）'!$AE102*'5-3 雇用表 統合中分類・県内生産額 労働力投入係数'!P100</f>
        <v>0</v>
      </c>
      <c r="AN103" s="186">
        <f>'波及効果（総括表）'!$AE102*'5-3 雇用表 統合中分類・県内生産額 労働力投入係数'!Q100</f>
        <v>0</v>
      </c>
      <c r="AO103" s="186">
        <f>'波及効果（総括表）'!$AE102*'5-3 雇用表 統合中分類・県内生産額 労働力投入係数'!R100</f>
        <v>0</v>
      </c>
      <c r="AP103" s="186">
        <f>'波及効果（総括表）'!$AE102*'5-3 雇用表 統合中分類・県内生産額 労働力投入係数'!S100</f>
        <v>0</v>
      </c>
      <c r="AQ103" s="186">
        <f>'波及効果（総括表）'!$AE102*'5-3 雇用表 統合中分類・県内生産額 労働力投入係数'!T100</f>
        <v>0</v>
      </c>
      <c r="AR103" s="186">
        <f>'波及効果（総括表）'!$AE102*'5-3 雇用表 統合中分類・県内生産額 労働力投入係数'!U100</f>
        <v>0</v>
      </c>
      <c r="AS103" s="186">
        <f>'波及効果（総括表）'!$AE102*'5-3 雇用表 統合中分類・県内生産額 労働力投入係数'!V100</f>
        <v>0</v>
      </c>
      <c r="AT103" s="186">
        <f>'波及効果（総括表）'!$AE102*'5-3 雇用表 統合中分類・県内生産額 労働力投入係数'!W100</f>
        <v>0</v>
      </c>
    </row>
    <row r="104" spans="1:46" s="46" customFormat="1">
      <c r="A104" s="225" t="s">
        <v>450</v>
      </c>
      <c r="B104" s="220" t="s">
        <v>176</v>
      </c>
      <c r="C104" s="225" t="s">
        <v>452</v>
      </c>
      <c r="D104" s="220" t="s">
        <v>411</v>
      </c>
      <c r="E104" s="228" t="s">
        <v>353</v>
      </c>
      <c r="F104" s="221" t="s">
        <v>74</v>
      </c>
      <c r="G104" s="187">
        <f>'波及効果（総括表）'!$K103*'5-3 雇用表 統合中分類・県内生産額 労働力投入係数'!P101</f>
        <v>0</v>
      </c>
      <c r="H104" s="187">
        <f>'波及効果（総括表）'!$K103*'5-3 雇用表 統合中分類・県内生産額 労働力投入係数'!Q101</f>
        <v>0</v>
      </c>
      <c r="I104" s="187">
        <f>'波及効果（総括表）'!$K103*'5-3 雇用表 統合中分類・県内生産額 労働力投入係数'!R101</f>
        <v>0</v>
      </c>
      <c r="J104" s="187">
        <f>'波及効果（総括表）'!$K103*'5-3 雇用表 統合中分類・県内生産額 労働力投入係数'!S101</f>
        <v>0</v>
      </c>
      <c r="K104" s="187">
        <f>'波及効果（総括表）'!$K103*'5-3 雇用表 統合中分類・県内生産額 労働力投入係数'!T101</f>
        <v>0</v>
      </c>
      <c r="L104" s="187">
        <f>'波及効果（総括表）'!$K103*'5-3 雇用表 統合中分類・県内生産額 労働力投入係数'!U101</f>
        <v>0</v>
      </c>
      <c r="M104" s="187">
        <f>'波及効果（総括表）'!$K103*'5-3 雇用表 統合中分類・県内生産額 労働力投入係数'!V101</f>
        <v>0</v>
      </c>
      <c r="N104" s="187">
        <f>'波及効果（総括表）'!$K103*'5-3 雇用表 統合中分類・県内生産額 労働力投入係数'!W101</f>
        <v>0</v>
      </c>
      <c r="O104" s="187">
        <f>'波及効果（総括表）'!$O103*'5-3 雇用表 統合中分類・県内生産額 労働力投入係数'!P101</f>
        <v>0</v>
      </c>
      <c r="P104" s="187">
        <f>'波及効果（総括表）'!$O103*'5-3 雇用表 統合中分類・県内生産額 労働力投入係数'!Q101</f>
        <v>0</v>
      </c>
      <c r="Q104" s="187">
        <f>'波及効果（総括表）'!$O103*'5-3 雇用表 統合中分類・県内生産額 労働力投入係数'!R101</f>
        <v>0</v>
      </c>
      <c r="R104" s="187">
        <f>'波及効果（総括表）'!$O103*'5-3 雇用表 統合中分類・県内生産額 労働力投入係数'!S101</f>
        <v>0</v>
      </c>
      <c r="S104" s="187">
        <f>'波及効果（総括表）'!$O103*'5-3 雇用表 統合中分類・県内生産額 労働力投入係数'!T101</f>
        <v>0</v>
      </c>
      <c r="T104" s="187">
        <f>'波及効果（総括表）'!$O103*'5-3 雇用表 統合中分類・県内生産額 労働力投入係数'!U101</f>
        <v>0</v>
      </c>
      <c r="U104" s="187">
        <f>'波及効果（総括表）'!$O103*'5-3 雇用表 統合中分類・県内生産額 労働力投入係数'!V101</f>
        <v>0</v>
      </c>
      <c r="V104" s="187">
        <f>'波及効果（総括表）'!$O103*'5-3 雇用表 統合中分類・県内生産額 労働力投入係数'!W101</f>
        <v>0</v>
      </c>
      <c r="W104" s="187">
        <f>'波及効果（総括表）'!$S103*'5-3 雇用表 統合中分類・県内生産額 労働力投入係数'!P101</f>
        <v>0</v>
      </c>
      <c r="X104" s="187">
        <f>'波及効果（総括表）'!$S103*'5-3 雇用表 統合中分類・県内生産額 労働力投入係数'!Q101</f>
        <v>0</v>
      </c>
      <c r="Y104" s="187">
        <f>'波及効果（総括表）'!$S103*'5-3 雇用表 統合中分類・県内生産額 労働力投入係数'!R101</f>
        <v>0</v>
      </c>
      <c r="Z104" s="187">
        <f>'波及効果（総括表）'!$S103*'5-3 雇用表 統合中分類・県内生産額 労働力投入係数'!S101</f>
        <v>0</v>
      </c>
      <c r="AA104" s="187">
        <f>'波及効果（総括表）'!$S103*'5-3 雇用表 統合中分類・県内生産額 労働力投入係数'!T101</f>
        <v>0</v>
      </c>
      <c r="AB104" s="187">
        <f>'波及効果（総括表）'!$S103*'5-3 雇用表 統合中分類・県内生産額 労働力投入係数'!U101</f>
        <v>0</v>
      </c>
      <c r="AC104" s="187">
        <f>'波及効果（総括表）'!$S103*'5-3 雇用表 統合中分類・県内生産額 労働力投入係数'!V101</f>
        <v>0</v>
      </c>
      <c r="AD104" s="187">
        <f>'波及効果（総括表）'!$S103*'5-3 雇用表 統合中分類・県内生産額 労働力投入係数'!W101</f>
        <v>0</v>
      </c>
      <c r="AE104" s="187">
        <f>'波及効果（総括表）'!$AA103*'5-3 雇用表 統合中分類・県内生産額 労働力投入係数'!P101</f>
        <v>0</v>
      </c>
      <c r="AF104" s="187">
        <f>'波及効果（総括表）'!$AA103*'5-3 雇用表 統合中分類・県内生産額 労働力投入係数'!Q101</f>
        <v>0</v>
      </c>
      <c r="AG104" s="187">
        <f>'波及効果（総括表）'!$AA103*'5-3 雇用表 統合中分類・県内生産額 労働力投入係数'!R101</f>
        <v>0</v>
      </c>
      <c r="AH104" s="187">
        <f>'波及効果（総括表）'!$AA103*'5-3 雇用表 統合中分類・県内生産額 労働力投入係数'!S101</f>
        <v>0</v>
      </c>
      <c r="AI104" s="187">
        <f>'波及効果（総括表）'!$AA103*'5-3 雇用表 統合中分類・県内生産額 労働力投入係数'!T101</f>
        <v>0</v>
      </c>
      <c r="AJ104" s="187">
        <f>'波及効果（総括表）'!$AA103*'5-3 雇用表 統合中分類・県内生産額 労働力投入係数'!U101</f>
        <v>0</v>
      </c>
      <c r="AK104" s="187">
        <f>'波及効果（総括表）'!$AA103*'5-3 雇用表 統合中分類・県内生産額 労働力投入係数'!V101</f>
        <v>0</v>
      </c>
      <c r="AL104" s="187">
        <f>'波及効果（総括表）'!$AA103*'5-3 雇用表 統合中分類・県内生産額 労働力投入係数'!W101</f>
        <v>0</v>
      </c>
      <c r="AM104" s="187">
        <f>'波及効果（総括表）'!$AE103*'5-3 雇用表 統合中分類・県内生産額 労働力投入係数'!P101</f>
        <v>0</v>
      </c>
      <c r="AN104" s="187">
        <f>'波及効果（総括表）'!$AE103*'5-3 雇用表 統合中分類・県内生産額 労働力投入係数'!Q101</f>
        <v>0</v>
      </c>
      <c r="AO104" s="187">
        <f>'波及効果（総括表）'!$AE103*'5-3 雇用表 統合中分類・県内生産額 労働力投入係数'!R101</f>
        <v>0</v>
      </c>
      <c r="AP104" s="187">
        <f>'波及効果（総括表）'!$AE103*'5-3 雇用表 統合中分類・県内生産額 労働力投入係数'!S101</f>
        <v>0</v>
      </c>
      <c r="AQ104" s="187">
        <f>'波及効果（総括表）'!$AE103*'5-3 雇用表 統合中分類・県内生産額 労働力投入係数'!T101</f>
        <v>0</v>
      </c>
      <c r="AR104" s="187">
        <f>'波及効果（総括表）'!$AE103*'5-3 雇用表 統合中分類・県内生産額 労働力投入係数'!U101</f>
        <v>0</v>
      </c>
      <c r="AS104" s="187">
        <f>'波及効果（総括表）'!$AE103*'5-3 雇用表 統合中分類・県内生産額 労働力投入係数'!V101</f>
        <v>0</v>
      </c>
      <c r="AT104" s="187">
        <f>'波及効果（総括表）'!$AE103*'5-3 雇用表 統合中分類・県内生産額 労働力投入係数'!W101</f>
        <v>0</v>
      </c>
    </row>
    <row r="105" spans="1:46" s="46" customFormat="1">
      <c r="A105" s="223" t="s">
        <v>450</v>
      </c>
      <c r="B105" s="97" t="s">
        <v>176</v>
      </c>
      <c r="C105" s="223" t="s">
        <v>453</v>
      </c>
      <c r="D105" s="97" t="s">
        <v>601</v>
      </c>
      <c r="E105" s="229" t="s">
        <v>354</v>
      </c>
      <c r="F105" s="64" t="s">
        <v>601</v>
      </c>
      <c r="G105" s="186">
        <f>'波及効果（総括表）'!$K104*'5-3 雇用表 統合中分類・県内生産額 労働力投入係数'!P102</f>
        <v>0</v>
      </c>
      <c r="H105" s="186">
        <f>'波及効果（総括表）'!$K104*'5-3 雇用表 統合中分類・県内生産額 労働力投入係数'!Q102</f>
        <v>0</v>
      </c>
      <c r="I105" s="186">
        <f>'波及効果（総括表）'!$K104*'5-3 雇用表 統合中分類・県内生産額 労働力投入係数'!R102</f>
        <v>0</v>
      </c>
      <c r="J105" s="186">
        <f>'波及効果（総括表）'!$K104*'5-3 雇用表 統合中分類・県内生産額 労働力投入係数'!S102</f>
        <v>0</v>
      </c>
      <c r="K105" s="186">
        <f>'波及効果（総括表）'!$K104*'5-3 雇用表 統合中分類・県内生産額 労働力投入係数'!T102</f>
        <v>0</v>
      </c>
      <c r="L105" s="186">
        <f>'波及効果（総括表）'!$K104*'5-3 雇用表 統合中分類・県内生産額 労働力投入係数'!U102</f>
        <v>0</v>
      </c>
      <c r="M105" s="186">
        <f>'波及効果（総括表）'!$K104*'5-3 雇用表 統合中分類・県内生産額 労働力投入係数'!V102</f>
        <v>0</v>
      </c>
      <c r="N105" s="186">
        <f>'波及効果（総括表）'!$K104*'5-3 雇用表 統合中分類・県内生産額 労働力投入係数'!W102</f>
        <v>0</v>
      </c>
      <c r="O105" s="186">
        <f>'波及効果（総括表）'!$O104*'5-3 雇用表 統合中分類・県内生産額 労働力投入係数'!P102</f>
        <v>0</v>
      </c>
      <c r="P105" s="186">
        <f>'波及効果（総括表）'!$O104*'5-3 雇用表 統合中分類・県内生産額 労働力投入係数'!Q102</f>
        <v>0</v>
      </c>
      <c r="Q105" s="186">
        <f>'波及効果（総括表）'!$O104*'5-3 雇用表 統合中分類・県内生産額 労働力投入係数'!R102</f>
        <v>0</v>
      </c>
      <c r="R105" s="186">
        <f>'波及効果（総括表）'!$O104*'5-3 雇用表 統合中分類・県内生産額 労働力投入係数'!S102</f>
        <v>0</v>
      </c>
      <c r="S105" s="186">
        <f>'波及効果（総括表）'!$O104*'5-3 雇用表 統合中分類・県内生産額 労働力投入係数'!T102</f>
        <v>0</v>
      </c>
      <c r="T105" s="186">
        <f>'波及効果（総括表）'!$O104*'5-3 雇用表 統合中分類・県内生産額 労働力投入係数'!U102</f>
        <v>0</v>
      </c>
      <c r="U105" s="186">
        <f>'波及効果（総括表）'!$O104*'5-3 雇用表 統合中分類・県内生産額 労働力投入係数'!V102</f>
        <v>0</v>
      </c>
      <c r="V105" s="186">
        <f>'波及効果（総括表）'!$O104*'5-3 雇用表 統合中分類・県内生産額 労働力投入係数'!W102</f>
        <v>0</v>
      </c>
      <c r="W105" s="186">
        <f>'波及効果（総括表）'!$S104*'5-3 雇用表 統合中分類・県内生産額 労働力投入係数'!P102</f>
        <v>0</v>
      </c>
      <c r="X105" s="186">
        <f>'波及効果（総括表）'!$S104*'5-3 雇用表 統合中分類・県内生産額 労働力投入係数'!Q102</f>
        <v>0</v>
      </c>
      <c r="Y105" s="186">
        <f>'波及効果（総括表）'!$S104*'5-3 雇用表 統合中分類・県内生産額 労働力投入係数'!R102</f>
        <v>0</v>
      </c>
      <c r="Z105" s="186">
        <f>'波及効果（総括表）'!$S104*'5-3 雇用表 統合中分類・県内生産額 労働力投入係数'!S102</f>
        <v>0</v>
      </c>
      <c r="AA105" s="186">
        <f>'波及効果（総括表）'!$S104*'5-3 雇用表 統合中分類・県内生産額 労働力投入係数'!T102</f>
        <v>0</v>
      </c>
      <c r="AB105" s="186">
        <f>'波及効果（総括表）'!$S104*'5-3 雇用表 統合中分類・県内生産額 労働力投入係数'!U102</f>
        <v>0</v>
      </c>
      <c r="AC105" s="186">
        <f>'波及効果（総括表）'!$S104*'5-3 雇用表 統合中分類・県内生産額 労働力投入係数'!V102</f>
        <v>0</v>
      </c>
      <c r="AD105" s="186">
        <f>'波及効果（総括表）'!$S104*'5-3 雇用表 統合中分類・県内生産額 労働力投入係数'!W102</f>
        <v>0</v>
      </c>
      <c r="AE105" s="186">
        <f>'波及効果（総括表）'!$AA104*'5-3 雇用表 統合中分類・県内生産額 労働力投入係数'!P102</f>
        <v>0</v>
      </c>
      <c r="AF105" s="186">
        <f>'波及効果（総括表）'!$AA104*'5-3 雇用表 統合中分類・県内生産額 労働力投入係数'!Q102</f>
        <v>0</v>
      </c>
      <c r="AG105" s="186">
        <f>'波及効果（総括表）'!$AA104*'5-3 雇用表 統合中分類・県内生産額 労働力投入係数'!R102</f>
        <v>0</v>
      </c>
      <c r="AH105" s="186">
        <f>'波及効果（総括表）'!$AA104*'5-3 雇用表 統合中分類・県内生産額 労働力投入係数'!S102</f>
        <v>0</v>
      </c>
      <c r="AI105" s="186">
        <f>'波及効果（総括表）'!$AA104*'5-3 雇用表 統合中分類・県内生産額 労働力投入係数'!T102</f>
        <v>0</v>
      </c>
      <c r="AJ105" s="186">
        <f>'波及効果（総括表）'!$AA104*'5-3 雇用表 統合中分類・県内生産額 労働力投入係数'!U102</f>
        <v>0</v>
      </c>
      <c r="AK105" s="186">
        <f>'波及効果（総括表）'!$AA104*'5-3 雇用表 統合中分類・県内生産額 労働力投入係数'!V102</f>
        <v>0</v>
      </c>
      <c r="AL105" s="186">
        <f>'波及効果（総括表）'!$AA104*'5-3 雇用表 統合中分類・県内生産額 労働力投入係数'!W102</f>
        <v>0</v>
      </c>
      <c r="AM105" s="186">
        <f>'波及効果（総括表）'!$AE104*'5-3 雇用表 統合中分類・県内生産額 労働力投入係数'!P102</f>
        <v>0</v>
      </c>
      <c r="AN105" s="186">
        <f>'波及効果（総括表）'!$AE104*'5-3 雇用表 統合中分類・県内生産額 労働力投入係数'!Q102</f>
        <v>0</v>
      </c>
      <c r="AO105" s="186">
        <f>'波及効果（総括表）'!$AE104*'5-3 雇用表 統合中分類・県内生産額 労働力投入係数'!R102</f>
        <v>0</v>
      </c>
      <c r="AP105" s="186">
        <f>'波及効果（総括表）'!$AE104*'5-3 雇用表 統合中分類・県内生産額 労働力投入係数'!S102</f>
        <v>0</v>
      </c>
      <c r="AQ105" s="186">
        <f>'波及効果（総括表）'!$AE104*'5-3 雇用表 統合中分類・県内生産額 労働力投入係数'!T102</f>
        <v>0</v>
      </c>
      <c r="AR105" s="186">
        <f>'波及効果（総括表）'!$AE104*'5-3 雇用表 統合中分類・県内生産額 労働力投入係数'!U102</f>
        <v>0</v>
      </c>
      <c r="AS105" s="186">
        <f>'波及効果（総括表）'!$AE104*'5-3 雇用表 統合中分類・県内生産額 労働力投入係数'!V102</f>
        <v>0</v>
      </c>
      <c r="AT105" s="186">
        <f>'波及効果（総括表）'!$AE104*'5-3 雇用表 統合中分類・県内生産額 労働力投入係数'!W102</f>
        <v>0</v>
      </c>
    </row>
    <row r="106" spans="1:46" s="46" customFormat="1">
      <c r="A106" s="223" t="s">
        <v>450</v>
      </c>
      <c r="B106" s="97" t="s">
        <v>176</v>
      </c>
      <c r="C106" s="223" t="s">
        <v>454</v>
      </c>
      <c r="D106" s="97" t="s">
        <v>178</v>
      </c>
      <c r="E106" s="229" t="s">
        <v>355</v>
      </c>
      <c r="F106" s="64" t="s">
        <v>76</v>
      </c>
      <c r="G106" s="186">
        <f>'波及効果（総括表）'!$K105*'5-3 雇用表 統合中分類・県内生産額 労働力投入係数'!P103</f>
        <v>0</v>
      </c>
      <c r="H106" s="186">
        <f>'波及効果（総括表）'!$K105*'5-3 雇用表 統合中分類・県内生産額 労働力投入係数'!Q103</f>
        <v>0</v>
      </c>
      <c r="I106" s="186">
        <f>'波及効果（総括表）'!$K105*'5-3 雇用表 統合中分類・県内生産額 労働力投入係数'!R103</f>
        <v>0</v>
      </c>
      <c r="J106" s="186">
        <f>'波及効果（総括表）'!$K105*'5-3 雇用表 統合中分類・県内生産額 労働力投入係数'!S103</f>
        <v>0</v>
      </c>
      <c r="K106" s="186">
        <f>'波及効果（総括表）'!$K105*'5-3 雇用表 統合中分類・県内生産額 労働力投入係数'!T103</f>
        <v>0</v>
      </c>
      <c r="L106" s="186">
        <f>'波及効果（総括表）'!$K105*'5-3 雇用表 統合中分類・県内生産額 労働力投入係数'!U103</f>
        <v>0</v>
      </c>
      <c r="M106" s="186">
        <f>'波及効果（総括表）'!$K105*'5-3 雇用表 統合中分類・県内生産額 労働力投入係数'!V103</f>
        <v>0</v>
      </c>
      <c r="N106" s="186">
        <f>'波及効果（総括表）'!$K105*'5-3 雇用表 統合中分類・県内生産額 労働力投入係数'!W103</f>
        <v>0</v>
      </c>
      <c r="O106" s="186">
        <f>'波及効果（総括表）'!$O105*'5-3 雇用表 統合中分類・県内生産額 労働力投入係数'!P103</f>
        <v>0</v>
      </c>
      <c r="P106" s="186">
        <f>'波及効果（総括表）'!$O105*'5-3 雇用表 統合中分類・県内生産額 労働力投入係数'!Q103</f>
        <v>0</v>
      </c>
      <c r="Q106" s="186">
        <f>'波及効果（総括表）'!$O105*'5-3 雇用表 統合中分類・県内生産額 労働力投入係数'!R103</f>
        <v>0</v>
      </c>
      <c r="R106" s="186">
        <f>'波及効果（総括表）'!$O105*'5-3 雇用表 統合中分類・県内生産額 労働力投入係数'!S103</f>
        <v>0</v>
      </c>
      <c r="S106" s="186">
        <f>'波及効果（総括表）'!$O105*'5-3 雇用表 統合中分類・県内生産額 労働力投入係数'!T103</f>
        <v>0</v>
      </c>
      <c r="T106" s="186">
        <f>'波及効果（総括表）'!$O105*'5-3 雇用表 統合中分類・県内生産額 労働力投入係数'!U103</f>
        <v>0</v>
      </c>
      <c r="U106" s="186">
        <f>'波及効果（総括表）'!$O105*'5-3 雇用表 統合中分類・県内生産額 労働力投入係数'!V103</f>
        <v>0</v>
      </c>
      <c r="V106" s="186">
        <f>'波及効果（総括表）'!$O105*'5-3 雇用表 統合中分類・県内生産額 労働力投入係数'!W103</f>
        <v>0</v>
      </c>
      <c r="W106" s="186">
        <f>'波及効果（総括表）'!$S105*'5-3 雇用表 統合中分類・県内生産額 労働力投入係数'!P103</f>
        <v>0</v>
      </c>
      <c r="X106" s="186">
        <f>'波及効果（総括表）'!$S105*'5-3 雇用表 統合中分類・県内生産額 労働力投入係数'!Q103</f>
        <v>0</v>
      </c>
      <c r="Y106" s="186">
        <f>'波及効果（総括表）'!$S105*'5-3 雇用表 統合中分類・県内生産額 労働力投入係数'!R103</f>
        <v>0</v>
      </c>
      <c r="Z106" s="186">
        <f>'波及効果（総括表）'!$S105*'5-3 雇用表 統合中分類・県内生産額 労働力投入係数'!S103</f>
        <v>0</v>
      </c>
      <c r="AA106" s="186">
        <f>'波及効果（総括表）'!$S105*'5-3 雇用表 統合中分類・県内生産額 労働力投入係数'!T103</f>
        <v>0</v>
      </c>
      <c r="AB106" s="186">
        <f>'波及効果（総括表）'!$S105*'5-3 雇用表 統合中分類・県内生産額 労働力投入係数'!U103</f>
        <v>0</v>
      </c>
      <c r="AC106" s="186">
        <f>'波及効果（総括表）'!$S105*'5-3 雇用表 統合中分類・県内生産額 労働力投入係数'!V103</f>
        <v>0</v>
      </c>
      <c r="AD106" s="186">
        <f>'波及効果（総括表）'!$S105*'5-3 雇用表 統合中分類・県内生産額 労働力投入係数'!W103</f>
        <v>0</v>
      </c>
      <c r="AE106" s="186">
        <f>'波及効果（総括表）'!$AA105*'5-3 雇用表 統合中分類・県内生産額 労働力投入係数'!P103</f>
        <v>0</v>
      </c>
      <c r="AF106" s="186">
        <f>'波及効果（総括表）'!$AA105*'5-3 雇用表 統合中分類・県内生産額 労働力投入係数'!Q103</f>
        <v>0</v>
      </c>
      <c r="AG106" s="186">
        <f>'波及効果（総括表）'!$AA105*'5-3 雇用表 統合中分類・県内生産額 労働力投入係数'!R103</f>
        <v>0</v>
      </c>
      <c r="AH106" s="186">
        <f>'波及効果（総括表）'!$AA105*'5-3 雇用表 統合中分類・県内生産額 労働力投入係数'!S103</f>
        <v>0</v>
      </c>
      <c r="AI106" s="186">
        <f>'波及効果（総括表）'!$AA105*'5-3 雇用表 統合中分類・県内生産額 労働力投入係数'!T103</f>
        <v>0</v>
      </c>
      <c r="AJ106" s="186">
        <f>'波及効果（総括表）'!$AA105*'5-3 雇用表 統合中分類・県内生産額 労働力投入係数'!U103</f>
        <v>0</v>
      </c>
      <c r="AK106" s="186">
        <f>'波及効果（総括表）'!$AA105*'5-3 雇用表 統合中分類・県内生産額 労働力投入係数'!V103</f>
        <v>0</v>
      </c>
      <c r="AL106" s="186">
        <f>'波及効果（総括表）'!$AA105*'5-3 雇用表 統合中分類・県内生産額 労働力投入係数'!W103</f>
        <v>0</v>
      </c>
      <c r="AM106" s="186">
        <f>'波及効果（総括表）'!$AE105*'5-3 雇用表 統合中分類・県内生産額 労働力投入係数'!P103</f>
        <v>0</v>
      </c>
      <c r="AN106" s="186">
        <f>'波及効果（総括表）'!$AE105*'5-3 雇用表 統合中分類・県内生産額 労働力投入係数'!Q103</f>
        <v>0</v>
      </c>
      <c r="AO106" s="186">
        <f>'波及効果（総括表）'!$AE105*'5-3 雇用表 統合中分類・県内生産額 労働力投入係数'!R103</f>
        <v>0</v>
      </c>
      <c r="AP106" s="186">
        <f>'波及効果（総括表）'!$AE105*'5-3 雇用表 統合中分類・県内生産額 労働力投入係数'!S103</f>
        <v>0</v>
      </c>
      <c r="AQ106" s="186">
        <f>'波及効果（総括表）'!$AE105*'5-3 雇用表 統合中分類・県内生産額 労働力投入係数'!T103</f>
        <v>0</v>
      </c>
      <c r="AR106" s="186">
        <f>'波及効果（総括表）'!$AE105*'5-3 雇用表 統合中分類・県内生産額 労働力投入係数'!U103</f>
        <v>0</v>
      </c>
      <c r="AS106" s="186">
        <f>'波及効果（総括表）'!$AE105*'5-3 雇用表 統合中分類・県内生産額 労働力投入係数'!V103</f>
        <v>0</v>
      </c>
      <c r="AT106" s="186">
        <f>'波及効果（総括表）'!$AE105*'5-3 雇用表 統合中分類・県内生産額 労働力投入係数'!W103</f>
        <v>0</v>
      </c>
    </row>
    <row r="107" spans="1:46" s="46" customFormat="1">
      <c r="A107" s="223" t="s">
        <v>450</v>
      </c>
      <c r="B107" s="97" t="s">
        <v>176</v>
      </c>
      <c r="C107" s="223" t="s">
        <v>454</v>
      </c>
      <c r="D107" s="97" t="s">
        <v>178</v>
      </c>
      <c r="E107" s="229" t="s">
        <v>356</v>
      </c>
      <c r="F107" s="64" t="s">
        <v>75</v>
      </c>
      <c r="G107" s="186">
        <f>'波及効果（総括表）'!$K106*'5-3 雇用表 統合中分類・県内生産額 労働力投入係数'!P104</f>
        <v>0</v>
      </c>
      <c r="H107" s="186">
        <f>'波及効果（総括表）'!$K106*'5-3 雇用表 統合中分類・県内生産額 労働力投入係数'!Q104</f>
        <v>0</v>
      </c>
      <c r="I107" s="186">
        <f>'波及効果（総括表）'!$K106*'5-3 雇用表 統合中分類・県内生産額 労働力投入係数'!R104</f>
        <v>0</v>
      </c>
      <c r="J107" s="186">
        <f>'波及効果（総括表）'!$K106*'5-3 雇用表 統合中分類・県内生産額 労働力投入係数'!S104</f>
        <v>0</v>
      </c>
      <c r="K107" s="186">
        <f>'波及効果（総括表）'!$K106*'5-3 雇用表 統合中分類・県内生産額 労働力投入係数'!T104</f>
        <v>0</v>
      </c>
      <c r="L107" s="186">
        <f>'波及効果（総括表）'!$K106*'5-3 雇用表 統合中分類・県内生産額 労働力投入係数'!U104</f>
        <v>0</v>
      </c>
      <c r="M107" s="186">
        <f>'波及効果（総括表）'!$K106*'5-3 雇用表 統合中分類・県内生産額 労働力投入係数'!V104</f>
        <v>0</v>
      </c>
      <c r="N107" s="186">
        <f>'波及効果（総括表）'!$K106*'5-3 雇用表 統合中分類・県内生産額 労働力投入係数'!W104</f>
        <v>0</v>
      </c>
      <c r="O107" s="186">
        <f>'波及効果（総括表）'!$O106*'5-3 雇用表 統合中分類・県内生産額 労働力投入係数'!P104</f>
        <v>0</v>
      </c>
      <c r="P107" s="186">
        <f>'波及効果（総括表）'!$O106*'5-3 雇用表 統合中分類・県内生産額 労働力投入係数'!Q104</f>
        <v>0</v>
      </c>
      <c r="Q107" s="186">
        <f>'波及効果（総括表）'!$O106*'5-3 雇用表 統合中分類・県内生産額 労働力投入係数'!R104</f>
        <v>0</v>
      </c>
      <c r="R107" s="186">
        <f>'波及効果（総括表）'!$O106*'5-3 雇用表 統合中分類・県内生産額 労働力投入係数'!S104</f>
        <v>0</v>
      </c>
      <c r="S107" s="186">
        <f>'波及効果（総括表）'!$O106*'5-3 雇用表 統合中分類・県内生産額 労働力投入係数'!T104</f>
        <v>0</v>
      </c>
      <c r="T107" s="186">
        <f>'波及効果（総括表）'!$O106*'5-3 雇用表 統合中分類・県内生産額 労働力投入係数'!U104</f>
        <v>0</v>
      </c>
      <c r="U107" s="186">
        <f>'波及効果（総括表）'!$O106*'5-3 雇用表 統合中分類・県内生産額 労働力投入係数'!V104</f>
        <v>0</v>
      </c>
      <c r="V107" s="186">
        <f>'波及効果（総括表）'!$O106*'5-3 雇用表 統合中分類・県内生産額 労働力投入係数'!W104</f>
        <v>0</v>
      </c>
      <c r="W107" s="186">
        <f>'波及効果（総括表）'!$S106*'5-3 雇用表 統合中分類・県内生産額 労働力投入係数'!P104</f>
        <v>0</v>
      </c>
      <c r="X107" s="186">
        <f>'波及効果（総括表）'!$S106*'5-3 雇用表 統合中分類・県内生産額 労働力投入係数'!Q104</f>
        <v>0</v>
      </c>
      <c r="Y107" s="186">
        <f>'波及効果（総括表）'!$S106*'5-3 雇用表 統合中分類・県内生産額 労働力投入係数'!R104</f>
        <v>0</v>
      </c>
      <c r="Z107" s="186">
        <f>'波及効果（総括表）'!$S106*'5-3 雇用表 統合中分類・県内生産額 労働力投入係数'!S104</f>
        <v>0</v>
      </c>
      <c r="AA107" s="186">
        <f>'波及効果（総括表）'!$S106*'5-3 雇用表 統合中分類・県内生産額 労働力投入係数'!T104</f>
        <v>0</v>
      </c>
      <c r="AB107" s="186">
        <f>'波及効果（総括表）'!$S106*'5-3 雇用表 統合中分類・県内生産額 労働力投入係数'!U104</f>
        <v>0</v>
      </c>
      <c r="AC107" s="186">
        <f>'波及効果（総括表）'!$S106*'5-3 雇用表 統合中分類・県内生産額 労働力投入係数'!V104</f>
        <v>0</v>
      </c>
      <c r="AD107" s="186">
        <f>'波及効果（総括表）'!$S106*'5-3 雇用表 統合中分類・県内生産額 労働力投入係数'!W104</f>
        <v>0</v>
      </c>
      <c r="AE107" s="186">
        <f>'波及効果（総括表）'!$AA106*'5-3 雇用表 統合中分類・県内生産額 労働力投入係数'!P104</f>
        <v>0</v>
      </c>
      <c r="AF107" s="186">
        <f>'波及効果（総括表）'!$AA106*'5-3 雇用表 統合中分類・県内生産額 労働力投入係数'!Q104</f>
        <v>0</v>
      </c>
      <c r="AG107" s="186">
        <f>'波及効果（総括表）'!$AA106*'5-3 雇用表 統合中分類・県内生産額 労働力投入係数'!R104</f>
        <v>0</v>
      </c>
      <c r="AH107" s="186">
        <f>'波及効果（総括表）'!$AA106*'5-3 雇用表 統合中分類・県内生産額 労働力投入係数'!S104</f>
        <v>0</v>
      </c>
      <c r="AI107" s="186">
        <f>'波及効果（総括表）'!$AA106*'5-3 雇用表 統合中分類・県内生産額 労働力投入係数'!T104</f>
        <v>0</v>
      </c>
      <c r="AJ107" s="186">
        <f>'波及効果（総括表）'!$AA106*'5-3 雇用表 統合中分類・県内生産額 労働力投入係数'!U104</f>
        <v>0</v>
      </c>
      <c r="AK107" s="186">
        <f>'波及効果（総括表）'!$AA106*'5-3 雇用表 統合中分類・県内生産額 労働力投入係数'!V104</f>
        <v>0</v>
      </c>
      <c r="AL107" s="186">
        <f>'波及効果（総括表）'!$AA106*'5-3 雇用表 統合中分類・県内生産額 労働力投入係数'!W104</f>
        <v>0</v>
      </c>
      <c r="AM107" s="186">
        <f>'波及効果（総括表）'!$AE106*'5-3 雇用表 統合中分類・県内生産額 労働力投入係数'!P104</f>
        <v>0</v>
      </c>
      <c r="AN107" s="186">
        <f>'波及効果（総括表）'!$AE106*'5-3 雇用表 統合中分類・県内生産額 労働力投入係数'!Q104</f>
        <v>0</v>
      </c>
      <c r="AO107" s="186">
        <f>'波及効果（総括表）'!$AE106*'5-3 雇用表 統合中分類・県内生産額 労働力投入係数'!R104</f>
        <v>0</v>
      </c>
      <c r="AP107" s="186">
        <f>'波及効果（総括表）'!$AE106*'5-3 雇用表 統合中分類・県内生産額 労働力投入係数'!S104</f>
        <v>0</v>
      </c>
      <c r="AQ107" s="186">
        <f>'波及効果（総括表）'!$AE106*'5-3 雇用表 統合中分類・県内生産額 労働力投入係数'!T104</f>
        <v>0</v>
      </c>
      <c r="AR107" s="186">
        <f>'波及効果（総括表）'!$AE106*'5-3 雇用表 統合中分類・県内生産額 労働力投入係数'!U104</f>
        <v>0</v>
      </c>
      <c r="AS107" s="186">
        <f>'波及効果（総括表）'!$AE106*'5-3 雇用表 統合中分類・県内生産額 労働力投入係数'!V104</f>
        <v>0</v>
      </c>
      <c r="AT107" s="186">
        <f>'波及効果（総括表）'!$AE106*'5-3 雇用表 統合中分類・県内生産額 労働力投入係数'!W104</f>
        <v>0</v>
      </c>
    </row>
    <row r="108" spans="1:46" s="46" customFormat="1">
      <c r="A108" s="223" t="s">
        <v>450</v>
      </c>
      <c r="B108" s="97" t="s">
        <v>176</v>
      </c>
      <c r="C108" s="223" t="s">
        <v>454</v>
      </c>
      <c r="D108" s="97" t="s">
        <v>178</v>
      </c>
      <c r="E108" s="229" t="s">
        <v>357</v>
      </c>
      <c r="F108" s="64" t="s">
        <v>257</v>
      </c>
      <c r="G108" s="186">
        <f>'波及効果（総括表）'!$K107*'5-3 雇用表 統合中分類・県内生産額 労働力投入係数'!P105</f>
        <v>0</v>
      </c>
      <c r="H108" s="186">
        <f>'波及効果（総括表）'!$K107*'5-3 雇用表 統合中分類・県内生産額 労働力投入係数'!Q105</f>
        <v>0</v>
      </c>
      <c r="I108" s="186">
        <f>'波及効果（総括表）'!$K107*'5-3 雇用表 統合中分類・県内生産額 労働力投入係数'!R105</f>
        <v>0</v>
      </c>
      <c r="J108" s="186">
        <f>'波及効果（総括表）'!$K107*'5-3 雇用表 統合中分類・県内生産額 労働力投入係数'!S105</f>
        <v>0</v>
      </c>
      <c r="K108" s="186">
        <f>'波及効果（総括表）'!$K107*'5-3 雇用表 統合中分類・県内生産額 労働力投入係数'!T105</f>
        <v>0</v>
      </c>
      <c r="L108" s="186">
        <f>'波及効果（総括表）'!$K107*'5-3 雇用表 統合中分類・県内生産額 労働力投入係数'!U105</f>
        <v>0</v>
      </c>
      <c r="M108" s="186">
        <f>'波及効果（総括表）'!$K107*'5-3 雇用表 統合中分類・県内生産額 労働力投入係数'!V105</f>
        <v>0</v>
      </c>
      <c r="N108" s="186">
        <f>'波及効果（総括表）'!$K107*'5-3 雇用表 統合中分類・県内生産額 労働力投入係数'!W105</f>
        <v>0</v>
      </c>
      <c r="O108" s="186">
        <f>'波及効果（総括表）'!$O107*'5-3 雇用表 統合中分類・県内生産額 労働力投入係数'!P105</f>
        <v>0</v>
      </c>
      <c r="P108" s="186">
        <f>'波及効果（総括表）'!$O107*'5-3 雇用表 統合中分類・県内生産額 労働力投入係数'!Q105</f>
        <v>0</v>
      </c>
      <c r="Q108" s="186">
        <f>'波及効果（総括表）'!$O107*'5-3 雇用表 統合中分類・県内生産額 労働力投入係数'!R105</f>
        <v>0</v>
      </c>
      <c r="R108" s="186">
        <f>'波及効果（総括表）'!$O107*'5-3 雇用表 統合中分類・県内生産額 労働力投入係数'!S105</f>
        <v>0</v>
      </c>
      <c r="S108" s="186">
        <f>'波及効果（総括表）'!$O107*'5-3 雇用表 統合中分類・県内生産額 労働力投入係数'!T105</f>
        <v>0</v>
      </c>
      <c r="T108" s="186">
        <f>'波及効果（総括表）'!$O107*'5-3 雇用表 統合中分類・県内生産額 労働力投入係数'!U105</f>
        <v>0</v>
      </c>
      <c r="U108" s="186">
        <f>'波及効果（総括表）'!$O107*'5-3 雇用表 統合中分類・県内生産額 労働力投入係数'!V105</f>
        <v>0</v>
      </c>
      <c r="V108" s="186">
        <f>'波及効果（総括表）'!$O107*'5-3 雇用表 統合中分類・県内生産額 労働力投入係数'!W105</f>
        <v>0</v>
      </c>
      <c r="W108" s="186">
        <f>'波及効果（総括表）'!$S107*'5-3 雇用表 統合中分類・県内生産額 労働力投入係数'!P105</f>
        <v>0</v>
      </c>
      <c r="X108" s="186">
        <f>'波及効果（総括表）'!$S107*'5-3 雇用表 統合中分類・県内生産額 労働力投入係数'!Q105</f>
        <v>0</v>
      </c>
      <c r="Y108" s="186">
        <f>'波及効果（総括表）'!$S107*'5-3 雇用表 統合中分類・県内生産額 労働力投入係数'!R105</f>
        <v>0</v>
      </c>
      <c r="Z108" s="186">
        <f>'波及効果（総括表）'!$S107*'5-3 雇用表 統合中分類・県内生産額 労働力投入係数'!S105</f>
        <v>0</v>
      </c>
      <c r="AA108" s="186">
        <f>'波及効果（総括表）'!$S107*'5-3 雇用表 統合中分類・県内生産額 労働力投入係数'!T105</f>
        <v>0</v>
      </c>
      <c r="AB108" s="186">
        <f>'波及効果（総括表）'!$S107*'5-3 雇用表 統合中分類・県内生産額 労働力投入係数'!U105</f>
        <v>0</v>
      </c>
      <c r="AC108" s="186">
        <f>'波及効果（総括表）'!$S107*'5-3 雇用表 統合中分類・県内生産額 労働力投入係数'!V105</f>
        <v>0</v>
      </c>
      <c r="AD108" s="186">
        <f>'波及効果（総括表）'!$S107*'5-3 雇用表 統合中分類・県内生産額 労働力投入係数'!W105</f>
        <v>0</v>
      </c>
      <c r="AE108" s="186">
        <f>'波及効果（総括表）'!$AA107*'5-3 雇用表 統合中分類・県内生産額 労働力投入係数'!P105</f>
        <v>0</v>
      </c>
      <c r="AF108" s="186">
        <f>'波及効果（総括表）'!$AA107*'5-3 雇用表 統合中分類・県内生産額 労働力投入係数'!Q105</f>
        <v>0</v>
      </c>
      <c r="AG108" s="186">
        <f>'波及効果（総括表）'!$AA107*'5-3 雇用表 統合中分類・県内生産額 労働力投入係数'!R105</f>
        <v>0</v>
      </c>
      <c r="AH108" s="186">
        <f>'波及効果（総括表）'!$AA107*'5-3 雇用表 統合中分類・県内生産額 労働力投入係数'!S105</f>
        <v>0</v>
      </c>
      <c r="AI108" s="186">
        <f>'波及効果（総括表）'!$AA107*'5-3 雇用表 統合中分類・県内生産額 労働力投入係数'!T105</f>
        <v>0</v>
      </c>
      <c r="AJ108" s="186">
        <f>'波及効果（総括表）'!$AA107*'5-3 雇用表 統合中分類・県内生産額 労働力投入係数'!U105</f>
        <v>0</v>
      </c>
      <c r="AK108" s="186">
        <f>'波及効果（総括表）'!$AA107*'5-3 雇用表 統合中分類・県内生産額 労働力投入係数'!V105</f>
        <v>0</v>
      </c>
      <c r="AL108" s="186">
        <f>'波及効果（総括表）'!$AA107*'5-3 雇用表 統合中分類・県内生産額 労働力投入係数'!W105</f>
        <v>0</v>
      </c>
      <c r="AM108" s="186">
        <f>'波及効果（総括表）'!$AE107*'5-3 雇用表 統合中分類・県内生産額 労働力投入係数'!P105</f>
        <v>0</v>
      </c>
      <c r="AN108" s="186">
        <f>'波及効果（総括表）'!$AE107*'5-3 雇用表 統合中分類・県内生産額 労働力投入係数'!Q105</f>
        <v>0</v>
      </c>
      <c r="AO108" s="186">
        <f>'波及効果（総括表）'!$AE107*'5-3 雇用表 統合中分類・県内生産額 労働力投入係数'!R105</f>
        <v>0</v>
      </c>
      <c r="AP108" s="186">
        <f>'波及効果（総括表）'!$AE107*'5-3 雇用表 統合中分類・県内生産額 労働力投入係数'!S105</f>
        <v>0</v>
      </c>
      <c r="AQ108" s="186">
        <f>'波及効果（総括表）'!$AE107*'5-3 雇用表 統合中分類・県内生産額 労働力投入係数'!T105</f>
        <v>0</v>
      </c>
      <c r="AR108" s="186">
        <f>'波及効果（総括表）'!$AE107*'5-3 雇用表 統合中分類・県内生産額 労働力投入係数'!U105</f>
        <v>0</v>
      </c>
      <c r="AS108" s="186">
        <f>'波及効果（総括表）'!$AE107*'5-3 雇用表 統合中分類・県内生産額 労働力投入係数'!V105</f>
        <v>0</v>
      </c>
      <c r="AT108" s="186">
        <f>'波及効果（総括表）'!$AE107*'5-3 雇用表 統合中分類・県内生産額 労働力投入係数'!W105</f>
        <v>0</v>
      </c>
    </row>
    <row r="109" spans="1:46" s="46" customFormat="1">
      <c r="A109" s="225" t="s">
        <v>450</v>
      </c>
      <c r="B109" s="220" t="s">
        <v>176</v>
      </c>
      <c r="C109" s="225" t="s">
        <v>454</v>
      </c>
      <c r="D109" s="220" t="s">
        <v>178</v>
      </c>
      <c r="E109" s="228" t="s">
        <v>358</v>
      </c>
      <c r="F109" s="221" t="s">
        <v>77</v>
      </c>
      <c r="G109" s="187">
        <f>'波及効果（総括表）'!$K108*'5-3 雇用表 統合中分類・県内生産額 労働力投入係数'!P106</f>
        <v>0</v>
      </c>
      <c r="H109" s="187">
        <f>'波及効果（総括表）'!$K108*'5-3 雇用表 統合中分類・県内生産額 労働力投入係数'!Q106</f>
        <v>0</v>
      </c>
      <c r="I109" s="187">
        <f>'波及効果（総括表）'!$K108*'5-3 雇用表 統合中分類・県内生産額 労働力投入係数'!R106</f>
        <v>0</v>
      </c>
      <c r="J109" s="187">
        <f>'波及効果（総括表）'!$K108*'5-3 雇用表 統合中分類・県内生産額 労働力投入係数'!S106</f>
        <v>0</v>
      </c>
      <c r="K109" s="187">
        <f>'波及効果（総括表）'!$K108*'5-3 雇用表 統合中分類・県内生産額 労働力投入係数'!T106</f>
        <v>0</v>
      </c>
      <c r="L109" s="187">
        <f>'波及効果（総括表）'!$K108*'5-3 雇用表 統合中分類・県内生産額 労働力投入係数'!U106</f>
        <v>0</v>
      </c>
      <c r="M109" s="187">
        <f>'波及効果（総括表）'!$K108*'5-3 雇用表 統合中分類・県内生産額 労働力投入係数'!V106</f>
        <v>0</v>
      </c>
      <c r="N109" s="187">
        <f>'波及効果（総括表）'!$K108*'5-3 雇用表 統合中分類・県内生産額 労働力投入係数'!W106</f>
        <v>0</v>
      </c>
      <c r="O109" s="187">
        <f>'波及効果（総括表）'!$O108*'5-3 雇用表 統合中分類・県内生産額 労働力投入係数'!P106</f>
        <v>0</v>
      </c>
      <c r="P109" s="187">
        <f>'波及効果（総括表）'!$O108*'5-3 雇用表 統合中分類・県内生産額 労働力投入係数'!Q106</f>
        <v>0</v>
      </c>
      <c r="Q109" s="187">
        <f>'波及効果（総括表）'!$O108*'5-3 雇用表 統合中分類・県内生産額 労働力投入係数'!R106</f>
        <v>0</v>
      </c>
      <c r="R109" s="187">
        <f>'波及効果（総括表）'!$O108*'5-3 雇用表 統合中分類・県内生産額 労働力投入係数'!S106</f>
        <v>0</v>
      </c>
      <c r="S109" s="187">
        <f>'波及効果（総括表）'!$O108*'5-3 雇用表 統合中分類・県内生産額 労働力投入係数'!T106</f>
        <v>0</v>
      </c>
      <c r="T109" s="187">
        <f>'波及効果（総括表）'!$O108*'5-3 雇用表 統合中分類・県内生産額 労働力投入係数'!U106</f>
        <v>0</v>
      </c>
      <c r="U109" s="187">
        <f>'波及効果（総括表）'!$O108*'5-3 雇用表 統合中分類・県内生産額 労働力投入係数'!V106</f>
        <v>0</v>
      </c>
      <c r="V109" s="187">
        <f>'波及効果（総括表）'!$O108*'5-3 雇用表 統合中分類・県内生産額 労働力投入係数'!W106</f>
        <v>0</v>
      </c>
      <c r="W109" s="187">
        <f>'波及効果（総括表）'!$S108*'5-3 雇用表 統合中分類・県内生産額 労働力投入係数'!P106</f>
        <v>0</v>
      </c>
      <c r="X109" s="187">
        <f>'波及効果（総括表）'!$S108*'5-3 雇用表 統合中分類・県内生産額 労働力投入係数'!Q106</f>
        <v>0</v>
      </c>
      <c r="Y109" s="187">
        <f>'波及効果（総括表）'!$S108*'5-3 雇用表 統合中分類・県内生産額 労働力投入係数'!R106</f>
        <v>0</v>
      </c>
      <c r="Z109" s="187">
        <f>'波及効果（総括表）'!$S108*'5-3 雇用表 統合中分類・県内生産額 労働力投入係数'!S106</f>
        <v>0</v>
      </c>
      <c r="AA109" s="187">
        <f>'波及効果（総括表）'!$S108*'5-3 雇用表 統合中分類・県内生産額 労働力投入係数'!T106</f>
        <v>0</v>
      </c>
      <c r="AB109" s="187">
        <f>'波及効果（総括表）'!$S108*'5-3 雇用表 統合中分類・県内生産額 労働力投入係数'!U106</f>
        <v>0</v>
      </c>
      <c r="AC109" s="187">
        <f>'波及効果（総括表）'!$S108*'5-3 雇用表 統合中分類・県内生産額 労働力投入係数'!V106</f>
        <v>0</v>
      </c>
      <c r="AD109" s="187">
        <f>'波及効果（総括表）'!$S108*'5-3 雇用表 統合中分類・県内生産額 労働力投入係数'!W106</f>
        <v>0</v>
      </c>
      <c r="AE109" s="187">
        <f>'波及効果（総括表）'!$AA108*'5-3 雇用表 統合中分類・県内生産額 労働力投入係数'!P106</f>
        <v>0</v>
      </c>
      <c r="AF109" s="187">
        <f>'波及効果（総括表）'!$AA108*'5-3 雇用表 統合中分類・県内生産額 労働力投入係数'!Q106</f>
        <v>0</v>
      </c>
      <c r="AG109" s="187">
        <f>'波及効果（総括表）'!$AA108*'5-3 雇用表 統合中分類・県内生産額 労働力投入係数'!R106</f>
        <v>0</v>
      </c>
      <c r="AH109" s="187">
        <f>'波及効果（総括表）'!$AA108*'5-3 雇用表 統合中分類・県内生産額 労働力投入係数'!S106</f>
        <v>0</v>
      </c>
      <c r="AI109" s="187">
        <f>'波及効果（総括表）'!$AA108*'5-3 雇用表 統合中分類・県内生産額 労働力投入係数'!T106</f>
        <v>0</v>
      </c>
      <c r="AJ109" s="187">
        <f>'波及効果（総括表）'!$AA108*'5-3 雇用表 統合中分類・県内生産額 労働力投入係数'!U106</f>
        <v>0</v>
      </c>
      <c r="AK109" s="187">
        <f>'波及効果（総括表）'!$AA108*'5-3 雇用表 統合中分類・県内生産額 労働力投入係数'!V106</f>
        <v>0</v>
      </c>
      <c r="AL109" s="187">
        <f>'波及効果（総括表）'!$AA108*'5-3 雇用表 統合中分類・県内生産額 労働力投入係数'!W106</f>
        <v>0</v>
      </c>
      <c r="AM109" s="187">
        <f>'波及効果（総括表）'!$AE108*'5-3 雇用表 統合中分類・県内生産額 労働力投入係数'!P106</f>
        <v>0</v>
      </c>
      <c r="AN109" s="187">
        <f>'波及効果（総括表）'!$AE108*'5-3 雇用表 統合中分類・県内生産額 労働力投入係数'!Q106</f>
        <v>0</v>
      </c>
      <c r="AO109" s="187">
        <f>'波及効果（総括表）'!$AE108*'5-3 雇用表 統合中分類・県内生産額 労働力投入係数'!R106</f>
        <v>0</v>
      </c>
      <c r="AP109" s="187">
        <f>'波及効果（総括表）'!$AE108*'5-3 雇用表 統合中分類・県内生産額 労働力投入係数'!S106</f>
        <v>0</v>
      </c>
      <c r="AQ109" s="187">
        <f>'波及効果（総括表）'!$AE108*'5-3 雇用表 統合中分類・県内生産額 労働力投入係数'!T106</f>
        <v>0</v>
      </c>
      <c r="AR109" s="187">
        <f>'波及効果（総括表）'!$AE108*'5-3 雇用表 統合中分類・県内生産額 労働力投入係数'!U106</f>
        <v>0</v>
      </c>
      <c r="AS109" s="187">
        <f>'波及効果（総括表）'!$AE108*'5-3 雇用表 統合中分類・県内生産額 労働力投入係数'!V106</f>
        <v>0</v>
      </c>
      <c r="AT109" s="187">
        <f>'波及効果（総括表）'!$AE108*'5-3 雇用表 統合中分類・県内生産額 労働力投入係数'!W106</f>
        <v>0</v>
      </c>
    </row>
    <row r="110" spans="1:46" s="46" customFormat="1">
      <c r="A110" s="223" t="s">
        <v>450</v>
      </c>
      <c r="B110" s="97" t="s">
        <v>176</v>
      </c>
      <c r="C110" s="223" t="s">
        <v>455</v>
      </c>
      <c r="D110" s="97" t="s">
        <v>179</v>
      </c>
      <c r="E110" s="229" t="s">
        <v>359</v>
      </c>
      <c r="F110" s="64" t="s">
        <v>79</v>
      </c>
      <c r="G110" s="186">
        <f>'波及効果（総括表）'!$K109*'5-3 雇用表 統合中分類・県内生産額 労働力投入係数'!P107</f>
        <v>0</v>
      </c>
      <c r="H110" s="186">
        <f>'波及効果（総括表）'!$K109*'5-3 雇用表 統合中分類・県内生産額 労働力投入係数'!Q107</f>
        <v>0</v>
      </c>
      <c r="I110" s="186">
        <f>'波及効果（総括表）'!$K109*'5-3 雇用表 統合中分類・県内生産額 労働力投入係数'!R107</f>
        <v>0</v>
      </c>
      <c r="J110" s="186">
        <f>'波及効果（総括表）'!$K109*'5-3 雇用表 統合中分類・県内生産額 労働力投入係数'!S107</f>
        <v>0</v>
      </c>
      <c r="K110" s="186">
        <f>'波及効果（総括表）'!$K109*'5-3 雇用表 統合中分類・県内生産額 労働力投入係数'!T107</f>
        <v>0</v>
      </c>
      <c r="L110" s="186">
        <f>'波及効果（総括表）'!$K109*'5-3 雇用表 統合中分類・県内生産額 労働力投入係数'!U107</f>
        <v>0</v>
      </c>
      <c r="M110" s="186">
        <f>'波及効果（総括表）'!$K109*'5-3 雇用表 統合中分類・県内生産額 労働力投入係数'!V107</f>
        <v>0</v>
      </c>
      <c r="N110" s="186">
        <f>'波及効果（総括表）'!$K109*'5-3 雇用表 統合中分類・県内生産額 労働力投入係数'!W107</f>
        <v>0</v>
      </c>
      <c r="O110" s="186">
        <f>'波及効果（総括表）'!$O109*'5-3 雇用表 統合中分類・県内生産額 労働力投入係数'!P107</f>
        <v>0</v>
      </c>
      <c r="P110" s="186">
        <f>'波及効果（総括表）'!$O109*'5-3 雇用表 統合中分類・県内生産額 労働力投入係数'!Q107</f>
        <v>0</v>
      </c>
      <c r="Q110" s="186">
        <f>'波及効果（総括表）'!$O109*'5-3 雇用表 統合中分類・県内生産額 労働力投入係数'!R107</f>
        <v>0</v>
      </c>
      <c r="R110" s="186">
        <f>'波及効果（総括表）'!$O109*'5-3 雇用表 統合中分類・県内生産額 労働力投入係数'!S107</f>
        <v>0</v>
      </c>
      <c r="S110" s="186">
        <f>'波及効果（総括表）'!$O109*'5-3 雇用表 統合中分類・県内生産額 労働力投入係数'!T107</f>
        <v>0</v>
      </c>
      <c r="T110" s="186">
        <f>'波及効果（総括表）'!$O109*'5-3 雇用表 統合中分類・県内生産額 労働力投入係数'!U107</f>
        <v>0</v>
      </c>
      <c r="U110" s="186">
        <f>'波及効果（総括表）'!$O109*'5-3 雇用表 統合中分類・県内生産額 労働力投入係数'!V107</f>
        <v>0</v>
      </c>
      <c r="V110" s="186">
        <f>'波及効果（総括表）'!$O109*'5-3 雇用表 統合中分類・県内生産額 労働力投入係数'!W107</f>
        <v>0</v>
      </c>
      <c r="W110" s="186">
        <f>'波及効果（総括表）'!$S109*'5-3 雇用表 統合中分類・県内生産額 労働力投入係数'!P107</f>
        <v>0</v>
      </c>
      <c r="X110" s="186">
        <f>'波及効果（総括表）'!$S109*'5-3 雇用表 統合中分類・県内生産額 労働力投入係数'!Q107</f>
        <v>0</v>
      </c>
      <c r="Y110" s="186">
        <f>'波及効果（総括表）'!$S109*'5-3 雇用表 統合中分類・県内生産額 労働力投入係数'!R107</f>
        <v>0</v>
      </c>
      <c r="Z110" s="186">
        <f>'波及効果（総括表）'!$S109*'5-3 雇用表 統合中分類・県内生産額 労働力投入係数'!S107</f>
        <v>0</v>
      </c>
      <c r="AA110" s="186">
        <f>'波及効果（総括表）'!$S109*'5-3 雇用表 統合中分類・県内生産額 労働力投入係数'!T107</f>
        <v>0</v>
      </c>
      <c r="AB110" s="186">
        <f>'波及効果（総括表）'!$S109*'5-3 雇用表 統合中分類・県内生産額 労働力投入係数'!U107</f>
        <v>0</v>
      </c>
      <c r="AC110" s="186">
        <f>'波及効果（総括表）'!$S109*'5-3 雇用表 統合中分類・県内生産額 労働力投入係数'!V107</f>
        <v>0</v>
      </c>
      <c r="AD110" s="186">
        <f>'波及効果（総括表）'!$S109*'5-3 雇用表 統合中分類・県内生産額 労働力投入係数'!W107</f>
        <v>0</v>
      </c>
      <c r="AE110" s="186">
        <f>'波及効果（総括表）'!$AA109*'5-3 雇用表 統合中分類・県内生産額 労働力投入係数'!P107</f>
        <v>0</v>
      </c>
      <c r="AF110" s="186">
        <f>'波及効果（総括表）'!$AA109*'5-3 雇用表 統合中分類・県内生産額 労働力投入係数'!Q107</f>
        <v>0</v>
      </c>
      <c r="AG110" s="186">
        <f>'波及効果（総括表）'!$AA109*'5-3 雇用表 統合中分類・県内生産額 労働力投入係数'!R107</f>
        <v>0</v>
      </c>
      <c r="AH110" s="186">
        <f>'波及効果（総括表）'!$AA109*'5-3 雇用表 統合中分類・県内生産額 労働力投入係数'!S107</f>
        <v>0</v>
      </c>
      <c r="AI110" s="186">
        <f>'波及効果（総括表）'!$AA109*'5-3 雇用表 統合中分類・県内生産額 労働力投入係数'!T107</f>
        <v>0</v>
      </c>
      <c r="AJ110" s="186">
        <f>'波及効果（総括表）'!$AA109*'5-3 雇用表 統合中分類・県内生産額 労働力投入係数'!U107</f>
        <v>0</v>
      </c>
      <c r="AK110" s="186">
        <f>'波及効果（総括表）'!$AA109*'5-3 雇用表 統合中分類・県内生産額 労働力投入係数'!V107</f>
        <v>0</v>
      </c>
      <c r="AL110" s="186">
        <f>'波及効果（総括表）'!$AA109*'5-3 雇用表 統合中分類・県内生産額 労働力投入係数'!W107</f>
        <v>0</v>
      </c>
      <c r="AM110" s="186">
        <f>'波及効果（総括表）'!$AE109*'5-3 雇用表 統合中分類・県内生産額 労働力投入係数'!P107</f>
        <v>0</v>
      </c>
      <c r="AN110" s="186">
        <f>'波及効果（総括表）'!$AE109*'5-3 雇用表 統合中分類・県内生産額 労働力投入係数'!Q107</f>
        <v>0</v>
      </c>
      <c r="AO110" s="186">
        <f>'波及効果（総括表）'!$AE109*'5-3 雇用表 統合中分類・県内生産額 労働力投入係数'!R107</f>
        <v>0</v>
      </c>
      <c r="AP110" s="186">
        <f>'波及効果（総括表）'!$AE109*'5-3 雇用表 統合中分類・県内生産額 労働力投入係数'!S107</f>
        <v>0</v>
      </c>
      <c r="AQ110" s="186">
        <f>'波及効果（総括表）'!$AE109*'5-3 雇用表 統合中分類・県内生産額 労働力投入係数'!T107</f>
        <v>0</v>
      </c>
      <c r="AR110" s="186">
        <f>'波及効果（総括表）'!$AE109*'5-3 雇用表 統合中分類・県内生産額 労働力投入係数'!U107</f>
        <v>0</v>
      </c>
      <c r="AS110" s="186">
        <f>'波及効果（総括表）'!$AE109*'5-3 雇用表 統合中分類・県内生産額 労働力投入係数'!V107</f>
        <v>0</v>
      </c>
      <c r="AT110" s="186">
        <f>'波及効果（総括表）'!$AE109*'5-3 雇用表 統合中分類・県内生産額 労働力投入係数'!W107</f>
        <v>0</v>
      </c>
    </row>
    <row r="111" spans="1:46" s="46" customFormat="1">
      <c r="A111" s="223" t="s">
        <v>450</v>
      </c>
      <c r="B111" s="97" t="s">
        <v>176</v>
      </c>
      <c r="C111" s="223" t="s">
        <v>455</v>
      </c>
      <c r="D111" s="97" t="s">
        <v>179</v>
      </c>
      <c r="E111" s="229" t="s">
        <v>360</v>
      </c>
      <c r="F111" s="64" t="s">
        <v>395</v>
      </c>
      <c r="G111" s="186">
        <f>'波及効果（総括表）'!$K110*'5-3 雇用表 統合中分類・県内生産額 労働力投入係数'!P108</f>
        <v>0</v>
      </c>
      <c r="H111" s="186">
        <f>'波及効果（総括表）'!$K110*'5-3 雇用表 統合中分類・県内生産額 労働力投入係数'!Q108</f>
        <v>0</v>
      </c>
      <c r="I111" s="186">
        <f>'波及効果（総括表）'!$K110*'5-3 雇用表 統合中分類・県内生産額 労働力投入係数'!R108</f>
        <v>0</v>
      </c>
      <c r="J111" s="186">
        <f>'波及効果（総括表）'!$K110*'5-3 雇用表 統合中分類・県内生産額 労働力投入係数'!S108</f>
        <v>0</v>
      </c>
      <c r="K111" s="186">
        <f>'波及効果（総括表）'!$K110*'5-3 雇用表 統合中分類・県内生産額 労働力投入係数'!T108</f>
        <v>0</v>
      </c>
      <c r="L111" s="186">
        <f>'波及効果（総括表）'!$K110*'5-3 雇用表 統合中分類・県内生産額 労働力投入係数'!U108</f>
        <v>0</v>
      </c>
      <c r="M111" s="186">
        <f>'波及効果（総括表）'!$K110*'5-3 雇用表 統合中分類・県内生産額 労働力投入係数'!V108</f>
        <v>0</v>
      </c>
      <c r="N111" s="186">
        <f>'波及効果（総括表）'!$K110*'5-3 雇用表 統合中分類・県内生産額 労働力投入係数'!W108</f>
        <v>0</v>
      </c>
      <c r="O111" s="186">
        <f>'波及効果（総括表）'!$O110*'5-3 雇用表 統合中分類・県内生産額 労働力投入係数'!P108</f>
        <v>0</v>
      </c>
      <c r="P111" s="186">
        <f>'波及効果（総括表）'!$O110*'5-3 雇用表 統合中分類・県内生産額 労働力投入係数'!Q108</f>
        <v>0</v>
      </c>
      <c r="Q111" s="186">
        <f>'波及効果（総括表）'!$O110*'5-3 雇用表 統合中分類・県内生産額 労働力投入係数'!R108</f>
        <v>0</v>
      </c>
      <c r="R111" s="186">
        <f>'波及効果（総括表）'!$O110*'5-3 雇用表 統合中分類・県内生産額 労働力投入係数'!S108</f>
        <v>0</v>
      </c>
      <c r="S111" s="186">
        <f>'波及効果（総括表）'!$O110*'5-3 雇用表 統合中分類・県内生産額 労働力投入係数'!T108</f>
        <v>0</v>
      </c>
      <c r="T111" s="186">
        <f>'波及効果（総括表）'!$O110*'5-3 雇用表 統合中分類・県内生産額 労働力投入係数'!U108</f>
        <v>0</v>
      </c>
      <c r="U111" s="186">
        <f>'波及効果（総括表）'!$O110*'5-3 雇用表 統合中分類・県内生産額 労働力投入係数'!V108</f>
        <v>0</v>
      </c>
      <c r="V111" s="186">
        <f>'波及効果（総括表）'!$O110*'5-3 雇用表 統合中分類・県内生産額 労働力投入係数'!W108</f>
        <v>0</v>
      </c>
      <c r="W111" s="186">
        <f>'波及効果（総括表）'!$S110*'5-3 雇用表 統合中分類・県内生産額 労働力投入係数'!P108</f>
        <v>0</v>
      </c>
      <c r="X111" s="186">
        <f>'波及効果（総括表）'!$S110*'5-3 雇用表 統合中分類・県内生産額 労働力投入係数'!Q108</f>
        <v>0</v>
      </c>
      <c r="Y111" s="186">
        <f>'波及効果（総括表）'!$S110*'5-3 雇用表 統合中分類・県内生産額 労働力投入係数'!R108</f>
        <v>0</v>
      </c>
      <c r="Z111" s="186">
        <f>'波及効果（総括表）'!$S110*'5-3 雇用表 統合中分類・県内生産額 労働力投入係数'!S108</f>
        <v>0</v>
      </c>
      <c r="AA111" s="186">
        <f>'波及効果（総括表）'!$S110*'5-3 雇用表 統合中分類・県内生産額 労働力投入係数'!T108</f>
        <v>0</v>
      </c>
      <c r="AB111" s="186">
        <f>'波及効果（総括表）'!$S110*'5-3 雇用表 統合中分類・県内生産額 労働力投入係数'!U108</f>
        <v>0</v>
      </c>
      <c r="AC111" s="186">
        <f>'波及効果（総括表）'!$S110*'5-3 雇用表 統合中分類・県内生産額 労働力投入係数'!V108</f>
        <v>0</v>
      </c>
      <c r="AD111" s="186">
        <f>'波及効果（総括表）'!$S110*'5-3 雇用表 統合中分類・県内生産額 労働力投入係数'!W108</f>
        <v>0</v>
      </c>
      <c r="AE111" s="186">
        <f>'波及効果（総括表）'!$AA110*'5-3 雇用表 統合中分類・県内生産額 労働力投入係数'!P108</f>
        <v>0</v>
      </c>
      <c r="AF111" s="186">
        <f>'波及効果（総括表）'!$AA110*'5-3 雇用表 統合中分類・県内生産額 労働力投入係数'!Q108</f>
        <v>0</v>
      </c>
      <c r="AG111" s="186">
        <f>'波及効果（総括表）'!$AA110*'5-3 雇用表 統合中分類・県内生産額 労働力投入係数'!R108</f>
        <v>0</v>
      </c>
      <c r="AH111" s="186">
        <f>'波及効果（総括表）'!$AA110*'5-3 雇用表 統合中分類・県内生産額 労働力投入係数'!S108</f>
        <v>0</v>
      </c>
      <c r="AI111" s="186">
        <f>'波及効果（総括表）'!$AA110*'5-3 雇用表 統合中分類・県内生産額 労働力投入係数'!T108</f>
        <v>0</v>
      </c>
      <c r="AJ111" s="186">
        <f>'波及効果（総括表）'!$AA110*'5-3 雇用表 統合中分類・県内生産額 労働力投入係数'!U108</f>
        <v>0</v>
      </c>
      <c r="AK111" s="186">
        <f>'波及効果（総括表）'!$AA110*'5-3 雇用表 統合中分類・県内生産額 労働力投入係数'!V108</f>
        <v>0</v>
      </c>
      <c r="AL111" s="186">
        <f>'波及効果（総括表）'!$AA110*'5-3 雇用表 統合中分類・県内生産額 労働力投入係数'!W108</f>
        <v>0</v>
      </c>
      <c r="AM111" s="186">
        <f>'波及効果（総括表）'!$AE110*'5-3 雇用表 統合中分類・県内生産額 労働力投入係数'!P108</f>
        <v>0</v>
      </c>
      <c r="AN111" s="186">
        <f>'波及効果（総括表）'!$AE110*'5-3 雇用表 統合中分類・県内生産額 労働力投入係数'!Q108</f>
        <v>0</v>
      </c>
      <c r="AO111" s="186">
        <f>'波及効果（総括表）'!$AE110*'5-3 雇用表 統合中分類・県内生産額 労働力投入係数'!R108</f>
        <v>0</v>
      </c>
      <c r="AP111" s="186">
        <f>'波及効果（総括表）'!$AE110*'5-3 雇用表 統合中分類・県内生産額 労働力投入係数'!S108</f>
        <v>0</v>
      </c>
      <c r="AQ111" s="186">
        <f>'波及効果（総括表）'!$AE110*'5-3 雇用表 統合中分類・県内生産額 労働力投入係数'!T108</f>
        <v>0</v>
      </c>
      <c r="AR111" s="186">
        <f>'波及効果（総括表）'!$AE110*'5-3 雇用表 統合中分類・県内生産額 労働力投入係数'!U108</f>
        <v>0</v>
      </c>
      <c r="AS111" s="186">
        <f>'波及効果（総括表）'!$AE110*'5-3 雇用表 統合中分類・県内生産額 労働力投入係数'!V108</f>
        <v>0</v>
      </c>
      <c r="AT111" s="186">
        <f>'波及効果（総括表）'!$AE110*'5-3 雇用表 統合中分類・県内生産額 労働力投入係数'!W108</f>
        <v>0</v>
      </c>
    </row>
    <row r="112" spans="1:46" s="46" customFormat="1">
      <c r="A112" s="223" t="s">
        <v>450</v>
      </c>
      <c r="B112" s="97" t="s">
        <v>176</v>
      </c>
      <c r="C112" s="223" t="s">
        <v>455</v>
      </c>
      <c r="D112" s="97" t="s">
        <v>179</v>
      </c>
      <c r="E112" s="229" t="s">
        <v>361</v>
      </c>
      <c r="F112" s="64" t="s">
        <v>80</v>
      </c>
      <c r="G112" s="186">
        <f>'波及効果（総括表）'!$K111*'5-3 雇用表 統合中分類・県内生産額 労働力投入係数'!P109</f>
        <v>0</v>
      </c>
      <c r="H112" s="186">
        <f>'波及効果（総括表）'!$K111*'5-3 雇用表 統合中分類・県内生産額 労働力投入係数'!Q109</f>
        <v>0</v>
      </c>
      <c r="I112" s="186">
        <f>'波及効果（総括表）'!$K111*'5-3 雇用表 統合中分類・県内生産額 労働力投入係数'!R109</f>
        <v>0</v>
      </c>
      <c r="J112" s="186">
        <f>'波及効果（総括表）'!$K111*'5-3 雇用表 統合中分類・県内生産額 労働力投入係数'!S109</f>
        <v>0</v>
      </c>
      <c r="K112" s="186">
        <f>'波及効果（総括表）'!$K111*'5-3 雇用表 統合中分類・県内生産額 労働力投入係数'!T109</f>
        <v>0</v>
      </c>
      <c r="L112" s="186">
        <f>'波及効果（総括表）'!$K111*'5-3 雇用表 統合中分類・県内生産額 労働力投入係数'!U109</f>
        <v>0</v>
      </c>
      <c r="M112" s="186">
        <f>'波及効果（総括表）'!$K111*'5-3 雇用表 統合中分類・県内生産額 労働力投入係数'!V109</f>
        <v>0</v>
      </c>
      <c r="N112" s="186">
        <f>'波及効果（総括表）'!$K111*'5-3 雇用表 統合中分類・県内生産額 労働力投入係数'!W109</f>
        <v>0</v>
      </c>
      <c r="O112" s="186">
        <f>'波及効果（総括表）'!$O111*'5-3 雇用表 統合中分類・県内生産額 労働力投入係数'!P109</f>
        <v>0</v>
      </c>
      <c r="P112" s="186">
        <f>'波及効果（総括表）'!$O111*'5-3 雇用表 統合中分類・県内生産額 労働力投入係数'!Q109</f>
        <v>0</v>
      </c>
      <c r="Q112" s="186">
        <f>'波及効果（総括表）'!$O111*'5-3 雇用表 統合中分類・県内生産額 労働力投入係数'!R109</f>
        <v>0</v>
      </c>
      <c r="R112" s="186">
        <f>'波及効果（総括表）'!$O111*'5-3 雇用表 統合中分類・県内生産額 労働力投入係数'!S109</f>
        <v>0</v>
      </c>
      <c r="S112" s="186">
        <f>'波及効果（総括表）'!$O111*'5-3 雇用表 統合中分類・県内生産額 労働力投入係数'!T109</f>
        <v>0</v>
      </c>
      <c r="T112" s="186">
        <f>'波及効果（総括表）'!$O111*'5-3 雇用表 統合中分類・県内生産額 労働力投入係数'!U109</f>
        <v>0</v>
      </c>
      <c r="U112" s="186">
        <f>'波及効果（総括表）'!$O111*'5-3 雇用表 統合中分類・県内生産額 労働力投入係数'!V109</f>
        <v>0</v>
      </c>
      <c r="V112" s="186">
        <f>'波及効果（総括表）'!$O111*'5-3 雇用表 統合中分類・県内生産額 労働力投入係数'!W109</f>
        <v>0</v>
      </c>
      <c r="W112" s="186">
        <f>'波及効果（総括表）'!$S111*'5-3 雇用表 統合中分類・県内生産額 労働力投入係数'!P109</f>
        <v>0</v>
      </c>
      <c r="X112" s="186">
        <f>'波及効果（総括表）'!$S111*'5-3 雇用表 統合中分類・県内生産額 労働力投入係数'!Q109</f>
        <v>0</v>
      </c>
      <c r="Y112" s="186">
        <f>'波及効果（総括表）'!$S111*'5-3 雇用表 統合中分類・県内生産額 労働力投入係数'!R109</f>
        <v>0</v>
      </c>
      <c r="Z112" s="186">
        <f>'波及効果（総括表）'!$S111*'5-3 雇用表 統合中分類・県内生産額 労働力投入係数'!S109</f>
        <v>0</v>
      </c>
      <c r="AA112" s="186">
        <f>'波及効果（総括表）'!$S111*'5-3 雇用表 統合中分類・県内生産額 労働力投入係数'!T109</f>
        <v>0</v>
      </c>
      <c r="AB112" s="186">
        <f>'波及効果（総括表）'!$S111*'5-3 雇用表 統合中分類・県内生産額 労働力投入係数'!U109</f>
        <v>0</v>
      </c>
      <c r="AC112" s="186">
        <f>'波及効果（総括表）'!$S111*'5-3 雇用表 統合中分類・県内生産額 労働力投入係数'!V109</f>
        <v>0</v>
      </c>
      <c r="AD112" s="186">
        <f>'波及効果（総括表）'!$S111*'5-3 雇用表 統合中分類・県内生産額 労働力投入係数'!W109</f>
        <v>0</v>
      </c>
      <c r="AE112" s="186">
        <f>'波及効果（総括表）'!$AA111*'5-3 雇用表 統合中分類・県内生産額 労働力投入係数'!P109</f>
        <v>0</v>
      </c>
      <c r="AF112" s="186">
        <f>'波及効果（総括表）'!$AA111*'5-3 雇用表 統合中分類・県内生産額 労働力投入係数'!Q109</f>
        <v>0</v>
      </c>
      <c r="AG112" s="186">
        <f>'波及効果（総括表）'!$AA111*'5-3 雇用表 統合中分類・県内生産額 労働力投入係数'!R109</f>
        <v>0</v>
      </c>
      <c r="AH112" s="186">
        <f>'波及効果（総括表）'!$AA111*'5-3 雇用表 統合中分類・県内生産額 労働力投入係数'!S109</f>
        <v>0</v>
      </c>
      <c r="AI112" s="186">
        <f>'波及効果（総括表）'!$AA111*'5-3 雇用表 統合中分類・県内生産額 労働力投入係数'!T109</f>
        <v>0</v>
      </c>
      <c r="AJ112" s="186">
        <f>'波及効果（総括表）'!$AA111*'5-3 雇用表 統合中分類・県内生産額 労働力投入係数'!U109</f>
        <v>0</v>
      </c>
      <c r="AK112" s="186">
        <f>'波及効果（総括表）'!$AA111*'5-3 雇用表 統合中分類・県内生産額 労働力投入係数'!V109</f>
        <v>0</v>
      </c>
      <c r="AL112" s="186">
        <f>'波及効果（総括表）'!$AA111*'5-3 雇用表 統合中分類・県内生産額 労働力投入係数'!W109</f>
        <v>0</v>
      </c>
      <c r="AM112" s="186">
        <f>'波及効果（総括表）'!$AE111*'5-3 雇用表 統合中分類・県内生産額 労働力投入係数'!P109</f>
        <v>0</v>
      </c>
      <c r="AN112" s="186">
        <f>'波及効果（総括表）'!$AE111*'5-3 雇用表 統合中分類・県内生産額 労働力投入係数'!Q109</f>
        <v>0</v>
      </c>
      <c r="AO112" s="186">
        <f>'波及効果（総括表）'!$AE111*'5-3 雇用表 統合中分類・県内生産額 労働力投入係数'!R109</f>
        <v>0</v>
      </c>
      <c r="AP112" s="186">
        <f>'波及効果（総括表）'!$AE111*'5-3 雇用表 統合中分類・県内生産額 労働力投入係数'!S109</f>
        <v>0</v>
      </c>
      <c r="AQ112" s="186">
        <f>'波及効果（総括表）'!$AE111*'5-3 雇用表 統合中分類・県内生産額 労働力投入係数'!T109</f>
        <v>0</v>
      </c>
      <c r="AR112" s="186">
        <f>'波及効果（総括表）'!$AE111*'5-3 雇用表 統合中分類・県内生産額 労働力投入係数'!U109</f>
        <v>0</v>
      </c>
      <c r="AS112" s="186">
        <f>'波及効果（総括表）'!$AE111*'5-3 雇用表 統合中分類・県内生産額 労働力投入係数'!V109</f>
        <v>0</v>
      </c>
      <c r="AT112" s="186">
        <f>'波及効果（総括表）'!$AE111*'5-3 雇用表 統合中分類・県内生産額 労働力投入係数'!W109</f>
        <v>0</v>
      </c>
    </row>
    <row r="113" spans="1:46" s="46" customFormat="1">
      <c r="A113" s="223" t="s">
        <v>450</v>
      </c>
      <c r="B113" s="97" t="s">
        <v>176</v>
      </c>
      <c r="C113" s="223" t="s">
        <v>455</v>
      </c>
      <c r="D113" s="97" t="s">
        <v>179</v>
      </c>
      <c r="E113" s="229" t="s">
        <v>362</v>
      </c>
      <c r="F113" s="64" t="s">
        <v>78</v>
      </c>
      <c r="G113" s="186">
        <f>'波及効果（総括表）'!$K112*'5-3 雇用表 統合中分類・県内生産額 労働力投入係数'!P110</f>
        <v>0</v>
      </c>
      <c r="H113" s="186">
        <f>'波及効果（総括表）'!$K112*'5-3 雇用表 統合中分類・県内生産額 労働力投入係数'!Q110</f>
        <v>0</v>
      </c>
      <c r="I113" s="186">
        <f>'波及効果（総括表）'!$K112*'5-3 雇用表 統合中分類・県内生産額 労働力投入係数'!R110</f>
        <v>0</v>
      </c>
      <c r="J113" s="186">
        <f>'波及効果（総括表）'!$K112*'5-3 雇用表 統合中分類・県内生産額 労働力投入係数'!S110</f>
        <v>0</v>
      </c>
      <c r="K113" s="186">
        <f>'波及効果（総括表）'!$K112*'5-3 雇用表 統合中分類・県内生産額 労働力投入係数'!T110</f>
        <v>0</v>
      </c>
      <c r="L113" s="186">
        <f>'波及効果（総括表）'!$K112*'5-3 雇用表 統合中分類・県内生産額 労働力投入係数'!U110</f>
        <v>0</v>
      </c>
      <c r="M113" s="186">
        <f>'波及効果（総括表）'!$K112*'5-3 雇用表 統合中分類・県内生産額 労働力投入係数'!V110</f>
        <v>0</v>
      </c>
      <c r="N113" s="186">
        <f>'波及効果（総括表）'!$K112*'5-3 雇用表 統合中分類・県内生産額 労働力投入係数'!W110</f>
        <v>0</v>
      </c>
      <c r="O113" s="186">
        <f>'波及効果（総括表）'!$O112*'5-3 雇用表 統合中分類・県内生産額 労働力投入係数'!P110</f>
        <v>0</v>
      </c>
      <c r="P113" s="186">
        <f>'波及効果（総括表）'!$O112*'5-3 雇用表 統合中分類・県内生産額 労働力投入係数'!Q110</f>
        <v>0</v>
      </c>
      <c r="Q113" s="186">
        <f>'波及効果（総括表）'!$O112*'5-3 雇用表 統合中分類・県内生産額 労働力投入係数'!R110</f>
        <v>0</v>
      </c>
      <c r="R113" s="186">
        <f>'波及効果（総括表）'!$O112*'5-3 雇用表 統合中分類・県内生産額 労働力投入係数'!S110</f>
        <v>0</v>
      </c>
      <c r="S113" s="186">
        <f>'波及効果（総括表）'!$O112*'5-3 雇用表 統合中分類・県内生産額 労働力投入係数'!T110</f>
        <v>0</v>
      </c>
      <c r="T113" s="186">
        <f>'波及効果（総括表）'!$O112*'5-3 雇用表 統合中分類・県内生産額 労働力投入係数'!U110</f>
        <v>0</v>
      </c>
      <c r="U113" s="186">
        <f>'波及効果（総括表）'!$O112*'5-3 雇用表 統合中分類・県内生産額 労働力投入係数'!V110</f>
        <v>0</v>
      </c>
      <c r="V113" s="186">
        <f>'波及効果（総括表）'!$O112*'5-3 雇用表 統合中分類・県内生産額 労働力投入係数'!W110</f>
        <v>0</v>
      </c>
      <c r="W113" s="186">
        <f>'波及効果（総括表）'!$S112*'5-3 雇用表 統合中分類・県内生産額 労働力投入係数'!P110</f>
        <v>0</v>
      </c>
      <c r="X113" s="186">
        <f>'波及効果（総括表）'!$S112*'5-3 雇用表 統合中分類・県内生産額 労働力投入係数'!Q110</f>
        <v>0</v>
      </c>
      <c r="Y113" s="186">
        <f>'波及効果（総括表）'!$S112*'5-3 雇用表 統合中分類・県内生産額 労働力投入係数'!R110</f>
        <v>0</v>
      </c>
      <c r="Z113" s="186">
        <f>'波及効果（総括表）'!$S112*'5-3 雇用表 統合中分類・県内生産額 労働力投入係数'!S110</f>
        <v>0</v>
      </c>
      <c r="AA113" s="186">
        <f>'波及効果（総括表）'!$S112*'5-3 雇用表 統合中分類・県内生産額 労働力投入係数'!T110</f>
        <v>0</v>
      </c>
      <c r="AB113" s="186">
        <f>'波及効果（総括表）'!$S112*'5-3 雇用表 統合中分類・県内生産額 労働力投入係数'!U110</f>
        <v>0</v>
      </c>
      <c r="AC113" s="186">
        <f>'波及効果（総括表）'!$S112*'5-3 雇用表 統合中分類・県内生産額 労働力投入係数'!V110</f>
        <v>0</v>
      </c>
      <c r="AD113" s="186">
        <f>'波及効果（総括表）'!$S112*'5-3 雇用表 統合中分類・県内生産額 労働力投入係数'!W110</f>
        <v>0</v>
      </c>
      <c r="AE113" s="186">
        <f>'波及効果（総括表）'!$AA112*'5-3 雇用表 統合中分類・県内生産額 労働力投入係数'!P110</f>
        <v>0</v>
      </c>
      <c r="AF113" s="186">
        <f>'波及効果（総括表）'!$AA112*'5-3 雇用表 統合中分類・県内生産額 労働力投入係数'!Q110</f>
        <v>0</v>
      </c>
      <c r="AG113" s="186">
        <f>'波及効果（総括表）'!$AA112*'5-3 雇用表 統合中分類・県内生産額 労働力投入係数'!R110</f>
        <v>0</v>
      </c>
      <c r="AH113" s="186">
        <f>'波及効果（総括表）'!$AA112*'5-3 雇用表 統合中分類・県内生産額 労働力投入係数'!S110</f>
        <v>0</v>
      </c>
      <c r="AI113" s="186">
        <f>'波及効果（総括表）'!$AA112*'5-3 雇用表 統合中分類・県内生産額 労働力投入係数'!T110</f>
        <v>0</v>
      </c>
      <c r="AJ113" s="186">
        <f>'波及効果（総括表）'!$AA112*'5-3 雇用表 統合中分類・県内生産額 労働力投入係数'!U110</f>
        <v>0</v>
      </c>
      <c r="AK113" s="186">
        <f>'波及効果（総括表）'!$AA112*'5-3 雇用表 統合中分類・県内生産額 労働力投入係数'!V110</f>
        <v>0</v>
      </c>
      <c r="AL113" s="186">
        <f>'波及効果（総括表）'!$AA112*'5-3 雇用表 統合中分類・県内生産額 労働力投入係数'!W110</f>
        <v>0</v>
      </c>
      <c r="AM113" s="186">
        <f>'波及効果（総括表）'!$AE112*'5-3 雇用表 統合中分類・県内生産額 労働力投入係数'!P110</f>
        <v>0</v>
      </c>
      <c r="AN113" s="186">
        <f>'波及効果（総括表）'!$AE112*'5-3 雇用表 統合中分類・県内生産額 労働力投入係数'!Q110</f>
        <v>0</v>
      </c>
      <c r="AO113" s="186">
        <f>'波及効果（総括表）'!$AE112*'5-3 雇用表 統合中分類・県内生産額 労働力投入係数'!R110</f>
        <v>0</v>
      </c>
      <c r="AP113" s="186">
        <f>'波及効果（総括表）'!$AE112*'5-3 雇用表 統合中分類・県内生産額 労働力投入係数'!S110</f>
        <v>0</v>
      </c>
      <c r="AQ113" s="186">
        <f>'波及効果（総括表）'!$AE112*'5-3 雇用表 統合中分類・県内生産額 労働力投入係数'!T110</f>
        <v>0</v>
      </c>
      <c r="AR113" s="186">
        <f>'波及効果（総括表）'!$AE112*'5-3 雇用表 統合中分類・県内生産額 労働力投入係数'!U110</f>
        <v>0</v>
      </c>
      <c r="AS113" s="186">
        <f>'波及効果（総括表）'!$AE112*'5-3 雇用表 統合中分類・県内生産額 労働力投入係数'!V110</f>
        <v>0</v>
      </c>
      <c r="AT113" s="186">
        <f>'波及効果（総括表）'!$AE112*'5-3 雇用表 統合中分類・県内生産額 労働力投入係数'!W110</f>
        <v>0</v>
      </c>
    </row>
    <row r="114" spans="1:46" s="46" customFormat="1">
      <c r="A114" s="223" t="s">
        <v>450</v>
      </c>
      <c r="B114" s="97" t="s">
        <v>176</v>
      </c>
      <c r="C114" s="223" t="s">
        <v>455</v>
      </c>
      <c r="D114" s="97" t="s">
        <v>179</v>
      </c>
      <c r="E114" s="229" t="s">
        <v>683</v>
      </c>
      <c r="F114" s="64" t="s">
        <v>701</v>
      </c>
      <c r="G114" s="186">
        <f>'波及効果（総括表）'!$K113*'5-3 雇用表 統合中分類・県内生産額 労働力投入係数'!P111</f>
        <v>0</v>
      </c>
      <c r="H114" s="186">
        <f>'波及効果（総括表）'!$K113*'5-3 雇用表 統合中分類・県内生産額 労働力投入係数'!Q111</f>
        <v>0</v>
      </c>
      <c r="I114" s="186">
        <f>'波及効果（総括表）'!$K113*'5-3 雇用表 統合中分類・県内生産額 労働力投入係数'!R111</f>
        <v>0</v>
      </c>
      <c r="J114" s="186">
        <f>'波及効果（総括表）'!$K113*'5-3 雇用表 統合中分類・県内生産額 労働力投入係数'!S111</f>
        <v>0</v>
      </c>
      <c r="K114" s="186">
        <f>'波及効果（総括表）'!$K113*'5-3 雇用表 統合中分類・県内生産額 労働力投入係数'!T111</f>
        <v>0</v>
      </c>
      <c r="L114" s="186">
        <f>'波及効果（総括表）'!$K113*'5-3 雇用表 統合中分類・県内生産額 労働力投入係数'!U111</f>
        <v>0</v>
      </c>
      <c r="M114" s="186">
        <f>'波及効果（総括表）'!$K113*'5-3 雇用表 統合中分類・県内生産額 労働力投入係数'!V111</f>
        <v>0</v>
      </c>
      <c r="N114" s="186">
        <f>'波及効果（総括表）'!$K113*'5-3 雇用表 統合中分類・県内生産額 労働力投入係数'!W111</f>
        <v>0</v>
      </c>
      <c r="O114" s="186">
        <f>'波及効果（総括表）'!$O113*'5-3 雇用表 統合中分類・県内生産額 労働力投入係数'!P111</f>
        <v>0</v>
      </c>
      <c r="P114" s="186">
        <f>'波及効果（総括表）'!$O113*'5-3 雇用表 統合中分類・県内生産額 労働力投入係数'!Q111</f>
        <v>0</v>
      </c>
      <c r="Q114" s="186">
        <f>'波及効果（総括表）'!$O113*'5-3 雇用表 統合中分類・県内生産額 労働力投入係数'!R111</f>
        <v>0</v>
      </c>
      <c r="R114" s="186">
        <f>'波及効果（総括表）'!$O113*'5-3 雇用表 統合中分類・県内生産額 労働力投入係数'!S111</f>
        <v>0</v>
      </c>
      <c r="S114" s="186">
        <f>'波及効果（総括表）'!$O113*'5-3 雇用表 統合中分類・県内生産額 労働力投入係数'!T111</f>
        <v>0</v>
      </c>
      <c r="T114" s="186">
        <f>'波及効果（総括表）'!$O113*'5-3 雇用表 統合中分類・県内生産額 労働力投入係数'!U111</f>
        <v>0</v>
      </c>
      <c r="U114" s="186">
        <f>'波及効果（総括表）'!$O113*'5-3 雇用表 統合中分類・県内生産額 労働力投入係数'!V111</f>
        <v>0</v>
      </c>
      <c r="V114" s="186">
        <f>'波及効果（総括表）'!$O113*'5-3 雇用表 統合中分類・県内生産額 労働力投入係数'!W111</f>
        <v>0</v>
      </c>
      <c r="W114" s="186">
        <f>'波及効果（総括表）'!$S113*'5-3 雇用表 統合中分類・県内生産額 労働力投入係数'!P111</f>
        <v>0</v>
      </c>
      <c r="X114" s="186">
        <f>'波及効果（総括表）'!$S113*'5-3 雇用表 統合中分類・県内生産額 労働力投入係数'!Q111</f>
        <v>0</v>
      </c>
      <c r="Y114" s="186">
        <f>'波及効果（総括表）'!$S113*'5-3 雇用表 統合中分類・県内生産額 労働力投入係数'!R111</f>
        <v>0</v>
      </c>
      <c r="Z114" s="186">
        <f>'波及効果（総括表）'!$S113*'5-3 雇用表 統合中分類・県内生産額 労働力投入係数'!S111</f>
        <v>0</v>
      </c>
      <c r="AA114" s="186">
        <f>'波及効果（総括表）'!$S113*'5-3 雇用表 統合中分類・県内生産額 労働力投入係数'!T111</f>
        <v>0</v>
      </c>
      <c r="AB114" s="186">
        <f>'波及効果（総括表）'!$S113*'5-3 雇用表 統合中分類・県内生産額 労働力投入係数'!U111</f>
        <v>0</v>
      </c>
      <c r="AC114" s="186">
        <f>'波及効果（総括表）'!$S113*'5-3 雇用表 統合中分類・県内生産額 労働力投入係数'!V111</f>
        <v>0</v>
      </c>
      <c r="AD114" s="186">
        <f>'波及効果（総括表）'!$S113*'5-3 雇用表 統合中分類・県内生産額 労働力投入係数'!W111</f>
        <v>0</v>
      </c>
      <c r="AE114" s="186">
        <f>'波及効果（総括表）'!$AA113*'5-3 雇用表 統合中分類・県内生産額 労働力投入係数'!P111</f>
        <v>0</v>
      </c>
      <c r="AF114" s="186">
        <f>'波及効果（総括表）'!$AA113*'5-3 雇用表 統合中分類・県内生産額 労働力投入係数'!Q111</f>
        <v>0</v>
      </c>
      <c r="AG114" s="186">
        <f>'波及効果（総括表）'!$AA113*'5-3 雇用表 統合中分類・県内生産額 労働力投入係数'!R111</f>
        <v>0</v>
      </c>
      <c r="AH114" s="186">
        <f>'波及効果（総括表）'!$AA113*'5-3 雇用表 統合中分類・県内生産額 労働力投入係数'!S111</f>
        <v>0</v>
      </c>
      <c r="AI114" s="186">
        <f>'波及効果（総括表）'!$AA113*'5-3 雇用表 統合中分類・県内生産額 労働力投入係数'!T111</f>
        <v>0</v>
      </c>
      <c r="AJ114" s="186">
        <f>'波及効果（総括表）'!$AA113*'5-3 雇用表 統合中分類・県内生産額 労働力投入係数'!U111</f>
        <v>0</v>
      </c>
      <c r="AK114" s="186">
        <f>'波及効果（総括表）'!$AA113*'5-3 雇用表 統合中分類・県内生産額 労働力投入係数'!V111</f>
        <v>0</v>
      </c>
      <c r="AL114" s="186">
        <f>'波及効果（総括表）'!$AA113*'5-3 雇用表 統合中分類・県内生産額 労働力投入係数'!W111</f>
        <v>0</v>
      </c>
      <c r="AM114" s="186">
        <f>'波及効果（総括表）'!$AE113*'5-3 雇用表 統合中分類・県内生産額 労働力投入係数'!P111</f>
        <v>0</v>
      </c>
      <c r="AN114" s="186">
        <f>'波及効果（総括表）'!$AE113*'5-3 雇用表 統合中分類・県内生産額 労働力投入係数'!Q111</f>
        <v>0</v>
      </c>
      <c r="AO114" s="186">
        <f>'波及効果（総括表）'!$AE113*'5-3 雇用表 統合中分類・県内生産額 労働力投入係数'!R111</f>
        <v>0</v>
      </c>
      <c r="AP114" s="186">
        <f>'波及効果（総括表）'!$AE113*'5-3 雇用表 統合中分類・県内生産額 労働力投入係数'!S111</f>
        <v>0</v>
      </c>
      <c r="AQ114" s="186">
        <f>'波及効果（総括表）'!$AE113*'5-3 雇用表 統合中分類・県内生産額 労働力投入係数'!T111</f>
        <v>0</v>
      </c>
      <c r="AR114" s="186">
        <f>'波及効果（総括表）'!$AE113*'5-3 雇用表 統合中分類・県内生産額 労働力投入係数'!U111</f>
        <v>0</v>
      </c>
      <c r="AS114" s="186">
        <f>'波及効果（総括表）'!$AE113*'5-3 雇用表 統合中分類・県内生産額 労働力投入係数'!V111</f>
        <v>0</v>
      </c>
      <c r="AT114" s="186">
        <f>'波及効果（総括表）'!$AE113*'5-3 雇用表 統合中分類・県内生産額 労働力投入係数'!W111</f>
        <v>0</v>
      </c>
    </row>
    <row r="115" spans="1:46" s="46" customFormat="1">
      <c r="A115" s="225" t="s">
        <v>450</v>
      </c>
      <c r="B115" s="220" t="s">
        <v>176</v>
      </c>
      <c r="C115" s="225" t="s">
        <v>455</v>
      </c>
      <c r="D115" s="220" t="s">
        <v>179</v>
      </c>
      <c r="E115" s="228" t="s">
        <v>363</v>
      </c>
      <c r="F115" s="221" t="s">
        <v>81</v>
      </c>
      <c r="G115" s="187">
        <f>'波及効果（総括表）'!$K114*'5-3 雇用表 統合中分類・県内生産額 労働力投入係数'!P112</f>
        <v>0</v>
      </c>
      <c r="H115" s="187">
        <f>'波及効果（総括表）'!$K114*'5-3 雇用表 統合中分類・県内生産額 労働力投入係数'!Q112</f>
        <v>0</v>
      </c>
      <c r="I115" s="187">
        <f>'波及効果（総括表）'!$K114*'5-3 雇用表 統合中分類・県内生産額 労働力投入係数'!R112</f>
        <v>0</v>
      </c>
      <c r="J115" s="187">
        <f>'波及効果（総括表）'!$K114*'5-3 雇用表 統合中分類・県内生産額 労働力投入係数'!S112</f>
        <v>0</v>
      </c>
      <c r="K115" s="187">
        <f>'波及効果（総括表）'!$K114*'5-3 雇用表 統合中分類・県内生産額 労働力投入係数'!T112</f>
        <v>0</v>
      </c>
      <c r="L115" s="187">
        <f>'波及効果（総括表）'!$K114*'5-3 雇用表 統合中分類・県内生産額 労働力投入係数'!U112</f>
        <v>0</v>
      </c>
      <c r="M115" s="187">
        <f>'波及効果（総括表）'!$K114*'5-3 雇用表 統合中分類・県内生産額 労働力投入係数'!V112</f>
        <v>0</v>
      </c>
      <c r="N115" s="187">
        <f>'波及効果（総括表）'!$K114*'5-3 雇用表 統合中分類・県内生産額 労働力投入係数'!W112</f>
        <v>0</v>
      </c>
      <c r="O115" s="187">
        <f>'波及効果（総括表）'!$O114*'5-3 雇用表 統合中分類・県内生産額 労働力投入係数'!P112</f>
        <v>0</v>
      </c>
      <c r="P115" s="187">
        <f>'波及効果（総括表）'!$O114*'5-3 雇用表 統合中分類・県内生産額 労働力投入係数'!Q112</f>
        <v>0</v>
      </c>
      <c r="Q115" s="187">
        <f>'波及効果（総括表）'!$O114*'5-3 雇用表 統合中分類・県内生産額 労働力投入係数'!R112</f>
        <v>0</v>
      </c>
      <c r="R115" s="187">
        <f>'波及効果（総括表）'!$O114*'5-3 雇用表 統合中分類・県内生産額 労働力投入係数'!S112</f>
        <v>0</v>
      </c>
      <c r="S115" s="187">
        <f>'波及効果（総括表）'!$O114*'5-3 雇用表 統合中分類・県内生産額 労働力投入係数'!T112</f>
        <v>0</v>
      </c>
      <c r="T115" s="187">
        <f>'波及効果（総括表）'!$O114*'5-3 雇用表 統合中分類・県内生産額 労働力投入係数'!U112</f>
        <v>0</v>
      </c>
      <c r="U115" s="187">
        <f>'波及効果（総括表）'!$O114*'5-3 雇用表 統合中分類・県内生産額 労働力投入係数'!V112</f>
        <v>0</v>
      </c>
      <c r="V115" s="187">
        <f>'波及効果（総括表）'!$O114*'5-3 雇用表 統合中分類・県内生産額 労働力投入係数'!W112</f>
        <v>0</v>
      </c>
      <c r="W115" s="187">
        <f>'波及効果（総括表）'!$S114*'5-3 雇用表 統合中分類・県内生産額 労働力投入係数'!P112</f>
        <v>0</v>
      </c>
      <c r="X115" s="187">
        <f>'波及効果（総括表）'!$S114*'5-3 雇用表 統合中分類・県内生産額 労働力投入係数'!Q112</f>
        <v>0</v>
      </c>
      <c r="Y115" s="187">
        <f>'波及効果（総括表）'!$S114*'5-3 雇用表 統合中分類・県内生産額 労働力投入係数'!R112</f>
        <v>0</v>
      </c>
      <c r="Z115" s="187">
        <f>'波及効果（総括表）'!$S114*'5-3 雇用表 統合中分類・県内生産額 労働力投入係数'!S112</f>
        <v>0</v>
      </c>
      <c r="AA115" s="187">
        <f>'波及効果（総括表）'!$S114*'5-3 雇用表 統合中分類・県内生産額 労働力投入係数'!T112</f>
        <v>0</v>
      </c>
      <c r="AB115" s="187">
        <f>'波及効果（総括表）'!$S114*'5-3 雇用表 統合中分類・県内生産額 労働力投入係数'!U112</f>
        <v>0</v>
      </c>
      <c r="AC115" s="187">
        <f>'波及効果（総括表）'!$S114*'5-3 雇用表 統合中分類・県内生産額 労働力投入係数'!V112</f>
        <v>0</v>
      </c>
      <c r="AD115" s="187">
        <f>'波及効果（総括表）'!$S114*'5-3 雇用表 統合中分類・県内生産額 労働力投入係数'!W112</f>
        <v>0</v>
      </c>
      <c r="AE115" s="187">
        <f>'波及効果（総括表）'!$AA114*'5-3 雇用表 統合中分類・県内生産額 労働力投入係数'!P112</f>
        <v>0</v>
      </c>
      <c r="AF115" s="187">
        <f>'波及効果（総括表）'!$AA114*'5-3 雇用表 統合中分類・県内生産額 労働力投入係数'!Q112</f>
        <v>0</v>
      </c>
      <c r="AG115" s="187">
        <f>'波及効果（総括表）'!$AA114*'5-3 雇用表 統合中分類・県内生産額 労働力投入係数'!R112</f>
        <v>0</v>
      </c>
      <c r="AH115" s="187">
        <f>'波及効果（総括表）'!$AA114*'5-3 雇用表 統合中分類・県内生産額 労働力投入係数'!S112</f>
        <v>0</v>
      </c>
      <c r="AI115" s="187">
        <f>'波及効果（総括表）'!$AA114*'5-3 雇用表 統合中分類・県内生産額 労働力投入係数'!T112</f>
        <v>0</v>
      </c>
      <c r="AJ115" s="187">
        <f>'波及効果（総括表）'!$AA114*'5-3 雇用表 統合中分類・県内生産額 労働力投入係数'!U112</f>
        <v>0</v>
      </c>
      <c r="AK115" s="187">
        <f>'波及効果（総括表）'!$AA114*'5-3 雇用表 統合中分類・県内生産額 労働力投入係数'!V112</f>
        <v>0</v>
      </c>
      <c r="AL115" s="187">
        <f>'波及効果（総括表）'!$AA114*'5-3 雇用表 統合中分類・県内生産額 労働力投入係数'!W112</f>
        <v>0</v>
      </c>
      <c r="AM115" s="187">
        <f>'波及効果（総括表）'!$AE114*'5-3 雇用表 統合中分類・県内生産額 労働力投入係数'!P112</f>
        <v>0</v>
      </c>
      <c r="AN115" s="187">
        <f>'波及効果（総括表）'!$AE114*'5-3 雇用表 統合中分類・県内生産額 労働力投入係数'!Q112</f>
        <v>0</v>
      </c>
      <c r="AO115" s="187">
        <f>'波及効果（総括表）'!$AE114*'5-3 雇用表 統合中分類・県内生産額 労働力投入係数'!R112</f>
        <v>0</v>
      </c>
      <c r="AP115" s="187">
        <f>'波及効果（総括表）'!$AE114*'5-3 雇用表 統合中分類・県内生産額 労働力投入係数'!S112</f>
        <v>0</v>
      </c>
      <c r="AQ115" s="187">
        <f>'波及効果（総括表）'!$AE114*'5-3 雇用表 統合中分類・県内生産額 労働力投入係数'!T112</f>
        <v>0</v>
      </c>
      <c r="AR115" s="187">
        <f>'波及効果（総括表）'!$AE114*'5-3 雇用表 統合中分類・県内生産額 労働力投入係数'!U112</f>
        <v>0</v>
      </c>
      <c r="AS115" s="187">
        <f>'波及効果（総括表）'!$AE114*'5-3 雇用表 統合中分類・県内生産額 労働力投入係数'!V112</f>
        <v>0</v>
      </c>
      <c r="AT115" s="187">
        <f>'波及効果（総括表）'!$AE114*'5-3 雇用表 統合中分類・県内生産額 労働力投入係数'!W112</f>
        <v>0</v>
      </c>
    </row>
    <row r="116" spans="1:46" s="46" customFormat="1">
      <c r="A116" s="223" t="s">
        <v>415</v>
      </c>
      <c r="B116" s="97" t="s">
        <v>160</v>
      </c>
      <c r="C116" s="227" t="s">
        <v>456</v>
      </c>
      <c r="D116" s="97" t="s">
        <v>82</v>
      </c>
      <c r="E116" s="230" t="s">
        <v>364</v>
      </c>
      <c r="F116" s="64" t="s">
        <v>82</v>
      </c>
      <c r="G116" s="186">
        <f>'波及効果（総括表）'!$K115*'5-3 雇用表 統合中分類・県内生産額 労働力投入係数'!P113</f>
        <v>0</v>
      </c>
      <c r="H116" s="186">
        <f>'波及効果（総括表）'!$K115*'5-3 雇用表 統合中分類・県内生産額 労働力投入係数'!Q113</f>
        <v>0</v>
      </c>
      <c r="I116" s="186">
        <f>'波及効果（総括表）'!$K115*'5-3 雇用表 統合中分類・県内生産額 労働力投入係数'!R113</f>
        <v>0</v>
      </c>
      <c r="J116" s="186">
        <f>'波及効果（総括表）'!$K115*'5-3 雇用表 統合中分類・県内生産額 労働力投入係数'!S113</f>
        <v>0</v>
      </c>
      <c r="K116" s="186">
        <f>'波及効果（総括表）'!$K115*'5-3 雇用表 統合中分類・県内生産額 労働力投入係数'!T113</f>
        <v>0</v>
      </c>
      <c r="L116" s="186">
        <f>'波及効果（総括表）'!$K115*'5-3 雇用表 統合中分類・県内生産額 労働力投入係数'!U113</f>
        <v>0</v>
      </c>
      <c r="M116" s="186">
        <f>'波及効果（総括表）'!$K115*'5-3 雇用表 統合中分類・県内生産額 労働力投入係数'!V113</f>
        <v>0</v>
      </c>
      <c r="N116" s="186">
        <f>'波及効果（総括表）'!$K115*'5-3 雇用表 統合中分類・県内生産額 労働力投入係数'!W113</f>
        <v>0</v>
      </c>
      <c r="O116" s="186">
        <f>'波及効果（総括表）'!$O115*'5-3 雇用表 統合中分類・県内生産額 労働力投入係数'!P113</f>
        <v>0</v>
      </c>
      <c r="P116" s="186">
        <f>'波及効果（総括表）'!$O115*'5-3 雇用表 統合中分類・県内生産額 労働力投入係数'!Q113</f>
        <v>0</v>
      </c>
      <c r="Q116" s="186">
        <f>'波及効果（総括表）'!$O115*'5-3 雇用表 統合中分類・県内生産額 労働力投入係数'!R113</f>
        <v>0</v>
      </c>
      <c r="R116" s="186">
        <f>'波及効果（総括表）'!$O115*'5-3 雇用表 統合中分類・県内生産額 労働力投入係数'!S113</f>
        <v>0</v>
      </c>
      <c r="S116" s="186">
        <f>'波及効果（総括表）'!$O115*'5-3 雇用表 統合中分類・県内生産額 労働力投入係数'!T113</f>
        <v>0</v>
      </c>
      <c r="T116" s="186">
        <f>'波及効果（総括表）'!$O115*'5-3 雇用表 統合中分類・県内生産額 労働力投入係数'!U113</f>
        <v>0</v>
      </c>
      <c r="U116" s="186">
        <f>'波及効果（総括表）'!$O115*'5-3 雇用表 統合中分類・県内生産額 労働力投入係数'!V113</f>
        <v>0</v>
      </c>
      <c r="V116" s="186">
        <f>'波及効果（総括表）'!$O115*'5-3 雇用表 統合中分類・県内生産額 労働力投入係数'!W113</f>
        <v>0</v>
      </c>
      <c r="W116" s="186">
        <f>'波及効果（総括表）'!$S115*'5-3 雇用表 統合中分類・県内生産額 労働力投入係数'!P113</f>
        <v>0</v>
      </c>
      <c r="X116" s="186">
        <f>'波及効果（総括表）'!$S115*'5-3 雇用表 統合中分類・県内生産額 労働力投入係数'!Q113</f>
        <v>0</v>
      </c>
      <c r="Y116" s="186">
        <f>'波及効果（総括表）'!$S115*'5-3 雇用表 統合中分類・県内生産額 労働力投入係数'!R113</f>
        <v>0</v>
      </c>
      <c r="Z116" s="186">
        <f>'波及効果（総括表）'!$S115*'5-3 雇用表 統合中分類・県内生産額 労働力投入係数'!S113</f>
        <v>0</v>
      </c>
      <c r="AA116" s="186">
        <f>'波及効果（総括表）'!$S115*'5-3 雇用表 統合中分類・県内生産額 労働力投入係数'!T113</f>
        <v>0</v>
      </c>
      <c r="AB116" s="186">
        <f>'波及効果（総括表）'!$S115*'5-3 雇用表 統合中分類・県内生産額 労働力投入係数'!U113</f>
        <v>0</v>
      </c>
      <c r="AC116" s="186">
        <f>'波及効果（総括表）'!$S115*'5-3 雇用表 統合中分類・県内生産額 労働力投入係数'!V113</f>
        <v>0</v>
      </c>
      <c r="AD116" s="186">
        <f>'波及効果（総括表）'!$S115*'5-3 雇用表 統合中分類・県内生産額 労働力投入係数'!W113</f>
        <v>0</v>
      </c>
      <c r="AE116" s="186">
        <f>'波及効果（総括表）'!$AA115*'5-3 雇用表 統合中分類・県内生産額 労働力投入係数'!P113</f>
        <v>0</v>
      </c>
      <c r="AF116" s="186">
        <f>'波及効果（総括表）'!$AA115*'5-3 雇用表 統合中分類・県内生産額 労働力投入係数'!Q113</f>
        <v>0</v>
      </c>
      <c r="AG116" s="186">
        <f>'波及効果（総括表）'!$AA115*'5-3 雇用表 統合中分類・県内生産額 労働力投入係数'!R113</f>
        <v>0</v>
      </c>
      <c r="AH116" s="186">
        <f>'波及効果（総括表）'!$AA115*'5-3 雇用表 統合中分類・県内生産額 労働力投入係数'!S113</f>
        <v>0</v>
      </c>
      <c r="AI116" s="186">
        <f>'波及効果（総括表）'!$AA115*'5-3 雇用表 統合中分類・県内生産額 労働力投入係数'!T113</f>
        <v>0</v>
      </c>
      <c r="AJ116" s="186">
        <f>'波及効果（総括表）'!$AA115*'5-3 雇用表 統合中分類・県内生産額 労働力投入係数'!U113</f>
        <v>0</v>
      </c>
      <c r="AK116" s="186">
        <f>'波及効果（総括表）'!$AA115*'5-3 雇用表 統合中分類・県内生産額 労働力投入係数'!V113</f>
        <v>0</v>
      </c>
      <c r="AL116" s="186">
        <f>'波及効果（総括表）'!$AA115*'5-3 雇用表 統合中分類・県内生産額 労働力投入係数'!W113</f>
        <v>0</v>
      </c>
      <c r="AM116" s="186">
        <f>'波及効果（総括表）'!$AE115*'5-3 雇用表 統合中分類・県内生産額 労働力投入係数'!P113</f>
        <v>0</v>
      </c>
      <c r="AN116" s="186">
        <f>'波及効果（総括表）'!$AE115*'5-3 雇用表 統合中分類・県内生産額 労働力投入係数'!Q113</f>
        <v>0</v>
      </c>
      <c r="AO116" s="186">
        <f>'波及効果（総括表）'!$AE115*'5-3 雇用表 統合中分類・県内生産額 労働力投入係数'!R113</f>
        <v>0</v>
      </c>
      <c r="AP116" s="186">
        <f>'波及効果（総括表）'!$AE115*'5-3 雇用表 統合中分類・県内生産額 労働力投入係数'!S113</f>
        <v>0</v>
      </c>
      <c r="AQ116" s="186">
        <f>'波及効果（総括表）'!$AE115*'5-3 雇用表 統合中分類・県内生産額 労働力投入係数'!T113</f>
        <v>0</v>
      </c>
      <c r="AR116" s="186">
        <f>'波及効果（総括表）'!$AE115*'5-3 雇用表 統合中分類・県内生産額 労働力投入係数'!U113</f>
        <v>0</v>
      </c>
      <c r="AS116" s="186">
        <f>'波及効果（総括表）'!$AE115*'5-3 雇用表 統合中分類・県内生産額 労働力投入係数'!V113</f>
        <v>0</v>
      </c>
      <c r="AT116" s="186">
        <f>'波及効果（総括表）'!$AE115*'5-3 雇用表 統合中分類・県内生産額 労働力投入係数'!W113</f>
        <v>0</v>
      </c>
    </row>
    <row r="117" spans="1:46" s="46" customFormat="1">
      <c r="A117" s="223" t="s">
        <v>457</v>
      </c>
      <c r="B117" s="97" t="s">
        <v>83</v>
      </c>
      <c r="C117" s="227" t="s">
        <v>458</v>
      </c>
      <c r="D117" s="97" t="s">
        <v>83</v>
      </c>
      <c r="E117" s="230" t="s">
        <v>365</v>
      </c>
      <c r="F117" s="64" t="s">
        <v>83</v>
      </c>
      <c r="G117" s="186">
        <f>'波及効果（総括表）'!$K116*'5-3 雇用表 統合中分類・県内生産額 労働力投入係数'!P114</f>
        <v>0</v>
      </c>
      <c r="H117" s="186">
        <f>'波及効果（総括表）'!$K116*'5-3 雇用表 統合中分類・県内生産額 労働力投入係数'!Q114</f>
        <v>0</v>
      </c>
      <c r="I117" s="186">
        <f>'波及効果（総括表）'!$K116*'5-3 雇用表 統合中分類・県内生産額 労働力投入係数'!R114</f>
        <v>0</v>
      </c>
      <c r="J117" s="186">
        <f>'波及効果（総括表）'!$K116*'5-3 雇用表 統合中分類・県内生産額 労働力投入係数'!S114</f>
        <v>0</v>
      </c>
      <c r="K117" s="186">
        <f>'波及効果（総括表）'!$K116*'5-3 雇用表 統合中分類・県内生産額 労働力投入係数'!T114</f>
        <v>0</v>
      </c>
      <c r="L117" s="186">
        <f>'波及効果（総括表）'!$K116*'5-3 雇用表 統合中分類・県内生産額 労働力投入係数'!U114</f>
        <v>0</v>
      </c>
      <c r="M117" s="186">
        <f>'波及効果（総括表）'!$K116*'5-3 雇用表 統合中分類・県内生産額 労働力投入係数'!V114</f>
        <v>0</v>
      </c>
      <c r="N117" s="186">
        <f>'波及効果（総括表）'!$K116*'5-3 雇用表 統合中分類・県内生産額 労働力投入係数'!W114</f>
        <v>0</v>
      </c>
      <c r="O117" s="186">
        <f>'波及効果（総括表）'!$O116*'5-3 雇用表 統合中分類・県内生産額 労働力投入係数'!P114</f>
        <v>0</v>
      </c>
      <c r="P117" s="186">
        <f>'波及効果（総括表）'!$O116*'5-3 雇用表 統合中分類・県内生産額 労働力投入係数'!Q114</f>
        <v>0</v>
      </c>
      <c r="Q117" s="186">
        <f>'波及効果（総括表）'!$O116*'5-3 雇用表 統合中分類・県内生産額 労働力投入係数'!R114</f>
        <v>0</v>
      </c>
      <c r="R117" s="186">
        <f>'波及効果（総括表）'!$O116*'5-3 雇用表 統合中分類・県内生産額 労働力投入係数'!S114</f>
        <v>0</v>
      </c>
      <c r="S117" s="186">
        <f>'波及効果（総括表）'!$O116*'5-3 雇用表 統合中分類・県内生産額 労働力投入係数'!T114</f>
        <v>0</v>
      </c>
      <c r="T117" s="186">
        <f>'波及効果（総括表）'!$O116*'5-3 雇用表 統合中分類・県内生産額 労働力投入係数'!U114</f>
        <v>0</v>
      </c>
      <c r="U117" s="186">
        <f>'波及効果（総括表）'!$O116*'5-3 雇用表 統合中分類・県内生産額 労働力投入係数'!V114</f>
        <v>0</v>
      </c>
      <c r="V117" s="186">
        <f>'波及効果（総括表）'!$O116*'5-3 雇用表 統合中分類・県内生産額 労働力投入係数'!W114</f>
        <v>0</v>
      </c>
      <c r="W117" s="186">
        <f>'波及効果（総括表）'!$S116*'5-3 雇用表 統合中分類・県内生産額 労働力投入係数'!P114</f>
        <v>0</v>
      </c>
      <c r="X117" s="186">
        <f>'波及効果（総括表）'!$S116*'5-3 雇用表 統合中分類・県内生産額 労働力投入係数'!Q114</f>
        <v>0</v>
      </c>
      <c r="Y117" s="186">
        <f>'波及効果（総括表）'!$S116*'5-3 雇用表 統合中分類・県内生産額 労働力投入係数'!R114</f>
        <v>0</v>
      </c>
      <c r="Z117" s="186">
        <f>'波及効果（総括表）'!$S116*'5-3 雇用表 統合中分類・県内生産額 労働力投入係数'!S114</f>
        <v>0</v>
      </c>
      <c r="AA117" s="186">
        <f>'波及効果（総括表）'!$S116*'5-3 雇用表 統合中分類・県内生産額 労働力投入係数'!T114</f>
        <v>0</v>
      </c>
      <c r="AB117" s="186">
        <f>'波及効果（総括表）'!$S116*'5-3 雇用表 統合中分類・県内生産額 労働力投入係数'!U114</f>
        <v>0</v>
      </c>
      <c r="AC117" s="186">
        <f>'波及効果（総括表）'!$S116*'5-3 雇用表 統合中分類・県内生産額 労働力投入係数'!V114</f>
        <v>0</v>
      </c>
      <c r="AD117" s="186">
        <f>'波及効果（総括表）'!$S116*'5-3 雇用表 統合中分類・県内生産額 労働力投入係数'!W114</f>
        <v>0</v>
      </c>
      <c r="AE117" s="186">
        <f>'波及効果（総括表）'!$AA116*'5-3 雇用表 統合中分類・県内生産額 労働力投入係数'!P114</f>
        <v>0</v>
      </c>
      <c r="AF117" s="186">
        <f>'波及効果（総括表）'!$AA116*'5-3 雇用表 統合中分類・県内生産額 労働力投入係数'!Q114</f>
        <v>0</v>
      </c>
      <c r="AG117" s="186">
        <f>'波及効果（総括表）'!$AA116*'5-3 雇用表 統合中分類・県内生産額 労働力投入係数'!R114</f>
        <v>0</v>
      </c>
      <c r="AH117" s="186">
        <f>'波及効果（総括表）'!$AA116*'5-3 雇用表 統合中分類・県内生産額 労働力投入係数'!S114</f>
        <v>0</v>
      </c>
      <c r="AI117" s="186">
        <f>'波及効果（総括表）'!$AA116*'5-3 雇用表 統合中分類・県内生産額 労働力投入係数'!T114</f>
        <v>0</v>
      </c>
      <c r="AJ117" s="186">
        <f>'波及効果（総括表）'!$AA116*'5-3 雇用表 統合中分類・県内生産額 労働力投入係数'!U114</f>
        <v>0</v>
      </c>
      <c r="AK117" s="186">
        <f>'波及効果（総括表）'!$AA116*'5-3 雇用表 統合中分類・県内生産額 労働力投入係数'!V114</f>
        <v>0</v>
      </c>
      <c r="AL117" s="186">
        <f>'波及効果（総括表）'!$AA116*'5-3 雇用表 統合中分類・県内生産額 労働力投入係数'!W114</f>
        <v>0</v>
      </c>
      <c r="AM117" s="186">
        <f>'波及効果（総括表）'!$AE116*'5-3 雇用表 統合中分類・県内生産額 労働力投入係数'!P114</f>
        <v>0</v>
      </c>
      <c r="AN117" s="186">
        <f>'波及効果（総括表）'!$AE116*'5-3 雇用表 統合中分類・県内生産額 労働力投入係数'!Q114</f>
        <v>0</v>
      </c>
      <c r="AO117" s="186">
        <f>'波及効果（総括表）'!$AE116*'5-3 雇用表 統合中分類・県内生産額 労働力投入係数'!R114</f>
        <v>0</v>
      </c>
      <c r="AP117" s="186">
        <f>'波及効果（総括表）'!$AE116*'5-3 雇用表 統合中分類・県内生産額 労働力投入係数'!S114</f>
        <v>0</v>
      </c>
      <c r="AQ117" s="186">
        <f>'波及効果（総括表）'!$AE116*'5-3 雇用表 統合中分類・県内生産額 労働力投入係数'!T114</f>
        <v>0</v>
      </c>
      <c r="AR117" s="186">
        <f>'波及効果（総括表）'!$AE116*'5-3 雇用表 統合中分類・県内生産額 労働力投入係数'!U114</f>
        <v>0</v>
      </c>
      <c r="AS117" s="186">
        <f>'波及効果（総括表）'!$AE116*'5-3 雇用表 統合中分類・県内生産額 労働力投入係数'!V114</f>
        <v>0</v>
      </c>
      <c r="AT117" s="186">
        <f>'波及効果（総括表）'!$AE116*'5-3 雇用表 統合中分類・県内生産額 労働力投入係数'!W114</f>
        <v>0</v>
      </c>
    </row>
    <row r="118" spans="1:46" s="46" customFormat="1">
      <c r="A118" s="264" t="s">
        <v>459</v>
      </c>
      <c r="B118" s="265" t="s">
        <v>106</v>
      </c>
      <c r="C118" s="264" t="s">
        <v>459</v>
      </c>
      <c r="D118" s="265" t="s">
        <v>123</v>
      </c>
      <c r="E118" s="264"/>
      <c r="F118" s="265" t="s">
        <v>84</v>
      </c>
      <c r="G118" s="188">
        <f>SUM(G10:G117)</f>
        <v>0</v>
      </c>
      <c r="H118" s="188">
        <f>SUM(H10:H117)</f>
        <v>0</v>
      </c>
      <c r="I118" s="188">
        <f t="shared" ref="I118:AT118" si="0">SUM(I10:I117)</f>
        <v>0</v>
      </c>
      <c r="J118" s="188">
        <f t="shared" si="0"/>
        <v>0</v>
      </c>
      <c r="K118" s="188">
        <f t="shared" si="0"/>
        <v>0</v>
      </c>
      <c r="L118" s="188">
        <f t="shared" si="0"/>
        <v>0</v>
      </c>
      <c r="M118" s="188">
        <f t="shared" si="0"/>
        <v>0</v>
      </c>
      <c r="N118" s="188">
        <f t="shared" si="0"/>
        <v>0</v>
      </c>
      <c r="O118" s="188">
        <f t="shared" si="0"/>
        <v>0</v>
      </c>
      <c r="P118" s="188">
        <f t="shared" si="0"/>
        <v>0</v>
      </c>
      <c r="Q118" s="188">
        <f t="shared" si="0"/>
        <v>0</v>
      </c>
      <c r="R118" s="188">
        <f t="shared" si="0"/>
        <v>0</v>
      </c>
      <c r="S118" s="188">
        <f t="shared" si="0"/>
        <v>0</v>
      </c>
      <c r="T118" s="188">
        <f t="shared" si="0"/>
        <v>0</v>
      </c>
      <c r="U118" s="188">
        <f t="shared" si="0"/>
        <v>0</v>
      </c>
      <c r="V118" s="188">
        <f t="shared" si="0"/>
        <v>0</v>
      </c>
      <c r="W118" s="188">
        <f t="shared" si="0"/>
        <v>0</v>
      </c>
      <c r="X118" s="188">
        <f t="shared" si="0"/>
        <v>0</v>
      </c>
      <c r="Y118" s="188">
        <f t="shared" si="0"/>
        <v>0</v>
      </c>
      <c r="Z118" s="188">
        <f t="shared" si="0"/>
        <v>0</v>
      </c>
      <c r="AA118" s="188">
        <f t="shared" si="0"/>
        <v>0</v>
      </c>
      <c r="AB118" s="188">
        <f t="shared" si="0"/>
        <v>0</v>
      </c>
      <c r="AC118" s="188">
        <f t="shared" si="0"/>
        <v>0</v>
      </c>
      <c r="AD118" s="188">
        <f t="shared" si="0"/>
        <v>0</v>
      </c>
      <c r="AE118" s="188">
        <f t="shared" si="0"/>
        <v>0</v>
      </c>
      <c r="AF118" s="188">
        <f t="shared" si="0"/>
        <v>0</v>
      </c>
      <c r="AG118" s="188">
        <f t="shared" si="0"/>
        <v>0</v>
      </c>
      <c r="AH118" s="188">
        <f t="shared" si="0"/>
        <v>0</v>
      </c>
      <c r="AI118" s="188">
        <f t="shared" si="0"/>
        <v>0</v>
      </c>
      <c r="AJ118" s="188">
        <f t="shared" si="0"/>
        <v>0</v>
      </c>
      <c r="AK118" s="188">
        <f t="shared" si="0"/>
        <v>0</v>
      </c>
      <c r="AL118" s="188">
        <f t="shared" si="0"/>
        <v>0</v>
      </c>
      <c r="AM118" s="188">
        <f t="shared" si="0"/>
        <v>0</v>
      </c>
      <c r="AN118" s="188">
        <f t="shared" si="0"/>
        <v>0</v>
      </c>
      <c r="AO118" s="188">
        <f t="shared" si="0"/>
        <v>0</v>
      </c>
      <c r="AP118" s="188">
        <f t="shared" si="0"/>
        <v>0</v>
      </c>
      <c r="AQ118" s="188">
        <f t="shared" si="0"/>
        <v>0</v>
      </c>
      <c r="AR118" s="188">
        <f t="shared" si="0"/>
        <v>0</v>
      </c>
      <c r="AS118" s="188">
        <f t="shared" si="0"/>
        <v>0</v>
      </c>
      <c r="AT118" s="188">
        <f t="shared" si="0"/>
        <v>0</v>
      </c>
    </row>
    <row r="119" spans="1:46">
      <c r="G119" s="3" t="s">
        <v>223</v>
      </c>
      <c r="O119" s="3" t="s">
        <v>223</v>
      </c>
      <c r="W119" s="3" t="s">
        <v>223</v>
      </c>
      <c r="AE119" s="3" t="s">
        <v>223</v>
      </c>
      <c r="AM119" s="3" t="s">
        <v>223</v>
      </c>
    </row>
  </sheetData>
  <mergeCells count="8">
    <mergeCell ref="AE3:AL3"/>
    <mergeCell ref="AM3:AT3"/>
    <mergeCell ref="A5:B9"/>
    <mergeCell ref="C5:D9"/>
    <mergeCell ref="E5:F9"/>
    <mergeCell ref="G3:N3"/>
    <mergeCell ref="O3:V3"/>
    <mergeCell ref="W3:AD3"/>
  </mergeCells>
  <phoneticPr fontId="3"/>
  <pageMargins left="0.98425196850393704" right="0.98425196850393704" top="0.98425196850393704" bottom="0.98425196850393704" header="0.78740157480314965" footer="0.78740157480314965"/>
  <pageSetup paperSize="9" scale="45" fitToWidth="0" orientation="portrait" cellComments="asDisplayed" r:id="rId1"/>
  <headerFooter scaleWithDoc="0">
    <oddHeader>&amp;L&amp;A</oddHeader>
    <oddFooter>&amp;R&amp;F&amp;A</oddFooter>
  </headerFooter>
  <colBreaks count="4" manualBreakCount="4">
    <brk id="14" max="1048575" man="1"/>
    <brk id="22" max="1048575" man="1"/>
    <brk id="30" max="1048575" man="1"/>
    <brk id="38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10"/>
  <sheetViews>
    <sheetView view="pageBreakPreview" zoomScaleNormal="100" zoomScaleSheetLayoutView="100" workbookViewId="0"/>
  </sheetViews>
  <sheetFormatPr defaultColWidth="9.109375" defaultRowHeight="13.2"/>
  <cols>
    <col min="1" max="1" width="9.109375" style="26"/>
    <col min="2" max="2" width="27.33203125" style="26" bestFit="1" customWidth="1"/>
    <col min="3" max="3" width="11.88671875" style="26" bestFit="1" customWidth="1"/>
    <col min="4" max="4" width="60" style="26" customWidth="1"/>
    <col min="5" max="10" width="9.109375" style="26"/>
    <col min="11" max="11" width="16.44140625" style="26" customWidth="1"/>
    <col min="12" max="16384" width="9.109375" style="26"/>
  </cols>
  <sheetData>
    <row r="1" spans="1:3" customFormat="1" ht="16.2">
      <c r="A1" s="28" t="str">
        <f>与件データ!$A$1</f>
        <v>令和２年（２０２０年）岐阜県産業連関表による経済波及効果分析システム（Ripple2025）</v>
      </c>
    </row>
    <row r="2" spans="1:3" customFormat="1" ht="16.2">
      <c r="A2" s="28" t="s">
        <v>194</v>
      </c>
    </row>
    <row r="3" spans="1:3" ht="13.5" customHeight="1">
      <c r="A3" s="112" t="s">
        <v>217</v>
      </c>
      <c r="B3" s="112" t="s">
        <v>189</v>
      </c>
      <c r="C3" s="112" t="s">
        <v>218</v>
      </c>
    </row>
    <row r="4" spans="1:3">
      <c r="A4" s="74">
        <v>2</v>
      </c>
      <c r="B4" s="74" t="s">
        <v>678</v>
      </c>
      <c r="C4" s="74">
        <v>2020</v>
      </c>
    </row>
    <row r="5" spans="1:3" s="267" customFormat="1">
      <c r="A5" s="266"/>
      <c r="B5" s="266"/>
      <c r="C5" s="266"/>
    </row>
    <row r="6" spans="1:3">
      <c r="A6" s="267"/>
      <c r="B6" s="267"/>
      <c r="C6" s="267"/>
    </row>
    <row r="7" spans="1:3">
      <c r="A7" s="267"/>
      <c r="B7" s="267"/>
      <c r="C7" s="267"/>
    </row>
    <row r="8" spans="1:3">
      <c r="A8" s="267"/>
      <c r="B8" s="267"/>
      <c r="C8" s="267"/>
    </row>
    <row r="9" spans="1:3">
      <c r="A9" s="267"/>
      <c r="B9" s="267"/>
      <c r="C9" s="267"/>
    </row>
    <row r="10" spans="1:3">
      <c r="A10" s="267"/>
      <c r="B10" s="267"/>
      <c r="C10" s="267"/>
    </row>
  </sheetData>
  <phoneticPr fontId="3"/>
  <pageMargins left="0.70866141732283472" right="0.70866141732283472" top="0.74803149606299213" bottom="0.74803149606299213" header="0.31496062992125984" footer="0.31496062992125984"/>
  <pageSetup paperSize="9" scale="80" orientation="portrait" cellComments="asDisplayed" r:id="rId1"/>
  <headerFooter scaleWithDoc="0">
    <oddHeader>&amp;L&amp;A</oddHeader>
    <oddFooter>&amp;R&amp;F&amp;A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DF112"/>
  <sheetViews>
    <sheetView view="pageBreakPreview" zoomScaleNormal="100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365"/>
    <col min="2" max="2" width="35.6640625" style="366" customWidth="1"/>
    <col min="3" max="110" width="12.6640625" style="317" customWidth="1"/>
    <col min="111" max="16384" width="9.109375" style="317"/>
  </cols>
  <sheetData>
    <row r="1" spans="1:110" ht="16.2">
      <c r="C1" s="271" t="str">
        <f>与件データ!$A$1</f>
        <v>令和２年（２０２０年）岐阜県産業連関表による経済波及効果分析システム（Ripple2025）</v>
      </c>
    </row>
    <row r="2" spans="1:110" ht="16.2">
      <c r="C2" s="271" t="s">
        <v>682</v>
      </c>
    </row>
    <row r="3" spans="1:110" s="365" customFormat="1">
      <c r="A3" s="367"/>
      <c r="B3" s="368"/>
      <c r="C3" s="369" t="s">
        <v>259</v>
      </c>
      <c r="D3" s="370" t="s">
        <v>260</v>
      </c>
      <c r="E3" s="370" t="s">
        <v>261</v>
      </c>
      <c r="F3" s="370" t="s">
        <v>262</v>
      </c>
      <c r="G3" s="370" t="s">
        <v>263</v>
      </c>
      <c r="H3" s="370" t="s">
        <v>264</v>
      </c>
      <c r="I3" s="370" t="s">
        <v>265</v>
      </c>
      <c r="J3" s="370" t="s">
        <v>266</v>
      </c>
      <c r="K3" s="370" t="s">
        <v>267</v>
      </c>
      <c r="L3" s="370" t="s">
        <v>268</v>
      </c>
      <c r="M3" s="370" t="s">
        <v>269</v>
      </c>
      <c r="N3" s="370" t="s">
        <v>270</v>
      </c>
      <c r="O3" s="370" t="s">
        <v>271</v>
      </c>
      <c r="P3" s="370" t="s">
        <v>272</v>
      </c>
      <c r="Q3" s="370" t="s">
        <v>273</v>
      </c>
      <c r="R3" s="370" t="s">
        <v>274</v>
      </c>
      <c r="S3" s="370" t="s">
        <v>275</v>
      </c>
      <c r="T3" s="370" t="s">
        <v>276</v>
      </c>
      <c r="U3" s="370" t="s">
        <v>277</v>
      </c>
      <c r="V3" s="370" t="s">
        <v>278</v>
      </c>
      <c r="W3" s="370" t="s">
        <v>279</v>
      </c>
      <c r="X3" s="370" t="s">
        <v>280</v>
      </c>
      <c r="Y3" s="370" t="s">
        <v>281</v>
      </c>
      <c r="Z3" s="370" t="s">
        <v>282</v>
      </c>
      <c r="AA3" s="370" t="s">
        <v>283</v>
      </c>
      <c r="AB3" s="370" t="s">
        <v>284</v>
      </c>
      <c r="AC3" s="370" t="s">
        <v>285</v>
      </c>
      <c r="AD3" s="370" t="s">
        <v>286</v>
      </c>
      <c r="AE3" s="370" t="s">
        <v>287</v>
      </c>
      <c r="AF3" s="370" t="s">
        <v>288</v>
      </c>
      <c r="AG3" s="370" t="s">
        <v>289</v>
      </c>
      <c r="AH3" s="370" t="s">
        <v>290</v>
      </c>
      <c r="AI3" s="370" t="s">
        <v>291</v>
      </c>
      <c r="AJ3" s="370" t="s">
        <v>292</v>
      </c>
      <c r="AK3" s="370" t="s">
        <v>293</v>
      </c>
      <c r="AL3" s="370" t="s">
        <v>294</v>
      </c>
      <c r="AM3" s="370" t="s">
        <v>295</v>
      </c>
      <c r="AN3" s="370" t="s">
        <v>296</v>
      </c>
      <c r="AO3" s="370" t="s">
        <v>297</v>
      </c>
      <c r="AP3" s="370" t="s">
        <v>298</v>
      </c>
      <c r="AQ3" s="370" t="s">
        <v>299</v>
      </c>
      <c r="AR3" s="370" t="s">
        <v>300</v>
      </c>
      <c r="AS3" s="370" t="s">
        <v>301</v>
      </c>
      <c r="AT3" s="370" t="s">
        <v>302</v>
      </c>
      <c r="AU3" s="370" t="s">
        <v>303</v>
      </c>
      <c r="AV3" s="370" t="s">
        <v>304</v>
      </c>
      <c r="AW3" s="370" t="s">
        <v>305</v>
      </c>
      <c r="AX3" s="370" t="s">
        <v>306</v>
      </c>
      <c r="AY3" s="370" t="s">
        <v>307</v>
      </c>
      <c r="AZ3" s="370" t="s">
        <v>308</v>
      </c>
      <c r="BA3" s="370" t="s">
        <v>309</v>
      </c>
      <c r="BB3" s="370" t="s">
        <v>310</v>
      </c>
      <c r="BC3" s="370" t="s">
        <v>311</v>
      </c>
      <c r="BD3" s="370" t="s">
        <v>312</v>
      </c>
      <c r="BE3" s="370" t="s">
        <v>313</v>
      </c>
      <c r="BF3" s="370" t="s">
        <v>314</v>
      </c>
      <c r="BG3" s="370" t="s">
        <v>315</v>
      </c>
      <c r="BH3" s="370" t="s">
        <v>316</v>
      </c>
      <c r="BI3" s="370" t="s">
        <v>317</v>
      </c>
      <c r="BJ3" s="370" t="s">
        <v>318</v>
      </c>
      <c r="BK3" s="370" t="s">
        <v>319</v>
      </c>
      <c r="BL3" s="370" t="s">
        <v>320</v>
      </c>
      <c r="BM3" s="370" t="s">
        <v>321</v>
      </c>
      <c r="BN3" s="370" t="s">
        <v>322</v>
      </c>
      <c r="BO3" s="370" t="s">
        <v>323</v>
      </c>
      <c r="BP3" s="370" t="s">
        <v>324</v>
      </c>
      <c r="BQ3" s="370" t="s">
        <v>325</v>
      </c>
      <c r="BR3" s="370" t="s">
        <v>326</v>
      </c>
      <c r="BS3" s="370" t="s">
        <v>327</v>
      </c>
      <c r="BT3" s="370" t="s">
        <v>328</v>
      </c>
      <c r="BU3" s="370" t="s">
        <v>329</v>
      </c>
      <c r="BV3" s="370" t="s">
        <v>330</v>
      </c>
      <c r="BW3" s="370" t="s">
        <v>331</v>
      </c>
      <c r="BX3" s="370" t="s">
        <v>332</v>
      </c>
      <c r="BY3" s="370" t="s">
        <v>333</v>
      </c>
      <c r="BZ3" s="370" t="s">
        <v>334</v>
      </c>
      <c r="CA3" s="370" t="s">
        <v>335</v>
      </c>
      <c r="CB3" s="370" t="s">
        <v>336</v>
      </c>
      <c r="CC3" s="370" t="s">
        <v>337</v>
      </c>
      <c r="CD3" s="370" t="s">
        <v>338</v>
      </c>
      <c r="CE3" s="370" t="s">
        <v>339</v>
      </c>
      <c r="CF3" s="370" t="s">
        <v>340</v>
      </c>
      <c r="CG3" s="370" t="s">
        <v>341</v>
      </c>
      <c r="CH3" s="370" t="s">
        <v>342</v>
      </c>
      <c r="CI3" s="370" t="s">
        <v>343</v>
      </c>
      <c r="CJ3" s="370" t="s">
        <v>344</v>
      </c>
      <c r="CK3" s="370" t="s">
        <v>345</v>
      </c>
      <c r="CL3" s="370" t="s">
        <v>346</v>
      </c>
      <c r="CM3" s="370" t="s">
        <v>347</v>
      </c>
      <c r="CN3" s="370" t="s">
        <v>348</v>
      </c>
      <c r="CO3" s="370" t="s">
        <v>349</v>
      </c>
      <c r="CP3" s="370" t="s">
        <v>350</v>
      </c>
      <c r="CQ3" s="370" t="s">
        <v>351</v>
      </c>
      <c r="CR3" s="370" t="s">
        <v>352</v>
      </c>
      <c r="CS3" s="370" t="s">
        <v>353</v>
      </c>
      <c r="CT3" s="370" t="s">
        <v>354</v>
      </c>
      <c r="CU3" s="370" t="s">
        <v>355</v>
      </c>
      <c r="CV3" s="370" t="s">
        <v>356</v>
      </c>
      <c r="CW3" s="370" t="s">
        <v>357</v>
      </c>
      <c r="CX3" s="370" t="s">
        <v>358</v>
      </c>
      <c r="CY3" s="370" t="s">
        <v>359</v>
      </c>
      <c r="CZ3" s="370" t="s">
        <v>360</v>
      </c>
      <c r="DA3" s="370" t="s">
        <v>361</v>
      </c>
      <c r="DB3" s="370" t="s">
        <v>362</v>
      </c>
      <c r="DC3" s="370" t="s">
        <v>683</v>
      </c>
      <c r="DD3" s="370" t="s">
        <v>363</v>
      </c>
      <c r="DE3" s="370" t="s">
        <v>364</v>
      </c>
      <c r="DF3" s="371" t="s">
        <v>365</v>
      </c>
    </row>
    <row r="4" spans="1:110" s="377" customFormat="1" ht="66">
      <c r="A4" s="372"/>
      <c r="B4" s="373"/>
      <c r="C4" s="374" t="s">
        <v>497</v>
      </c>
      <c r="D4" s="375" t="s">
        <v>498</v>
      </c>
      <c r="E4" s="375" t="s">
        <v>499</v>
      </c>
      <c r="F4" s="375" t="s">
        <v>500</v>
      </c>
      <c r="G4" s="375" t="s">
        <v>501</v>
      </c>
      <c r="H4" s="375" t="s">
        <v>502</v>
      </c>
      <c r="I4" s="375" t="s">
        <v>503</v>
      </c>
      <c r="J4" s="375" t="s">
        <v>504</v>
      </c>
      <c r="K4" s="375" t="s">
        <v>505</v>
      </c>
      <c r="L4" s="375" t="s">
        <v>506</v>
      </c>
      <c r="M4" s="375" t="s">
        <v>8</v>
      </c>
      <c r="N4" s="375" t="s">
        <v>507</v>
      </c>
      <c r="O4" s="375" t="s">
        <v>508</v>
      </c>
      <c r="P4" s="375" t="s">
        <v>509</v>
      </c>
      <c r="Q4" s="375" t="s">
        <v>510</v>
      </c>
      <c r="R4" s="375" t="s">
        <v>511</v>
      </c>
      <c r="S4" s="375" t="s">
        <v>512</v>
      </c>
      <c r="T4" s="375" t="s">
        <v>513</v>
      </c>
      <c r="U4" s="375" t="s">
        <v>514</v>
      </c>
      <c r="V4" s="375" t="s">
        <v>515</v>
      </c>
      <c r="W4" s="375" t="s">
        <v>516</v>
      </c>
      <c r="X4" s="375" t="s">
        <v>517</v>
      </c>
      <c r="Y4" s="375" t="s">
        <v>518</v>
      </c>
      <c r="Z4" s="375" t="s">
        <v>519</v>
      </c>
      <c r="AA4" s="375" t="s">
        <v>520</v>
      </c>
      <c r="AB4" s="375" t="s">
        <v>521</v>
      </c>
      <c r="AC4" s="375" t="s">
        <v>522</v>
      </c>
      <c r="AD4" s="375" t="s">
        <v>523</v>
      </c>
      <c r="AE4" s="375" t="s">
        <v>524</v>
      </c>
      <c r="AF4" s="375" t="s">
        <v>525</v>
      </c>
      <c r="AG4" s="375" t="s">
        <v>526</v>
      </c>
      <c r="AH4" s="375" t="s">
        <v>527</v>
      </c>
      <c r="AI4" s="375" t="s">
        <v>528</v>
      </c>
      <c r="AJ4" s="375" t="s">
        <v>529</v>
      </c>
      <c r="AK4" s="375" t="s">
        <v>530</v>
      </c>
      <c r="AL4" s="375" t="s">
        <v>531</v>
      </c>
      <c r="AM4" s="375" t="s">
        <v>532</v>
      </c>
      <c r="AN4" s="375" t="s">
        <v>533</v>
      </c>
      <c r="AO4" s="375" t="s">
        <v>534</v>
      </c>
      <c r="AP4" s="375" t="s">
        <v>535</v>
      </c>
      <c r="AQ4" s="375" t="s">
        <v>536</v>
      </c>
      <c r="AR4" s="375" t="s">
        <v>537</v>
      </c>
      <c r="AS4" s="375" t="s">
        <v>538</v>
      </c>
      <c r="AT4" s="375" t="s">
        <v>539</v>
      </c>
      <c r="AU4" s="375" t="s">
        <v>540</v>
      </c>
      <c r="AV4" s="375" t="s">
        <v>541</v>
      </c>
      <c r="AW4" s="375" t="s">
        <v>542</v>
      </c>
      <c r="AX4" s="375" t="s">
        <v>543</v>
      </c>
      <c r="AY4" s="375" t="s">
        <v>544</v>
      </c>
      <c r="AZ4" s="375" t="s">
        <v>545</v>
      </c>
      <c r="BA4" s="375" t="s">
        <v>546</v>
      </c>
      <c r="BB4" s="375" t="s">
        <v>547</v>
      </c>
      <c r="BC4" s="375" t="s">
        <v>548</v>
      </c>
      <c r="BD4" s="375" t="s">
        <v>549</v>
      </c>
      <c r="BE4" s="375" t="s">
        <v>550</v>
      </c>
      <c r="BF4" s="375" t="s">
        <v>551</v>
      </c>
      <c r="BG4" s="375" t="s">
        <v>552</v>
      </c>
      <c r="BH4" s="375" t="s">
        <v>553</v>
      </c>
      <c r="BI4" s="375" t="s">
        <v>554</v>
      </c>
      <c r="BJ4" s="375" t="s">
        <v>555</v>
      </c>
      <c r="BK4" s="375" t="s">
        <v>556</v>
      </c>
      <c r="BL4" s="375" t="s">
        <v>557</v>
      </c>
      <c r="BM4" s="375" t="s">
        <v>558</v>
      </c>
      <c r="BN4" s="375" t="s">
        <v>559</v>
      </c>
      <c r="BO4" s="375" t="s">
        <v>560</v>
      </c>
      <c r="BP4" s="375" t="s">
        <v>704</v>
      </c>
      <c r="BQ4" s="375" t="s">
        <v>561</v>
      </c>
      <c r="BR4" s="375" t="s">
        <v>562</v>
      </c>
      <c r="BS4" s="375" t="s">
        <v>563</v>
      </c>
      <c r="BT4" s="375" t="s">
        <v>564</v>
      </c>
      <c r="BU4" s="375" t="s">
        <v>565</v>
      </c>
      <c r="BV4" s="375" t="s">
        <v>566</v>
      </c>
      <c r="BW4" s="375" t="s">
        <v>567</v>
      </c>
      <c r="BX4" s="375" t="s">
        <v>568</v>
      </c>
      <c r="BY4" s="375" t="s">
        <v>569</v>
      </c>
      <c r="BZ4" s="375" t="s">
        <v>570</v>
      </c>
      <c r="CA4" s="375" t="s">
        <v>571</v>
      </c>
      <c r="CB4" s="375" t="s">
        <v>572</v>
      </c>
      <c r="CC4" s="375" t="s">
        <v>573</v>
      </c>
      <c r="CD4" s="375" t="s">
        <v>574</v>
      </c>
      <c r="CE4" s="375" t="s">
        <v>575</v>
      </c>
      <c r="CF4" s="375" t="s">
        <v>576</v>
      </c>
      <c r="CG4" s="375" t="s">
        <v>577</v>
      </c>
      <c r="CH4" s="375" t="s">
        <v>578</v>
      </c>
      <c r="CI4" s="375" t="s">
        <v>579</v>
      </c>
      <c r="CJ4" s="375" t="s">
        <v>580</v>
      </c>
      <c r="CK4" s="375" t="s">
        <v>581</v>
      </c>
      <c r="CL4" s="375" t="s">
        <v>582</v>
      </c>
      <c r="CM4" s="375" t="s">
        <v>583</v>
      </c>
      <c r="CN4" s="375" t="s">
        <v>584</v>
      </c>
      <c r="CO4" s="375" t="s">
        <v>585</v>
      </c>
      <c r="CP4" s="375" t="s">
        <v>586</v>
      </c>
      <c r="CQ4" s="375" t="s">
        <v>587</v>
      </c>
      <c r="CR4" s="375" t="s">
        <v>588</v>
      </c>
      <c r="CS4" s="375" t="s">
        <v>589</v>
      </c>
      <c r="CT4" s="375" t="s">
        <v>601</v>
      </c>
      <c r="CU4" s="375" t="s">
        <v>590</v>
      </c>
      <c r="CV4" s="375" t="s">
        <v>591</v>
      </c>
      <c r="CW4" s="375" t="s">
        <v>592</v>
      </c>
      <c r="CX4" s="375" t="s">
        <v>593</v>
      </c>
      <c r="CY4" s="375" t="s">
        <v>594</v>
      </c>
      <c r="CZ4" s="375" t="s">
        <v>595</v>
      </c>
      <c r="DA4" s="375" t="s">
        <v>596</v>
      </c>
      <c r="DB4" s="375" t="s">
        <v>597</v>
      </c>
      <c r="DC4" s="375" t="s">
        <v>684</v>
      </c>
      <c r="DD4" s="375" t="s">
        <v>598</v>
      </c>
      <c r="DE4" s="375" t="s">
        <v>599</v>
      </c>
      <c r="DF4" s="376" t="s">
        <v>600</v>
      </c>
    </row>
    <row r="5" spans="1:110" s="381" customFormat="1">
      <c r="A5" s="293" t="s">
        <v>259</v>
      </c>
      <c r="B5" s="294" t="s">
        <v>497</v>
      </c>
      <c r="C5" s="378">
        <v>0.61224933821662986</v>
      </c>
      <c r="D5" s="379">
        <v>0</v>
      </c>
      <c r="E5" s="379">
        <v>0</v>
      </c>
      <c r="F5" s="379">
        <v>0</v>
      </c>
      <c r="G5" s="379">
        <v>0</v>
      </c>
      <c r="H5" s="379">
        <v>0</v>
      </c>
      <c r="I5" s="379">
        <v>0</v>
      </c>
      <c r="J5" s="379">
        <v>0</v>
      </c>
      <c r="K5" s="379">
        <v>0</v>
      </c>
      <c r="L5" s="379">
        <v>0</v>
      </c>
      <c r="M5" s="379">
        <v>0</v>
      </c>
      <c r="N5" s="379">
        <v>0</v>
      </c>
      <c r="O5" s="379">
        <v>0</v>
      </c>
      <c r="P5" s="379">
        <v>0</v>
      </c>
      <c r="Q5" s="379">
        <v>0</v>
      </c>
      <c r="R5" s="379">
        <v>0</v>
      </c>
      <c r="S5" s="379">
        <v>0</v>
      </c>
      <c r="T5" s="379">
        <v>0</v>
      </c>
      <c r="U5" s="379">
        <v>0</v>
      </c>
      <c r="V5" s="379">
        <v>0</v>
      </c>
      <c r="W5" s="379">
        <v>0</v>
      </c>
      <c r="X5" s="379">
        <v>0</v>
      </c>
      <c r="Y5" s="379">
        <v>0</v>
      </c>
      <c r="Z5" s="379">
        <v>0</v>
      </c>
      <c r="AA5" s="379">
        <v>0</v>
      </c>
      <c r="AB5" s="379">
        <v>0</v>
      </c>
      <c r="AC5" s="379">
        <v>0</v>
      </c>
      <c r="AD5" s="379">
        <v>0</v>
      </c>
      <c r="AE5" s="379">
        <v>0</v>
      </c>
      <c r="AF5" s="379">
        <v>0</v>
      </c>
      <c r="AG5" s="379">
        <v>0</v>
      </c>
      <c r="AH5" s="379">
        <v>0</v>
      </c>
      <c r="AI5" s="379">
        <v>0</v>
      </c>
      <c r="AJ5" s="379">
        <v>0</v>
      </c>
      <c r="AK5" s="379">
        <v>0</v>
      </c>
      <c r="AL5" s="379">
        <v>0</v>
      </c>
      <c r="AM5" s="379">
        <v>0</v>
      </c>
      <c r="AN5" s="379">
        <v>0</v>
      </c>
      <c r="AO5" s="379">
        <v>0</v>
      </c>
      <c r="AP5" s="379">
        <v>0</v>
      </c>
      <c r="AQ5" s="379">
        <v>0</v>
      </c>
      <c r="AR5" s="379">
        <v>0</v>
      </c>
      <c r="AS5" s="379">
        <v>0</v>
      </c>
      <c r="AT5" s="379">
        <v>0</v>
      </c>
      <c r="AU5" s="379">
        <v>0</v>
      </c>
      <c r="AV5" s="379">
        <v>0</v>
      </c>
      <c r="AW5" s="379">
        <v>0</v>
      </c>
      <c r="AX5" s="379">
        <v>0</v>
      </c>
      <c r="AY5" s="379">
        <v>0</v>
      </c>
      <c r="AZ5" s="379">
        <v>0</v>
      </c>
      <c r="BA5" s="379">
        <v>0</v>
      </c>
      <c r="BB5" s="379">
        <v>0</v>
      </c>
      <c r="BC5" s="379">
        <v>0</v>
      </c>
      <c r="BD5" s="379">
        <v>0</v>
      </c>
      <c r="BE5" s="379">
        <v>0</v>
      </c>
      <c r="BF5" s="379">
        <v>0</v>
      </c>
      <c r="BG5" s="379">
        <v>0</v>
      </c>
      <c r="BH5" s="379">
        <v>0</v>
      </c>
      <c r="BI5" s="379">
        <v>0</v>
      </c>
      <c r="BJ5" s="379">
        <v>0</v>
      </c>
      <c r="BK5" s="379">
        <v>0</v>
      </c>
      <c r="BL5" s="379">
        <v>0</v>
      </c>
      <c r="BM5" s="379">
        <v>0</v>
      </c>
      <c r="BN5" s="379">
        <v>0</v>
      </c>
      <c r="BO5" s="379">
        <v>0</v>
      </c>
      <c r="BP5" s="379">
        <v>0</v>
      </c>
      <c r="BQ5" s="379">
        <v>0</v>
      </c>
      <c r="BR5" s="379">
        <v>0</v>
      </c>
      <c r="BS5" s="379">
        <v>0</v>
      </c>
      <c r="BT5" s="379">
        <v>0</v>
      </c>
      <c r="BU5" s="379">
        <v>0</v>
      </c>
      <c r="BV5" s="379">
        <v>0</v>
      </c>
      <c r="BW5" s="379">
        <v>0</v>
      </c>
      <c r="BX5" s="379">
        <v>0</v>
      </c>
      <c r="BY5" s="379">
        <v>0</v>
      </c>
      <c r="BZ5" s="379">
        <v>0</v>
      </c>
      <c r="CA5" s="379">
        <v>0</v>
      </c>
      <c r="CB5" s="379">
        <v>0</v>
      </c>
      <c r="CC5" s="379">
        <v>0</v>
      </c>
      <c r="CD5" s="379">
        <v>0</v>
      </c>
      <c r="CE5" s="379">
        <v>0</v>
      </c>
      <c r="CF5" s="379">
        <v>0</v>
      </c>
      <c r="CG5" s="379">
        <v>0</v>
      </c>
      <c r="CH5" s="379">
        <v>0</v>
      </c>
      <c r="CI5" s="379">
        <v>0</v>
      </c>
      <c r="CJ5" s="379">
        <v>0</v>
      </c>
      <c r="CK5" s="379">
        <v>0</v>
      </c>
      <c r="CL5" s="379">
        <v>0</v>
      </c>
      <c r="CM5" s="379">
        <v>0</v>
      </c>
      <c r="CN5" s="379">
        <v>0</v>
      </c>
      <c r="CO5" s="379">
        <v>0</v>
      </c>
      <c r="CP5" s="379">
        <v>0</v>
      </c>
      <c r="CQ5" s="379">
        <v>0</v>
      </c>
      <c r="CR5" s="379">
        <v>0</v>
      </c>
      <c r="CS5" s="379">
        <v>0</v>
      </c>
      <c r="CT5" s="379">
        <v>0</v>
      </c>
      <c r="CU5" s="379">
        <v>0</v>
      </c>
      <c r="CV5" s="379">
        <v>0</v>
      </c>
      <c r="CW5" s="379">
        <v>0</v>
      </c>
      <c r="CX5" s="379">
        <v>0</v>
      </c>
      <c r="CY5" s="379">
        <v>0</v>
      </c>
      <c r="CZ5" s="379">
        <v>0</v>
      </c>
      <c r="DA5" s="379">
        <v>0</v>
      </c>
      <c r="DB5" s="379">
        <v>0</v>
      </c>
      <c r="DC5" s="379">
        <v>0</v>
      </c>
      <c r="DD5" s="379">
        <v>0</v>
      </c>
      <c r="DE5" s="379">
        <v>0</v>
      </c>
      <c r="DF5" s="380">
        <v>0</v>
      </c>
    </row>
    <row r="6" spans="1:110" s="381" customFormat="1">
      <c r="A6" s="298" t="s">
        <v>260</v>
      </c>
      <c r="B6" s="299" t="s">
        <v>498</v>
      </c>
      <c r="C6" s="382">
        <v>0</v>
      </c>
      <c r="D6" s="383">
        <v>0.50900969604532076</v>
      </c>
      <c r="E6" s="383">
        <v>0</v>
      </c>
      <c r="F6" s="383">
        <v>0</v>
      </c>
      <c r="G6" s="383">
        <v>0</v>
      </c>
      <c r="H6" s="383">
        <v>0</v>
      </c>
      <c r="I6" s="383">
        <v>0</v>
      </c>
      <c r="J6" s="383">
        <v>0</v>
      </c>
      <c r="K6" s="383">
        <v>0</v>
      </c>
      <c r="L6" s="383">
        <v>0</v>
      </c>
      <c r="M6" s="383">
        <v>0</v>
      </c>
      <c r="N6" s="383">
        <v>0</v>
      </c>
      <c r="O6" s="383">
        <v>0</v>
      </c>
      <c r="P6" s="383">
        <v>0</v>
      </c>
      <c r="Q6" s="383">
        <v>0</v>
      </c>
      <c r="R6" s="383">
        <v>0</v>
      </c>
      <c r="S6" s="383">
        <v>0</v>
      </c>
      <c r="T6" s="383">
        <v>0</v>
      </c>
      <c r="U6" s="383">
        <v>0</v>
      </c>
      <c r="V6" s="383">
        <v>0</v>
      </c>
      <c r="W6" s="383">
        <v>0</v>
      </c>
      <c r="X6" s="383">
        <v>0</v>
      </c>
      <c r="Y6" s="383">
        <v>0</v>
      </c>
      <c r="Z6" s="383">
        <v>0</v>
      </c>
      <c r="AA6" s="383">
        <v>0</v>
      </c>
      <c r="AB6" s="383">
        <v>0</v>
      </c>
      <c r="AC6" s="383">
        <v>0</v>
      </c>
      <c r="AD6" s="383">
        <v>0</v>
      </c>
      <c r="AE6" s="383">
        <v>0</v>
      </c>
      <c r="AF6" s="383">
        <v>0</v>
      </c>
      <c r="AG6" s="383">
        <v>0</v>
      </c>
      <c r="AH6" s="383">
        <v>0</v>
      </c>
      <c r="AI6" s="383">
        <v>0</v>
      </c>
      <c r="AJ6" s="383">
        <v>0</v>
      </c>
      <c r="AK6" s="383">
        <v>0</v>
      </c>
      <c r="AL6" s="383">
        <v>0</v>
      </c>
      <c r="AM6" s="383">
        <v>0</v>
      </c>
      <c r="AN6" s="383">
        <v>0</v>
      </c>
      <c r="AO6" s="383">
        <v>0</v>
      </c>
      <c r="AP6" s="383">
        <v>0</v>
      </c>
      <c r="AQ6" s="383">
        <v>0</v>
      </c>
      <c r="AR6" s="383">
        <v>0</v>
      </c>
      <c r="AS6" s="383">
        <v>0</v>
      </c>
      <c r="AT6" s="383">
        <v>0</v>
      </c>
      <c r="AU6" s="383">
        <v>0</v>
      </c>
      <c r="AV6" s="383">
        <v>0</v>
      </c>
      <c r="AW6" s="383">
        <v>0</v>
      </c>
      <c r="AX6" s="383">
        <v>0</v>
      </c>
      <c r="AY6" s="383">
        <v>0</v>
      </c>
      <c r="AZ6" s="383">
        <v>0</v>
      </c>
      <c r="BA6" s="383">
        <v>0</v>
      </c>
      <c r="BB6" s="383">
        <v>0</v>
      </c>
      <c r="BC6" s="383">
        <v>0</v>
      </c>
      <c r="BD6" s="383">
        <v>0</v>
      </c>
      <c r="BE6" s="383">
        <v>0</v>
      </c>
      <c r="BF6" s="383">
        <v>0</v>
      </c>
      <c r="BG6" s="383">
        <v>0</v>
      </c>
      <c r="BH6" s="383">
        <v>0</v>
      </c>
      <c r="BI6" s="383">
        <v>0</v>
      </c>
      <c r="BJ6" s="383">
        <v>0</v>
      </c>
      <c r="BK6" s="383">
        <v>0</v>
      </c>
      <c r="BL6" s="383">
        <v>0</v>
      </c>
      <c r="BM6" s="383">
        <v>0</v>
      </c>
      <c r="BN6" s="383">
        <v>0</v>
      </c>
      <c r="BO6" s="383">
        <v>0</v>
      </c>
      <c r="BP6" s="383">
        <v>0</v>
      </c>
      <c r="BQ6" s="383">
        <v>0</v>
      </c>
      <c r="BR6" s="383">
        <v>0</v>
      </c>
      <c r="BS6" s="383">
        <v>0</v>
      </c>
      <c r="BT6" s="383">
        <v>0</v>
      </c>
      <c r="BU6" s="383">
        <v>0</v>
      </c>
      <c r="BV6" s="383">
        <v>0</v>
      </c>
      <c r="BW6" s="383">
        <v>0</v>
      </c>
      <c r="BX6" s="383">
        <v>0</v>
      </c>
      <c r="BY6" s="383">
        <v>0</v>
      </c>
      <c r="BZ6" s="383">
        <v>0</v>
      </c>
      <c r="CA6" s="383">
        <v>0</v>
      </c>
      <c r="CB6" s="383">
        <v>0</v>
      </c>
      <c r="CC6" s="383">
        <v>0</v>
      </c>
      <c r="CD6" s="383">
        <v>0</v>
      </c>
      <c r="CE6" s="383">
        <v>0</v>
      </c>
      <c r="CF6" s="383">
        <v>0</v>
      </c>
      <c r="CG6" s="383">
        <v>0</v>
      </c>
      <c r="CH6" s="383">
        <v>0</v>
      </c>
      <c r="CI6" s="383">
        <v>0</v>
      </c>
      <c r="CJ6" s="383">
        <v>0</v>
      </c>
      <c r="CK6" s="383">
        <v>0</v>
      </c>
      <c r="CL6" s="383">
        <v>0</v>
      </c>
      <c r="CM6" s="383">
        <v>0</v>
      </c>
      <c r="CN6" s="383">
        <v>0</v>
      </c>
      <c r="CO6" s="383">
        <v>0</v>
      </c>
      <c r="CP6" s="383">
        <v>0</v>
      </c>
      <c r="CQ6" s="383">
        <v>0</v>
      </c>
      <c r="CR6" s="383">
        <v>0</v>
      </c>
      <c r="CS6" s="383">
        <v>0</v>
      </c>
      <c r="CT6" s="383">
        <v>0</v>
      </c>
      <c r="CU6" s="383">
        <v>0</v>
      </c>
      <c r="CV6" s="383">
        <v>0</v>
      </c>
      <c r="CW6" s="383">
        <v>0</v>
      </c>
      <c r="CX6" s="383">
        <v>0</v>
      </c>
      <c r="CY6" s="383">
        <v>0</v>
      </c>
      <c r="CZ6" s="383">
        <v>0</v>
      </c>
      <c r="DA6" s="383">
        <v>0</v>
      </c>
      <c r="DB6" s="383">
        <v>0</v>
      </c>
      <c r="DC6" s="383">
        <v>0</v>
      </c>
      <c r="DD6" s="383">
        <v>0</v>
      </c>
      <c r="DE6" s="383">
        <v>0</v>
      </c>
      <c r="DF6" s="384">
        <v>0</v>
      </c>
    </row>
    <row r="7" spans="1:110" s="381" customFormat="1">
      <c r="A7" s="298" t="s">
        <v>261</v>
      </c>
      <c r="B7" s="299" t="s">
        <v>499</v>
      </c>
      <c r="C7" s="382">
        <v>0</v>
      </c>
      <c r="D7" s="383">
        <v>0</v>
      </c>
      <c r="E7" s="383">
        <v>1</v>
      </c>
      <c r="F7" s="383">
        <v>0</v>
      </c>
      <c r="G7" s="383">
        <v>0</v>
      </c>
      <c r="H7" s="383">
        <v>0</v>
      </c>
      <c r="I7" s="383">
        <v>0</v>
      </c>
      <c r="J7" s="383">
        <v>0</v>
      </c>
      <c r="K7" s="383">
        <v>0</v>
      </c>
      <c r="L7" s="383">
        <v>0</v>
      </c>
      <c r="M7" s="383">
        <v>0</v>
      </c>
      <c r="N7" s="383">
        <v>0</v>
      </c>
      <c r="O7" s="383">
        <v>0</v>
      </c>
      <c r="P7" s="383">
        <v>0</v>
      </c>
      <c r="Q7" s="383">
        <v>0</v>
      </c>
      <c r="R7" s="383">
        <v>0</v>
      </c>
      <c r="S7" s="383">
        <v>0</v>
      </c>
      <c r="T7" s="383">
        <v>0</v>
      </c>
      <c r="U7" s="383">
        <v>0</v>
      </c>
      <c r="V7" s="383">
        <v>0</v>
      </c>
      <c r="W7" s="383">
        <v>0</v>
      </c>
      <c r="X7" s="383">
        <v>0</v>
      </c>
      <c r="Y7" s="383">
        <v>0</v>
      </c>
      <c r="Z7" s="383">
        <v>0</v>
      </c>
      <c r="AA7" s="383">
        <v>0</v>
      </c>
      <c r="AB7" s="383">
        <v>0</v>
      </c>
      <c r="AC7" s="383">
        <v>0</v>
      </c>
      <c r="AD7" s="383">
        <v>0</v>
      </c>
      <c r="AE7" s="383">
        <v>0</v>
      </c>
      <c r="AF7" s="383">
        <v>0</v>
      </c>
      <c r="AG7" s="383">
        <v>0</v>
      </c>
      <c r="AH7" s="383">
        <v>0</v>
      </c>
      <c r="AI7" s="383">
        <v>0</v>
      </c>
      <c r="AJ7" s="383">
        <v>0</v>
      </c>
      <c r="AK7" s="383">
        <v>0</v>
      </c>
      <c r="AL7" s="383">
        <v>0</v>
      </c>
      <c r="AM7" s="383">
        <v>0</v>
      </c>
      <c r="AN7" s="383">
        <v>0</v>
      </c>
      <c r="AO7" s="383">
        <v>0</v>
      </c>
      <c r="AP7" s="383">
        <v>0</v>
      </c>
      <c r="AQ7" s="383">
        <v>0</v>
      </c>
      <c r="AR7" s="383">
        <v>0</v>
      </c>
      <c r="AS7" s="383">
        <v>0</v>
      </c>
      <c r="AT7" s="383">
        <v>0</v>
      </c>
      <c r="AU7" s="383">
        <v>0</v>
      </c>
      <c r="AV7" s="383">
        <v>0</v>
      </c>
      <c r="AW7" s="383">
        <v>0</v>
      </c>
      <c r="AX7" s="383">
        <v>0</v>
      </c>
      <c r="AY7" s="383">
        <v>0</v>
      </c>
      <c r="AZ7" s="383">
        <v>0</v>
      </c>
      <c r="BA7" s="383">
        <v>0</v>
      </c>
      <c r="BB7" s="383">
        <v>0</v>
      </c>
      <c r="BC7" s="383">
        <v>0</v>
      </c>
      <c r="BD7" s="383">
        <v>0</v>
      </c>
      <c r="BE7" s="383">
        <v>0</v>
      </c>
      <c r="BF7" s="383">
        <v>0</v>
      </c>
      <c r="BG7" s="383">
        <v>0</v>
      </c>
      <c r="BH7" s="383">
        <v>0</v>
      </c>
      <c r="BI7" s="383">
        <v>0</v>
      </c>
      <c r="BJ7" s="383">
        <v>0</v>
      </c>
      <c r="BK7" s="383">
        <v>0</v>
      </c>
      <c r="BL7" s="383">
        <v>0</v>
      </c>
      <c r="BM7" s="383">
        <v>0</v>
      </c>
      <c r="BN7" s="383">
        <v>0</v>
      </c>
      <c r="BO7" s="383">
        <v>0</v>
      </c>
      <c r="BP7" s="383">
        <v>0</v>
      </c>
      <c r="BQ7" s="383">
        <v>0</v>
      </c>
      <c r="BR7" s="383">
        <v>0</v>
      </c>
      <c r="BS7" s="383">
        <v>0</v>
      </c>
      <c r="BT7" s="383">
        <v>0</v>
      </c>
      <c r="BU7" s="383">
        <v>0</v>
      </c>
      <c r="BV7" s="383">
        <v>0</v>
      </c>
      <c r="BW7" s="383">
        <v>0</v>
      </c>
      <c r="BX7" s="383">
        <v>0</v>
      </c>
      <c r="BY7" s="383">
        <v>0</v>
      </c>
      <c r="BZ7" s="383">
        <v>0</v>
      </c>
      <c r="CA7" s="383">
        <v>0</v>
      </c>
      <c r="CB7" s="383">
        <v>0</v>
      </c>
      <c r="CC7" s="383">
        <v>0</v>
      </c>
      <c r="CD7" s="383">
        <v>0</v>
      </c>
      <c r="CE7" s="383">
        <v>0</v>
      </c>
      <c r="CF7" s="383">
        <v>0</v>
      </c>
      <c r="CG7" s="383">
        <v>0</v>
      </c>
      <c r="CH7" s="383">
        <v>0</v>
      </c>
      <c r="CI7" s="383">
        <v>0</v>
      </c>
      <c r="CJ7" s="383">
        <v>0</v>
      </c>
      <c r="CK7" s="383">
        <v>0</v>
      </c>
      <c r="CL7" s="383">
        <v>0</v>
      </c>
      <c r="CM7" s="383">
        <v>0</v>
      </c>
      <c r="CN7" s="383">
        <v>0</v>
      </c>
      <c r="CO7" s="383">
        <v>0</v>
      </c>
      <c r="CP7" s="383">
        <v>0</v>
      </c>
      <c r="CQ7" s="383">
        <v>0</v>
      </c>
      <c r="CR7" s="383">
        <v>0</v>
      </c>
      <c r="CS7" s="383">
        <v>0</v>
      </c>
      <c r="CT7" s="383">
        <v>0</v>
      </c>
      <c r="CU7" s="383">
        <v>0</v>
      </c>
      <c r="CV7" s="383">
        <v>0</v>
      </c>
      <c r="CW7" s="383">
        <v>0</v>
      </c>
      <c r="CX7" s="383">
        <v>0</v>
      </c>
      <c r="CY7" s="383">
        <v>0</v>
      </c>
      <c r="CZ7" s="383">
        <v>0</v>
      </c>
      <c r="DA7" s="383">
        <v>0</v>
      </c>
      <c r="DB7" s="383">
        <v>0</v>
      </c>
      <c r="DC7" s="383">
        <v>0</v>
      </c>
      <c r="DD7" s="383">
        <v>0</v>
      </c>
      <c r="DE7" s="383">
        <v>0</v>
      </c>
      <c r="DF7" s="384">
        <v>0</v>
      </c>
    </row>
    <row r="8" spans="1:110" s="381" customFormat="1">
      <c r="A8" s="298" t="s">
        <v>262</v>
      </c>
      <c r="B8" s="299" t="s">
        <v>500</v>
      </c>
      <c r="C8" s="382">
        <v>0</v>
      </c>
      <c r="D8" s="383">
        <v>0</v>
      </c>
      <c r="E8" s="383">
        <v>0</v>
      </c>
      <c r="F8" s="383">
        <v>0.87117571923848913</v>
      </c>
      <c r="G8" s="383">
        <v>0</v>
      </c>
      <c r="H8" s="383">
        <v>0</v>
      </c>
      <c r="I8" s="383">
        <v>0</v>
      </c>
      <c r="J8" s="383">
        <v>0</v>
      </c>
      <c r="K8" s="383">
        <v>0</v>
      </c>
      <c r="L8" s="383">
        <v>0</v>
      </c>
      <c r="M8" s="383">
        <v>0</v>
      </c>
      <c r="N8" s="383">
        <v>0</v>
      </c>
      <c r="O8" s="383">
        <v>0</v>
      </c>
      <c r="P8" s="383">
        <v>0</v>
      </c>
      <c r="Q8" s="383">
        <v>0</v>
      </c>
      <c r="R8" s="383">
        <v>0</v>
      </c>
      <c r="S8" s="383">
        <v>0</v>
      </c>
      <c r="T8" s="383">
        <v>0</v>
      </c>
      <c r="U8" s="383">
        <v>0</v>
      </c>
      <c r="V8" s="383">
        <v>0</v>
      </c>
      <c r="W8" s="383">
        <v>0</v>
      </c>
      <c r="X8" s="383">
        <v>0</v>
      </c>
      <c r="Y8" s="383">
        <v>0</v>
      </c>
      <c r="Z8" s="383">
        <v>0</v>
      </c>
      <c r="AA8" s="383">
        <v>0</v>
      </c>
      <c r="AB8" s="383">
        <v>0</v>
      </c>
      <c r="AC8" s="383">
        <v>0</v>
      </c>
      <c r="AD8" s="383">
        <v>0</v>
      </c>
      <c r="AE8" s="383">
        <v>0</v>
      </c>
      <c r="AF8" s="383">
        <v>0</v>
      </c>
      <c r="AG8" s="383">
        <v>0</v>
      </c>
      <c r="AH8" s="383">
        <v>0</v>
      </c>
      <c r="AI8" s="383">
        <v>0</v>
      </c>
      <c r="AJ8" s="383">
        <v>0</v>
      </c>
      <c r="AK8" s="383">
        <v>0</v>
      </c>
      <c r="AL8" s="383">
        <v>0</v>
      </c>
      <c r="AM8" s="383">
        <v>0</v>
      </c>
      <c r="AN8" s="383">
        <v>0</v>
      </c>
      <c r="AO8" s="383">
        <v>0</v>
      </c>
      <c r="AP8" s="383">
        <v>0</v>
      </c>
      <c r="AQ8" s="383">
        <v>0</v>
      </c>
      <c r="AR8" s="383">
        <v>0</v>
      </c>
      <c r="AS8" s="383">
        <v>0</v>
      </c>
      <c r="AT8" s="383">
        <v>0</v>
      </c>
      <c r="AU8" s="383">
        <v>0</v>
      </c>
      <c r="AV8" s="383">
        <v>0</v>
      </c>
      <c r="AW8" s="383">
        <v>0</v>
      </c>
      <c r="AX8" s="383">
        <v>0</v>
      </c>
      <c r="AY8" s="383">
        <v>0</v>
      </c>
      <c r="AZ8" s="383">
        <v>0</v>
      </c>
      <c r="BA8" s="383">
        <v>0</v>
      </c>
      <c r="BB8" s="383">
        <v>0</v>
      </c>
      <c r="BC8" s="383">
        <v>0</v>
      </c>
      <c r="BD8" s="383">
        <v>0</v>
      </c>
      <c r="BE8" s="383">
        <v>0</v>
      </c>
      <c r="BF8" s="383">
        <v>0</v>
      </c>
      <c r="BG8" s="383">
        <v>0</v>
      </c>
      <c r="BH8" s="383">
        <v>0</v>
      </c>
      <c r="BI8" s="383">
        <v>0</v>
      </c>
      <c r="BJ8" s="383">
        <v>0</v>
      </c>
      <c r="BK8" s="383">
        <v>0</v>
      </c>
      <c r="BL8" s="383">
        <v>0</v>
      </c>
      <c r="BM8" s="383">
        <v>0</v>
      </c>
      <c r="BN8" s="383">
        <v>0</v>
      </c>
      <c r="BO8" s="383">
        <v>0</v>
      </c>
      <c r="BP8" s="383">
        <v>0</v>
      </c>
      <c r="BQ8" s="383">
        <v>0</v>
      </c>
      <c r="BR8" s="383">
        <v>0</v>
      </c>
      <c r="BS8" s="383">
        <v>0</v>
      </c>
      <c r="BT8" s="383">
        <v>0</v>
      </c>
      <c r="BU8" s="383">
        <v>0</v>
      </c>
      <c r="BV8" s="383">
        <v>0</v>
      </c>
      <c r="BW8" s="383">
        <v>0</v>
      </c>
      <c r="BX8" s="383">
        <v>0</v>
      </c>
      <c r="BY8" s="383">
        <v>0</v>
      </c>
      <c r="BZ8" s="383">
        <v>0</v>
      </c>
      <c r="CA8" s="383">
        <v>0</v>
      </c>
      <c r="CB8" s="383">
        <v>0</v>
      </c>
      <c r="CC8" s="383">
        <v>0</v>
      </c>
      <c r="CD8" s="383">
        <v>0</v>
      </c>
      <c r="CE8" s="383">
        <v>0</v>
      </c>
      <c r="CF8" s="383">
        <v>0</v>
      </c>
      <c r="CG8" s="383">
        <v>0</v>
      </c>
      <c r="CH8" s="383">
        <v>0</v>
      </c>
      <c r="CI8" s="383">
        <v>0</v>
      </c>
      <c r="CJ8" s="383">
        <v>0</v>
      </c>
      <c r="CK8" s="383">
        <v>0</v>
      </c>
      <c r="CL8" s="383">
        <v>0</v>
      </c>
      <c r="CM8" s="383">
        <v>0</v>
      </c>
      <c r="CN8" s="383">
        <v>0</v>
      </c>
      <c r="CO8" s="383">
        <v>0</v>
      </c>
      <c r="CP8" s="383">
        <v>0</v>
      </c>
      <c r="CQ8" s="383">
        <v>0</v>
      </c>
      <c r="CR8" s="383">
        <v>0</v>
      </c>
      <c r="CS8" s="383">
        <v>0</v>
      </c>
      <c r="CT8" s="383">
        <v>0</v>
      </c>
      <c r="CU8" s="383">
        <v>0</v>
      </c>
      <c r="CV8" s="383">
        <v>0</v>
      </c>
      <c r="CW8" s="383">
        <v>0</v>
      </c>
      <c r="CX8" s="383">
        <v>0</v>
      </c>
      <c r="CY8" s="383">
        <v>0</v>
      </c>
      <c r="CZ8" s="383">
        <v>0</v>
      </c>
      <c r="DA8" s="383">
        <v>0</v>
      </c>
      <c r="DB8" s="383">
        <v>0</v>
      </c>
      <c r="DC8" s="383">
        <v>0</v>
      </c>
      <c r="DD8" s="383">
        <v>0</v>
      </c>
      <c r="DE8" s="383">
        <v>0</v>
      </c>
      <c r="DF8" s="384">
        <v>0</v>
      </c>
    </row>
    <row r="9" spans="1:110" s="381" customFormat="1">
      <c r="A9" s="300" t="s">
        <v>263</v>
      </c>
      <c r="B9" s="301" t="s">
        <v>501</v>
      </c>
      <c r="C9" s="385">
        <v>0</v>
      </c>
      <c r="D9" s="386">
        <v>0</v>
      </c>
      <c r="E9" s="386">
        <v>0</v>
      </c>
      <c r="F9" s="386">
        <v>0</v>
      </c>
      <c r="G9" s="386">
        <v>0.16708573282504668</v>
      </c>
      <c r="H9" s="386">
        <v>0</v>
      </c>
      <c r="I9" s="386">
        <v>0</v>
      </c>
      <c r="J9" s="386">
        <v>0</v>
      </c>
      <c r="K9" s="386">
        <v>0</v>
      </c>
      <c r="L9" s="386">
        <v>0</v>
      </c>
      <c r="M9" s="386">
        <v>0</v>
      </c>
      <c r="N9" s="386">
        <v>0</v>
      </c>
      <c r="O9" s="386">
        <v>0</v>
      </c>
      <c r="P9" s="386">
        <v>0</v>
      </c>
      <c r="Q9" s="386">
        <v>0</v>
      </c>
      <c r="R9" s="386">
        <v>0</v>
      </c>
      <c r="S9" s="386">
        <v>0</v>
      </c>
      <c r="T9" s="386">
        <v>0</v>
      </c>
      <c r="U9" s="386">
        <v>0</v>
      </c>
      <c r="V9" s="386">
        <v>0</v>
      </c>
      <c r="W9" s="386">
        <v>0</v>
      </c>
      <c r="X9" s="386">
        <v>0</v>
      </c>
      <c r="Y9" s="386">
        <v>0</v>
      </c>
      <c r="Z9" s="386">
        <v>0</v>
      </c>
      <c r="AA9" s="386">
        <v>0</v>
      </c>
      <c r="AB9" s="386">
        <v>0</v>
      </c>
      <c r="AC9" s="386">
        <v>0</v>
      </c>
      <c r="AD9" s="386">
        <v>0</v>
      </c>
      <c r="AE9" s="386">
        <v>0</v>
      </c>
      <c r="AF9" s="386">
        <v>0</v>
      </c>
      <c r="AG9" s="386">
        <v>0</v>
      </c>
      <c r="AH9" s="386">
        <v>0</v>
      </c>
      <c r="AI9" s="386">
        <v>0</v>
      </c>
      <c r="AJ9" s="386">
        <v>0</v>
      </c>
      <c r="AK9" s="386">
        <v>0</v>
      </c>
      <c r="AL9" s="386">
        <v>0</v>
      </c>
      <c r="AM9" s="386">
        <v>0</v>
      </c>
      <c r="AN9" s="386">
        <v>0</v>
      </c>
      <c r="AO9" s="386">
        <v>0</v>
      </c>
      <c r="AP9" s="386">
        <v>0</v>
      </c>
      <c r="AQ9" s="386">
        <v>0</v>
      </c>
      <c r="AR9" s="386">
        <v>0</v>
      </c>
      <c r="AS9" s="386">
        <v>0</v>
      </c>
      <c r="AT9" s="386">
        <v>0</v>
      </c>
      <c r="AU9" s="386">
        <v>0</v>
      </c>
      <c r="AV9" s="386">
        <v>0</v>
      </c>
      <c r="AW9" s="386">
        <v>0</v>
      </c>
      <c r="AX9" s="386">
        <v>0</v>
      </c>
      <c r="AY9" s="386">
        <v>0</v>
      </c>
      <c r="AZ9" s="386">
        <v>0</v>
      </c>
      <c r="BA9" s="386">
        <v>0</v>
      </c>
      <c r="BB9" s="386">
        <v>0</v>
      </c>
      <c r="BC9" s="386">
        <v>0</v>
      </c>
      <c r="BD9" s="386">
        <v>0</v>
      </c>
      <c r="BE9" s="386">
        <v>0</v>
      </c>
      <c r="BF9" s="386">
        <v>0</v>
      </c>
      <c r="BG9" s="386">
        <v>0</v>
      </c>
      <c r="BH9" s="386">
        <v>0</v>
      </c>
      <c r="BI9" s="386">
        <v>0</v>
      </c>
      <c r="BJ9" s="386">
        <v>0</v>
      </c>
      <c r="BK9" s="386">
        <v>0</v>
      </c>
      <c r="BL9" s="386">
        <v>0</v>
      </c>
      <c r="BM9" s="386">
        <v>0</v>
      </c>
      <c r="BN9" s="386">
        <v>0</v>
      </c>
      <c r="BO9" s="386">
        <v>0</v>
      </c>
      <c r="BP9" s="386">
        <v>0</v>
      </c>
      <c r="BQ9" s="386">
        <v>0</v>
      </c>
      <c r="BR9" s="386">
        <v>0</v>
      </c>
      <c r="BS9" s="386">
        <v>0</v>
      </c>
      <c r="BT9" s="386">
        <v>0</v>
      </c>
      <c r="BU9" s="386">
        <v>0</v>
      </c>
      <c r="BV9" s="386">
        <v>0</v>
      </c>
      <c r="BW9" s="386">
        <v>0</v>
      </c>
      <c r="BX9" s="386">
        <v>0</v>
      </c>
      <c r="BY9" s="386">
        <v>0</v>
      </c>
      <c r="BZ9" s="386">
        <v>0</v>
      </c>
      <c r="CA9" s="386">
        <v>0</v>
      </c>
      <c r="CB9" s="386">
        <v>0</v>
      </c>
      <c r="CC9" s="386">
        <v>0</v>
      </c>
      <c r="CD9" s="386">
        <v>0</v>
      </c>
      <c r="CE9" s="386">
        <v>0</v>
      </c>
      <c r="CF9" s="386">
        <v>0</v>
      </c>
      <c r="CG9" s="386">
        <v>0</v>
      </c>
      <c r="CH9" s="386">
        <v>0</v>
      </c>
      <c r="CI9" s="386">
        <v>0</v>
      </c>
      <c r="CJ9" s="386">
        <v>0</v>
      </c>
      <c r="CK9" s="386">
        <v>0</v>
      </c>
      <c r="CL9" s="386">
        <v>0</v>
      </c>
      <c r="CM9" s="386">
        <v>0</v>
      </c>
      <c r="CN9" s="386">
        <v>0</v>
      </c>
      <c r="CO9" s="386">
        <v>0</v>
      </c>
      <c r="CP9" s="386">
        <v>0</v>
      </c>
      <c r="CQ9" s="386">
        <v>0</v>
      </c>
      <c r="CR9" s="386">
        <v>0</v>
      </c>
      <c r="CS9" s="386">
        <v>0</v>
      </c>
      <c r="CT9" s="386">
        <v>0</v>
      </c>
      <c r="CU9" s="386">
        <v>0</v>
      </c>
      <c r="CV9" s="386">
        <v>0</v>
      </c>
      <c r="CW9" s="386">
        <v>0</v>
      </c>
      <c r="CX9" s="386">
        <v>0</v>
      </c>
      <c r="CY9" s="386">
        <v>0</v>
      </c>
      <c r="CZ9" s="386">
        <v>0</v>
      </c>
      <c r="DA9" s="386">
        <v>0</v>
      </c>
      <c r="DB9" s="386">
        <v>0</v>
      </c>
      <c r="DC9" s="386">
        <v>0</v>
      </c>
      <c r="DD9" s="386">
        <v>0</v>
      </c>
      <c r="DE9" s="386">
        <v>0</v>
      </c>
      <c r="DF9" s="387">
        <v>0</v>
      </c>
    </row>
    <row r="10" spans="1:110" s="381" customFormat="1">
      <c r="A10" s="298" t="s">
        <v>264</v>
      </c>
      <c r="B10" s="299" t="s">
        <v>502</v>
      </c>
      <c r="C10" s="382">
        <v>0</v>
      </c>
      <c r="D10" s="383">
        <v>0</v>
      </c>
      <c r="E10" s="383">
        <v>0</v>
      </c>
      <c r="F10" s="383">
        <v>0</v>
      </c>
      <c r="G10" s="383">
        <v>0</v>
      </c>
      <c r="H10" s="383">
        <v>0</v>
      </c>
      <c r="I10" s="383">
        <v>0</v>
      </c>
      <c r="J10" s="383">
        <v>0</v>
      </c>
      <c r="K10" s="383">
        <v>0</v>
      </c>
      <c r="L10" s="383">
        <v>0</v>
      </c>
      <c r="M10" s="383">
        <v>0</v>
      </c>
      <c r="N10" s="383">
        <v>0</v>
      </c>
      <c r="O10" s="383">
        <v>0</v>
      </c>
      <c r="P10" s="383">
        <v>0</v>
      </c>
      <c r="Q10" s="383">
        <v>0</v>
      </c>
      <c r="R10" s="383">
        <v>0</v>
      </c>
      <c r="S10" s="383">
        <v>0</v>
      </c>
      <c r="T10" s="383">
        <v>0</v>
      </c>
      <c r="U10" s="383">
        <v>0</v>
      </c>
      <c r="V10" s="383">
        <v>0</v>
      </c>
      <c r="W10" s="383">
        <v>0</v>
      </c>
      <c r="X10" s="383">
        <v>0</v>
      </c>
      <c r="Y10" s="383">
        <v>0</v>
      </c>
      <c r="Z10" s="383">
        <v>0</v>
      </c>
      <c r="AA10" s="383">
        <v>0</v>
      </c>
      <c r="AB10" s="383">
        <v>0</v>
      </c>
      <c r="AC10" s="383">
        <v>0</v>
      </c>
      <c r="AD10" s="383">
        <v>0</v>
      </c>
      <c r="AE10" s="383">
        <v>0</v>
      </c>
      <c r="AF10" s="383">
        <v>0</v>
      </c>
      <c r="AG10" s="383">
        <v>0</v>
      </c>
      <c r="AH10" s="383">
        <v>0</v>
      </c>
      <c r="AI10" s="383">
        <v>0</v>
      </c>
      <c r="AJ10" s="383">
        <v>0</v>
      </c>
      <c r="AK10" s="383">
        <v>0</v>
      </c>
      <c r="AL10" s="383">
        <v>0</v>
      </c>
      <c r="AM10" s="383">
        <v>0</v>
      </c>
      <c r="AN10" s="383">
        <v>0</v>
      </c>
      <c r="AO10" s="383">
        <v>0</v>
      </c>
      <c r="AP10" s="383">
        <v>0</v>
      </c>
      <c r="AQ10" s="383">
        <v>0</v>
      </c>
      <c r="AR10" s="383">
        <v>0</v>
      </c>
      <c r="AS10" s="383">
        <v>0</v>
      </c>
      <c r="AT10" s="383">
        <v>0</v>
      </c>
      <c r="AU10" s="383">
        <v>0</v>
      </c>
      <c r="AV10" s="383">
        <v>0</v>
      </c>
      <c r="AW10" s="383">
        <v>0</v>
      </c>
      <c r="AX10" s="383">
        <v>0</v>
      </c>
      <c r="AY10" s="383">
        <v>0</v>
      </c>
      <c r="AZ10" s="383">
        <v>0</v>
      </c>
      <c r="BA10" s="383">
        <v>0</v>
      </c>
      <c r="BB10" s="383">
        <v>0</v>
      </c>
      <c r="BC10" s="383">
        <v>0</v>
      </c>
      <c r="BD10" s="383">
        <v>0</v>
      </c>
      <c r="BE10" s="383">
        <v>0</v>
      </c>
      <c r="BF10" s="383">
        <v>0</v>
      </c>
      <c r="BG10" s="383">
        <v>0</v>
      </c>
      <c r="BH10" s="383">
        <v>0</v>
      </c>
      <c r="BI10" s="383">
        <v>0</v>
      </c>
      <c r="BJ10" s="383">
        <v>0</v>
      </c>
      <c r="BK10" s="383">
        <v>0</v>
      </c>
      <c r="BL10" s="383">
        <v>0</v>
      </c>
      <c r="BM10" s="383">
        <v>0</v>
      </c>
      <c r="BN10" s="383">
        <v>0</v>
      </c>
      <c r="BO10" s="383">
        <v>0</v>
      </c>
      <c r="BP10" s="383">
        <v>0</v>
      </c>
      <c r="BQ10" s="383">
        <v>0</v>
      </c>
      <c r="BR10" s="383">
        <v>0</v>
      </c>
      <c r="BS10" s="383">
        <v>0</v>
      </c>
      <c r="BT10" s="383">
        <v>0</v>
      </c>
      <c r="BU10" s="383">
        <v>0</v>
      </c>
      <c r="BV10" s="383">
        <v>0</v>
      </c>
      <c r="BW10" s="383">
        <v>0</v>
      </c>
      <c r="BX10" s="383">
        <v>0</v>
      </c>
      <c r="BY10" s="383">
        <v>0</v>
      </c>
      <c r="BZ10" s="383">
        <v>0</v>
      </c>
      <c r="CA10" s="383">
        <v>0</v>
      </c>
      <c r="CB10" s="383">
        <v>0</v>
      </c>
      <c r="CC10" s="383">
        <v>0</v>
      </c>
      <c r="CD10" s="383">
        <v>0</v>
      </c>
      <c r="CE10" s="383">
        <v>0</v>
      </c>
      <c r="CF10" s="383">
        <v>0</v>
      </c>
      <c r="CG10" s="383">
        <v>0</v>
      </c>
      <c r="CH10" s="383">
        <v>0</v>
      </c>
      <c r="CI10" s="383">
        <v>0</v>
      </c>
      <c r="CJ10" s="383">
        <v>0</v>
      </c>
      <c r="CK10" s="383">
        <v>0</v>
      </c>
      <c r="CL10" s="383">
        <v>0</v>
      </c>
      <c r="CM10" s="383">
        <v>0</v>
      </c>
      <c r="CN10" s="383">
        <v>0</v>
      </c>
      <c r="CO10" s="383">
        <v>0</v>
      </c>
      <c r="CP10" s="383">
        <v>0</v>
      </c>
      <c r="CQ10" s="383">
        <v>0</v>
      </c>
      <c r="CR10" s="383">
        <v>0</v>
      </c>
      <c r="CS10" s="383">
        <v>0</v>
      </c>
      <c r="CT10" s="383">
        <v>0</v>
      </c>
      <c r="CU10" s="383">
        <v>0</v>
      </c>
      <c r="CV10" s="383">
        <v>0</v>
      </c>
      <c r="CW10" s="383">
        <v>0</v>
      </c>
      <c r="CX10" s="383">
        <v>0</v>
      </c>
      <c r="CY10" s="383">
        <v>0</v>
      </c>
      <c r="CZ10" s="383">
        <v>0</v>
      </c>
      <c r="DA10" s="383">
        <v>0</v>
      </c>
      <c r="DB10" s="383">
        <v>0</v>
      </c>
      <c r="DC10" s="383">
        <v>0</v>
      </c>
      <c r="DD10" s="383">
        <v>0</v>
      </c>
      <c r="DE10" s="383">
        <v>0</v>
      </c>
      <c r="DF10" s="384">
        <v>0</v>
      </c>
    </row>
    <row r="11" spans="1:110" s="381" customFormat="1">
      <c r="A11" s="298" t="s">
        <v>265</v>
      </c>
      <c r="B11" s="299" t="s">
        <v>503</v>
      </c>
      <c r="C11" s="382">
        <v>0</v>
      </c>
      <c r="D11" s="383">
        <v>0</v>
      </c>
      <c r="E11" s="383">
        <v>0</v>
      </c>
      <c r="F11" s="383">
        <v>0</v>
      </c>
      <c r="G11" s="383">
        <v>0</v>
      </c>
      <c r="H11" s="383">
        <v>0</v>
      </c>
      <c r="I11" s="383">
        <v>0.43699616498395555</v>
      </c>
      <c r="J11" s="383">
        <v>0</v>
      </c>
      <c r="K11" s="383">
        <v>0</v>
      </c>
      <c r="L11" s="383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383">
        <v>0</v>
      </c>
      <c r="AQ11" s="383">
        <v>0</v>
      </c>
      <c r="AR11" s="383">
        <v>0</v>
      </c>
      <c r="AS11" s="383">
        <v>0</v>
      </c>
      <c r="AT11" s="383">
        <v>0</v>
      </c>
      <c r="AU11" s="383">
        <v>0</v>
      </c>
      <c r="AV11" s="383">
        <v>0</v>
      </c>
      <c r="AW11" s="383">
        <v>0</v>
      </c>
      <c r="AX11" s="383">
        <v>0</v>
      </c>
      <c r="AY11" s="383">
        <v>0</v>
      </c>
      <c r="AZ11" s="383">
        <v>0</v>
      </c>
      <c r="BA11" s="383">
        <v>0</v>
      </c>
      <c r="BB11" s="383">
        <v>0</v>
      </c>
      <c r="BC11" s="383">
        <v>0</v>
      </c>
      <c r="BD11" s="383">
        <v>0</v>
      </c>
      <c r="BE11" s="383">
        <v>0</v>
      </c>
      <c r="BF11" s="383">
        <v>0</v>
      </c>
      <c r="BG11" s="383">
        <v>0</v>
      </c>
      <c r="BH11" s="383">
        <v>0</v>
      </c>
      <c r="BI11" s="383">
        <v>0</v>
      </c>
      <c r="BJ11" s="383">
        <v>0</v>
      </c>
      <c r="BK11" s="383">
        <v>0</v>
      </c>
      <c r="BL11" s="383">
        <v>0</v>
      </c>
      <c r="BM11" s="383">
        <v>0</v>
      </c>
      <c r="BN11" s="383">
        <v>0</v>
      </c>
      <c r="BO11" s="383">
        <v>0</v>
      </c>
      <c r="BP11" s="383">
        <v>0</v>
      </c>
      <c r="BQ11" s="383">
        <v>0</v>
      </c>
      <c r="BR11" s="383">
        <v>0</v>
      </c>
      <c r="BS11" s="383">
        <v>0</v>
      </c>
      <c r="BT11" s="383">
        <v>0</v>
      </c>
      <c r="BU11" s="383">
        <v>0</v>
      </c>
      <c r="BV11" s="383">
        <v>0</v>
      </c>
      <c r="BW11" s="383">
        <v>0</v>
      </c>
      <c r="BX11" s="383">
        <v>0</v>
      </c>
      <c r="BY11" s="383">
        <v>0</v>
      </c>
      <c r="BZ11" s="383">
        <v>0</v>
      </c>
      <c r="CA11" s="383">
        <v>0</v>
      </c>
      <c r="CB11" s="383">
        <v>0</v>
      </c>
      <c r="CC11" s="383">
        <v>0</v>
      </c>
      <c r="CD11" s="383">
        <v>0</v>
      </c>
      <c r="CE11" s="383">
        <v>0</v>
      </c>
      <c r="CF11" s="383">
        <v>0</v>
      </c>
      <c r="CG11" s="383">
        <v>0</v>
      </c>
      <c r="CH11" s="383">
        <v>0</v>
      </c>
      <c r="CI11" s="383">
        <v>0</v>
      </c>
      <c r="CJ11" s="383">
        <v>0</v>
      </c>
      <c r="CK11" s="383">
        <v>0</v>
      </c>
      <c r="CL11" s="383">
        <v>0</v>
      </c>
      <c r="CM11" s="383">
        <v>0</v>
      </c>
      <c r="CN11" s="383">
        <v>0</v>
      </c>
      <c r="CO11" s="383">
        <v>0</v>
      </c>
      <c r="CP11" s="383">
        <v>0</v>
      </c>
      <c r="CQ11" s="383">
        <v>0</v>
      </c>
      <c r="CR11" s="383">
        <v>0</v>
      </c>
      <c r="CS11" s="383">
        <v>0</v>
      </c>
      <c r="CT11" s="383">
        <v>0</v>
      </c>
      <c r="CU11" s="383">
        <v>0</v>
      </c>
      <c r="CV11" s="383">
        <v>0</v>
      </c>
      <c r="CW11" s="383">
        <v>0</v>
      </c>
      <c r="CX11" s="383">
        <v>0</v>
      </c>
      <c r="CY11" s="383">
        <v>0</v>
      </c>
      <c r="CZ11" s="383">
        <v>0</v>
      </c>
      <c r="DA11" s="383">
        <v>0</v>
      </c>
      <c r="DB11" s="383">
        <v>0</v>
      </c>
      <c r="DC11" s="383">
        <v>0</v>
      </c>
      <c r="DD11" s="383">
        <v>0</v>
      </c>
      <c r="DE11" s="383">
        <v>0</v>
      </c>
      <c r="DF11" s="384">
        <v>0</v>
      </c>
    </row>
    <row r="12" spans="1:110" s="381" customFormat="1">
      <c r="A12" s="298" t="s">
        <v>266</v>
      </c>
      <c r="B12" s="299" t="s">
        <v>504</v>
      </c>
      <c r="C12" s="382">
        <v>0</v>
      </c>
      <c r="D12" s="383">
        <v>0</v>
      </c>
      <c r="E12" s="383">
        <v>0</v>
      </c>
      <c r="F12" s="383">
        <v>0</v>
      </c>
      <c r="G12" s="383">
        <v>0</v>
      </c>
      <c r="H12" s="383">
        <v>0</v>
      </c>
      <c r="I12" s="383">
        <v>0</v>
      </c>
      <c r="J12" s="383">
        <v>0.30613704290001409</v>
      </c>
      <c r="K12" s="383">
        <v>0</v>
      </c>
      <c r="L12" s="383">
        <v>0</v>
      </c>
      <c r="M12" s="383">
        <v>0</v>
      </c>
      <c r="N12" s="383">
        <v>0</v>
      </c>
      <c r="O12" s="383">
        <v>0</v>
      </c>
      <c r="P12" s="383">
        <v>0</v>
      </c>
      <c r="Q12" s="383">
        <v>0</v>
      </c>
      <c r="R12" s="383">
        <v>0</v>
      </c>
      <c r="S12" s="383">
        <v>0</v>
      </c>
      <c r="T12" s="383">
        <v>0</v>
      </c>
      <c r="U12" s="383">
        <v>0</v>
      </c>
      <c r="V12" s="383">
        <v>0</v>
      </c>
      <c r="W12" s="383">
        <v>0</v>
      </c>
      <c r="X12" s="383">
        <v>0</v>
      </c>
      <c r="Y12" s="383">
        <v>0</v>
      </c>
      <c r="Z12" s="383">
        <v>0</v>
      </c>
      <c r="AA12" s="383">
        <v>0</v>
      </c>
      <c r="AB12" s="383">
        <v>0</v>
      </c>
      <c r="AC12" s="383">
        <v>0</v>
      </c>
      <c r="AD12" s="383">
        <v>0</v>
      </c>
      <c r="AE12" s="383">
        <v>0</v>
      </c>
      <c r="AF12" s="383">
        <v>0</v>
      </c>
      <c r="AG12" s="383">
        <v>0</v>
      </c>
      <c r="AH12" s="383">
        <v>0</v>
      </c>
      <c r="AI12" s="383">
        <v>0</v>
      </c>
      <c r="AJ12" s="383">
        <v>0</v>
      </c>
      <c r="AK12" s="383">
        <v>0</v>
      </c>
      <c r="AL12" s="383">
        <v>0</v>
      </c>
      <c r="AM12" s="383">
        <v>0</v>
      </c>
      <c r="AN12" s="383">
        <v>0</v>
      </c>
      <c r="AO12" s="383">
        <v>0</v>
      </c>
      <c r="AP12" s="383">
        <v>0</v>
      </c>
      <c r="AQ12" s="383">
        <v>0</v>
      </c>
      <c r="AR12" s="383">
        <v>0</v>
      </c>
      <c r="AS12" s="383">
        <v>0</v>
      </c>
      <c r="AT12" s="383">
        <v>0</v>
      </c>
      <c r="AU12" s="383">
        <v>0</v>
      </c>
      <c r="AV12" s="383">
        <v>0</v>
      </c>
      <c r="AW12" s="383">
        <v>0</v>
      </c>
      <c r="AX12" s="383">
        <v>0</v>
      </c>
      <c r="AY12" s="383">
        <v>0</v>
      </c>
      <c r="AZ12" s="383">
        <v>0</v>
      </c>
      <c r="BA12" s="383">
        <v>0</v>
      </c>
      <c r="BB12" s="383">
        <v>0</v>
      </c>
      <c r="BC12" s="383">
        <v>0</v>
      </c>
      <c r="BD12" s="383">
        <v>0</v>
      </c>
      <c r="BE12" s="383">
        <v>0</v>
      </c>
      <c r="BF12" s="383">
        <v>0</v>
      </c>
      <c r="BG12" s="383">
        <v>0</v>
      </c>
      <c r="BH12" s="383">
        <v>0</v>
      </c>
      <c r="BI12" s="383">
        <v>0</v>
      </c>
      <c r="BJ12" s="383">
        <v>0</v>
      </c>
      <c r="BK12" s="383">
        <v>0</v>
      </c>
      <c r="BL12" s="383">
        <v>0</v>
      </c>
      <c r="BM12" s="383">
        <v>0</v>
      </c>
      <c r="BN12" s="383">
        <v>0</v>
      </c>
      <c r="BO12" s="383">
        <v>0</v>
      </c>
      <c r="BP12" s="383">
        <v>0</v>
      </c>
      <c r="BQ12" s="383">
        <v>0</v>
      </c>
      <c r="BR12" s="383">
        <v>0</v>
      </c>
      <c r="BS12" s="383">
        <v>0</v>
      </c>
      <c r="BT12" s="383">
        <v>0</v>
      </c>
      <c r="BU12" s="383">
        <v>0</v>
      </c>
      <c r="BV12" s="383">
        <v>0</v>
      </c>
      <c r="BW12" s="383">
        <v>0</v>
      </c>
      <c r="BX12" s="383">
        <v>0</v>
      </c>
      <c r="BY12" s="383">
        <v>0</v>
      </c>
      <c r="BZ12" s="383">
        <v>0</v>
      </c>
      <c r="CA12" s="383">
        <v>0</v>
      </c>
      <c r="CB12" s="383">
        <v>0</v>
      </c>
      <c r="CC12" s="383">
        <v>0</v>
      </c>
      <c r="CD12" s="383">
        <v>0</v>
      </c>
      <c r="CE12" s="383">
        <v>0</v>
      </c>
      <c r="CF12" s="383">
        <v>0</v>
      </c>
      <c r="CG12" s="383">
        <v>0</v>
      </c>
      <c r="CH12" s="383">
        <v>0</v>
      </c>
      <c r="CI12" s="383">
        <v>0</v>
      </c>
      <c r="CJ12" s="383">
        <v>0</v>
      </c>
      <c r="CK12" s="383">
        <v>0</v>
      </c>
      <c r="CL12" s="383">
        <v>0</v>
      </c>
      <c r="CM12" s="383">
        <v>0</v>
      </c>
      <c r="CN12" s="383">
        <v>0</v>
      </c>
      <c r="CO12" s="383">
        <v>0</v>
      </c>
      <c r="CP12" s="383">
        <v>0</v>
      </c>
      <c r="CQ12" s="383">
        <v>0</v>
      </c>
      <c r="CR12" s="383">
        <v>0</v>
      </c>
      <c r="CS12" s="383">
        <v>0</v>
      </c>
      <c r="CT12" s="383">
        <v>0</v>
      </c>
      <c r="CU12" s="383">
        <v>0</v>
      </c>
      <c r="CV12" s="383">
        <v>0</v>
      </c>
      <c r="CW12" s="383">
        <v>0</v>
      </c>
      <c r="CX12" s="383">
        <v>0</v>
      </c>
      <c r="CY12" s="383">
        <v>0</v>
      </c>
      <c r="CZ12" s="383">
        <v>0</v>
      </c>
      <c r="DA12" s="383">
        <v>0</v>
      </c>
      <c r="DB12" s="383">
        <v>0</v>
      </c>
      <c r="DC12" s="383">
        <v>0</v>
      </c>
      <c r="DD12" s="383">
        <v>0</v>
      </c>
      <c r="DE12" s="383">
        <v>0</v>
      </c>
      <c r="DF12" s="384">
        <v>0</v>
      </c>
    </row>
    <row r="13" spans="1:110" s="381" customFormat="1">
      <c r="A13" s="298" t="s">
        <v>267</v>
      </c>
      <c r="B13" s="299" t="s">
        <v>505</v>
      </c>
      <c r="C13" s="382">
        <v>0</v>
      </c>
      <c r="D13" s="383">
        <v>0</v>
      </c>
      <c r="E13" s="383">
        <v>0</v>
      </c>
      <c r="F13" s="383">
        <v>0</v>
      </c>
      <c r="G13" s="383">
        <v>0</v>
      </c>
      <c r="H13" s="383">
        <v>0</v>
      </c>
      <c r="I13" s="383">
        <v>0</v>
      </c>
      <c r="J13" s="383">
        <v>0</v>
      </c>
      <c r="K13" s="383">
        <v>0.11573278595892389</v>
      </c>
      <c r="L13" s="383">
        <v>0</v>
      </c>
      <c r="M13" s="383">
        <v>0</v>
      </c>
      <c r="N13" s="383">
        <v>0</v>
      </c>
      <c r="O13" s="383">
        <v>0</v>
      </c>
      <c r="P13" s="383">
        <v>0</v>
      </c>
      <c r="Q13" s="383">
        <v>0</v>
      </c>
      <c r="R13" s="383">
        <v>0</v>
      </c>
      <c r="S13" s="383">
        <v>0</v>
      </c>
      <c r="T13" s="383">
        <v>0</v>
      </c>
      <c r="U13" s="383">
        <v>0</v>
      </c>
      <c r="V13" s="383">
        <v>0</v>
      </c>
      <c r="W13" s="383">
        <v>0</v>
      </c>
      <c r="X13" s="383">
        <v>0</v>
      </c>
      <c r="Y13" s="383">
        <v>0</v>
      </c>
      <c r="Z13" s="383">
        <v>0</v>
      </c>
      <c r="AA13" s="383">
        <v>0</v>
      </c>
      <c r="AB13" s="383">
        <v>0</v>
      </c>
      <c r="AC13" s="383">
        <v>0</v>
      </c>
      <c r="AD13" s="383">
        <v>0</v>
      </c>
      <c r="AE13" s="383">
        <v>0</v>
      </c>
      <c r="AF13" s="383">
        <v>0</v>
      </c>
      <c r="AG13" s="383">
        <v>0</v>
      </c>
      <c r="AH13" s="383">
        <v>0</v>
      </c>
      <c r="AI13" s="383">
        <v>0</v>
      </c>
      <c r="AJ13" s="383">
        <v>0</v>
      </c>
      <c r="AK13" s="383">
        <v>0</v>
      </c>
      <c r="AL13" s="383">
        <v>0</v>
      </c>
      <c r="AM13" s="383">
        <v>0</v>
      </c>
      <c r="AN13" s="383">
        <v>0</v>
      </c>
      <c r="AO13" s="383">
        <v>0</v>
      </c>
      <c r="AP13" s="383">
        <v>0</v>
      </c>
      <c r="AQ13" s="383">
        <v>0</v>
      </c>
      <c r="AR13" s="383">
        <v>0</v>
      </c>
      <c r="AS13" s="383">
        <v>0</v>
      </c>
      <c r="AT13" s="383">
        <v>0</v>
      </c>
      <c r="AU13" s="383">
        <v>0</v>
      </c>
      <c r="AV13" s="383">
        <v>0</v>
      </c>
      <c r="AW13" s="383">
        <v>0</v>
      </c>
      <c r="AX13" s="383">
        <v>0</v>
      </c>
      <c r="AY13" s="383">
        <v>0</v>
      </c>
      <c r="AZ13" s="383">
        <v>0</v>
      </c>
      <c r="BA13" s="383">
        <v>0</v>
      </c>
      <c r="BB13" s="383">
        <v>0</v>
      </c>
      <c r="BC13" s="383">
        <v>0</v>
      </c>
      <c r="BD13" s="383">
        <v>0</v>
      </c>
      <c r="BE13" s="383">
        <v>0</v>
      </c>
      <c r="BF13" s="383">
        <v>0</v>
      </c>
      <c r="BG13" s="383">
        <v>0</v>
      </c>
      <c r="BH13" s="383">
        <v>0</v>
      </c>
      <c r="BI13" s="383">
        <v>0</v>
      </c>
      <c r="BJ13" s="383">
        <v>0</v>
      </c>
      <c r="BK13" s="383">
        <v>0</v>
      </c>
      <c r="BL13" s="383">
        <v>0</v>
      </c>
      <c r="BM13" s="383">
        <v>0</v>
      </c>
      <c r="BN13" s="383">
        <v>0</v>
      </c>
      <c r="BO13" s="383">
        <v>0</v>
      </c>
      <c r="BP13" s="383">
        <v>0</v>
      </c>
      <c r="BQ13" s="383">
        <v>0</v>
      </c>
      <c r="BR13" s="383">
        <v>0</v>
      </c>
      <c r="BS13" s="383">
        <v>0</v>
      </c>
      <c r="BT13" s="383">
        <v>0</v>
      </c>
      <c r="BU13" s="383">
        <v>0</v>
      </c>
      <c r="BV13" s="383">
        <v>0</v>
      </c>
      <c r="BW13" s="383">
        <v>0</v>
      </c>
      <c r="BX13" s="383">
        <v>0</v>
      </c>
      <c r="BY13" s="383">
        <v>0</v>
      </c>
      <c r="BZ13" s="383">
        <v>0</v>
      </c>
      <c r="CA13" s="383">
        <v>0</v>
      </c>
      <c r="CB13" s="383">
        <v>0</v>
      </c>
      <c r="CC13" s="383">
        <v>0</v>
      </c>
      <c r="CD13" s="383">
        <v>0</v>
      </c>
      <c r="CE13" s="383">
        <v>0</v>
      </c>
      <c r="CF13" s="383">
        <v>0</v>
      </c>
      <c r="CG13" s="383">
        <v>0</v>
      </c>
      <c r="CH13" s="383">
        <v>0</v>
      </c>
      <c r="CI13" s="383">
        <v>0</v>
      </c>
      <c r="CJ13" s="383">
        <v>0</v>
      </c>
      <c r="CK13" s="383">
        <v>0</v>
      </c>
      <c r="CL13" s="383">
        <v>0</v>
      </c>
      <c r="CM13" s="383">
        <v>0</v>
      </c>
      <c r="CN13" s="383">
        <v>0</v>
      </c>
      <c r="CO13" s="383">
        <v>0</v>
      </c>
      <c r="CP13" s="383">
        <v>0</v>
      </c>
      <c r="CQ13" s="383">
        <v>0</v>
      </c>
      <c r="CR13" s="383">
        <v>0</v>
      </c>
      <c r="CS13" s="383">
        <v>0</v>
      </c>
      <c r="CT13" s="383">
        <v>0</v>
      </c>
      <c r="CU13" s="383">
        <v>0</v>
      </c>
      <c r="CV13" s="383">
        <v>0</v>
      </c>
      <c r="CW13" s="383">
        <v>0</v>
      </c>
      <c r="CX13" s="383">
        <v>0</v>
      </c>
      <c r="CY13" s="383">
        <v>0</v>
      </c>
      <c r="CZ13" s="383">
        <v>0</v>
      </c>
      <c r="DA13" s="383">
        <v>0</v>
      </c>
      <c r="DB13" s="383">
        <v>0</v>
      </c>
      <c r="DC13" s="383">
        <v>0</v>
      </c>
      <c r="DD13" s="383">
        <v>0</v>
      </c>
      <c r="DE13" s="383">
        <v>0</v>
      </c>
      <c r="DF13" s="384">
        <v>0</v>
      </c>
    </row>
    <row r="14" spans="1:110" s="381" customFormat="1">
      <c r="A14" s="300" t="s">
        <v>268</v>
      </c>
      <c r="B14" s="301" t="s">
        <v>506</v>
      </c>
      <c r="C14" s="385">
        <v>0</v>
      </c>
      <c r="D14" s="386">
        <v>0</v>
      </c>
      <c r="E14" s="386">
        <v>0</v>
      </c>
      <c r="F14" s="386">
        <v>0</v>
      </c>
      <c r="G14" s="386">
        <v>0</v>
      </c>
      <c r="H14" s="386">
        <v>0</v>
      </c>
      <c r="I14" s="386">
        <v>0</v>
      </c>
      <c r="J14" s="386">
        <v>0</v>
      </c>
      <c r="K14" s="386">
        <v>0</v>
      </c>
      <c r="L14" s="386">
        <v>0.22292339301438213</v>
      </c>
      <c r="M14" s="386">
        <v>0</v>
      </c>
      <c r="N14" s="386">
        <v>0</v>
      </c>
      <c r="O14" s="386">
        <v>0</v>
      </c>
      <c r="P14" s="386">
        <v>0</v>
      </c>
      <c r="Q14" s="386">
        <v>0</v>
      </c>
      <c r="R14" s="386">
        <v>0</v>
      </c>
      <c r="S14" s="386">
        <v>0</v>
      </c>
      <c r="T14" s="386">
        <v>0</v>
      </c>
      <c r="U14" s="386">
        <v>0</v>
      </c>
      <c r="V14" s="386">
        <v>0</v>
      </c>
      <c r="W14" s="386">
        <v>0</v>
      </c>
      <c r="X14" s="386">
        <v>0</v>
      </c>
      <c r="Y14" s="386">
        <v>0</v>
      </c>
      <c r="Z14" s="386">
        <v>0</v>
      </c>
      <c r="AA14" s="386">
        <v>0</v>
      </c>
      <c r="AB14" s="386">
        <v>0</v>
      </c>
      <c r="AC14" s="386">
        <v>0</v>
      </c>
      <c r="AD14" s="386">
        <v>0</v>
      </c>
      <c r="AE14" s="386">
        <v>0</v>
      </c>
      <c r="AF14" s="386">
        <v>0</v>
      </c>
      <c r="AG14" s="386">
        <v>0</v>
      </c>
      <c r="AH14" s="386">
        <v>0</v>
      </c>
      <c r="AI14" s="386">
        <v>0</v>
      </c>
      <c r="AJ14" s="386">
        <v>0</v>
      </c>
      <c r="AK14" s="386">
        <v>0</v>
      </c>
      <c r="AL14" s="386">
        <v>0</v>
      </c>
      <c r="AM14" s="386">
        <v>0</v>
      </c>
      <c r="AN14" s="386">
        <v>0</v>
      </c>
      <c r="AO14" s="386">
        <v>0</v>
      </c>
      <c r="AP14" s="386">
        <v>0</v>
      </c>
      <c r="AQ14" s="386">
        <v>0</v>
      </c>
      <c r="AR14" s="386">
        <v>0</v>
      </c>
      <c r="AS14" s="386">
        <v>0</v>
      </c>
      <c r="AT14" s="386">
        <v>0</v>
      </c>
      <c r="AU14" s="386">
        <v>0</v>
      </c>
      <c r="AV14" s="386">
        <v>0</v>
      </c>
      <c r="AW14" s="386">
        <v>0</v>
      </c>
      <c r="AX14" s="386">
        <v>0</v>
      </c>
      <c r="AY14" s="386">
        <v>0</v>
      </c>
      <c r="AZ14" s="386">
        <v>0</v>
      </c>
      <c r="BA14" s="386">
        <v>0</v>
      </c>
      <c r="BB14" s="386">
        <v>0</v>
      </c>
      <c r="BC14" s="386">
        <v>0</v>
      </c>
      <c r="BD14" s="386">
        <v>0</v>
      </c>
      <c r="BE14" s="386">
        <v>0</v>
      </c>
      <c r="BF14" s="386">
        <v>0</v>
      </c>
      <c r="BG14" s="386">
        <v>0</v>
      </c>
      <c r="BH14" s="386">
        <v>0</v>
      </c>
      <c r="BI14" s="386">
        <v>0</v>
      </c>
      <c r="BJ14" s="386">
        <v>0</v>
      </c>
      <c r="BK14" s="386">
        <v>0</v>
      </c>
      <c r="BL14" s="386">
        <v>0</v>
      </c>
      <c r="BM14" s="386">
        <v>0</v>
      </c>
      <c r="BN14" s="386">
        <v>0</v>
      </c>
      <c r="BO14" s="386">
        <v>0</v>
      </c>
      <c r="BP14" s="386">
        <v>0</v>
      </c>
      <c r="BQ14" s="386">
        <v>0</v>
      </c>
      <c r="BR14" s="386">
        <v>0</v>
      </c>
      <c r="BS14" s="386">
        <v>0</v>
      </c>
      <c r="BT14" s="386">
        <v>0</v>
      </c>
      <c r="BU14" s="386">
        <v>0</v>
      </c>
      <c r="BV14" s="386">
        <v>0</v>
      </c>
      <c r="BW14" s="386">
        <v>0</v>
      </c>
      <c r="BX14" s="386">
        <v>0</v>
      </c>
      <c r="BY14" s="386">
        <v>0</v>
      </c>
      <c r="BZ14" s="386">
        <v>0</v>
      </c>
      <c r="CA14" s="386">
        <v>0</v>
      </c>
      <c r="CB14" s="386">
        <v>0</v>
      </c>
      <c r="CC14" s="386">
        <v>0</v>
      </c>
      <c r="CD14" s="386">
        <v>0</v>
      </c>
      <c r="CE14" s="386">
        <v>0</v>
      </c>
      <c r="CF14" s="386">
        <v>0</v>
      </c>
      <c r="CG14" s="386">
        <v>0</v>
      </c>
      <c r="CH14" s="386">
        <v>0</v>
      </c>
      <c r="CI14" s="386">
        <v>0</v>
      </c>
      <c r="CJ14" s="386">
        <v>0</v>
      </c>
      <c r="CK14" s="386">
        <v>0</v>
      </c>
      <c r="CL14" s="386">
        <v>0</v>
      </c>
      <c r="CM14" s="386">
        <v>0</v>
      </c>
      <c r="CN14" s="386">
        <v>0</v>
      </c>
      <c r="CO14" s="386">
        <v>0</v>
      </c>
      <c r="CP14" s="386">
        <v>0</v>
      </c>
      <c r="CQ14" s="386">
        <v>0</v>
      </c>
      <c r="CR14" s="386">
        <v>0</v>
      </c>
      <c r="CS14" s="386">
        <v>0</v>
      </c>
      <c r="CT14" s="386">
        <v>0</v>
      </c>
      <c r="CU14" s="386">
        <v>0</v>
      </c>
      <c r="CV14" s="386">
        <v>0</v>
      </c>
      <c r="CW14" s="386">
        <v>0</v>
      </c>
      <c r="CX14" s="386">
        <v>0</v>
      </c>
      <c r="CY14" s="386">
        <v>0</v>
      </c>
      <c r="CZ14" s="386">
        <v>0</v>
      </c>
      <c r="DA14" s="386">
        <v>0</v>
      </c>
      <c r="DB14" s="386">
        <v>0</v>
      </c>
      <c r="DC14" s="386">
        <v>0</v>
      </c>
      <c r="DD14" s="386">
        <v>0</v>
      </c>
      <c r="DE14" s="386">
        <v>0</v>
      </c>
      <c r="DF14" s="387">
        <v>0</v>
      </c>
    </row>
    <row r="15" spans="1:110" s="381" customFormat="1">
      <c r="A15" s="304" t="s">
        <v>269</v>
      </c>
      <c r="B15" s="305" t="s">
        <v>664</v>
      </c>
      <c r="C15" s="388">
        <v>0</v>
      </c>
      <c r="D15" s="389">
        <v>0</v>
      </c>
      <c r="E15" s="389">
        <v>0</v>
      </c>
      <c r="F15" s="389">
        <v>0</v>
      </c>
      <c r="G15" s="389">
        <v>0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0</v>
      </c>
      <c r="Q15" s="389">
        <v>0</v>
      </c>
      <c r="R15" s="389">
        <v>0</v>
      </c>
      <c r="S15" s="389">
        <v>0</v>
      </c>
      <c r="T15" s="389">
        <v>0</v>
      </c>
      <c r="U15" s="389">
        <v>0</v>
      </c>
      <c r="V15" s="389">
        <v>0</v>
      </c>
      <c r="W15" s="389">
        <v>0</v>
      </c>
      <c r="X15" s="389">
        <v>0</v>
      </c>
      <c r="Y15" s="389">
        <v>0</v>
      </c>
      <c r="Z15" s="389">
        <v>0</v>
      </c>
      <c r="AA15" s="389">
        <v>0</v>
      </c>
      <c r="AB15" s="389">
        <v>0</v>
      </c>
      <c r="AC15" s="389">
        <v>0</v>
      </c>
      <c r="AD15" s="389">
        <v>0</v>
      </c>
      <c r="AE15" s="389">
        <v>0</v>
      </c>
      <c r="AF15" s="389">
        <v>0</v>
      </c>
      <c r="AG15" s="389">
        <v>0</v>
      </c>
      <c r="AH15" s="389">
        <v>0</v>
      </c>
      <c r="AI15" s="389">
        <v>0</v>
      </c>
      <c r="AJ15" s="389">
        <v>0</v>
      </c>
      <c r="AK15" s="389">
        <v>0</v>
      </c>
      <c r="AL15" s="389">
        <v>0</v>
      </c>
      <c r="AM15" s="389">
        <v>0</v>
      </c>
      <c r="AN15" s="389">
        <v>0</v>
      </c>
      <c r="AO15" s="389">
        <v>0</v>
      </c>
      <c r="AP15" s="389">
        <v>0</v>
      </c>
      <c r="AQ15" s="389">
        <v>0</v>
      </c>
      <c r="AR15" s="389">
        <v>0</v>
      </c>
      <c r="AS15" s="389">
        <v>0</v>
      </c>
      <c r="AT15" s="389">
        <v>0</v>
      </c>
      <c r="AU15" s="389">
        <v>0</v>
      </c>
      <c r="AV15" s="389">
        <v>0</v>
      </c>
      <c r="AW15" s="389">
        <v>0</v>
      </c>
      <c r="AX15" s="389">
        <v>0</v>
      </c>
      <c r="AY15" s="389">
        <v>0</v>
      </c>
      <c r="AZ15" s="389">
        <v>0</v>
      </c>
      <c r="BA15" s="389">
        <v>0</v>
      </c>
      <c r="BB15" s="389">
        <v>0</v>
      </c>
      <c r="BC15" s="389">
        <v>0</v>
      </c>
      <c r="BD15" s="389">
        <v>0</v>
      </c>
      <c r="BE15" s="389">
        <v>0</v>
      </c>
      <c r="BF15" s="389">
        <v>0</v>
      </c>
      <c r="BG15" s="389">
        <v>0</v>
      </c>
      <c r="BH15" s="389">
        <v>0</v>
      </c>
      <c r="BI15" s="389">
        <v>0</v>
      </c>
      <c r="BJ15" s="389">
        <v>0</v>
      </c>
      <c r="BK15" s="389">
        <v>0</v>
      </c>
      <c r="BL15" s="389">
        <v>0</v>
      </c>
      <c r="BM15" s="389">
        <v>0</v>
      </c>
      <c r="BN15" s="389">
        <v>0</v>
      </c>
      <c r="BO15" s="389">
        <v>0</v>
      </c>
      <c r="BP15" s="389">
        <v>0</v>
      </c>
      <c r="BQ15" s="389">
        <v>0</v>
      </c>
      <c r="BR15" s="389">
        <v>0</v>
      </c>
      <c r="BS15" s="389">
        <v>0</v>
      </c>
      <c r="BT15" s="389">
        <v>0</v>
      </c>
      <c r="BU15" s="389">
        <v>0</v>
      </c>
      <c r="BV15" s="389">
        <v>0</v>
      </c>
      <c r="BW15" s="389">
        <v>0</v>
      </c>
      <c r="BX15" s="389">
        <v>0</v>
      </c>
      <c r="BY15" s="389">
        <v>0</v>
      </c>
      <c r="BZ15" s="389">
        <v>0</v>
      </c>
      <c r="CA15" s="389">
        <v>0</v>
      </c>
      <c r="CB15" s="389">
        <v>0</v>
      </c>
      <c r="CC15" s="389">
        <v>0</v>
      </c>
      <c r="CD15" s="389">
        <v>0</v>
      </c>
      <c r="CE15" s="389">
        <v>0</v>
      </c>
      <c r="CF15" s="389">
        <v>0</v>
      </c>
      <c r="CG15" s="389">
        <v>0</v>
      </c>
      <c r="CH15" s="389">
        <v>0</v>
      </c>
      <c r="CI15" s="389">
        <v>0</v>
      </c>
      <c r="CJ15" s="389">
        <v>0</v>
      </c>
      <c r="CK15" s="389">
        <v>0</v>
      </c>
      <c r="CL15" s="389">
        <v>0</v>
      </c>
      <c r="CM15" s="389">
        <v>0</v>
      </c>
      <c r="CN15" s="389">
        <v>0</v>
      </c>
      <c r="CO15" s="389">
        <v>0</v>
      </c>
      <c r="CP15" s="389">
        <v>0</v>
      </c>
      <c r="CQ15" s="389">
        <v>0</v>
      </c>
      <c r="CR15" s="389">
        <v>0</v>
      </c>
      <c r="CS15" s="389">
        <v>0</v>
      </c>
      <c r="CT15" s="389">
        <v>0</v>
      </c>
      <c r="CU15" s="389">
        <v>0</v>
      </c>
      <c r="CV15" s="389">
        <v>0</v>
      </c>
      <c r="CW15" s="389">
        <v>0</v>
      </c>
      <c r="CX15" s="389">
        <v>0</v>
      </c>
      <c r="CY15" s="389">
        <v>0</v>
      </c>
      <c r="CZ15" s="389">
        <v>0</v>
      </c>
      <c r="DA15" s="389">
        <v>0</v>
      </c>
      <c r="DB15" s="389">
        <v>0</v>
      </c>
      <c r="DC15" s="389">
        <v>0</v>
      </c>
      <c r="DD15" s="389">
        <v>0</v>
      </c>
      <c r="DE15" s="389">
        <v>0</v>
      </c>
      <c r="DF15" s="390">
        <v>0</v>
      </c>
    </row>
    <row r="16" spans="1:110" s="381" customFormat="1">
      <c r="A16" s="298" t="s">
        <v>270</v>
      </c>
      <c r="B16" s="299" t="s">
        <v>507</v>
      </c>
      <c r="C16" s="382">
        <v>0</v>
      </c>
      <c r="D16" s="383">
        <v>0</v>
      </c>
      <c r="E16" s="383">
        <v>0</v>
      </c>
      <c r="F16" s="383">
        <v>0</v>
      </c>
      <c r="G16" s="383">
        <v>0</v>
      </c>
      <c r="H16" s="383">
        <v>0</v>
      </c>
      <c r="I16" s="383">
        <v>0</v>
      </c>
      <c r="J16" s="383">
        <v>0</v>
      </c>
      <c r="K16" s="383">
        <v>0</v>
      </c>
      <c r="L16" s="383">
        <v>0</v>
      </c>
      <c r="M16" s="383">
        <v>0</v>
      </c>
      <c r="N16" s="383">
        <v>0.31887787520650657</v>
      </c>
      <c r="O16" s="383">
        <v>0</v>
      </c>
      <c r="P16" s="383">
        <v>0</v>
      </c>
      <c r="Q16" s="383">
        <v>0</v>
      </c>
      <c r="R16" s="383">
        <v>0</v>
      </c>
      <c r="S16" s="383">
        <v>0</v>
      </c>
      <c r="T16" s="383">
        <v>0</v>
      </c>
      <c r="U16" s="383">
        <v>0</v>
      </c>
      <c r="V16" s="383">
        <v>0</v>
      </c>
      <c r="W16" s="383">
        <v>0</v>
      </c>
      <c r="X16" s="383">
        <v>0</v>
      </c>
      <c r="Y16" s="383">
        <v>0</v>
      </c>
      <c r="Z16" s="383">
        <v>0</v>
      </c>
      <c r="AA16" s="383">
        <v>0</v>
      </c>
      <c r="AB16" s="383">
        <v>0</v>
      </c>
      <c r="AC16" s="383">
        <v>0</v>
      </c>
      <c r="AD16" s="383">
        <v>0</v>
      </c>
      <c r="AE16" s="383">
        <v>0</v>
      </c>
      <c r="AF16" s="383">
        <v>0</v>
      </c>
      <c r="AG16" s="383">
        <v>0</v>
      </c>
      <c r="AH16" s="383">
        <v>0</v>
      </c>
      <c r="AI16" s="383">
        <v>0</v>
      </c>
      <c r="AJ16" s="383">
        <v>0</v>
      </c>
      <c r="AK16" s="383">
        <v>0</v>
      </c>
      <c r="AL16" s="383">
        <v>0</v>
      </c>
      <c r="AM16" s="383">
        <v>0</v>
      </c>
      <c r="AN16" s="383">
        <v>0</v>
      </c>
      <c r="AO16" s="383">
        <v>0</v>
      </c>
      <c r="AP16" s="383">
        <v>0</v>
      </c>
      <c r="AQ16" s="383">
        <v>0</v>
      </c>
      <c r="AR16" s="383">
        <v>0</v>
      </c>
      <c r="AS16" s="383">
        <v>0</v>
      </c>
      <c r="AT16" s="383">
        <v>0</v>
      </c>
      <c r="AU16" s="383">
        <v>0</v>
      </c>
      <c r="AV16" s="383">
        <v>0</v>
      </c>
      <c r="AW16" s="383">
        <v>0</v>
      </c>
      <c r="AX16" s="383">
        <v>0</v>
      </c>
      <c r="AY16" s="383">
        <v>0</v>
      </c>
      <c r="AZ16" s="383">
        <v>0</v>
      </c>
      <c r="BA16" s="383">
        <v>0</v>
      </c>
      <c r="BB16" s="383">
        <v>0</v>
      </c>
      <c r="BC16" s="383">
        <v>0</v>
      </c>
      <c r="BD16" s="383">
        <v>0</v>
      </c>
      <c r="BE16" s="383">
        <v>0</v>
      </c>
      <c r="BF16" s="383">
        <v>0</v>
      </c>
      <c r="BG16" s="383">
        <v>0</v>
      </c>
      <c r="BH16" s="383">
        <v>0</v>
      </c>
      <c r="BI16" s="383">
        <v>0</v>
      </c>
      <c r="BJ16" s="383">
        <v>0</v>
      </c>
      <c r="BK16" s="383">
        <v>0</v>
      </c>
      <c r="BL16" s="383">
        <v>0</v>
      </c>
      <c r="BM16" s="383">
        <v>0</v>
      </c>
      <c r="BN16" s="383">
        <v>0</v>
      </c>
      <c r="BO16" s="383">
        <v>0</v>
      </c>
      <c r="BP16" s="383">
        <v>0</v>
      </c>
      <c r="BQ16" s="383">
        <v>0</v>
      </c>
      <c r="BR16" s="383">
        <v>0</v>
      </c>
      <c r="BS16" s="383">
        <v>0</v>
      </c>
      <c r="BT16" s="383">
        <v>0</v>
      </c>
      <c r="BU16" s="383">
        <v>0</v>
      </c>
      <c r="BV16" s="383">
        <v>0</v>
      </c>
      <c r="BW16" s="383">
        <v>0</v>
      </c>
      <c r="BX16" s="383">
        <v>0</v>
      </c>
      <c r="BY16" s="383">
        <v>0</v>
      </c>
      <c r="BZ16" s="383">
        <v>0</v>
      </c>
      <c r="CA16" s="383">
        <v>0</v>
      </c>
      <c r="CB16" s="383">
        <v>0</v>
      </c>
      <c r="CC16" s="383">
        <v>0</v>
      </c>
      <c r="CD16" s="383">
        <v>0</v>
      </c>
      <c r="CE16" s="383">
        <v>0</v>
      </c>
      <c r="CF16" s="383">
        <v>0</v>
      </c>
      <c r="CG16" s="383">
        <v>0</v>
      </c>
      <c r="CH16" s="383">
        <v>0</v>
      </c>
      <c r="CI16" s="383">
        <v>0</v>
      </c>
      <c r="CJ16" s="383">
        <v>0</v>
      </c>
      <c r="CK16" s="383">
        <v>0</v>
      </c>
      <c r="CL16" s="383">
        <v>0</v>
      </c>
      <c r="CM16" s="383">
        <v>0</v>
      </c>
      <c r="CN16" s="383">
        <v>0</v>
      </c>
      <c r="CO16" s="383">
        <v>0</v>
      </c>
      <c r="CP16" s="383">
        <v>0</v>
      </c>
      <c r="CQ16" s="383">
        <v>0</v>
      </c>
      <c r="CR16" s="383">
        <v>0</v>
      </c>
      <c r="CS16" s="383">
        <v>0</v>
      </c>
      <c r="CT16" s="383">
        <v>0</v>
      </c>
      <c r="CU16" s="383">
        <v>0</v>
      </c>
      <c r="CV16" s="383">
        <v>0</v>
      </c>
      <c r="CW16" s="383">
        <v>0</v>
      </c>
      <c r="CX16" s="383">
        <v>0</v>
      </c>
      <c r="CY16" s="383">
        <v>0</v>
      </c>
      <c r="CZ16" s="383">
        <v>0</v>
      </c>
      <c r="DA16" s="383">
        <v>0</v>
      </c>
      <c r="DB16" s="383">
        <v>0</v>
      </c>
      <c r="DC16" s="383">
        <v>0</v>
      </c>
      <c r="DD16" s="383">
        <v>0</v>
      </c>
      <c r="DE16" s="383">
        <v>0</v>
      </c>
      <c r="DF16" s="384">
        <v>0</v>
      </c>
    </row>
    <row r="17" spans="1:110" s="381" customFormat="1">
      <c r="A17" s="298" t="s">
        <v>271</v>
      </c>
      <c r="B17" s="299" t="s">
        <v>508</v>
      </c>
      <c r="C17" s="382">
        <v>0</v>
      </c>
      <c r="D17" s="383">
        <v>0</v>
      </c>
      <c r="E17" s="383">
        <v>0</v>
      </c>
      <c r="F17" s="383">
        <v>0</v>
      </c>
      <c r="G17" s="383">
        <v>0</v>
      </c>
      <c r="H17" s="383">
        <v>0</v>
      </c>
      <c r="I17" s="383">
        <v>0</v>
      </c>
      <c r="J17" s="383">
        <v>0</v>
      </c>
      <c r="K17" s="383">
        <v>0</v>
      </c>
      <c r="L17" s="383">
        <v>0</v>
      </c>
      <c r="M17" s="383">
        <v>0</v>
      </c>
      <c r="N17" s="383">
        <v>0</v>
      </c>
      <c r="O17" s="383">
        <v>0.222801180237303</v>
      </c>
      <c r="P17" s="383">
        <v>0</v>
      </c>
      <c r="Q17" s="383">
        <v>0</v>
      </c>
      <c r="R17" s="383">
        <v>0</v>
      </c>
      <c r="S17" s="383">
        <v>0</v>
      </c>
      <c r="T17" s="383">
        <v>0</v>
      </c>
      <c r="U17" s="383">
        <v>0</v>
      </c>
      <c r="V17" s="383">
        <v>0</v>
      </c>
      <c r="W17" s="383">
        <v>0</v>
      </c>
      <c r="X17" s="383">
        <v>0</v>
      </c>
      <c r="Y17" s="383">
        <v>0</v>
      </c>
      <c r="Z17" s="383">
        <v>0</v>
      </c>
      <c r="AA17" s="383">
        <v>0</v>
      </c>
      <c r="AB17" s="383">
        <v>0</v>
      </c>
      <c r="AC17" s="383">
        <v>0</v>
      </c>
      <c r="AD17" s="383">
        <v>0</v>
      </c>
      <c r="AE17" s="383">
        <v>0</v>
      </c>
      <c r="AF17" s="383">
        <v>0</v>
      </c>
      <c r="AG17" s="383">
        <v>0</v>
      </c>
      <c r="AH17" s="383">
        <v>0</v>
      </c>
      <c r="AI17" s="383">
        <v>0</v>
      </c>
      <c r="AJ17" s="383">
        <v>0</v>
      </c>
      <c r="AK17" s="383">
        <v>0</v>
      </c>
      <c r="AL17" s="383">
        <v>0</v>
      </c>
      <c r="AM17" s="383">
        <v>0</v>
      </c>
      <c r="AN17" s="383">
        <v>0</v>
      </c>
      <c r="AO17" s="383">
        <v>0</v>
      </c>
      <c r="AP17" s="383">
        <v>0</v>
      </c>
      <c r="AQ17" s="383">
        <v>0</v>
      </c>
      <c r="AR17" s="383">
        <v>0</v>
      </c>
      <c r="AS17" s="383">
        <v>0</v>
      </c>
      <c r="AT17" s="383">
        <v>0</v>
      </c>
      <c r="AU17" s="383">
        <v>0</v>
      </c>
      <c r="AV17" s="383">
        <v>0</v>
      </c>
      <c r="AW17" s="383">
        <v>0</v>
      </c>
      <c r="AX17" s="383">
        <v>0</v>
      </c>
      <c r="AY17" s="383">
        <v>0</v>
      </c>
      <c r="AZ17" s="383">
        <v>0</v>
      </c>
      <c r="BA17" s="383">
        <v>0</v>
      </c>
      <c r="BB17" s="383">
        <v>0</v>
      </c>
      <c r="BC17" s="383">
        <v>0</v>
      </c>
      <c r="BD17" s="383">
        <v>0</v>
      </c>
      <c r="BE17" s="383">
        <v>0</v>
      </c>
      <c r="BF17" s="383">
        <v>0</v>
      </c>
      <c r="BG17" s="383">
        <v>0</v>
      </c>
      <c r="BH17" s="383">
        <v>0</v>
      </c>
      <c r="BI17" s="383">
        <v>0</v>
      </c>
      <c r="BJ17" s="383">
        <v>0</v>
      </c>
      <c r="BK17" s="383">
        <v>0</v>
      </c>
      <c r="BL17" s="383">
        <v>0</v>
      </c>
      <c r="BM17" s="383">
        <v>0</v>
      </c>
      <c r="BN17" s="383">
        <v>0</v>
      </c>
      <c r="BO17" s="383">
        <v>0</v>
      </c>
      <c r="BP17" s="383">
        <v>0</v>
      </c>
      <c r="BQ17" s="383">
        <v>0</v>
      </c>
      <c r="BR17" s="383">
        <v>0</v>
      </c>
      <c r="BS17" s="383">
        <v>0</v>
      </c>
      <c r="BT17" s="383">
        <v>0</v>
      </c>
      <c r="BU17" s="383">
        <v>0</v>
      </c>
      <c r="BV17" s="383">
        <v>0</v>
      </c>
      <c r="BW17" s="383">
        <v>0</v>
      </c>
      <c r="BX17" s="383">
        <v>0</v>
      </c>
      <c r="BY17" s="383">
        <v>0</v>
      </c>
      <c r="BZ17" s="383">
        <v>0</v>
      </c>
      <c r="CA17" s="383">
        <v>0</v>
      </c>
      <c r="CB17" s="383">
        <v>0</v>
      </c>
      <c r="CC17" s="383">
        <v>0</v>
      </c>
      <c r="CD17" s="383">
        <v>0</v>
      </c>
      <c r="CE17" s="383">
        <v>0</v>
      </c>
      <c r="CF17" s="383">
        <v>0</v>
      </c>
      <c r="CG17" s="383">
        <v>0</v>
      </c>
      <c r="CH17" s="383">
        <v>0</v>
      </c>
      <c r="CI17" s="383">
        <v>0</v>
      </c>
      <c r="CJ17" s="383">
        <v>0</v>
      </c>
      <c r="CK17" s="383">
        <v>0</v>
      </c>
      <c r="CL17" s="383">
        <v>0</v>
      </c>
      <c r="CM17" s="383">
        <v>0</v>
      </c>
      <c r="CN17" s="383">
        <v>0</v>
      </c>
      <c r="CO17" s="383">
        <v>0</v>
      </c>
      <c r="CP17" s="383">
        <v>0</v>
      </c>
      <c r="CQ17" s="383">
        <v>0</v>
      </c>
      <c r="CR17" s="383">
        <v>0</v>
      </c>
      <c r="CS17" s="383">
        <v>0</v>
      </c>
      <c r="CT17" s="383">
        <v>0</v>
      </c>
      <c r="CU17" s="383">
        <v>0</v>
      </c>
      <c r="CV17" s="383">
        <v>0</v>
      </c>
      <c r="CW17" s="383">
        <v>0</v>
      </c>
      <c r="CX17" s="383">
        <v>0</v>
      </c>
      <c r="CY17" s="383">
        <v>0</v>
      </c>
      <c r="CZ17" s="383">
        <v>0</v>
      </c>
      <c r="DA17" s="383">
        <v>0</v>
      </c>
      <c r="DB17" s="383">
        <v>0</v>
      </c>
      <c r="DC17" s="383">
        <v>0</v>
      </c>
      <c r="DD17" s="383">
        <v>0</v>
      </c>
      <c r="DE17" s="383">
        <v>0</v>
      </c>
      <c r="DF17" s="384">
        <v>0</v>
      </c>
    </row>
    <row r="18" spans="1:110" s="381" customFormat="1">
      <c r="A18" s="298" t="s">
        <v>272</v>
      </c>
      <c r="B18" s="299" t="s">
        <v>509</v>
      </c>
      <c r="C18" s="382">
        <v>0</v>
      </c>
      <c r="D18" s="383">
        <v>0</v>
      </c>
      <c r="E18" s="383">
        <v>0</v>
      </c>
      <c r="F18" s="383">
        <v>0</v>
      </c>
      <c r="G18" s="383">
        <v>0</v>
      </c>
      <c r="H18" s="383">
        <v>0</v>
      </c>
      <c r="I18" s="383">
        <v>0</v>
      </c>
      <c r="J18" s="383">
        <v>0</v>
      </c>
      <c r="K18" s="383">
        <v>0</v>
      </c>
      <c r="L18" s="383">
        <v>0</v>
      </c>
      <c r="M18" s="383">
        <v>0</v>
      </c>
      <c r="N18" s="383">
        <v>0</v>
      </c>
      <c r="O18" s="383">
        <v>0</v>
      </c>
      <c r="P18" s="383">
        <v>0.3250363879618331</v>
      </c>
      <c r="Q18" s="383">
        <v>0</v>
      </c>
      <c r="R18" s="383">
        <v>0</v>
      </c>
      <c r="S18" s="383">
        <v>0</v>
      </c>
      <c r="T18" s="383">
        <v>0</v>
      </c>
      <c r="U18" s="383">
        <v>0</v>
      </c>
      <c r="V18" s="383">
        <v>0</v>
      </c>
      <c r="W18" s="383">
        <v>0</v>
      </c>
      <c r="X18" s="383">
        <v>0</v>
      </c>
      <c r="Y18" s="383">
        <v>0</v>
      </c>
      <c r="Z18" s="383">
        <v>0</v>
      </c>
      <c r="AA18" s="383">
        <v>0</v>
      </c>
      <c r="AB18" s="383">
        <v>0</v>
      </c>
      <c r="AC18" s="383">
        <v>0</v>
      </c>
      <c r="AD18" s="383">
        <v>0</v>
      </c>
      <c r="AE18" s="383">
        <v>0</v>
      </c>
      <c r="AF18" s="383">
        <v>0</v>
      </c>
      <c r="AG18" s="383">
        <v>0</v>
      </c>
      <c r="AH18" s="383">
        <v>0</v>
      </c>
      <c r="AI18" s="383">
        <v>0</v>
      </c>
      <c r="AJ18" s="383">
        <v>0</v>
      </c>
      <c r="AK18" s="383">
        <v>0</v>
      </c>
      <c r="AL18" s="383">
        <v>0</v>
      </c>
      <c r="AM18" s="383">
        <v>0</v>
      </c>
      <c r="AN18" s="383">
        <v>0</v>
      </c>
      <c r="AO18" s="383">
        <v>0</v>
      </c>
      <c r="AP18" s="383">
        <v>0</v>
      </c>
      <c r="AQ18" s="383">
        <v>0</v>
      </c>
      <c r="AR18" s="383">
        <v>0</v>
      </c>
      <c r="AS18" s="383">
        <v>0</v>
      </c>
      <c r="AT18" s="383">
        <v>0</v>
      </c>
      <c r="AU18" s="383">
        <v>0</v>
      </c>
      <c r="AV18" s="383">
        <v>0</v>
      </c>
      <c r="AW18" s="383">
        <v>0</v>
      </c>
      <c r="AX18" s="383">
        <v>0</v>
      </c>
      <c r="AY18" s="383">
        <v>0</v>
      </c>
      <c r="AZ18" s="383">
        <v>0</v>
      </c>
      <c r="BA18" s="383">
        <v>0</v>
      </c>
      <c r="BB18" s="383">
        <v>0</v>
      </c>
      <c r="BC18" s="383">
        <v>0</v>
      </c>
      <c r="BD18" s="383">
        <v>0</v>
      </c>
      <c r="BE18" s="383">
        <v>0</v>
      </c>
      <c r="BF18" s="383">
        <v>0</v>
      </c>
      <c r="BG18" s="383">
        <v>0</v>
      </c>
      <c r="BH18" s="383">
        <v>0</v>
      </c>
      <c r="BI18" s="383">
        <v>0</v>
      </c>
      <c r="BJ18" s="383">
        <v>0</v>
      </c>
      <c r="BK18" s="383">
        <v>0</v>
      </c>
      <c r="BL18" s="383">
        <v>0</v>
      </c>
      <c r="BM18" s="383">
        <v>0</v>
      </c>
      <c r="BN18" s="383">
        <v>0</v>
      </c>
      <c r="BO18" s="383">
        <v>0</v>
      </c>
      <c r="BP18" s="383">
        <v>0</v>
      </c>
      <c r="BQ18" s="383">
        <v>0</v>
      </c>
      <c r="BR18" s="383">
        <v>0</v>
      </c>
      <c r="BS18" s="383">
        <v>0</v>
      </c>
      <c r="BT18" s="383">
        <v>0</v>
      </c>
      <c r="BU18" s="383">
        <v>0</v>
      </c>
      <c r="BV18" s="383">
        <v>0</v>
      </c>
      <c r="BW18" s="383">
        <v>0</v>
      </c>
      <c r="BX18" s="383">
        <v>0</v>
      </c>
      <c r="BY18" s="383">
        <v>0</v>
      </c>
      <c r="BZ18" s="383">
        <v>0</v>
      </c>
      <c r="CA18" s="383">
        <v>0</v>
      </c>
      <c r="CB18" s="383">
        <v>0</v>
      </c>
      <c r="CC18" s="383">
        <v>0</v>
      </c>
      <c r="CD18" s="383">
        <v>0</v>
      </c>
      <c r="CE18" s="383">
        <v>0</v>
      </c>
      <c r="CF18" s="383">
        <v>0</v>
      </c>
      <c r="CG18" s="383">
        <v>0</v>
      </c>
      <c r="CH18" s="383">
        <v>0</v>
      </c>
      <c r="CI18" s="383">
        <v>0</v>
      </c>
      <c r="CJ18" s="383">
        <v>0</v>
      </c>
      <c r="CK18" s="383">
        <v>0</v>
      </c>
      <c r="CL18" s="383">
        <v>0</v>
      </c>
      <c r="CM18" s="383">
        <v>0</v>
      </c>
      <c r="CN18" s="383">
        <v>0</v>
      </c>
      <c r="CO18" s="383">
        <v>0</v>
      </c>
      <c r="CP18" s="383">
        <v>0</v>
      </c>
      <c r="CQ18" s="383">
        <v>0</v>
      </c>
      <c r="CR18" s="383">
        <v>0</v>
      </c>
      <c r="CS18" s="383">
        <v>0</v>
      </c>
      <c r="CT18" s="383">
        <v>0</v>
      </c>
      <c r="CU18" s="383">
        <v>0</v>
      </c>
      <c r="CV18" s="383">
        <v>0</v>
      </c>
      <c r="CW18" s="383">
        <v>0</v>
      </c>
      <c r="CX18" s="383">
        <v>0</v>
      </c>
      <c r="CY18" s="383">
        <v>0</v>
      </c>
      <c r="CZ18" s="383">
        <v>0</v>
      </c>
      <c r="DA18" s="383">
        <v>0</v>
      </c>
      <c r="DB18" s="383">
        <v>0</v>
      </c>
      <c r="DC18" s="383">
        <v>0</v>
      </c>
      <c r="DD18" s="383">
        <v>0</v>
      </c>
      <c r="DE18" s="383">
        <v>0</v>
      </c>
      <c r="DF18" s="384">
        <v>0</v>
      </c>
    </row>
    <row r="19" spans="1:110" s="381" customFormat="1">
      <c r="A19" s="300" t="s">
        <v>273</v>
      </c>
      <c r="B19" s="301" t="s">
        <v>510</v>
      </c>
      <c r="C19" s="385">
        <v>0</v>
      </c>
      <c r="D19" s="386">
        <v>0</v>
      </c>
      <c r="E19" s="386">
        <v>0</v>
      </c>
      <c r="F19" s="386">
        <v>0</v>
      </c>
      <c r="G19" s="386">
        <v>0</v>
      </c>
      <c r="H19" s="386">
        <v>0</v>
      </c>
      <c r="I19" s="386">
        <v>0</v>
      </c>
      <c r="J19" s="386">
        <v>0</v>
      </c>
      <c r="K19" s="386">
        <v>0</v>
      </c>
      <c r="L19" s="386">
        <v>0</v>
      </c>
      <c r="M19" s="386">
        <v>0</v>
      </c>
      <c r="N19" s="386">
        <v>0</v>
      </c>
      <c r="O19" s="386">
        <v>0</v>
      </c>
      <c r="P19" s="386">
        <v>0</v>
      </c>
      <c r="Q19" s="386">
        <v>0.25829875518672196</v>
      </c>
      <c r="R19" s="386">
        <v>0</v>
      </c>
      <c r="S19" s="386">
        <v>0</v>
      </c>
      <c r="T19" s="386">
        <v>0</v>
      </c>
      <c r="U19" s="386">
        <v>0</v>
      </c>
      <c r="V19" s="386">
        <v>0</v>
      </c>
      <c r="W19" s="386">
        <v>0</v>
      </c>
      <c r="X19" s="386">
        <v>0</v>
      </c>
      <c r="Y19" s="386">
        <v>0</v>
      </c>
      <c r="Z19" s="386">
        <v>0</v>
      </c>
      <c r="AA19" s="386">
        <v>0</v>
      </c>
      <c r="AB19" s="386">
        <v>0</v>
      </c>
      <c r="AC19" s="386">
        <v>0</v>
      </c>
      <c r="AD19" s="386">
        <v>0</v>
      </c>
      <c r="AE19" s="386">
        <v>0</v>
      </c>
      <c r="AF19" s="386">
        <v>0</v>
      </c>
      <c r="AG19" s="386">
        <v>0</v>
      </c>
      <c r="AH19" s="386">
        <v>0</v>
      </c>
      <c r="AI19" s="386">
        <v>0</v>
      </c>
      <c r="AJ19" s="386">
        <v>0</v>
      </c>
      <c r="AK19" s="386">
        <v>0</v>
      </c>
      <c r="AL19" s="386">
        <v>0</v>
      </c>
      <c r="AM19" s="386">
        <v>0</v>
      </c>
      <c r="AN19" s="386">
        <v>0</v>
      </c>
      <c r="AO19" s="386">
        <v>0</v>
      </c>
      <c r="AP19" s="386">
        <v>0</v>
      </c>
      <c r="AQ19" s="386">
        <v>0</v>
      </c>
      <c r="AR19" s="386">
        <v>0</v>
      </c>
      <c r="AS19" s="386">
        <v>0</v>
      </c>
      <c r="AT19" s="386">
        <v>0</v>
      </c>
      <c r="AU19" s="386">
        <v>0</v>
      </c>
      <c r="AV19" s="386">
        <v>0</v>
      </c>
      <c r="AW19" s="386">
        <v>0</v>
      </c>
      <c r="AX19" s="386">
        <v>0</v>
      </c>
      <c r="AY19" s="386">
        <v>0</v>
      </c>
      <c r="AZ19" s="386">
        <v>0</v>
      </c>
      <c r="BA19" s="386">
        <v>0</v>
      </c>
      <c r="BB19" s="386">
        <v>0</v>
      </c>
      <c r="BC19" s="386">
        <v>0</v>
      </c>
      <c r="BD19" s="386">
        <v>0</v>
      </c>
      <c r="BE19" s="386">
        <v>0</v>
      </c>
      <c r="BF19" s="386">
        <v>0</v>
      </c>
      <c r="BG19" s="386">
        <v>0</v>
      </c>
      <c r="BH19" s="386">
        <v>0</v>
      </c>
      <c r="BI19" s="386">
        <v>0</v>
      </c>
      <c r="BJ19" s="386">
        <v>0</v>
      </c>
      <c r="BK19" s="386">
        <v>0</v>
      </c>
      <c r="BL19" s="386">
        <v>0</v>
      </c>
      <c r="BM19" s="386">
        <v>0</v>
      </c>
      <c r="BN19" s="386">
        <v>0</v>
      </c>
      <c r="BO19" s="386">
        <v>0</v>
      </c>
      <c r="BP19" s="386">
        <v>0</v>
      </c>
      <c r="BQ19" s="386">
        <v>0</v>
      </c>
      <c r="BR19" s="386">
        <v>0</v>
      </c>
      <c r="BS19" s="386">
        <v>0</v>
      </c>
      <c r="BT19" s="386">
        <v>0</v>
      </c>
      <c r="BU19" s="386">
        <v>0</v>
      </c>
      <c r="BV19" s="386">
        <v>0</v>
      </c>
      <c r="BW19" s="386">
        <v>0</v>
      </c>
      <c r="BX19" s="386">
        <v>0</v>
      </c>
      <c r="BY19" s="386">
        <v>0</v>
      </c>
      <c r="BZ19" s="386">
        <v>0</v>
      </c>
      <c r="CA19" s="386">
        <v>0</v>
      </c>
      <c r="CB19" s="386">
        <v>0</v>
      </c>
      <c r="CC19" s="386">
        <v>0</v>
      </c>
      <c r="CD19" s="386">
        <v>0</v>
      </c>
      <c r="CE19" s="386">
        <v>0</v>
      </c>
      <c r="CF19" s="386">
        <v>0</v>
      </c>
      <c r="CG19" s="386">
        <v>0</v>
      </c>
      <c r="CH19" s="386">
        <v>0</v>
      </c>
      <c r="CI19" s="386">
        <v>0</v>
      </c>
      <c r="CJ19" s="386">
        <v>0</v>
      </c>
      <c r="CK19" s="386">
        <v>0</v>
      </c>
      <c r="CL19" s="386">
        <v>0</v>
      </c>
      <c r="CM19" s="386">
        <v>0</v>
      </c>
      <c r="CN19" s="386">
        <v>0</v>
      </c>
      <c r="CO19" s="386">
        <v>0</v>
      </c>
      <c r="CP19" s="386">
        <v>0</v>
      </c>
      <c r="CQ19" s="386">
        <v>0</v>
      </c>
      <c r="CR19" s="386">
        <v>0</v>
      </c>
      <c r="CS19" s="386">
        <v>0</v>
      </c>
      <c r="CT19" s="386">
        <v>0</v>
      </c>
      <c r="CU19" s="386">
        <v>0</v>
      </c>
      <c r="CV19" s="386">
        <v>0</v>
      </c>
      <c r="CW19" s="386">
        <v>0</v>
      </c>
      <c r="CX19" s="386">
        <v>0</v>
      </c>
      <c r="CY19" s="386">
        <v>0</v>
      </c>
      <c r="CZ19" s="386">
        <v>0</v>
      </c>
      <c r="DA19" s="386">
        <v>0</v>
      </c>
      <c r="DB19" s="386">
        <v>0</v>
      </c>
      <c r="DC19" s="386">
        <v>0</v>
      </c>
      <c r="DD19" s="386">
        <v>0</v>
      </c>
      <c r="DE19" s="386">
        <v>0</v>
      </c>
      <c r="DF19" s="387">
        <v>0</v>
      </c>
    </row>
    <row r="20" spans="1:110" s="381" customFormat="1">
      <c r="A20" s="304" t="s">
        <v>274</v>
      </c>
      <c r="B20" s="305" t="s">
        <v>511</v>
      </c>
      <c r="C20" s="388">
        <v>0</v>
      </c>
      <c r="D20" s="389">
        <v>0</v>
      </c>
      <c r="E20" s="389">
        <v>0</v>
      </c>
      <c r="F20" s="389">
        <v>0</v>
      </c>
      <c r="G20" s="389">
        <v>0</v>
      </c>
      <c r="H20" s="389">
        <v>0</v>
      </c>
      <c r="I20" s="389">
        <v>0</v>
      </c>
      <c r="J20" s="389">
        <v>0</v>
      </c>
      <c r="K20" s="389">
        <v>0</v>
      </c>
      <c r="L20" s="389">
        <v>0</v>
      </c>
      <c r="M20" s="389">
        <v>0</v>
      </c>
      <c r="N20" s="389">
        <v>0</v>
      </c>
      <c r="O20" s="389">
        <v>0</v>
      </c>
      <c r="P20" s="389">
        <v>0</v>
      </c>
      <c r="Q20" s="389">
        <v>0</v>
      </c>
      <c r="R20" s="389">
        <v>0.56033098533772452</v>
      </c>
      <c r="S20" s="389">
        <v>0</v>
      </c>
      <c r="T20" s="389">
        <v>0</v>
      </c>
      <c r="U20" s="389">
        <v>0</v>
      </c>
      <c r="V20" s="389">
        <v>0</v>
      </c>
      <c r="W20" s="389">
        <v>0</v>
      </c>
      <c r="X20" s="389">
        <v>0</v>
      </c>
      <c r="Y20" s="389">
        <v>0</v>
      </c>
      <c r="Z20" s="389">
        <v>0</v>
      </c>
      <c r="AA20" s="389">
        <v>0</v>
      </c>
      <c r="AB20" s="389">
        <v>0</v>
      </c>
      <c r="AC20" s="389">
        <v>0</v>
      </c>
      <c r="AD20" s="389">
        <v>0</v>
      </c>
      <c r="AE20" s="389">
        <v>0</v>
      </c>
      <c r="AF20" s="389">
        <v>0</v>
      </c>
      <c r="AG20" s="389">
        <v>0</v>
      </c>
      <c r="AH20" s="389">
        <v>0</v>
      </c>
      <c r="AI20" s="389">
        <v>0</v>
      </c>
      <c r="AJ20" s="389">
        <v>0</v>
      </c>
      <c r="AK20" s="389">
        <v>0</v>
      </c>
      <c r="AL20" s="389">
        <v>0</v>
      </c>
      <c r="AM20" s="389">
        <v>0</v>
      </c>
      <c r="AN20" s="389">
        <v>0</v>
      </c>
      <c r="AO20" s="389">
        <v>0</v>
      </c>
      <c r="AP20" s="389">
        <v>0</v>
      </c>
      <c r="AQ20" s="389">
        <v>0</v>
      </c>
      <c r="AR20" s="389">
        <v>0</v>
      </c>
      <c r="AS20" s="389">
        <v>0</v>
      </c>
      <c r="AT20" s="389">
        <v>0</v>
      </c>
      <c r="AU20" s="389">
        <v>0</v>
      </c>
      <c r="AV20" s="389">
        <v>0</v>
      </c>
      <c r="AW20" s="389">
        <v>0</v>
      </c>
      <c r="AX20" s="389">
        <v>0</v>
      </c>
      <c r="AY20" s="389">
        <v>0</v>
      </c>
      <c r="AZ20" s="389">
        <v>0</v>
      </c>
      <c r="BA20" s="389">
        <v>0</v>
      </c>
      <c r="BB20" s="389">
        <v>0</v>
      </c>
      <c r="BC20" s="389">
        <v>0</v>
      </c>
      <c r="BD20" s="389">
        <v>0</v>
      </c>
      <c r="BE20" s="389">
        <v>0</v>
      </c>
      <c r="BF20" s="389">
        <v>0</v>
      </c>
      <c r="BG20" s="389">
        <v>0</v>
      </c>
      <c r="BH20" s="389">
        <v>0</v>
      </c>
      <c r="BI20" s="389">
        <v>0</v>
      </c>
      <c r="BJ20" s="389">
        <v>0</v>
      </c>
      <c r="BK20" s="389">
        <v>0</v>
      </c>
      <c r="BL20" s="389">
        <v>0</v>
      </c>
      <c r="BM20" s="389">
        <v>0</v>
      </c>
      <c r="BN20" s="389">
        <v>0</v>
      </c>
      <c r="BO20" s="389">
        <v>0</v>
      </c>
      <c r="BP20" s="389">
        <v>0</v>
      </c>
      <c r="BQ20" s="389">
        <v>0</v>
      </c>
      <c r="BR20" s="389">
        <v>0</v>
      </c>
      <c r="BS20" s="389">
        <v>0</v>
      </c>
      <c r="BT20" s="389">
        <v>0</v>
      </c>
      <c r="BU20" s="389">
        <v>0</v>
      </c>
      <c r="BV20" s="389">
        <v>0</v>
      </c>
      <c r="BW20" s="389">
        <v>0</v>
      </c>
      <c r="BX20" s="389">
        <v>0</v>
      </c>
      <c r="BY20" s="389">
        <v>0</v>
      </c>
      <c r="BZ20" s="389">
        <v>0</v>
      </c>
      <c r="CA20" s="389">
        <v>0</v>
      </c>
      <c r="CB20" s="389">
        <v>0</v>
      </c>
      <c r="CC20" s="389">
        <v>0</v>
      </c>
      <c r="CD20" s="389">
        <v>0</v>
      </c>
      <c r="CE20" s="389">
        <v>0</v>
      </c>
      <c r="CF20" s="389">
        <v>0</v>
      </c>
      <c r="CG20" s="389">
        <v>0</v>
      </c>
      <c r="CH20" s="389">
        <v>0</v>
      </c>
      <c r="CI20" s="389">
        <v>0</v>
      </c>
      <c r="CJ20" s="389">
        <v>0</v>
      </c>
      <c r="CK20" s="389">
        <v>0</v>
      </c>
      <c r="CL20" s="389">
        <v>0</v>
      </c>
      <c r="CM20" s="389">
        <v>0</v>
      </c>
      <c r="CN20" s="389">
        <v>0</v>
      </c>
      <c r="CO20" s="389">
        <v>0</v>
      </c>
      <c r="CP20" s="389">
        <v>0</v>
      </c>
      <c r="CQ20" s="389">
        <v>0</v>
      </c>
      <c r="CR20" s="389">
        <v>0</v>
      </c>
      <c r="CS20" s="389">
        <v>0</v>
      </c>
      <c r="CT20" s="389">
        <v>0</v>
      </c>
      <c r="CU20" s="389">
        <v>0</v>
      </c>
      <c r="CV20" s="389">
        <v>0</v>
      </c>
      <c r="CW20" s="389">
        <v>0</v>
      </c>
      <c r="CX20" s="389">
        <v>0</v>
      </c>
      <c r="CY20" s="389">
        <v>0</v>
      </c>
      <c r="CZ20" s="389">
        <v>0</v>
      </c>
      <c r="DA20" s="389">
        <v>0</v>
      </c>
      <c r="DB20" s="389">
        <v>0</v>
      </c>
      <c r="DC20" s="389">
        <v>0</v>
      </c>
      <c r="DD20" s="389">
        <v>0</v>
      </c>
      <c r="DE20" s="389">
        <v>0</v>
      </c>
      <c r="DF20" s="390">
        <v>0</v>
      </c>
    </row>
    <row r="21" spans="1:110" s="381" customFormat="1">
      <c r="A21" s="298" t="s">
        <v>275</v>
      </c>
      <c r="B21" s="299" t="s">
        <v>512</v>
      </c>
      <c r="C21" s="382">
        <v>0</v>
      </c>
      <c r="D21" s="383">
        <v>0</v>
      </c>
      <c r="E21" s="383">
        <v>0</v>
      </c>
      <c r="F21" s="383">
        <v>0</v>
      </c>
      <c r="G21" s="383">
        <v>0</v>
      </c>
      <c r="H21" s="383">
        <v>0</v>
      </c>
      <c r="I21" s="383">
        <v>0</v>
      </c>
      <c r="J21" s="383">
        <v>0</v>
      </c>
      <c r="K21" s="383">
        <v>0</v>
      </c>
      <c r="L21" s="383">
        <v>0</v>
      </c>
      <c r="M21" s="383">
        <v>0</v>
      </c>
      <c r="N21" s="383">
        <v>0</v>
      </c>
      <c r="O21" s="383">
        <v>0</v>
      </c>
      <c r="P21" s="383">
        <v>0</v>
      </c>
      <c r="Q21" s="383">
        <v>0</v>
      </c>
      <c r="R21" s="383">
        <v>0</v>
      </c>
      <c r="S21" s="383">
        <v>0.55569857243154686</v>
      </c>
      <c r="T21" s="383">
        <v>0</v>
      </c>
      <c r="U21" s="383">
        <v>0</v>
      </c>
      <c r="V21" s="383">
        <v>0</v>
      </c>
      <c r="W21" s="383">
        <v>0</v>
      </c>
      <c r="X21" s="383">
        <v>0</v>
      </c>
      <c r="Y21" s="383">
        <v>0</v>
      </c>
      <c r="Z21" s="383">
        <v>0</v>
      </c>
      <c r="AA21" s="383">
        <v>0</v>
      </c>
      <c r="AB21" s="383">
        <v>0</v>
      </c>
      <c r="AC21" s="383">
        <v>0</v>
      </c>
      <c r="AD21" s="383">
        <v>0</v>
      </c>
      <c r="AE21" s="383">
        <v>0</v>
      </c>
      <c r="AF21" s="383">
        <v>0</v>
      </c>
      <c r="AG21" s="383">
        <v>0</v>
      </c>
      <c r="AH21" s="383">
        <v>0</v>
      </c>
      <c r="AI21" s="383">
        <v>0</v>
      </c>
      <c r="AJ21" s="383">
        <v>0</v>
      </c>
      <c r="AK21" s="383">
        <v>0</v>
      </c>
      <c r="AL21" s="383">
        <v>0</v>
      </c>
      <c r="AM21" s="383">
        <v>0</v>
      </c>
      <c r="AN21" s="383">
        <v>0</v>
      </c>
      <c r="AO21" s="383">
        <v>0</v>
      </c>
      <c r="AP21" s="383">
        <v>0</v>
      </c>
      <c r="AQ21" s="383">
        <v>0</v>
      </c>
      <c r="AR21" s="383">
        <v>0</v>
      </c>
      <c r="AS21" s="383">
        <v>0</v>
      </c>
      <c r="AT21" s="383">
        <v>0</v>
      </c>
      <c r="AU21" s="383">
        <v>0</v>
      </c>
      <c r="AV21" s="383">
        <v>0</v>
      </c>
      <c r="AW21" s="383">
        <v>0</v>
      </c>
      <c r="AX21" s="383">
        <v>0</v>
      </c>
      <c r="AY21" s="383">
        <v>0</v>
      </c>
      <c r="AZ21" s="383">
        <v>0</v>
      </c>
      <c r="BA21" s="383">
        <v>0</v>
      </c>
      <c r="BB21" s="383">
        <v>0</v>
      </c>
      <c r="BC21" s="383">
        <v>0</v>
      </c>
      <c r="BD21" s="383">
        <v>0</v>
      </c>
      <c r="BE21" s="383">
        <v>0</v>
      </c>
      <c r="BF21" s="383">
        <v>0</v>
      </c>
      <c r="BG21" s="383">
        <v>0</v>
      </c>
      <c r="BH21" s="383">
        <v>0</v>
      </c>
      <c r="BI21" s="383">
        <v>0</v>
      </c>
      <c r="BJ21" s="383">
        <v>0</v>
      </c>
      <c r="BK21" s="383">
        <v>0</v>
      </c>
      <c r="BL21" s="383">
        <v>0</v>
      </c>
      <c r="BM21" s="383">
        <v>0</v>
      </c>
      <c r="BN21" s="383">
        <v>0</v>
      </c>
      <c r="BO21" s="383">
        <v>0</v>
      </c>
      <c r="BP21" s="383">
        <v>0</v>
      </c>
      <c r="BQ21" s="383">
        <v>0</v>
      </c>
      <c r="BR21" s="383">
        <v>0</v>
      </c>
      <c r="BS21" s="383">
        <v>0</v>
      </c>
      <c r="BT21" s="383">
        <v>0</v>
      </c>
      <c r="BU21" s="383">
        <v>0</v>
      </c>
      <c r="BV21" s="383">
        <v>0</v>
      </c>
      <c r="BW21" s="383">
        <v>0</v>
      </c>
      <c r="BX21" s="383">
        <v>0</v>
      </c>
      <c r="BY21" s="383">
        <v>0</v>
      </c>
      <c r="BZ21" s="383">
        <v>0</v>
      </c>
      <c r="CA21" s="383">
        <v>0</v>
      </c>
      <c r="CB21" s="383">
        <v>0</v>
      </c>
      <c r="CC21" s="383">
        <v>0</v>
      </c>
      <c r="CD21" s="383">
        <v>0</v>
      </c>
      <c r="CE21" s="383">
        <v>0</v>
      </c>
      <c r="CF21" s="383">
        <v>0</v>
      </c>
      <c r="CG21" s="383">
        <v>0</v>
      </c>
      <c r="CH21" s="383">
        <v>0</v>
      </c>
      <c r="CI21" s="383">
        <v>0</v>
      </c>
      <c r="CJ21" s="383">
        <v>0</v>
      </c>
      <c r="CK21" s="383">
        <v>0</v>
      </c>
      <c r="CL21" s="383">
        <v>0</v>
      </c>
      <c r="CM21" s="383">
        <v>0</v>
      </c>
      <c r="CN21" s="383">
        <v>0</v>
      </c>
      <c r="CO21" s="383">
        <v>0</v>
      </c>
      <c r="CP21" s="383">
        <v>0</v>
      </c>
      <c r="CQ21" s="383">
        <v>0</v>
      </c>
      <c r="CR21" s="383">
        <v>0</v>
      </c>
      <c r="CS21" s="383">
        <v>0</v>
      </c>
      <c r="CT21" s="383">
        <v>0</v>
      </c>
      <c r="CU21" s="383">
        <v>0</v>
      </c>
      <c r="CV21" s="383">
        <v>0</v>
      </c>
      <c r="CW21" s="383">
        <v>0</v>
      </c>
      <c r="CX21" s="383">
        <v>0</v>
      </c>
      <c r="CY21" s="383">
        <v>0</v>
      </c>
      <c r="CZ21" s="383">
        <v>0</v>
      </c>
      <c r="DA21" s="383">
        <v>0</v>
      </c>
      <c r="DB21" s="383">
        <v>0</v>
      </c>
      <c r="DC21" s="383">
        <v>0</v>
      </c>
      <c r="DD21" s="383">
        <v>0</v>
      </c>
      <c r="DE21" s="383">
        <v>0</v>
      </c>
      <c r="DF21" s="384">
        <v>0</v>
      </c>
    </row>
    <row r="22" spans="1:110" s="381" customFormat="1">
      <c r="A22" s="298" t="s">
        <v>276</v>
      </c>
      <c r="B22" s="299" t="s">
        <v>513</v>
      </c>
      <c r="C22" s="382">
        <v>0</v>
      </c>
      <c r="D22" s="383">
        <v>0</v>
      </c>
      <c r="E22" s="383">
        <v>0</v>
      </c>
      <c r="F22" s="383">
        <v>0</v>
      </c>
      <c r="G22" s="383">
        <v>0</v>
      </c>
      <c r="H22" s="383">
        <v>0</v>
      </c>
      <c r="I22" s="383">
        <v>0</v>
      </c>
      <c r="J22" s="383">
        <v>0</v>
      </c>
      <c r="K22" s="383">
        <v>0</v>
      </c>
      <c r="L22" s="383">
        <v>0</v>
      </c>
      <c r="M22" s="383">
        <v>0</v>
      </c>
      <c r="N22" s="383">
        <v>0</v>
      </c>
      <c r="O22" s="383">
        <v>0</v>
      </c>
      <c r="P22" s="383">
        <v>0</v>
      </c>
      <c r="Q22" s="383">
        <v>0</v>
      </c>
      <c r="R22" s="383">
        <v>0</v>
      </c>
      <c r="S22" s="383">
        <v>0</v>
      </c>
      <c r="T22" s="383">
        <v>0.56359217450688948</v>
      </c>
      <c r="U22" s="383">
        <v>0</v>
      </c>
      <c r="V22" s="383">
        <v>0</v>
      </c>
      <c r="W22" s="383">
        <v>0</v>
      </c>
      <c r="X22" s="383">
        <v>0</v>
      </c>
      <c r="Y22" s="383">
        <v>0</v>
      </c>
      <c r="Z22" s="383">
        <v>0</v>
      </c>
      <c r="AA22" s="383">
        <v>0</v>
      </c>
      <c r="AB22" s="383">
        <v>0</v>
      </c>
      <c r="AC22" s="383">
        <v>0</v>
      </c>
      <c r="AD22" s="383">
        <v>0</v>
      </c>
      <c r="AE22" s="383">
        <v>0</v>
      </c>
      <c r="AF22" s="383">
        <v>0</v>
      </c>
      <c r="AG22" s="383">
        <v>0</v>
      </c>
      <c r="AH22" s="383">
        <v>0</v>
      </c>
      <c r="AI22" s="383">
        <v>0</v>
      </c>
      <c r="AJ22" s="383">
        <v>0</v>
      </c>
      <c r="AK22" s="383">
        <v>0</v>
      </c>
      <c r="AL22" s="383">
        <v>0</v>
      </c>
      <c r="AM22" s="383">
        <v>0</v>
      </c>
      <c r="AN22" s="383">
        <v>0</v>
      </c>
      <c r="AO22" s="383">
        <v>0</v>
      </c>
      <c r="AP22" s="383">
        <v>0</v>
      </c>
      <c r="AQ22" s="383">
        <v>0</v>
      </c>
      <c r="AR22" s="383">
        <v>0</v>
      </c>
      <c r="AS22" s="383">
        <v>0</v>
      </c>
      <c r="AT22" s="383">
        <v>0</v>
      </c>
      <c r="AU22" s="383">
        <v>0</v>
      </c>
      <c r="AV22" s="383">
        <v>0</v>
      </c>
      <c r="AW22" s="383">
        <v>0</v>
      </c>
      <c r="AX22" s="383">
        <v>0</v>
      </c>
      <c r="AY22" s="383">
        <v>0</v>
      </c>
      <c r="AZ22" s="383">
        <v>0</v>
      </c>
      <c r="BA22" s="383">
        <v>0</v>
      </c>
      <c r="BB22" s="383">
        <v>0</v>
      </c>
      <c r="BC22" s="383">
        <v>0</v>
      </c>
      <c r="BD22" s="383">
        <v>0</v>
      </c>
      <c r="BE22" s="383">
        <v>0</v>
      </c>
      <c r="BF22" s="383">
        <v>0</v>
      </c>
      <c r="BG22" s="383">
        <v>0</v>
      </c>
      <c r="BH22" s="383">
        <v>0</v>
      </c>
      <c r="BI22" s="383">
        <v>0</v>
      </c>
      <c r="BJ22" s="383">
        <v>0</v>
      </c>
      <c r="BK22" s="383">
        <v>0</v>
      </c>
      <c r="BL22" s="383">
        <v>0</v>
      </c>
      <c r="BM22" s="383">
        <v>0</v>
      </c>
      <c r="BN22" s="383">
        <v>0</v>
      </c>
      <c r="BO22" s="383">
        <v>0</v>
      </c>
      <c r="BP22" s="383">
        <v>0</v>
      </c>
      <c r="BQ22" s="383">
        <v>0</v>
      </c>
      <c r="BR22" s="383">
        <v>0</v>
      </c>
      <c r="BS22" s="383">
        <v>0</v>
      </c>
      <c r="BT22" s="383">
        <v>0</v>
      </c>
      <c r="BU22" s="383">
        <v>0</v>
      </c>
      <c r="BV22" s="383">
        <v>0</v>
      </c>
      <c r="BW22" s="383">
        <v>0</v>
      </c>
      <c r="BX22" s="383">
        <v>0</v>
      </c>
      <c r="BY22" s="383">
        <v>0</v>
      </c>
      <c r="BZ22" s="383">
        <v>0</v>
      </c>
      <c r="CA22" s="383">
        <v>0</v>
      </c>
      <c r="CB22" s="383">
        <v>0</v>
      </c>
      <c r="CC22" s="383">
        <v>0</v>
      </c>
      <c r="CD22" s="383">
        <v>0</v>
      </c>
      <c r="CE22" s="383">
        <v>0</v>
      </c>
      <c r="CF22" s="383">
        <v>0</v>
      </c>
      <c r="CG22" s="383">
        <v>0</v>
      </c>
      <c r="CH22" s="383">
        <v>0</v>
      </c>
      <c r="CI22" s="383">
        <v>0</v>
      </c>
      <c r="CJ22" s="383">
        <v>0</v>
      </c>
      <c r="CK22" s="383">
        <v>0</v>
      </c>
      <c r="CL22" s="383">
        <v>0</v>
      </c>
      <c r="CM22" s="383">
        <v>0</v>
      </c>
      <c r="CN22" s="383">
        <v>0</v>
      </c>
      <c r="CO22" s="383">
        <v>0</v>
      </c>
      <c r="CP22" s="383">
        <v>0</v>
      </c>
      <c r="CQ22" s="383">
        <v>0</v>
      </c>
      <c r="CR22" s="383">
        <v>0</v>
      </c>
      <c r="CS22" s="383">
        <v>0</v>
      </c>
      <c r="CT22" s="383">
        <v>0</v>
      </c>
      <c r="CU22" s="383">
        <v>0</v>
      </c>
      <c r="CV22" s="383">
        <v>0</v>
      </c>
      <c r="CW22" s="383">
        <v>0</v>
      </c>
      <c r="CX22" s="383">
        <v>0</v>
      </c>
      <c r="CY22" s="383">
        <v>0</v>
      </c>
      <c r="CZ22" s="383">
        <v>0</v>
      </c>
      <c r="DA22" s="383">
        <v>0</v>
      </c>
      <c r="DB22" s="383">
        <v>0</v>
      </c>
      <c r="DC22" s="383">
        <v>0</v>
      </c>
      <c r="DD22" s="383">
        <v>0</v>
      </c>
      <c r="DE22" s="383">
        <v>0</v>
      </c>
      <c r="DF22" s="384">
        <v>0</v>
      </c>
    </row>
    <row r="23" spans="1:110" s="381" customFormat="1">
      <c r="A23" s="298" t="s">
        <v>277</v>
      </c>
      <c r="B23" s="299" t="s">
        <v>514</v>
      </c>
      <c r="C23" s="382">
        <v>0</v>
      </c>
      <c r="D23" s="383">
        <v>0</v>
      </c>
      <c r="E23" s="383">
        <v>0</v>
      </c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v>0</v>
      </c>
      <c r="L23" s="383">
        <v>0</v>
      </c>
      <c r="M23" s="383">
        <v>0</v>
      </c>
      <c r="N23" s="383">
        <v>0</v>
      </c>
      <c r="O23" s="383">
        <v>0</v>
      </c>
      <c r="P23" s="383">
        <v>0</v>
      </c>
      <c r="Q23" s="383">
        <v>0</v>
      </c>
      <c r="R23" s="383">
        <v>0</v>
      </c>
      <c r="S23" s="383">
        <v>0</v>
      </c>
      <c r="T23" s="383">
        <v>0</v>
      </c>
      <c r="U23" s="383">
        <v>3.4839412084921029E-2</v>
      </c>
      <c r="V23" s="383">
        <v>0</v>
      </c>
      <c r="W23" s="383">
        <v>0</v>
      </c>
      <c r="X23" s="383">
        <v>0</v>
      </c>
      <c r="Y23" s="383">
        <v>0</v>
      </c>
      <c r="Z23" s="383">
        <v>0</v>
      </c>
      <c r="AA23" s="383">
        <v>0</v>
      </c>
      <c r="AB23" s="383">
        <v>0</v>
      </c>
      <c r="AC23" s="383">
        <v>0</v>
      </c>
      <c r="AD23" s="383">
        <v>0</v>
      </c>
      <c r="AE23" s="383">
        <v>0</v>
      </c>
      <c r="AF23" s="383">
        <v>0</v>
      </c>
      <c r="AG23" s="383">
        <v>0</v>
      </c>
      <c r="AH23" s="383">
        <v>0</v>
      </c>
      <c r="AI23" s="383">
        <v>0</v>
      </c>
      <c r="AJ23" s="383">
        <v>0</v>
      </c>
      <c r="AK23" s="383">
        <v>0</v>
      </c>
      <c r="AL23" s="383">
        <v>0</v>
      </c>
      <c r="AM23" s="383">
        <v>0</v>
      </c>
      <c r="AN23" s="383">
        <v>0</v>
      </c>
      <c r="AO23" s="383">
        <v>0</v>
      </c>
      <c r="AP23" s="383">
        <v>0</v>
      </c>
      <c r="AQ23" s="383">
        <v>0</v>
      </c>
      <c r="AR23" s="383">
        <v>0</v>
      </c>
      <c r="AS23" s="383">
        <v>0</v>
      </c>
      <c r="AT23" s="383">
        <v>0</v>
      </c>
      <c r="AU23" s="383">
        <v>0</v>
      </c>
      <c r="AV23" s="383">
        <v>0</v>
      </c>
      <c r="AW23" s="383">
        <v>0</v>
      </c>
      <c r="AX23" s="383">
        <v>0</v>
      </c>
      <c r="AY23" s="383">
        <v>0</v>
      </c>
      <c r="AZ23" s="383">
        <v>0</v>
      </c>
      <c r="BA23" s="383">
        <v>0</v>
      </c>
      <c r="BB23" s="383">
        <v>0</v>
      </c>
      <c r="BC23" s="383">
        <v>0</v>
      </c>
      <c r="BD23" s="383">
        <v>0</v>
      </c>
      <c r="BE23" s="383">
        <v>0</v>
      </c>
      <c r="BF23" s="383">
        <v>0</v>
      </c>
      <c r="BG23" s="383">
        <v>0</v>
      </c>
      <c r="BH23" s="383">
        <v>0</v>
      </c>
      <c r="BI23" s="383">
        <v>0</v>
      </c>
      <c r="BJ23" s="383">
        <v>0</v>
      </c>
      <c r="BK23" s="383">
        <v>0</v>
      </c>
      <c r="BL23" s="383">
        <v>0</v>
      </c>
      <c r="BM23" s="383">
        <v>0</v>
      </c>
      <c r="BN23" s="383">
        <v>0</v>
      </c>
      <c r="BO23" s="383">
        <v>0</v>
      </c>
      <c r="BP23" s="383">
        <v>0</v>
      </c>
      <c r="BQ23" s="383">
        <v>0</v>
      </c>
      <c r="BR23" s="383">
        <v>0</v>
      </c>
      <c r="BS23" s="383">
        <v>0</v>
      </c>
      <c r="BT23" s="383">
        <v>0</v>
      </c>
      <c r="BU23" s="383">
        <v>0</v>
      </c>
      <c r="BV23" s="383">
        <v>0</v>
      </c>
      <c r="BW23" s="383">
        <v>0</v>
      </c>
      <c r="BX23" s="383">
        <v>0</v>
      </c>
      <c r="BY23" s="383">
        <v>0</v>
      </c>
      <c r="BZ23" s="383">
        <v>0</v>
      </c>
      <c r="CA23" s="383">
        <v>0</v>
      </c>
      <c r="CB23" s="383">
        <v>0</v>
      </c>
      <c r="CC23" s="383">
        <v>0</v>
      </c>
      <c r="CD23" s="383">
        <v>0</v>
      </c>
      <c r="CE23" s="383">
        <v>0</v>
      </c>
      <c r="CF23" s="383">
        <v>0</v>
      </c>
      <c r="CG23" s="383">
        <v>0</v>
      </c>
      <c r="CH23" s="383">
        <v>0</v>
      </c>
      <c r="CI23" s="383">
        <v>0</v>
      </c>
      <c r="CJ23" s="383">
        <v>0</v>
      </c>
      <c r="CK23" s="383">
        <v>0</v>
      </c>
      <c r="CL23" s="383">
        <v>0</v>
      </c>
      <c r="CM23" s="383">
        <v>0</v>
      </c>
      <c r="CN23" s="383">
        <v>0</v>
      </c>
      <c r="CO23" s="383">
        <v>0</v>
      </c>
      <c r="CP23" s="383">
        <v>0</v>
      </c>
      <c r="CQ23" s="383">
        <v>0</v>
      </c>
      <c r="CR23" s="383">
        <v>0</v>
      </c>
      <c r="CS23" s="383">
        <v>0</v>
      </c>
      <c r="CT23" s="383">
        <v>0</v>
      </c>
      <c r="CU23" s="383">
        <v>0</v>
      </c>
      <c r="CV23" s="383">
        <v>0</v>
      </c>
      <c r="CW23" s="383">
        <v>0</v>
      </c>
      <c r="CX23" s="383">
        <v>0</v>
      </c>
      <c r="CY23" s="383">
        <v>0</v>
      </c>
      <c r="CZ23" s="383">
        <v>0</v>
      </c>
      <c r="DA23" s="383">
        <v>0</v>
      </c>
      <c r="DB23" s="383">
        <v>0</v>
      </c>
      <c r="DC23" s="383">
        <v>0</v>
      </c>
      <c r="DD23" s="383">
        <v>0</v>
      </c>
      <c r="DE23" s="383">
        <v>0</v>
      </c>
      <c r="DF23" s="384">
        <v>0</v>
      </c>
    </row>
    <row r="24" spans="1:110" s="381" customFormat="1">
      <c r="A24" s="300" t="s">
        <v>278</v>
      </c>
      <c r="B24" s="301" t="s">
        <v>515</v>
      </c>
      <c r="C24" s="385">
        <v>0</v>
      </c>
      <c r="D24" s="386">
        <v>0</v>
      </c>
      <c r="E24" s="386">
        <v>0</v>
      </c>
      <c r="F24" s="386">
        <v>0</v>
      </c>
      <c r="G24" s="386">
        <v>0</v>
      </c>
      <c r="H24" s="386">
        <v>0</v>
      </c>
      <c r="I24" s="386">
        <v>0</v>
      </c>
      <c r="J24" s="386">
        <v>0</v>
      </c>
      <c r="K24" s="386">
        <v>0</v>
      </c>
      <c r="L24" s="386">
        <v>0</v>
      </c>
      <c r="M24" s="386">
        <v>0</v>
      </c>
      <c r="N24" s="386">
        <v>0</v>
      </c>
      <c r="O24" s="386">
        <v>0</v>
      </c>
      <c r="P24" s="386">
        <v>0</v>
      </c>
      <c r="Q24" s="386">
        <v>0</v>
      </c>
      <c r="R24" s="386">
        <v>0</v>
      </c>
      <c r="S24" s="386">
        <v>0</v>
      </c>
      <c r="T24" s="386">
        <v>0</v>
      </c>
      <c r="U24" s="386">
        <v>0</v>
      </c>
      <c r="V24" s="386">
        <v>0.16129478968322664</v>
      </c>
      <c r="W24" s="386">
        <v>0</v>
      </c>
      <c r="X24" s="386">
        <v>0</v>
      </c>
      <c r="Y24" s="386">
        <v>0</v>
      </c>
      <c r="Z24" s="386">
        <v>0</v>
      </c>
      <c r="AA24" s="386">
        <v>0</v>
      </c>
      <c r="AB24" s="386">
        <v>0</v>
      </c>
      <c r="AC24" s="386">
        <v>0</v>
      </c>
      <c r="AD24" s="386">
        <v>0</v>
      </c>
      <c r="AE24" s="386">
        <v>0</v>
      </c>
      <c r="AF24" s="386">
        <v>0</v>
      </c>
      <c r="AG24" s="386">
        <v>0</v>
      </c>
      <c r="AH24" s="386">
        <v>0</v>
      </c>
      <c r="AI24" s="386">
        <v>0</v>
      </c>
      <c r="AJ24" s="386">
        <v>0</v>
      </c>
      <c r="AK24" s="386">
        <v>0</v>
      </c>
      <c r="AL24" s="386">
        <v>0</v>
      </c>
      <c r="AM24" s="386">
        <v>0</v>
      </c>
      <c r="AN24" s="386">
        <v>0</v>
      </c>
      <c r="AO24" s="386">
        <v>0</v>
      </c>
      <c r="AP24" s="386">
        <v>0</v>
      </c>
      <c r="AQ24" s="386">
        <v>0</v>
      </c>
      <c r="AR24" s="386">
        <v>0</v>
      </c>
      <c r="AS24" s="386">
        <v>0</v>
      </c>
      <c r="AT24" s="386">
        <v>0</v>
      </c>
      <c r="AU24" s="386">
        <v>0</v>
      </c>
      <c r="AV24" s="386">
        <v>0</v>
      </c>
      <c r="AW24" s="386">
        <v>0</v>
      </c>
      <c r="AX24" s="386">
        <v>0</v>
      </c>
      <c r="AY24" s="386">
        <v>0</v>
      </c>
      <c r="AZ24" s="386">
        <v>0</v>
      </c>
      <c r="BA24" s="386">
        <v>0</v>
      </c>
      <c r="BB24" s="386">
        <v>0</v>
      </c>
      <c r="BC24" s="386">
        <v>0</v>
      </c>
      <c r="BD24" s="386">
        <v>0</v>
      </c>
      <c r="BE24" s="386">
        <v>0</v>
      </c>
      <c r="BF24" s="386">
        <v>0</v>
      </c>
      <c r="BG24" s="386">
        <v>0</v>
      </c>
      <c r="BH24" s="386">
        <v>0</v>
      </c>
      <c r="BI24" s="386">
        <v>0</v>
      </c>
      <c r="BJ24" s="386">
        <v>0</v>
      </c>
      <c r="BK24" s="386">
        <v>0</v>
      </c>
      <c r="BL24" s="386">
        <v>0</v>
      </c>
      <c r="BM24" s="386">
        <v>0</v>
      </c>
      <c r="BN24" s="386">
        <v>0</v>
      </c>
      <c r="BO24" s="386">
        <v>0</v>
      </c>
      <c r="BP24" s="386">
        <v>0</v>
      </c>
      <c r="BQ24" s="386">
        <v>0</v>
      </c>
      <c r="BR24" s="386">
        <v>0</v>
      </c>
      <c r="BS24" s="386">
        <v>0</v>
      </c>
      <c r="BT24" s="386">
        <v>0</v>
      </c>
      <c r="BU24" s="386">
        <v>0</v>
      </c>
      <c r="BV24" s="386">
        <v>0</v>
      </c>
      <c r="BW24" s="386">
        <v>0</v>
      </c>
      <c r="BX24" s="386">
        <v>0</v>
      </c>
      <c r="BY24" s="386">
        <v>0</v>
      </c>
      <c r="BZ24" s="386">
        <v>0</v>
      </c>
      <c r="CA24" s="386">
        <v>0</v>
      </c>
      <c r="CB24" s="386">
        <v>0</v>
      </c>
      <c r="CC24" s="386">
        <v>0</v>
      </c>
      <c r="CD24" s="386">
        <v>0</v>
      </c>
      <c r="CE24" s="386">
        <v>0</v>
      </c>
      <c r="CF24" s="386">
        <v>0</v>
      </c>
      <c r="CG24" s="386">
        <v>0</v>
      </c>
      <c r="CH24" s="386">
        <v>0</v>
      </c>
      <c r="CI24" s="386">
        <v>0</v>
      </c>
      <c r="CJ24" s="386">
        <v>0</v>
      </c>
      <c r="CK24" s="386">
        <v>0</v>
      </c>
      <c r="CL24" s="386">
        <v>0</v>
      </c>
      <c r="CM24" s="386">
        <v>0</v>
      </c>
      <c r="CN24" s="386">
        <v>0</v>
      </c>
      <c r="CO24" s="386">
        <v>0</v>
      </c>
      <c r="CP24" s="386">
        <v>0</v>
      </c>
      <c r="CQ24" s="386">
        <v>0</v>
      </c>
      <c r="CR24" s="386">
        <v>0</v>
      </c>
      <c r="CS24" s="386">
        <v>0</v>
      </c>
      <c r="CT24" s="386">
        <v>0</v>
      </c>
      <c r="CU24" s="386">
        <v>0</v>
      </c>
      <c r="CV24" s="386">
        <v>0</v>
      </c>
      <c r="CW24" s="386">
        <v>0</v>
      </c>
      <c r="CX24" s="386">
        <v>0</v>
      </c>
      <c r="CY24" s="386">
        <v>0</v>
      </c>
      <c r="CZ24" s="386">
        <v>0</v>
      </c>
      <c r="DA24" s="386">
        <v>0</v>
      </c>
      <c r="DB24" s="386">
        <v>0</v>
      </c>
      <c r="DC24" s="386">
        <v>0</v>
      </c>
      <c r="DD24" s="386">
        <v>0</v>
      </c>
      <c r="DE24" s="386">
        <v>0</v>
      </c>
      <c r="DF24" s="387">
        <v>0</v>
      </c>
    </row>
    <row r="25" spans="1:110" s="381" customFormat="1">
      <c r="A25" s="304" t="s">
        <v>279</v>
      </c>
      <c r="B25" s="305" t="s">
        <v>653</v>
      </c>
      <c r="C25" s="388">
        <v>0</v>
      </c>
      <c r="D25" s="389">
        <v>0</v>
      </c>
      <c r="E25" s="389">
        <v>0</v>
      </c>
      <c r="F25" s="389">
        <v>0</v>
      </c>
      <c r="G25" s="389">
        <v>0</v>
      </c>
      <c r="H25" s="389">
        <v>0</v>
      </c>
      <c r="I25" s="389">
        <v>0</v>
      </c>
      <c r="J25" s="389">
        <v>0</v>
      </c>
      <c r="K25" s="389">
        <v>0</v>
      </c>
      <c r="L25" s="389">
        <v>0</v>
      </c>
      <c r="M25" s="389">
        <v>0</v>
      </c>
      <c r="N25" s="389">
        <v>0</v>
      </c>
      <c r="O25" s="389">
        <v>0</v>
      </c>
      <c r="P25" s="389">
        <v>0</v>
      </c>
      <c r="Q25" s="389">
        <v>0</v>
      </c>
      <c r="R25" s="389">
        <v>0</v>
      </c>
      <c r="S25" s="389">
        <v>0</v>
      </c>
      <c r="T25" s="389">
        <v>0</v>
      </c>
      <c r="U25" s="389">
        <v>0</v>
      </c>
      <c r="V25" s="389">
        <v>0</v>
      </c>
      <c r="W25" s="389">
        <v>1.9146608315098179E-3</v>
      </c>
      <c r="X25" s="389">
        <v>0</v>
      </c>
      <c r="Y25" s="389">
        <v>0</v>
      </c>
      <c r="Z25" s="389">
        <v>0</v>
      </c>
      <c r="AA25" s="389">
        <v>0</v>
      </c>
      <c r="AB25" s="389">
        <v>0</v>
      </c>
      <c r="AC25" s="389">
        <v>0</v>
      </c>
      <c r="AD25" s="389">
        <v>0</v>
      </c>
      <c r="AE25" s="389">
        <v>0</v>
      </c>
      <c r="AF25" s="389">
        <v>0</v>
      </c>
      <c r="AG25" s="389">
        <v>0</v>
      </c>
      <c r="AH25" s="389">
        <v>0</v>
      </c>
      <c r="AI25" s="389">
        <v>0</v>
      </c>
      <c r="AJ25" s="389">
        <v>0</v>
      </c>
      <c r="AK25" s="389">
        <v>0</v>
      </c>
      <c r="AL25" s="389">
        <v>0</v>
      </c>
      <c r="AM25" s="389">
        <v>0</v>
      </c>
      <c r="AN25" s="389">
        <v>0</v>
      </c>
      <c r="AO25" s="389">
        <v>0</v>
      </c>
      <c r="AP25" s="389">
        <v>0</v>
      </c>
      <c r="AQ25" s="389">
        <v>0</v>
      </c>
      <c r="AR25" s="389">
        <v>0</v>
      </c>
      <c r="AS25" s="389">
        <v>0</v>
      </c>
      <c r="AT25" s="389">
        <v>0</v>
      </c>
      <c r="AU25" s="389">
        <v>0</v>
      </c>
      <c r="AV25" s="389">
        <v>0</v>
      </c>
      <c r="AW25" s="389">
        <v>0</v>
      </c>
      <c r="AX25" s="389">
        <v>0</v>
      </c>
      <c r="AY25" s="389">
        <v>0</v>
      </c>
      <c r="AZ25" s="389">
        <v>0</v>
      </c>
      <c r="BA25" s="389">
        <v>0</v>
      </c>
      <c r="BB25" s="389">
        <v>0</v>
      </c>
      <c r="BC25" s="389">
        <v>0</v>
      </c>
      <c r="BD25" s="389">
        <v>0</v>
      </c>
      <c r="BE25" s="389">
        <v>0</v>
      </c>
      <c r="BF25" s="389">
        <v>0</v>
      </c>
      <c r="BG25" s="389">
        <v>0</v>
      </c>
      <c r="BH25" s="389">
        <v>0</v>
      </c>
      <c r="BI25" s="389">
        <v>0</v>
      </c>
      <c r="BJ25" s="389">
        <v>0</v>
      </c>
      <c r="BK25" s="389">
        <v>0</v>
      </c>
      <c r="BL25" s="389">
        <v>0</v>
      </c>
      <c r="BM25" s="389">
        <v>0</v>
      </c>
      <c r="BN25" s="389">
        <v>0</v>
      </c>
      <c r="BO25" s="389">
        <v>0</v>
      </c>
      <c r="BP25" s="389">
        <v>0</v>
      </c>
      <c r="BQ25" s="389">
        <v>0</v>
      </c>
      <c r="BR25" s="389">
        <v>0</v>
      </c>
      <c r="BS25" s="389">
        <v>0</v>
      </c>
      <c r="BT25" s="389">
        <v>0</v>
      </c>
      <c r="BU25" s="389">
        <v>0</v>
      </c>
      <c r="BV25" s="389">
        <v>0</v>
      </c>
      <c r="BW25" s="389">
        <v>0</v>
      </c>
      <c r="BX25" s="389">
        <v>0</v>
      </c>
      <c r="BY25" s="389">
        <v>0</v>
      </c>
      <c r="BZ25" s="389">
        <v>0</v>
      </c>
      <c r="CA25" s="389">
        <v>0</v>
      </c>
      <c r="CB25" s="389">
        <v>0</v>
      </c>
      <c r="CC25" s="389">
        <v>0</v>
      </c>
      <c r="CD25" s="389">
        <v>0</v>
      </c>
      <c r="CE25" s="389">
        <v>0</v>
      </c>
      <c r="CF25" s="389">
        <v>0</v>
      </c>
      <c r="CG25" s="389">
        <v>0</v>
      </c>
      <c r="CH25" s="389">
        <v>0</v>
      </c>
      <c r="CI25" s="389">
        <v>0</v>
      </c>
      <c r="CJ25" s="389">
        <v>0</v>
      </c>
      <c r="CK25" s="389">
        <v>0</v>
      </c>
      <c r="CL25" s="389">
        <v>0</v>
      </c>
      <c r="CM25" s="389">
        <v>0</v>
      </c>
      <c r="CN25" s="389">
        <v>0</v>
      </c>
      <c r="CO25" s="389">
        <v>0</v>
      </c>
      <c r="CP25" s="389">
        <v>0</v>
      </c>
      <c r="CQ25" s="389">
        <v>0</v>
      </c>
      <c r="CR25" s="389">
        <v>0</v>
      </c>
      <c r="CS25" s="389">
        <v>0</v>
      </c>
      <c r="CT25" s="389">
        <v>0</v>
      </c>
      <c r="CU25" s="389">
        <v>0</v>
      </c>
      <c r="CV25" s="389">
        <v>0</v>
      </c>
      <c r="CW25" s="389">
        <v>0</v>
      </c>
      <c r="CX25" s="389">
        <v>0</v>
      </c>
      <c r="CY25" s="389">
        <v>0</v>
      </c>
      <c r="CZ25" s="389">
        <v>0</v>
      </c>
      <c r="DA25" s="389">
        <v>0</v>
      </c>
      <c r="DB25" s="389">
        <v>0</v>
      </c>
      <c r="DC25" s="389">
        <v>0</v>
      </c>
      <c r="DD25" s="389">
        <v>0</v>
      </c>
      <c r="DE25" s="389">
        <v>0</v>
      </c>
      <c r="DF25" s="390">
        <v>0</v>
      </c>
    </row>
    <row r="26" spans="1:110" s="381" customFormat="1">
      <c r="A26" s="298" t="s">
        <v>280</v>
      </c>
      <c r="B26" s="299" t="s">
        <v>517</v>
      </c>
      <c r="C26" s="382">
        <v>0</v>
      </c>
      <c r="D26" s="383">
        <v>0</v>
      </c>
      <c r="E26" s="383">
        <v>0</v>
      </c>
      <c r="F26" s="383">
        <v>0</v>
      </c>
      <c r="G26" s="383">
        <v>0</v>
      </c>
      <c r="H26" s="383">
        <v>0</v>
      </c>
      <c r="I26" s="383">
        <v>0</v>
      </c>
      <c r="J26" s="383">
        <v>0</v>
      </c>
      <c r="K26" s="383">
        <v>0</v>
      </c>
      <c r="L26" s="383">
        <v>0</v>
      </c>
      <c r="M26" s="383">
        <v>0</v>
      </c>
      <c r="N26" s="383">
        <v>0</v>
      </c>
      <c r="O26" s="383">
        <v>0</v>
      </c>
      <c r="P26" s="383">
        <v>0</v>
      </c>
      <c r="Q26" s="383">
        <v>0</v>
      </c>
      <c r="R26" s="383">
        <v>0</v>
      </c>
      <c r="S26" s="383">
        <v>0</v>
      </c>
      <c r="T26" s="383">
        <v>0</v>
      </c>
      <c r="U26" s="383">
        <v>0</v>
      </c>
      <c r="V26" s="383">
        <v>0</v>
      </c>
      <c r="W26" s="383">
        <v>0</v>
      </c>
      <c r="X26" s="383">
        <v>6.420762950236425E-2</v>
      </c>
      <c r="Y26" s="383">
        <v>0</v>
      </c>
      <c r="Z26" s="383">
        <v>0</v>
      </c>
      <c r="AA26" s="383">
        <v>0</v>
      </c>
      <c r="AB26" s="383">
        <v>0</v>
      </c>
      <c r="AC26" s="383">
        <v>0</v>
      </c>
      <c r="AD26" s="383">
        <v>0</v>
      </c>
      <c r="AE26" s="383">
        <v>0</v>
      </c>
      <c r="AF26" s="383">
        <v>0</v>
      </c>
      <c r="AG26" s="383">
        <v>0</v>
      </c>
      <c r="AH26" s="383">
        <v>0</v>
      </c>
      <c r="AI26" s="383">
        <v>0</v>
      </c>
      <c r="AJ26" s="383">
        <v>0</v>
      </c>
      <c r="AK26" s="383">
        <v>0</v>
      </c>
      <c r="AL26" s="383">
        <v>0</v>
      </c>
      <c r="AM26" s="383">
        <v>0</v>
      </c>
      <c r="AN26" s="383">
        <v>0</v>
      </c>
      <c r="AO26" s="383">
        <v>0</v>
      </c>
      <c r="AP26" s="383">
        <v>0</v>
      </c>
      <c r="AQ26" s="383">
        <v>0</v>
      </c>
      <c r="AR26" s="383">
        <v>0</v>
      </c>
      <c r="AS26" s="383">
        <v>0</v>
      </c>
      <c r="AT26" s="383">
        <v>0</v>
      </c>
      <c r="AU26" s="383">
        <v>0</v>
      </c>
      <c r="AV26" s="383">
        <v>0</v>
      </c>
      <c r="AW26" s="383">
        <v>0</v>
      </c>
      <c r="AX26" s="383">
        <v>0</v>
      </c>
      <c r="AY26" s="383">
        <v>0</v>
      </c>
      <c r="AZ26" s="383">
        <v>0</v>
      </c>
      <c r="BA26" s="383">
        <v>0</v>
      </c>
      <c r="BB26" s="383">
        <v>0</v>
      </c>
      <c r="BC26" s="383">
        <v>0</v>
      </c>
      <c r="BD26" s="383">
        <v>0</v>
      </c>
      <c r="BE26" s="383">
        <v>0</v>
      </c>
      <c r="BF26" s="383">
        <v>0</v>
      </c>
      <c r="BG26" s="383">
        <v>0</v>
      </c>
      <c r="BH26" s="383">
        <v>0</v>
      </c>
      <c r="BI26" s="383">
        <v>0</v>
      </c>
      <c r="BJ26" s="383">
        <v>0</v>
      </c>
      <c r="BK26" s="383">
        <v>0</v>
      </c>
      <c r="BL26" s="383">
        <v>0</v>
      </c>
      <c r="BM26" s="383">
        <v>0</v>
      </c>
      <c r="BN26" s="383">
        <v>0</v>
      </c>
      <c r="BO26" s="383">
        <v>0</v>
      </c>
      <c r="BP26" s="383">
        <v>0</v>
      </c>
      <c r="BQ26" s="383">
        <v>0</v>
      </c>
      <c r="BR26" s="383">
        <v>0</v>
      </c>
      <c r="BS26" s="383">
        <v>0</v>
      </c>
      <c r="BT26" s="383">
        <v>0</v>
      </c>
      <c r="BU26" s="383">
        <v>0</v>
      </c>
      <c r="BV26" s="383">
        <v>0</v>
      </c>
      <c r="BW26" s="383">
        <v>0</v>
      </c>
      <c r="BX26" s="383">
        <v>0</v>
      </c>
      <c r="BY26" s="383">
        <v>0</v>
      </c>
      <c r="BZ26" s="383">
        <v>0</v>
      </c>
      <c r="CA26" s="383">
        <v>0</v>
      </c>
      <c r="CB26" s="383">
        <v>0</v>
      </c>
      <c r="CC26" s="383">
        <v>0</v>
      </c>
      <c r="CD26" s="383">
        <v>0</v>
      </c>
      <c r="CE26" s="383">
        <v>0</v>
      </c>
      <c r="CF26" s="383">
        <v>0</v>
      </c>
      <c r="CG26" s="383">
        <v>0</v>
      </c>
      <c r="CH26" s="383">
        <v>0</v>
      </c>
      <c r="CI26" s="383">
        <v>0</v>
      </c>
      <c r="CJ26" s="383">
        <v>0</v>
      </c>
      <c r="CK26" s="383">
        <v>0</v>
      </c>
      <c r="CL26" s="383">
        <v>0</v>
      </c>
      <c r="CM26" s="383">
        <v>0</v>
      </c>
      <c r="CN26" s="383">
        <v>0</v>
      </c>
      <c r="CO26" s="383">
        <v>0</v>
      </c>
      <c r="CP26" s="383">
        <v>0</v>
      </c>
      <c r="CQ26" s="383">
        <v>0</v>
      </c>
      <c r="CR26" s="383">
        <v>0</v>
      </c>
      <c r="CS26" s="383">
        <v>0</v>
      </c>
      <c r="CT26" s="383">
        <v>0</v>
      </c>
      <c r="CU26" s="383">
        <v>0</v>
      </c>
      <c r="CV26" s="383">
        <v>0</v>
      </c>
      <c r="CW26" s="383">
        <v>0</v>
      </c>
      <c r="CX26" s="383">
        <v>0</v>
      </c>
      <c r="CY26" s="383">
        <v>0</v>
      </c>
      <c r="CZ26" s="383">
        <v>0</v>
      </c>
      <c r="DA26" s="383">
        <v>0</v>
      </c>
      <c r="DB26" s="383">
        <v>0</v>
      </c>
      <c r="DC26" s="383">
        <v>0</v>
      </c>
      <c r="DD26" s="383">
        <v>0</v>
      </c>
      <c r="DE26" s="383">
        <v>0</v>
      </c>
      <c r="DF26" s="384">
        <v>0</v>
      </c>
    </row>
    <row r="27" spans="1:110" s="381" customFormat="1">
      <c r="A27" s="298" t="s">
        <v>281</v>
      </c>
      <c r="B27" s="299" t="s">
        <v>652</v>
      </c>
      <c r="C27" s="382">
        <v>0</v>
      </c>
      <c r="D27" s="383">
        <v>0</v>
      </c>
      <c r="E27" s="383">
        <v>0</v>
      </c>
      <c r="F27" s="383">
        <v>0</v>
      </c>
      <c r="G27" s="383">
        <v>0</v>
      </c>
      <c r="H27" s="383">
        <v>0</v>
      </c>
      <c r="I27" s="383">
        <v>0</v>
      </c>
      <c r="J27" s="383">
        <v>0</v>
      </c>
      <c r="K27" s="383">
        <v>0</v>
      </c>
      <c r="L27" s="383">
        <v>0</v>
      </c>
      <c r="M27" s="383">
        <v>0</v>
      </c>
      <c r="N27" s="383">
        <v>0</v>
      </c>
      <c r="O27" s="383">
        <v>0</v>
      </c>
      <c r="P27" s="383">
        <v>0</v>
      </c>
      <c r="Q27" s="383">
        <v>0</v>
      </c>
      <c r="R27" s="383">
        <v>0</v>
      </c>
      <c r="S27" s="383">
        <v>0</v>
      </c>
      <c r="T27" s="383">
        <v>0</v>
      </c>
      <c r="U27" s="383">
        <v>0</v>
      </c>
      <c r="V27" s="383">
        <v>0</v>
      </c>
      <c r="W27" s="383">
        <v>0</v>
      </c>
      <c r="X27" s="383">
        <v>0</v>
      </c>
      <c r="Y27" s="383">
        <v>7.6396894935054638E-3</v>
      </c>
      <c r="Z27" s="383">
        <v>0</v>
      </c>
      <c r="AA27" s="383">
        <v>0</v>
      </c>
      <c r="AB27" s="383">
        <v>0</v>
      </c>
      <c r="AC27" s="383">
        <v>0</v>
      </c>
      <c r="AD27" s="383">
        <v>0</v>
      </c>
      <c r="AE27" s="383">
        <v>0</v>
      </c>
      <c r="AF27" s="383">
        <v>0</v>
      </c>
      <c r="AG27" s="383">
        <v>0</v>
      </c>
      <c r="AH27" s="383">
        <v>0</v>
      </c>
      <c r="AI27" s="383">
        <v>0</v>
      </c>
      <c r="AJ27" s="383">
        <v>0</v>
      </c>
      <c r="AK27" s="383">
        <v>0</v>
      </c>
      <c r="AL27" s="383">
        <v>0</v>
      </c>
      <c r="AM27" s="383">
        <v>0</v>
      </c>
      <c r="AN27" s="383">
        <v>0</v>
      </c>
      <c r="AO27" s="383">
        <v>0</v>
      </c>
      <c r="AP27" s="383">
        <v>0</v>
      </c>
      <c r="AQ27" s="383">
        <v>0</v>
      </c>
      <c r="AR27" s="383">
        <v>0</v>
      </c>
      <c r="AS27" s="383">
        <v>0</v>
      </c>
      <c r="AT27" s="383">
        <v>0</v>
      </c>
      <c r="AU27" s="383">
        <v>0</v>
      </c>
      <c r="AV27" s="383">
        <v>0</v>
      </c>
      <c r="AW27" s="383">
        <v>0</v>
      </c>
      <c r="AX27" s="383">
        <v>0</v>
      </c>
      <c r="AY27" s="383">
        <v>0</v>
      </c>
      <c r="AZ27" s="383">
        <v>0</v>
      </c>
      <c r="BA27" s="383">
        <v>0</v>
      </c>
      <c r="BB27" s="383">
        <v>0</v>
      </c>
      <c r="BC27" s="383">
        <v>0</v>
      </c>
      <c r="BD27" s="383">
        <v>0</v>
      </c>
      <c r="BE27" s="383">
        <v>0</v>
      </c>
      <c r="BF27" s="383">
        <v>0</v>
      </c>
      <c r="BG27" s="383">
        <v>0</v>
      </c>
      <c r="BH27" s="383">
        <v>0</v>
      </c>
      <c r="BI27" s="383">
        <v>0</v>
      </c>
      <c r="BJ27" s="383">
        <v>0</v>
      </c>
      <c r="BK27" s="383">
        <v>0</v>
      </c>
      <c r="BL27" s="383">
        <v>0</v>
      </c>
      <c r="BM27" s="383">
        <v>0</v>
      </c>
      <c r="BN27" s="383">
        <v>0</v>
      </c>
      <c r="BO27" s="383">
        <v>0</v>
      </c>
      <c r="BP27" s="383">
        <v>0</v>
      </c>
      <c r="BQ27" s="383">
        <v>0</v>
      </c>
      <c r="BR27" s="383">
        <v>0</v>
      </c>
      <c r="BS27" s="383">
        <v>0</v>
      </c>
      <c r="BT27" s="383">
        <v>0</v>
      </c>
      <c r="BU27" s="383">
        <v>0</v>
      </c>
      <c r="BV27" s="383">
        <v>0</v>
      </c>
      <c r="BW27" s="383">
        <v>0</v>
      </c>
      <c r="BX27" s="383">
        <v>0</v>
      </c>
      <c r="BY27" s="383">
        <v>0</v>
      </c>
      <c r="BZ27" s="383">
        <v>0</v>
      </c>
      <c r="CA27" s="383">
        <v>0</v>
      </c>
      <c r="CB27" s="383">
        <v>0</v>
      </c>
      <c r="CC27" s="383">
        <v>0</v>
      </c>
      <c r="CD27" s="383">
        <v>0</v>
      </c>
      <c r="CE27" s="383">
        <v>0</v>
      </c>
      <c r="CF27" s="383">
        <v>0</v>
      </c>
      <c r="CG27" s="383">
        <v>0</v>
      </c>
      <c r="CH27" s="383">
        <v>0</v>
      </c>
      <c r="CI27" s="383">
        <v>0</v>
      </c>
      <c r="CJ27" s="383">
        <v>0</v>
      </c>
      <c r="CK27" s="383">
        <v>0</v>
      </c>
      <c r="CL27" s="383">
        <v>0</v>
      </c>
      <c r="CM27" s="383">
        <v>0</v>
      </c>
      <c r="CN27" s="383">
        <v>0</v>
      </c>
      <c r="CO27" s="383">
        <v>0</v>
      </c>
      <c r="CP27" s="383">
        <v>0</v>
      </c>
      <c r="CQ27" s="383">
        <v>0</v>
      </c>
      <c r="CR27" s="383">
        <v>0</v>
      </c>
      <c r="CS27" s="383">
        <v>0</v>
      </c>
      <c r="CT27" s="383">
        <v>0</v>
      </c>
      <c r="CU27" s="383">
        <v>0</v>
      </c>
      <c r="CV27" s="383">
        <v>0</v>
      </c>
      <c r="CW27" s="383">
        <v>0</v>
      </c>
      <c r="CX27" s="383">
        <v>0</v>
      </c>
      <c r="CY27" s="383">
        <v>0</v>
      </c>
      <c r="CZ27" s="383">
        <v>0</v>
      </c>
      <c r="DA27" s="383">
        <v>0</v>
      </c>
      <c r="DB27" s="383">
        <v>0</v>
      </c>
      <c r="DC27" s="383">
        <v>0</v>
      </c>
      <c r="DD27" s="383">
        <v>0</v>
      </c>
      <c r="DE27" s="383">
        <v>0</v>
      </c>
      <c r="DF27" s="384">
        <v>0</v>
      </c>
    </row>
    <row r="28" spans="1:110" s="381" customFormat="1">
      <c r="A28" s="298" t="s">
        <v>282</v>
      </c>
      <c r="B28" s="299" t="s">
        <v>519</v>
      </c>
      <c r="C28" s="382">
        <v>0</v>
      </c>
      <c r="D28" s="383">
        <v>0</v>
      </c>
      <c r="E28" s="383">
        <v>0</v>
      </c>
      <c r="F28" s="383">
        <v>0</v>
      </c>
      <c r="G28" s="383">
        <v>0</v>
      </c>
      <c r="H28" s="383">
        <v>0</v>
      </c>
      <c r="I28" s="383">
        <v>0</v>
      </c>
      <c r="J28" s="383">
        <v>0</v>
      </c>
      <c r="K28" s="383">
        <v>0</v>
      </c>
      <c r="L28" s="383">
        <v>0</v>
      </c>
      <c r="M28" s="383">
        <v>0</v>
      </c>
      <c r="N28" s="383">
        <v>0</v>
      </c>
      <c r="O28" s="383">
        <v>0</v>
      </c>
      <c r="P28" s="383">
        <v>0</v>
      </c>
      <c r="Q28" s="383">
        <v>0</v>
      </c>
      <c r="R28" s="383">
        <v>0</v>
      </c>
      <c r="S28" s="383">
        <v>0</v>
      </c>
      <c r="T28" s="383">
        <v>0</v>
      </c>
      <c r="U28" s="383">
        <v>0</v>
      </c>
      <c r="V28" s="383">
        <v>0</v>
      </c>
      <c r="W28" s="383">
        <v>0</v>
      </c>
      <c r="X28" s="383">
        <v>0</v>
      </c>
      <c r="Y28" s="383">
        <v>0</v>
      </c>
      <c r="Z28" s="383">
        <v>0.11994249332511808</v>
      </c>
      <c r="AA28" s="383">
        <v>0</v>
      </c>
      <c r="AB28" s="383">
        <v>0</v>
      </c>
      <c r="AC28" s="383">
        <v>0</v>
      </c>
      <c r="AD28" s="383">
        <v>0</v>
      </c>
      <c r="AE28" s="383">
        <v>0</v>
      </c>
      <c r="AF28" s="383">
        <v>0</v>
      </c>
      <c r="AG28" s="383">
        <v>0</v>
      </c>
      <c r="AH28" s="383">
        <v>0</v>
      </c>
      <c r="AI28" s="383">
        <v>0</v>
      </c>
      <c r="AJ28" s="383">
        <v>0</v>
      </c>
      <c r="AK28" s="383">
        <v>0</v>
      </c>
      <c r="AL28" s="383">
        <v>0</v>
      </c>
      <c r="AM28" s="383">
        <v>0</v>
      </c>
      <c r="AN28" s="383">
        <v>0</v>
      </c>
      <c r="AO28" s="383">
        <v>0</v>
      </c>
      <c r="AP28" s="383">
        <v>0</v>
      </c>
      <c r="AQ28" s="383">
        <v>0</v>
      </c>
      <c r="AR28" s="383">
        <v>0</v>
      </c>
      <c r="AS28" s="383">
        <v>0</v>
      </c>
      <c r="AT28" s="383">
        <v>0</v>
      </c>
      <c r="AU28" s="383">
        <v>0</v>
      </c>
      <c r="AV28" s="383">
        <v>0</v>
      </c>
      <c r="AW28" s="383">
        <v>0</v>
      </c>
      <c r="AX28" s="383">
        <v>0</v>
      </c>
      <c r="AY28" s="383">
        <v>0</v>
      </c>
      <c r="AZ28" s="383">
        <v>0</v>
      </c>
      <c r="BA28" s="383">
        <v>0</v>
      </c>
      <c r="BB28" s="383">
        <v>0</v>
      </c>
      <c r="BC28" s="383">
        <v>0</v>
      </c>
      <c r="BD28" s="383">
        <v>0</v>
      </c>
      <c r="BE28" s="383">
        <v>0</v>
      </c>
      <c r="BF28" s="383">
        <v>0</v>
      </c>
      <c r="BG28" s="383">
        <v>0</v>
      </c>
      <c r="BH28" s="383">
        <v>0</v>
      </c>
      <c r="BI28" s="383">
        <v>0</v>
      </c>
      <c r="BJ28" s="383">
        <v>0</v>
      </c>
      <c r="BK28" s="383">
        <v>0</v>
      </c>
      <c r="BL28" s="383">
        <v>0</v>
      </c>
      <c r="BM28" s="383">
        <v>0</v>
      </c>
      <c r="BN28" s="383">
        <v>0</v>
      </c>
      <c r="BO28" s="383">
        <v>0</v>
      </c>
      <c r="BP28" s="383">
        <v>0</v>
      </c>
      <c r="BQ28" s="383">
        <v>0</v>
      </c>
      <c r="BR28" s="383">
        <v>0</v>
      </c>
      <c r="BS28" s="383">
        <v>0</v>
      </c>
      <c r="BT28" s="383">
        <v>0</v>
      </c>
      <c r="BU28" s="383">
        <v>0</v>
      </c>
      <c r="BV28" s="383">
        <v>0</v>
      </c>
      <c r="BW28" s="383">
        <v>0</v>
      </c>
      <c r="BX28" s="383">
        <v>0</v>
      </c>
      <c r="BY28" s="383">
        <v>0</v>
      </c>
      <c r="BZ28" s="383">
        <v>0</v>
      </c>
      <c r="CA28" s="383">
        <v>0</v>
      </c>
      <c r="CB28" s="383">
        <v>0</v>
      </c>
      <c r="CC28" s="383">
        <v>0</v>
      </c>
      <c r="CD28" s="383">
        <v>0</v>
      </c>
      <c r="CE28" s="383">
        <v>0</v>
      </c>
      <c r="CF28" s="383">
        <v>0</v>
      </c>
      <c r="CG28" s="383">
        <v>0</v>
      </c>
      <c r="CH28" s="383">
        <v>0</v>
      </c>
      <c r="CI28" s="383">
        <v>0</v>
      </c>
      <c r="CJ28" s="383">
        <v>0</v>
      </c>
      <c r="CK28" s="383">
        <v>0</v>
      </c>
      <c r="CL28" s="383">
        <v>0</v>
      </c>
      <c r="CM28" s="383">
        <v>0</v>
      </c>
      <c r="CN28" s="383">
        <v>0</v>
      </c>
      <c r="CO28" s="383">
        <v>0</v>
      </c>
      <c r="CP28" s="383">
        <v>0</v>
      </c>
      <c r="CQ28" s="383">
        <v>0</v>
      </c>
      <c r="CR28" s="383">
        <v>0</v>
      </c>
      <c r="CS28" s="383">
        <v>0</v>
      </c>
      <c r="CT28" s="383">
        <v>0</v>
      </c>
      <c r="CU28" s="383">
        <v>0</v>
      </c>
      <c r="CV28" s="383">
        <v>0</v>
      </c>
      <c r="CW28" s="383">
        <v>0</v>
      </c>
      <c r="CX28" s="383">
        <v>0</v>
      </c>
      <c r="CY28" s="383">
        <v>0</v>
      </c>
      <c r="CZ28" s="383">
        <v>0</v>
      </c>
      <c r="DA28" s="383">
        <v>0</v>
      </c>
      <c r="DB28" s="383">
        <v>0</v>
      </c>
      <c r="DC28" s="383">
        <v>0</v>
      </c>
      <c r="DD28" s="383">
        <v>0</v>
      </c>
      <c r="DE28" s="383">
        <v>0</v>
      </c>
      <c r="DF28" s="384">
        <v>0</v>
      </c>
    </row>
    <row r="29" spans="1:110" s="381" customFormat="1">
      <c r="A29" s="300" t="s">
        <v>283</v>
      </c>
      <c r="B29" s="301" t="s">
        <v>520</v>
      </c>
      <c r="C29" s="385">
        <v>0</v>
      </c>
      <c r="D29" s="386">
        <v>0</v>
      </c>
      <c r="E29" s="386">
        <v>0</v>
      </c>
      <c r="F29" s="386">
        <v>0</v>
      </c>
      <c r="G29" s="386">
        <v>0</v>
      </c>
      <c r="H29" s="386">
        <v>0</v>
      </c>
      <c r="I29" s="386">
        <v>0</v>
      </c>
      <c r="J29" s="386">
        <v>0</v>
      </c>
      <c r="K29" s="386">
        <v>0</v>
      </c>
      <c r="L29" s="386">
        <v>0</v>
      </c>
      <c r="M29" s="386">
        <v>0</v>
      </c>
      <c r="N29" s="386">
        <v>0</v>
      </c>
      <c r="O29" s="386">
        <v>0</v>
      </c>
      <c r="P29" s="386">
        <v>0</v>
      </c>
      <c r="Q29" s="386">
        <v>0</v>
      </c>
      <c r="R29" s="386">
        <v>0</v>
      </c>
      <c r="S29" s="386">
        <v>0</v>
      </c>
      <c r="T29" s="386">
        <v>0</v>
      </c>
      <c r="U29" s="386">
        <v>0</v>
      </c>
      <c r="V29" s="386">
        <v>0</v>
      </c>
      <c r="W29" s="386">
        <v>0</v>
      </c>
      <c r="X29" s="386">
        <v>0</v>
      </c>
      <c r="Y29" s="386">
        <v>0</v>
      </c>
      <c r="Z29" s="386">
        <v>0</v>
      </c>
      <c r="AA29" s="386">
        <v>0.15529938299829482</v>
      </c>
      <c r="AB29" s="386">
        <v>0</v>
      </c>
      <c r="AC29" s="386">
        <v>0</v>
      </c>
      <c r="AD29" s="386">
        <v>0</v>
      </c>
      <c r="AE29" s="386">
        <v>0</v>
      </c>
      <c r="AF29" s="386">
        <v>0</v>
      </c>
      <c r="AG29" s="386">
        <v>0</v>
      </c>
      <c r="AH29" s="386">
        <v>0</v>
      </c>
      <c r="AI29" s="386">
        <v>0</v>
      </c>
      <c r="AJ29" s="386">
        <v>0</v>
      </c>
      <c r="AK29" s="386">
        <v>0</v>
      </c>
      <c r="AL29" s="386">
        <v>0</v>
      </c>
      <c r="AM29" s="386">
        <v>0</v>
      </c>
      <c r="AN29" s="386">
        <v>0</v>
      </c>
      <c r="AO29" s="386">
        <v>0</v>
      </c>
      <c r="AP29" s="386">
        <v>0</v>
      </c>
      <c r="AQ29" s="386">
        <v>0</v>
      </c>
      <c r="AR29" s="386">
        <v>0</v>
      </c>
      <c r="AS29" s="386">
        <v>0</v>
      </c>
      <c r="AT29" s="386">
        <v>0</v>
      </c>
      <c r="AU29" s="386">
        <v>0</v>
      </c>
      <c r="AV29" s="386">
        <v>0</v>
      </c>
      <c r="AW29" s="386">
        <v>0</v>
      </c>
      <c r="AX29" s="386">
        <v>0</v>
      </c>
      <c r="AY29" s="386">
        <v>0</v>
      </c>
      <c r="AZ29" s="386">
        <v>0</v>
      </c>
      <c r="BA29" s="386">
        <v>0</v>
      </c>
      <c r="BB29" s="386">
        <v>0</v>
      </c>
      <c r="BC29" s="386">
        <v>0</v>
      </c>
      <c r="BD29" s="386">
        <v>0</v>
      </c>
      <c r="BE29" s="386">
        <v>0</v>
      </c>
      <c r="BF29" s="386">
        <v>0</v>
      </c>
      <c r="BG29" s="386">
        <v>0</v>
      </c>
      <c r="BH29" s="386">
        <v>0</v>
      </c>
      <c r="BI29" s="386">
        <v>0</v>
      </c>
      <c r="BJ29" s="386">
        <v>0</v>
      </c>
      <c r="BK29" s="386">
        <v>0</v>
      </c>
      <c r="BL29" s="386">
        <v>0</v>
      </c>
      <c r="BM29" s="386">
        <v>0</v>
      </c>
      <c r="BN29" s="386">
        <v>0</v>
      </c>
      <c r="BO29" s="386">
        <v>0</v>
      </c>
      <c r="BP29" s="386">
        <v>0</v>
      </c>
      <c r="BQ29" s="386">
        <v>0</v>
      </c>
      <c r="BR29" s="386">
        <v>0</v>
      </c>
      <c r="BS29" s="386">
        <v>0</v>
      </c>
      <c r="BT29" s="386">
        <v>0</v>
      </c>
      <c r="BU29" s="386">
        <v>0</v>
      </c>
      <c r="BV29" s="386">
        <v>0</v>
      </c>
      <c r="BW29" s="386">
        <v>0</v>
      </c>
      <c r="BX29" s="386">
        <v>0</v>
      </c>
      <c r="BY29" s="386">
        <v>0</v>
      </c>
      <c r="BZ29" s="386">
        <v>0</v>
      </c>
      <c r="CA29" s="386">
        <v>0</v>
      </c>
      <c r="CB29" s="386">
        <v>0</v>
      </c>
      <c r="CC29" s="386">
        <v>0</v>
      </c>
      <c r="CD29" s="386">
        <v>0</v>
      </c>
      <c r="CE29" s="386">
        <v>0</v>
      </c>
      <c r="CF29" s="386">
        <v>0</v>
      </c>
      <c r="CG29" s="386">
        <v>0</v>
      </c>
      <c r="CH29" s="386">
        <v>0</v>
      </c>
      <c r="CI29" s="386">
        <v>0</v>
      </c>
      <c r="CJ29" s="386">
        <v>0</v>
      </c>
      <c r="CK29" s="386">
        <v>0</v>
      </c>
      <c r="CL29" s="386">
        <v>0</v>
      </c>
      <c r="CM29" s="386">
        <v>0</v>
      </c>
      <c r="CN29" s="386">
        <v>0</v>
      </c>
      <c r="CO29" s="386">
        <v>0</v>
      </c>
      <c r="CP29" s="386">
        <v>0</v>
      </c>
      <c r="CQ29" s="386">
        <v>0</v>
      </c>
      <c r="CR29" s="386">
        <v>0</v>
      </c>
      <c r="CS29" s="386">
        <v>0</v>
      </c>
      <c r="CT29" s="386">
        <v>0</v>
      </c>
      <c r="CU29" s="386">
        <v>0</v>
      </c>
      <c r="CV29" s="386">
        <v>0</v>
      </c>
      <c r="CW29" s="386">
        <v>0</v>
      </c>
      <c r="CX29" s="386">
        <v>0</v>
      </c>
      <c r="CY29" s="386">
        <v>0</v>
      </c>
      <c r="CZ29" s="386">
        <v>0</v>
      </c>
      <c r="DA29" s="386">
        <v>0</v>
      </c>
      <c r="DB29" s="386">
        <v>0</v>
      </c>
      <c r="DC29" s="386">
        <v>0</v>
      </c>
      <c r="DD29" s="386">
        <v>0</v>
      </c>
      <c r="DE29" s="386">
        <v>0</v>
      </c>
      <c r="DF29" s="387">
        <v>0</v>
      </c>
    </row>
    <row r="30" spans="1:110" s="381" customFormat="1">
      <c r="A30" s="304" t="s">
        <v>284</v>
      </c>
      <c r="B30" s="305" t="s">
        <v>521</v>
      </c>
      <c r="C30" s="388">
        <v>0</v>
      </c>
      <c r="D30" s="389">
        <v>0</v>
      </c>
      <c r="E30" s="389">
        <v>0</v>
      </c>
      <c r="F30" s="389">
        <v>0</v>
      </c>
      <c r="G30" s="389">
        <v>0</v>
      </c>
      <c r="H30" s="389">
        <v>0</v>
      </c>
      <c r="I30" s="389">
        <v>0</v>
      </c>
      <c r="J30" s="389">
        <v>0</v>
      </c>
      <c r="K30" s="389">
        <v>0</v>
      </c>
      <c r="L30" s="389">
        <v>0</v>
      </c>
      <c r="M30" s="389">
        <v>0</v>
      </c>
      <c r="N30" s="389">
        <v>0</v>
      </c>
      <c r="O30" s="389">
        <v>0</v>
      </c>
      <c r="P30" s="389">
        <v>0</v>
      </c>
      <c r="Q30" s="389">
        <v>0</v>
      </c>
      <c r="R30" s="389">
        <v>0</v>
      </c>
      <c r="S30" s="389">
        <v>0</v>
      </c>
      <c r="T30" s="389">
        <v>0</v>
      </c>
      <c r="U30" s="389">
        <v>0</v>
      </c>
      <c r="V30" s="389">
        <v>0</v>
      </c>
      <c r="W30" s="389">
        <v>0</v>
      </c>
      <c r="X30" s="389">
        <v>0</v>
      </c>
      <c r="Y30" s="389">
        <v>0</v>
      </c>
      <c r="Z30" s="389">
        <v>0</v>
      </c>
      <c r="AA30" s="389">
        <v>0</v>
      </c>
      <c r="AB30" s="389">
        <v>0.14910847898592539</v>
      </c>
      <c r="AC30" s="389">
        <v>0</v>
      </c>
      <c r="AD30" s="389">
        <v>0</v>
      </c>
      <c r="AE30" s="389">
        <v>0</v>
      </c>
      <c r="AF30" s="389">
        <v>0</v>
      </c>
      <c r="AG30" s="389">
        <v>0</v>
      </c>
      <c r="AH30" s="389">
        <v>0</v>
      </c>
      <c r="AI30" s="389">
        <v>0</v>
      </c>
      <c r="AJ30" s="389">
        <v>0</v>
      </c>
      <c r="AK30" s="389">
        <v>0</v>
      </c>
      <c r="AL30" s="389">
        <v>0</v>
      </c>
      <c r="AM30" s="389">
        <v>0</v>
      </c>
      <c r="AN30" s="389">
        <v>0</v>
      </c>
      <c r="AO30" s="389">
        <v>0</v>
      </c>
      <c r="AP30" s="389">
        <v>0</v>
      </c>
      <c r="AQ30" s="389">
        <v>0</v>
      </c>
      <c r="AR30" s="389">
        <v>0</v>
      </c>
      <c r="AS30" s="389">
        <v>0</v>
      </c>
      <c r="AT30" s="389">
        <v>0</v>
      </c>
      <c r="AU30" s="389">
        <v>0</v>
      </c>
      <c r="AV30" s="389">
        <v>0</v>
      </c>
      <c r="AW30" s="389">
        <v>0</v>
      </c>
      <c r="AX30" s="389">
        <v>0</v>
      </c>
      <c r="AY30" s="389">
        <v>0</v>
      </c>
      <c r="AZ30" s="389">
        <v>0</v>
      </c>
      <c r="BA30" s="389">
        <v>0</v>
      </c>
      <c r="BB30" s="389">
        <v>0</v>
      </c>
      <c r="BC30" s="389">
        <v>0</v>
      </c>
      <c r="BD30" s="389">
        <v>0</v>
      </c>
      <c r="BE30" s="389">
        <v>0</v>
      </c>
      <c r="BF30" s="389">
        <v>0</v>
      </c>
      <c r="BG30" s="389">
        <v>0</v>
      </c>
      <c r="BH30" s="389">
        <v>0</v>
      </c>
      <c r="BI30" s="389">
        <v>0</v>
      </c>
      <c r="BJ30" s="389">
        <v>0</v>
      </c>
      <c r="BK30" s="389">
        <v>0</v>
      </c>
      <c r="BL30" s="389">
        <v>0</v>
      </c>
      <c r="BM30" s="389">
        <v>0</v>
      </c>
      <c r="BN30" s="389">
        <v>0</v>
      </c>
      <c r="BO30" s="389">
        <v>0</v>
      </c>
      <c r="BP30" s="389">
        <v>0</v>
      </c>
      <c r="BQ30" s="389">
        <v>0</v>
      </c>
      <c r="BR30" s="389">
        <v>0</v>
      </c>
      <c r="BS30" s="389">
        <v>0</v>
      </c>
      <c r="BT30" s="389">
        <v>0</v>
      </c>
      <c r="BU30" s="389">
        <v>0</v>
      </c>
      <c r="BV30" s="389">
        <v>0</v>
      </c>
      <c r="BW30" s="389">
        <v>0</v>
      </c>
      <c r="BX30" s="389">
        <v>0</v>
      </c>
      <c r="BY30" s="389">
        <v>0</v>
      </c>
      <c r="BZ30" s="389">
        <v>0</v>
      </c>
      <c r="CA30" s="389">
        <v>0</v>
      </c>
      <c r="CB30" s="389">
        <v>0</v>
      </c>
      <c r="CC30" s="389">
        <v>0</v>
      </c>
      <c r="CD30" s="389">
        <v>0</v>
      </c>
      <c r="CE30" s="389">
        <v>0</v>
      </c>
      <c r="CF30" s="389">
        <v>0</v>
      </c>
      <c r="CG30" s="389">
        <v>0</v>
      </c>
      <c r="CH30" s="389">
        <v>0</v>
      </c>
      <c r="CI30" s="389">
        <v>0</v>
      </c>
      <c r="CJ30" s="389">
        <v>0</v>
      </c>
      <c r="CK30" s="389">
        <v>0</v>
      </c>
      <c r="CL30" s="389">
        <v>0</v>
      </c>
      <c r="CM30" s="389">
        <v>0</v>
      </c>
      <c r="CN30" s="389">
        <v>0</v>
      </c>
      <c r="CO30" s="389">
        <v>0</v>
      </c>
      <c r="CP30" s="389">
        <v>0</v>
      </c>
      <c r="CQ30" s="389">
        <v>0</v>
      </c>
      <c r="CR30" s="389">
        <v>0</v>
      </c>
      <c r="CS30" s="389">
        <v>0</v>
      </c>
      <c r="CT30" s="389">
        <v>0</v>
      </c>
      <c r="CU30" s="389">
        <v>0</v>
      </c>
      <c r="CV30" s="389">
        <v>0</v>
      </c>
      <c r="CW30" s="389">
        <v>0</v>
      </c>
      <c r="CX30" s="389">
        <v>0</v>
      </c>
      <c r="CY30" s="389">
        <v>0</v>
      </c>
      <c r="CZ30" s="389">
        <v>0</v>
      </c>
      <c r="DA30" s="389">
        <v>0</v>
      </c>
      <c r="DB30" s="389">
        <v>0</v>
      </c>
      <c r="DC30" s="389">
        <v>0</v>
      </c>
      <c r="DD30" s="389">
        <v>0</v>
      </c>
      <c r="DE30" s="389">
        <v>0</v>
      </c>
      <c r="DF30" s="390">
        <v>0</v>
      </c>
    </row>
    <row r="31" spans="1:110" s="381" customFormat="1">
      <c r="A31" s="298" t="s">
        <v>285</v>
      </c>
      <c r="B31" s="299" t="s">
        <v>522</v>
      </c>
      <c r="C31" s="382">
        <v>0</v>
      </c>
      <c r="D31" s="383">
        <v>0</v>
      </c>
      <c r="E31" s="383">
        <v>0</v>
      </c>
      <c r="F31" s="383">
        <v>0</v>
      </c>
      <c r="G31" s="383">
        <v>0</v>
      </c>
      <c r="H31" s="383">
        <v>0</v>
      </c>
      <c r="I31" s="383">
        <v>0</v>
      </c>
      <c r="J31" s="383">
        <v>0</v>
      </c>
      <c r="K31" s="383">
        <v>0</v>
      </c>
      <c r="L31" s="383">
        <v>0</v>
      </c>
      <c r="M31" s="383">
        <v>0</v>
      </c>
      <c r="N31" s="383">
        <v>0</v>
      </c>
      <c r="O31" s="383">
        <v>0</v>
      </c>
      <c r="P31" s="383">
        <v>0</v>
      </c>
      <c r="Q31" s="383">
        <v>0</v>
      </c>
      <c r="R31" s="383">
        <v>0</v>
      </c>
      <c r="S31" s="383">
        <v>0</v>
      </c>
      <c r="T31" s="383">
        <v>0</v>
      </c>
      <c r="U31" s="383">
        <v>0</v>
      </c>
      <c r="V31" s="383">
        <v>0</v>
      </c>
      <c r="W31" s="383">
        <v>0</v>
      </c>
      <c r="X31" s="383">
        <v>0</v>
      </c>
      <c r="Y31" s="383">
        <v>0</v>
      </c>
      <c r="Z31" s="383">
        <v>0</v>
      </c>
      <c r="AA31" s="383">
        <v>0</v>
      </c>
      <c r="AB31" s="383">
        <v>0</v>
      </c>
      <c r="AC31" s="383">
        <v>9.9295437201625258E-3</v>
      </c>
      <c r="AD31" s="383">
        <v>0</v>
      </c>
      <c r="AE31" s="383">
        <v>0</v>
      </c>
      <c r="AF31" s="383">
        <v>0</v>
      </c>
      <c r="AG31" s="383">
        <v>0</v>
      </c>
      <c r="AH31" s="383">
        <v>0</v>
      </c>
      <c r="AI31" s="383">
        <v>0</v>
      </c>
      <c r="AJ31" s="383">
        <v>0</v>
      </c>
      <c r="AK31" s="383">
        <v>0</v>
      </c>
      <c r="AL31" s="383">
        <v>0</v>
      </c>
      <c r="AM31" s="383">
        <v>0</v>
      </c>
      <c r="AN31" s="383">
        <v>0</v>
      </c>
      <c r="AO31" s="383">
        <v>0</v>
      </c>
      <c r="AP31" s="383">
        <v>0</v>
      </c>
      <c r="AQ31" s="383">
        <v>0</v>
      </c>
      <c r="AR31" s="383">
        <v>0</v>
      </c>
      <c r="AS31" s="383">
        <v>0</v>
      </c>
      <c r="AT31" s="383">
        <v>0</v>
      </c>
      <c r="AU31" s="383">
        <v>0</v>
      </c>
      <c r="AV31" s="383">
        <v>0</v>
      </c>
      <c r="AW31" s="383">
        <v>0</v>
      </c>
      <c r="AX31" s="383">
        <v>0</v>
      </c>
      <c r="AY31" s="383">
        <v>0</v>
      </c>
      <c r="AZ31" s="383">
        <v>0</v>
      </c>
      <c r="BA31" s="383">
        <v>0</v>
      </c>
      <c r="BB31" s="383">
        <v>0</v>
      </c>
      <c r="BC31" s="383">
        <v>0</v>
      </c>
      <c r="BD31" s="383">
        <v>0</v>
      </c>
      <c r="BE31" s="383">
        <v>0</v>
      </c>
      <c r="BF31" s="383">
        <v>0</v>
      </c>
      <c r="BG31" s="383">
        <v>0</v>
      </c>
      <c r="BH31" s="383">
        <v>0</v>
      </c>
      <c r="BI31" s="383">
        <v>0</v>
      </c>
      <c r="BJ31" s="383">
        <v>0</v>
      </c>
      <c r="BK31" s="383">
        <v>0</v>
      </c>
      <c r="BL31" s="383">
        <v>0</v>
      </c>
      <c r="BM31" s="383">
        <v>0</v>
      </c>
      <c r="BN31" s="383">
        <v>0</v>
      </c>
      <c r="BO31" s="383">
        <v>0</v>
      </c>
      <c r="BP31" s="383">
        <v>0</v>
      </c>
      <c r="BQ31" s="383">
        <v>0</v>
      </c>
      <c r="BR31" s="383">
        <v>0</v>
      </c>
      <c r="BS31" s="383">
        <v>0</v>
      </c>
      <c r="BT31" s="383">
        <v>0</v>
      </c>
      <c r="BU31" s="383">
        <v>0</v>
      </c>
      <c r="BV31" s="383">
        <v>0</v>
      </c>
      <c r="BW31" s="383">
        <v>0</v>
      </c>
      <c r="BX31" s="383">
        <v>0</v>
      </c>
      <c r="BY31" s="383">
        <v>0</v>
      </c>
      <c r="BZ31" s="383">
        <v>0</v>
      </c>
      <c r="CA31" s="383">
        <v>0</v>
      </c>
      <c r="CB31" s="383">
        <v>0</v>
      </c>
      <c r="CC31" s="383">
        <v>0</v>
      </c>
      <c r="CD31" s="383">
        <v>0</v>
      </c>
      <c r="CE31" s="383">
        <v>0</v>
      </c>
      <c r="CF31" s="383">
        <v>0</v>
      </c>
      <c r="CG31" s="383">
        <v>0</v>
      </c>
      <c r="CH31" s="383">
        <v>0</v>
      </c>
      <c r="CI31" s="383">
        <v>0</v>
      </c>
      <c r="CJ31" s="383">
        <v>0</v>
      </c>
      <c r="CK31" s="383">
        <v>0</v>
      </c>
      <c r="CL31" s="383">
        <v>0</v>
      </c>
      <c r="CM31" s="383">
        <v>0</v>
      </c>
      <c r="CN31" s="383">
        <v>0</v>
      </c>
      <c r="CO31" s="383">
        <v>0</v>
      </c>
      <c r="CP31" s="383">
        <v>0</v>
      </c>
      <c r="CQ31" s="383">
        <v>0</v>
      </c>
      <c r="CR31" s="383">
        <v>0</v>
      </c>
      <c r="CS31" s="383">
        <v>0</v>
      </c>
      <c r="CT31" s="383">
        <v>0</v>
      </c>
      <c r="CU31" s="383">
        <v>0</v>
      </c>
      <c r="CV31" s="383">
        <v>0</v>
      </c>
      <c r="CW31" s="383">
        <v>0</v>
      </c>
      <c r="CX31" s="383">
        <v>0</v>
      </c>
      <c r="CY31" s="383">
        <v>0</v>
      </c>
      <c r="CZ31" s="383">
        <v>0</v>
      </c>
      <c r="DA31" s="383">
        <v>0</v>
      </c>
      <c r="DB31" s="383">
        <v>0</v>
      </c>
      <c r="DC31" s="383">
        <v>0</v>
      </c>
      <c r="DD31" s="383">
        <v>0</v>
      </c>
      <c r="DE31" s="383">
        <v>0</v>
      </c>
      <c r="DF31" s="384">
        <v>0</v>
      </c>
    </row>
    <row r="32" spans="1:110" s="381" customFormat="1">
      <c r="A32" s="298" t="s">
        <v>286</v>
      </c>
      <c r="B32" s="299" t="s">
        <v>523</v>
      </c>
      <c r="C32" s="382">
        <v>0</v>
      </c>
      <c r="D32" s="383">
        <v>0</v>
      </c>
      <c r="E32" s="383">
        <v>0</v>
      </c>
      <c r="F32" s="383">
        <v>0</v>
      </c>
      <c r="G32" s="383">
        <v>0</v>
      </c>
      <c r="H32" s="383">
        <v>0</v>
      </c>
      <c r="I32" s="383">
        <v>0</v>
      </c>
      <c r="J32" s="383">
        <v>0</v>
      </c>
      <c r="K32" s="383">
        <v>0</v>
      </c>
      <c r="L32" s="383">
        <v>0</v>
      </c>
      <c r="M32" s="383">
        <v>0</v>
      </c>
      <c r="N32" s="383">
        <v>0</v>
      </c>
      <c r="O32" s="383">
        <v>0</v>
      </c>
      <c r="P32" s="383">
        <v>0</v>
      </c>
      <c r="Q32" s="383">
        <v>0</v>
      </c>
      <c r="R32" s="383">
        <v>0</v>
      </c>
      <c r="S32" s="383">
        <v>0</v>
      </c>
      <c r="T32" s="383">
        <v>0</v>
      </c>
      <c r="U32" s="383">
        <v>0</v>
      </c>
      <c r="V32" s="383">
        <v>0</v>
      </c>
      <c r="W32" s="383">
        <v>0</v>
      </c>
      <c r="X32" s="383">
        <v>0</v>
      </c>
      <c r="Y32" s="383">
        <v>0</v>
      </c>
      <c r="Z32" s="383">
        <v>0</v>
      </c>
      <c r="AA32" s="383">
        <v>0</v>
      </c>
      <c r="AB32" s="383">
        <v>0</v>
      </c>
      <c r="AC32" s="383">
        <v>0</v>
      </c>
      <c r="AD32" s="383">
        <v>0.49458231387626705</v>
      </c>
      <c r="AE32" s="383">
        <v>0</v>
      </c>
      <c r="AF32" s="383">
        <v>0</v>
      </c>
      <c r="AG32" s="383">
        <v>0</v>
      </c>
      <c r="AH32" s="383">
        <v>0</v>
      </c>
      <c r="AI32" s="383">
        <v>0</v>
      </c>
      <c r="AJ32" s="383">
        <v>0</v>
      </c>
      <c r="AK32" s="383">
        <v>0</v>
      </c>
      <c r="AL32" s="383">
        <v>0</v>
      </c>
      <c r="AM32" s="383">
        <v>0</v>
      </c>
      <c r="AN32" s="383">
        <v>0</v>
      </c>
      <c r="AO32" s="383">
        <v>0</v>
      </c>
      <c r="AP32" s="383">
        <v>0</v>
      </c>
      <c r="AQ32" s="383">
        <v>0</v>
      </c>
      <c r="AR32" s="383">
        <v>0</v>
      </c>
      <c r="AS32" s="383">
        <v>0</v>
      </c>
      <c r="AT32" s="383">
        <v>0</v>
      </c>
      <c r="AU32" s="383">
        <v>0</v>
      </c>
      <c r="AV32" s="383">
        <v>0</v>
      </c>
      <c r="AW32" s="383">
        <v>0</v>
      </c>
      <c r="AX32" s="383">
        <v>0</v>
      </c>
      <c r="AY32" s="383">
        <v>0</v>
      </c>
      <c r="AZ32" s="383">
        <v>0</v>
      </c>
      <c r="BA32" s="383">
        <v>0</v>
      </c>
      <c r="BB32" s="383">
        <v>0</v>
      </c>
      <c r="BC32" s="383">
        <v>0</v>
      </c>
      <c r="BD32" s="383">
        <v>0</v>
      </c>
      <c r="BE32" s="383">
        <v>0</v>
      </c>
      <c r="BF32" s="383">
        <v>0</v>
      </c>
      <c r="BG32" s="383">
        <v>0</v>
      </c>
      <c r="BH32" s="383">
        <v>0</v>
      </c>
      <c r="BI32" s="383">
        <v>0</v>
      </c>
      <c r="BJ32" s="383">
        <v>0</v>
      </c>
      <c r="BK32" s="383">
        <v>0</v>
      </c>
      <c r="BL32" s="383">
        <v>0</v>
      </c>
      <c r="BM32" s="383">
        <v>0</v>
      </c>
      <c r="BN32" s="383">
        <v>0</v>
      </c>
      <c r="BO32" s="383">
        <v>0</v>
      </c>
      <c r="BP32" s="383">
        <v>0</v>
      </c>
      <c r="BQ32" s="383">
        <v>0</v>
      </c>
      <c r="BR32" s="383">
        <v>0</v>
      </c>
      <c r="BS32" s="383">
        <v>0</v>
      </c>
      <c r="BT32" s="383">
        <v>0</v>
      </c>
      <c r="BU32" s="383">
        <v>0</v>
      </c>
      <c r="BV32" s="383">
        <v>0</v>
      </c>
      <c r="BW32" s="383">
        <v>0</v>
      </c>
      <c r="BX32" s="383">
        <v>0</v>
      </c>
      <c r="BY32" s="383">
        <v>0</v>
      </c>
      <c r="BZ32" s="383">
        <v>0</v>
      </c>
      <c r="CA32" s="383">
        <v>0</v>
      </c>
      <c r="CB32" s="383">
        <v>0</v>
      </c>
      <c r="CC32" s="383">
        <v>0</v>
      </c>
      <c r="CD32" s="383">
        <v>0</v>
      </c>
      <c r="CE32" s="383">
        <v>0</v>
      </c>
      <c r="CF32" s="383">
        <v>0</v>
      </c>
      <c r="CG32" s="383">
        <v>0</v>
      </c>
      <c r="CH32" s="383">
        <v>0</v>
      </c>
      <c r="CI32" s="383">
        <v>0</v>
      </c>
      <c r="CJ32" s="383">
        <v>0</v>
      </c>
      <c r="CK32" s="383">
        <v>0</v>
      </c>
      <c r="CL32" s="383">
        <v>0</v>
      </c>
      <c r="CM32" s="383">
        <v>0</v>
      </c>
      <c r="CN32" s="383">
        <v>0</v>
      </c>
      <c r="CO32" s="383">
        <v>0</v>
      </c>
      <c r="CP32" s="383">
        <v>0</v>
      </c>
      <c r="CQ32" s="383">
        <v>0</v>
      </c>
      <c r="CR32" s="383">
        <v>0</v>
      </c>
      <c r="CS32" s="383">
        <v>0</v>
      </c>
      <c r="CT32" s="383">
        <v>0</v>
      </c>
      <c r="CU32" s="383">
        <v>0</v>
      </c>
      <c r="CV32" s="383">
        <v>0</v>
      </c>
      <c r="CW32" s="383">
        <v>0</v>
      </c>
      <c r="CX32" s="383">
        <v>0</v>
      </c>
      <c r="CY32" s="383">
        <v>0</v>
      </c>
      <c r="CZ32" s="383">
        <v>0</v>
      </c>
      <c r="DA32" s="383">
        <v>0</v>
      </c>
      <c r="DB32" s="383">
        <v>0</v>
      </c>
      <c r="DC32" s="383">
        <v>0</v>
      </c>
      <c r="DD32" s="383">
        <v>0</v>
      </c>
      <c r="DE32" s="383">
        <v>0</v>
      </c>
      <c r="DF32" s="384">
        <v>0</v>
      </c>
    </row>
    <row r="33" spans="1:110" s="381" customFormat="1">
      <c r="A33" s="298" t="s">
        <v>287</v>
      </c>
      <c r="B33" s="299" t="s">
        <v>524</v>
      </c>
      <c r="C33" s="382">
        <v>0</v>
      </c>
      <c r="D33" s="383">
        <v>0</v>
      </c>
      <c r="E33" s="383">
        <v>0</v>
      </c>
      <c r="F33" s="383">
        <v>0</v>
      </c>
      <c r="G33" s="383">
        <v>0</v>
      </c>
      <c r="H33" s="383">
        <v>0</v>
      </c>
      <c r="I33" s="383">
        <v>0</v>
      </c>
      <c r="J33" s="383">
        <v>0</v>
      </c>
      <c r="K33" s="383">
        <v>0</v>
      </c>
      <c r="L33" s="383">
        <v>0</v>
      </c>
      <c r="M33" s="383">
        <v>0</v>
      </c>
      <c r="N33" s="383">
        <v>0</v>
      </c>
      <c r="O33" s="383">
        <v>0</v>
      </c>
      <c r="P33" s="383">
        <v>0</v>
      </c>
      <c r="Q33" s="383">
        <v>0</v>
      </c>
      <c r="R33" s="383">
        <v>0</v>
      </c>
      <c r="S33" s="383">
        <v>0</v>
      </c>
      <c r="T33" s="383">
        <v>0</v>
      </c>
      <c r="U33" s="383">
        <v>0</v>
      </c>
      <c r="V33" s="383">
        <v>0</v>
      </c>
      <c r="W33" s="383">
        <v>0</v>
      </c>
      <c r="X33" s="383">
        <v>0</v>
      </c>
      <c r="Y33" s="383">
        <v>0</v>
      </c>
      <c r="Z33" s="383">
        <v>0</v>
      </c>
      <c r="AA33" s="383">
        <v>0</v>
      </c>
      <c r="AB33" s="383">
        <v>0</v>
      </c>
      <c r="AC33" s="383">
        <v>0</v>
      </c>
      <c r="AD33" s="383">
        <v>0</v>
      </c>
      <c r="AE33" s="383">
        <v>0.33065198119104333</v>
      </c>
      <c r="AF33" s="383">
        <v>0</v>
      </c>
      <c r="AG33" s="383">
        <v>0</v>
      </c>
      <c r="AH33" s="383">
        <v>0</v>
      </c>
      <c r="AI33" s="383">
        <v>0</v>
      </c>
      <c r="AJ33" s="383">
        <v>0</v>
      </c>
      <c r="AK33" s="383">
        <v>0</v>
      </c>
      <c r="AL33" s="383">
        <v>0</v>
      </c>
      <c r="AM33" s="383">
        <v>0</v>
      </c>
      <c r="AN33" s="383">
        <v>0</v>
      </c>
      <c r="AO33" s="383">
        <v>0</v>
      </c>
      <c r="AP33" s="383">
        <v>0</v>
      </c>
      <c r="AQ33" s="383">
        <v>0</v>
      </c>
      <c r="AR33" s="383">
        <v>0</v>
      </c>
      <c r="AS33" s="383">
        <v>0</v>
      </c>
      <c r="AT33" s="383">
        <v>0</v>
      </c>
      <c r="AU33" s="383">
        <v>0</v>
      </c>
      <c r="AV33" s="383">
        <v>0</v>
      </c>
      <c r="AW33" s="383">
        <v>0</v>
      </c>
      <c r="AX33" s="383">
        <v>0</v>
      </c>
      <c r="AY33" s="383">
        <v>0</v>
      </c>
      <c r="AZ33" s="383">
        <v>0</v>
      </c>
      <c r="BA33" s="383">
        <v>0</v>
      </c>
      <c r="BB33" s="383">
        <v>0</v>
      </c>
      <c r="BC33" s="383">
        <v>0</v>
      </c>
      <c r="BD33" s="383">
        <v>0</v>
      </c>
      <c r="BE33" s="383">
        <v>0</v>
      </c>
      <c r="BF33" s="383">
        <v>0</v>
      </c>
      <c r="BG33" s="383">
        <v>0</v>
      </c>
      <c r="BH33" s="383">
        <v>0</v>
      </c>
      <c r="BI33" s="383">
        <v>0</v>
      </c>
      <c r="BJ33" s="383">
        <v>0</v>
      </c>
      <c r="BK33" s="383">
        <v>0</v>
      </c>
      <c r="BL33" s="383">
        <v>0</v>
      </c>
      <c r="BM33" s="383">
        <v>0</v>
      </c>
      <c r="BN33" s="383">
        <v>0</v>
      </c>
      <c r="BO33" s="383">
        <v>0</v>
      </c>
      <c r="BP33" s="383">
        <v>0</v>
      </c>
      <c r="BQ33" s="383">
        <v>0</v>
      </c>
      <c r="BR33" s="383">
        <v>0</v>
      </c>
      <c r="BS33" s="383">
        <v>0</v>
      </c>
      <c r="BT33" s="383">
        <v>0</v>
      </c>
      <c r="BU33" s="383">
        <v>0</v>
      </c>
      <c r="BV33" s="383">
        <v>0</v>
      </c>
      <c r="BW33" s="383">
        <v>0</v>
      </c>
      <c r="BX33" s="383">
        <v>0</v>
      </c>
      <c r="BY33" s="383">
        <v>0</v>
      </c>
      <c r="BZ33" s="383">
        <v>0</v>
      </c>
      <c r="CA33" s="383">
        <v>0</v>
      </c>
      <c r="CB33" s="383">
        <v>0</v>
      </c>
      <c r="CC33" s="383">
        <v>0</v>
      </c>
      <c r="CD33" s="383">
        <v>0</v>
      </c>
      <c r="CE33" s="383">
        <v>0</v>
      </c>
      <c r="CF33" s="383">
        <v>0</v>
      </c>
      <c r="CG33" s="383">
        <v>0</v>
      </c>
      <c r="CH33" s="383">
        <v>0</v>
      </c>
      <c r="CI33" s="383">
        <v>0</v>
      </c>
      <c r="CJ33" s="383">
        <v>0</v>
      </c>
      <c r="CK33" s="383">
        <v>0</v>
      </c>
      <c r="CL33" s="383">
        <v>0</v>
      </c>
      <c r="CM33" s="383">
        <v>0</v>
      </c>
      <c r="CN33" s="383">
        <v>0</v>
      </c>
      <c r="CO33" s="383">
        <v>0</v>
      </c>
      <c r="CP33" s="383">
        <v>0</v>
      </c>
      <c r="CQ33" s="383">
        <v>0</v>
      </c>
      <c r="CR33" s="383">
        <v>0</v>
      </c>
      <c r="CS33" s="383">
        <v>0</v>
      </c>
      <c r="CT33" s="383">
        <v>0</v>
      </c>
      <c r="CU33" s="383">
        <v>0</v>
      </c>
      <c r="CV33" s="383">
        <v>0</v>
      </c>
      <c r="CW33" s="383">
        <v>0</v>
      </c>
      <c r="CX33" s="383">
        <v>0</v>
      </c>
      <c r="CY33" s="383">
        <v>0</v>
      </c>
      <c r="CZ33" s="383">
        <v>0</v>
      </c>
      <c r="DA33" s="383">
        <v>0</v>
      </c>
      <c r="DB33" s="383">
        <v>0</v>
      </c>
      <c r="DC33" s="383">
        <v>0</v>
      </c>
      <c r="DD33" s="383">
        <v>0</v>
      </c>
      <c r="DE33" s="383">
        <v>0</v>
      </c>
      <c r="DF33" s="384">
        <v>0</v>
      </c>
    </row>
    <row r="34" spans="1:110" s="381" customFormat="1">
      <c r="A34" s="300" t="s">
        <v>288</v>
      </c>
      <c r="B34" s="301" t="s">
        <v>525</v>
      </c>
      <c r="C34" s="385">
        <v>0</v>
      </c>
      <c r="D34" s="386">
        <v>0</v>
      </c>
      <c r="E34" s="386">
        <v>0</v>
      </c>
      <c r="F34" s="386">
        <v>0</v>
      </c>
      <c r="G34" s="386">
        <v>0</v>
      </c>
      <c r="H34" s="386">
        <v>0</v>
      </c>
      <c r="I34" s="386">
        <v>0</v>
      </c>
      <c r="J34" s="386">
        <v>0</v>
      </c>
      <c r="K34" s="386">
        <v>0</v>
      </c>
      <c r="L34" s="386">
        <v>0</v>
      </c>
      <c r="M34" s="386">
        <v>0</v>
      </c>
      <c r="N34" s="386">
        <v>0</v>
      </c>
      <c r="O34" s="386">
        <v>0</v>
      </c>
      <c r="P34" s="386">
        <v>0</v>
      </c>
      <c r="Q34" s="386">
        <v>0</v>
      </c>
      <c r="R34" s="386">
        <v>0</v>
      </c>
      <c r="S34" s="386">
        <v>0</v>
      </c>
      <c r="T34" s="386">
        <v>0</v>
      </c>
      <c r="U34" s="386">
        <v>0</v>
      </c>
      <c r="V34" s="386">
        <v>0</v>
      </c>
      <c r="W34" s="386">
        <v>0</v>
      </c>
      <c r="X34" s="386">
        <v>0</v>
      </c>
      <c r="Y34" s="386">
        <v>0</v>
      </c>
      <c r="Z34" s="386">
        <v>0</v>
      </c>
      <c r="AA34" s="386">
        <v>0</v>
      </c>
      <c r="AB34" s="386">
        <v>0</v>
      </c>
      <c r="AC34" s="386">
        <v>0</v>
      </c>
      <c r="AD34" s="386">
        <v>0</v>
      </c>
      <c r="AE34" s="386">
        <v>0</v>
      </c>
      <c r="AF34" s="386">
        <v>0.12358380539820057</v>
      </c>
      <c r="AG34" s="386">
        <v>0</v>
      </c>
      <c r="AH34" s="386">
        <v>0</v>
      </c>
      <c r="AI34" s="386">
        <v>0</v>
      </c>
      <c r="AJ34" s="386">
        <v>0</v>
      </c>
      <c r="AK34" s="386">
        <v>0</v>
      </c>
      <c r="AL34" s="386">
        <v>0</v>
      </c>
      <c r="AM34" s="386">
        <v>0</v>
      </c>
      <c r="AN34" s="386">
        <v>0</v>
      </c>
      <c r="AO34" s="386">
        <v>0</v>
      </c>
      <c r="AP34" s="386">
        <v>0</v>
      </c>
      <c r="AQ34" s="386">
        <v>0</v>
      </c>
      <c r="AR34" s="386">
        <v>0</v>
      </c>
      <c r="AS34" s="386">
        <v>0</v>
      </c>
      <c r="AT34" s="386">
        <v>0</v>
      </c>
      <c r="AU34" s="386">
        <v>0</v>
      </c>
      <c r="AV34" s="386">
        <v>0</v>
      </c>
      <c r="AW34" s="386">
        <v>0</v>
      </c>
      <c r="AX34" s="386">
        <v>0</v>
      </c>
      <c r="AY34" s="386">
        <v>0</v>
      </c>
      <c r="AZ34" s="386">
        <v>0</v>
      </c>
      <c r="BA34" s="386">
        <v>0</v>
      </c>
      <c r="BB34" s="386">
        <v>0</v>
      </c>
      <c r="BC34" s="386">
        <v>0</v>
      </c>
      <c r="BD34" s="386">
        <v>0</v>
      </c>
      <c r="BE34" s="386">
        <v>0</v>
      </c>
      <c r="BF34" s="386">
        <v>0</v>
      </c>
      <c r="BG34" s="386">
        <v>0</v>
      </c>
      <c r="BH34" s="386">
        <v>0</v>
      </c>
      <c r="BI34" s="386">
        <v>0</v>
      </c>
      <c r="BJ34" s="386">
        <v>0</v>
      </c>
      <c r="BK34" s="386">
        <v>0</v>
      </c>
      <c r="BL34" s="386">
        <v>0</v>
      </c>
      <c r="BM34" s="386">
        <v>0</v>
      </c>
      <c r="BN34" s="386">
        <v>0</v>
      </c>
      <c r="BO34" s="386">
        <v>0</v>
      </c>
      <c r="BP34" s="386">
        <v>0</v>
      </c>
      <c r="BQ34" s="386">
        <v>0</v>
      </c>
      <c r="BR34" s="386">
        <v>0</v>
      </c>
      <c r="BS34" s="386">
        <v>0</v>
      </c>
      <c r="BT34" s="386">
        <v>0</v>
      </c>
      <c r="BU34" s="386">
        <v>0</v>
      </c>
      <c r="BV34" s="386">
        <v>0</v>
      </c>
      <c r="BW34" s="386">
        <v>0</v>
      </c>
      <c r="BX34" s="386">
        <v>0</v>
      </c>
      <c r="BY34" s="386">
        <v>0</v>
      </c>
      <c r="BZ34" s="386">
        <v>0</v>
      </c>
      <c r="CA34" s="386">
        <v>0</v>
      </c>
      <c r="CB34" s="386">
        <v>0</v>
      </c>
      <c r="CC34" s="386">
        <v>0</v>
      </c>
      <c r="CD34" s="386">
        <v>0</v>
      </c>
      <c r="CE34" s="386">
        <v>0</v>
      </c>
      <c r="CF34" s="386">
        <v>0</v>
      </c>
      <c r="CG34" s="386">
        <v>0</v>
      </c>
      <c r="CH34" s="386">
        <v>0</v>
      </c>
      <c r="CI34" s="386">
        <v>0</v>
      </c>
      <c r="CJ34" s="386">
        <v>0</v>
      </c>
      <c r="CK34" s="386">
        <v>0</v>
      </c>
      <c r="CL34" s="386">
        <v>0</v>
      </c>
      <c r="CM34" s="386">
        <v>0</v>
      </c>
      <c r="CN34" s="386">
        <v>0</v>
      </c>
      <c r="CO34" s="386">
        <v>0</v>
      </c>
      <c r="CP34" s="386">
        <v>0</v>
      </c>
      <c r="CQ34" s="386">
        <v>0</v>
      </c>
      <c r="CR34" s="386">
        <v>0</v>
      </c>
      <c r="CS34" s="386">
        <v>0</v>
      </c>
      <c r="CT34" s="386">
        <v>0</v>
      </c>
      <c r="CU34" s="386">
        <v>0</v>
      </c>
      <c r="CV34" s="386">
        <v>0</v>
      </c>
      <c r="CW34" s="386">
        <v>0</v>
      </c>
      <c r="CX34" s="386">
        <v>0</v>
      </c>
      <c r="CY34" s="386">
        <v>0</v>
      </c>
      <c r="CZ34" s="386">
        <v>0</v>
      </c>
      <c r="DA34" s="386">
        <v>0</v>
      </c>
      <c r="DB34" s="386">
        <v>0</v>
      </c>
      <c r="DC34" s="386">
        <v>0</v>
      </c>
      <c r="DD34" s="386">
        <v>0</v>
      </c>
      <c r="DE34" s="386">
        <v>0</v>
      </c>
      <c r="DF34" s="387">
        <v>0</v>
      </c>
    </row>
    <row r="35" spans="1:110" s="381" customFormat="1">
      <c r="A35" s="304" t="s">
        <v>289</v>
      </c>
      <c r="B35" s="305" t="s">
        <v>651</v>
      </c>
      <c r="C35" s="388">
        <v>0</v>
      </c>
      <c r="D35" s="389">
        <v>0</v>
      </c>
      <c r="E35" s="389">
        <v>0</v>
      </c>
      <c r="F35" s="389">
        <v>0</v>
      </c>
      <c r="G35" s="389">
        <v>0</v>
      </c>
      <c r="H35" s="389">
        <v>0</v>
      </c>
      <c r="I35" s="389">
        <v>0</v>
      </c>
      <c r="J35" s="389">
        <v>0</v>
      </c>
      <c r="K35" s="389">
        <v>0</v>
      </c>
      <c r="L35" s="389">
        <v>0</v>
      </c>
      <c r="M35" s="389">
        <v>0</v>
      </c>
      <c r="N35" s="389">
        <v>0</v>
      </c>
      <c r="O35" s="389">
        <v>0</v>
      </c>
      <c r="P35" s="389">
        <v>0</v>
      </c>
      <c r="Q35" s="389">
        <v>0</v>
      </c>
      <c r="R35" s="389">
        <v>0</v>
      </c>
      <c r="S35" s="389">
        <v>0</v>
      </c>
      <c r="T35" s="389">
        <v>0</v>
      </c>
      <c r="U35" s="389">
        <v>0</v>
      </c>
      <c r="V35" s="389">
        <v>0</v>
      </c>
      <c r="W35" s="389">
        <v>0</v>
      </c>
      <c r="X35" s="389">
        <v>0</v>
      </c>
      <c r="Y35" s="389">
        <v>0</v>
      </c>
      <c r="Z35" s="389">
        <v>0</v>
      </c>
      <c r="AA35" s="389">
        <v>0</v>
      </c>
      <c r="AB35" s="389">
        <v>0</v>
      </c>
      <c r="AC35" s="389">
        <v>0</v>
      </c>
      <c r="AD35" s="389">
        <v>0</v>
      </c>
      <c r="AE35" s="389">
        <v>0</v>
      </c>
      <c r="AF35" s="389">
        <v>0</v>
      </c>
      <c r="AG35" s="389">
        <v>3.8268356852427798E-3</v>
      </c>
      <c r="AH35" s="389">
        <v>0</v>
      </c>
      <c r="AI35" s="389">
        <v>0</v>
      </c>
      <c r="AJ35" s="389">
        <v>0</v>
      </c>
      <c r="AK35" s="389">
        <v>0</v>
      </c>
      <c r="AL35" s="389">
        <v>0</v>
      </c>
      <c r="AM35" s="389">
        <v>0</v>
      </c>
      <c r="AN35" s="389">
        <v>0</v>
      </c>
      <c r="AO35" s="389">
        <v>0</v>
      </c>
      <c r="AP35" s="389">
        <v>0</v>
      </c>
      <c r="AQ35" s="389">
        <v>0</v>
      </c>
      <c r="AR35" s="389">
        <v>0</v>
      </c>
      <c r="AS35" s="389">
        <v>0</v>
      </c>
      <c r="AT35" s="389">
        <v>0</v>
      </c>
      <c r="AU35" s="389">
        <v>0</v>
      </c>
      <c r="AV35" s="389">
        <v>0</v>
      </c>
      <c r="AW35" s="389">
        <v>0</v>
      </c>
      <c r="AX35" s="389">
        <v>0</v>
      </c>
      <c r="AY35" s="389">
        <v>0</v>
      </c>
      <c r="AZ35" s="389">
        <v>0</v>
      </c>
      <c r="BA35" s="389">
        <v>0</v>
      </c>
      <c r="BB35" s="389">
        <v>0</v>
      </c>
      <c r="BC35" s="389">
        <v>0</v>
      </c>
      <c r="BD35" s="389">
        <v>0</v>
      </c>
      <c r="BE35" s="389">
        <v>0</v>
      </c>
      <c r="BF35" s="389">
        <v>0</v>
      </c>
      <c r="BG35" s="389">
        <v>0</v>
      </c>
      <c r="BH35" s="389">
        <v>0</v>
      </c>
      <c r="BI35" s="389">
        <v>0</v>
      </c>
      <c r="BJ35" s="389">
        <v>0</v>
      </c>
      <c r="BK35" s="389">
        <v>0</v>
      </c>
      <c r="BL35" s="389">
        <v>0</v>
      </c>
      <c r="BM35" s="389">
        <v>0</v>
      </c>
      <c r="BN35" s="389">
        <v>0</v>
      </c>
      <c r="BO35" s="389">
        <v>0</v>
      </c>
      <c r="BP35" s="389">
        <v>0</v>
      </c>
      <c r="BQ35" s="389">
        <v>0</v>
      </c>
      <c r="BR35" s="389">
        <v>0</v>
      </c>
      <c r="BS35" s="389">
        <v>0</v>
      </c>
      <c r="BT35" s="389">
        <v>0</v>
      </c>
      <c r="BU35" s="389">
        <v>0</v>
      </c>
      <c r="BV35" s="389">
        <v>0</v>
      </c>
      <c r="BW35" s="389">
        <v>0</v>
      </c>
      <c r="BX35" s="389">
        <v>0</v>
      </c>
      <c r="BY35" s="389">
        <v>0</v>
      </c>
      <c r="BZ35" s="389">
        <v>0</v>
      </c>
      <c r="CA35" s="389">
        <v>0</v>
      </c>
      <c r="CB35" s="389">
        <v>0</v>
      </c>
      <c r="CC35" s="389">
        <v>0</v>
      </c>
      <c r="CD35" s="389">
        <v>0</v>
      </c>
      <c r="CE35" s="389">
        <v>0</v>
      </c>
      <c r="CF35" s="389">
        <v>0</v>
      </c>
      <c r="CG35" s="389">
        <v>0</v>
      </c>
      <c r="CH35" s="389">
        <v>0</v>
      </c>
      <c r="CI35" s="389">
        <v>0</v>
      </c>
      <c r="CJ35" s="389">
        <v>0</v>
      </c>
      <c r="CK35" s="389">
        <v>0</v>
      </c>
      <c r="CL35" s="389">
        <v>0</v>
      </c>
      <c r="CM35" s="389">
        <v>0</v>
      </c>
      <c r="CN35" s="389">
        <v>0</v>
      </c>
      <c r="CO35" s="389">
        <v>0</v>
      </c>
      <c r="CP35" s="389">
        <v>0</v>
      </c>
      <c r="CQ35" s="389">
        <v>0</v>
      </c>
      <c r="CR35" s="389">
        <v>0</v>
      </c>
      <c r="CS35" s="389">
        <v>0</v>
      </c>
      <c r="CT35" s="389">
        <v>0</v>
      </c>
      <c r="CU35" s="389">
        <v>0</v>
      </c>
      <c r="CV35" s="389">
        <v>0</v>
      </c>
      <c r="CW35" s="389">
        <v>0</v>
      </c>
      <c r="CX35" s="389">
        <v>0</v>
      </c>
      <c r="CY35" s="389">
        <v>0</v>
      </c>
      <c r="CZ35" s="389">
        <v>0</v>
      </c>
      <c r="DA35" s="389">
        <v>0</v>
      </c>
      <c r="DB35" s="389">
        <v>0</v>
      </c>
      <c r="DC35" s="389">
        <v>0</v>
      </c>
      <c r="DD35" s="389">
        <v>0</v>
      </c>
      <c r="DE35" s="389">
        <v>0</v>
      </c>
      <c r="DF35" s="390">
        <v>0</v>
      </c>
    </row>
    <row r="36" spans="1:110" s="381" customFormat="1">
      <c r="A36" s="298" t="s">
        <v>290</v>
      </c>
      <c r="B36" s="299" t="s">
        <v>650</v>
      </c>
      <c r="C36" s="382">
        <v>0</v>
      </c>
      <c r="D36" s="383">
        <v>0</v>
      </c>
      <c r="E36" s="383">
        <v>0</v>
      </c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v>0</v>
      </c>
      <c r="L36" s="383">
        <v>0</v>
      </c>
      <c r="M36" s="383">
        <v>0</v>
      </c>
      <c r="N36" s="383">
        <v>0</v>
      </c>
      <c r="O36" s="383">
        <v>0</v>
      </c>
      <c r="P36" s="383">
        <v>0</v>
      </c>
      <c r="Q36" s="383">
        <v>0</v>
      </c>
      <c r="R36" s="383">
        <v>0</v>
      </c>
      <c r="S36" s="383">
        <v>0</v>
      </c>
      <c r="T36" s="383">
        <v>0</v>
      </c>
      <c r="U36" s="383">
        <v>0</v>
      </c>
      <c r="V36" s="383">
        <v>0</v>
      </c>
      <c r="W36" s="383">
        <v>0</v>
      </c>
      <c r="X36" s="383">
        <v>0</v>
      </c>
      <c r="Y36" s="383">
        <v>0</v>
      </c>
      <c r="Z36" s="383">
        <v>0</v>
      </c>
      <c r="AA36" s="383">
        <v>0</v>
      </c>
      <c r="AB36" s="383">
        <v>0</v>
      </c>
      <c r="AC36" s="383">
        <v>0</v>
      </c>
      <c r="AD36" s="383">
        <v>0</v>
      </c>
      <c r="AE36" s="383">
        <v>0</v>
      </c>
      <c r="AF36" s="383">
        <v>0</v>
      </c>
      <c r="AG36" s="383">
        <v>0</v>
      </c>
      <c r="AH36" s="383">
        <v>0.34533862759353506</v>
      </c>
      <c r="AI36" s="383">
        <v>0</v>
      </c>
      <c r="AJ36" s="383">
        <v>0</v>
      </c>
      <c r="AK36" s="383">
        <v>0</v>
      </c>
      <c r="AL36" s="383">
        <v>0</v>
      </c>
      <c r="AM36" s="383">
        <v>0</v>
      </c>
      <c r="AN36" s="383">
        <v>0</v>
      </c>
      <c r="AO36" s="383">
        <v>0</v>
      </c>
      <c r="AP36" s="383">
        <v>0</v>
      </c>
      <c r="AQ36" s="383">
        <v>0</v>
      </c>
      <c r="AR36" s="383">
        <v>0</v>
      </c>
      <c r="AS36" s="383">
        <v>0</v>
      </c>
      <c r="AT36" s="383">
        <v>0</v>
      </c>
      <c r="AU36" s="383">
        <v>0</v>
      </c>
      <c r="AV36" s="383">
        <v>0</v>
      </c>
      <c r="AW36" s="383">
        <v>0</v>
      </c>
      <c r="AX36" s="383">
        <v>0</v>
      </c>
      <c r="AY36" s="383">
        <v>0</v>
      </c>
      <c r="AZ36" s="383">
        <v>0</v>
      </c>
      <c r="BA36" s="383">
        <v>0</v>
      </c>
      <c r="BB36" s="383">
        <v>0</v>
      </c>
      <c r="BC36" s="383">
        <v>0</v>
      </c>
      <c r="BD36" s="383">
        <v>0</v>
      </c>
      <c r="BE36" s="383">
        <v>0</v>
      </c>
      <c r="BF36" s="383">
        <v>0</v>
      </c>
      <c r="BG36" s="383">
        <v>0</v>
      </c>
      <c r="BH36" s="383">
        <v>0</v>
      </c>
      <c r="BI36" s="383">
        <v>0</v>
      </c>
      <c r="BJ36" s="383">
        <v>0</v>
      </c>
      <c r="BK36" s="383">
        <v>0</v>
      </c>
      <c r="BL36" s="383">
        <v>0</v>
      </c>
      <c r="BM36" s="383">
        <v>0</v>
      </c>
      <c r="BN36" s="383">
        <v>0</v>
      </c>
      <c r="BO36" s="383">
        <v>0</v>
      </c>
      <c r="BP36" s="383">
        <v>0</v>
      </c>
      <c r="BQ36" s="383">
        <v>0</v>
      </c>
      <c r="BR36" s="383">
        <v>0</v>
      </c>
      <c r="BS36" s="383">
        <v>0</v>
      </c>
      <c r="BT36" s="383">
        <v>0</v>
      </c>
      <c r="BU36" s="383">
        <v>0</v>
      </c>
      <c r="BV36" s="383">
        <v>0</v>
      </c>
      <c r="BW36" s="383">
        <v>0</v>
      </c>
      <c r="BX36" s="383">
        <v>0</v>
      </c>
      <c r="BY36" s="383">
        <v>0</v>
      </c>
      <c r="BZ36" s="383">
        <v>0</v>
      </c>
      <c r="CA36" s="383">
        <v>0</v>
      </c>
      <c r="CB36" s="383">
        <v>0</v>
      </c>
      <c r="CC36" s="383">
        <v>0</v>
      </c>
      <c r="CD36" s="383">
        <v>0</v>
      </c>
      <c r="CE36" s="383">
        <v>0</v>
      </c>
      <c r="CF36" s="383">
        <v>0</v>
      </c>
      <c r="CG36" s="383">
        <v>0</v>
      </c>
      <c r="CH36" s="383">
        <v>0</v>
      </c>
      <c r="CI36" s="383">
        <v>0</v>
      </c>
      <c r="CJ36" s="383">
        <v>0</v>
      </c>
      <c r="CK36" s="383">
        <v>0</v>
      </c>
      <c r="CL36" s="383">
        <v>0</v>
      </c>
      <c r="CM36" s="383">
        <v>0</v>
      </c>
      <c r="CN36" s="383">
        <v>0</v>
      </c>
      <c r="CO36" s="383">
        <v>0</v>
      </c>
      <c r="CP36" s="383">
        <v>0</v>
      </c>
      <c r="CQ36" s="383">
        <v>0</v>
      </c>
      <c r="CR36" s="383">
        <v>0</v>
      </c>
      <c r="CS36" s="383">
        <v>0</v>
      </c>
      <c r="CT36" s="383">
        <v>0</v>
      </c>
      <c r="CU36" s="383">
        <v>0</v>
      </c>
      <c r="CV36" s="383">
        <v>0</v>
      </c>
      <c r="CW36" s="383">
        <v>0</v>
      </c>
      <c r="CX36" s="383">
        <v>0</v>
      </c>
      <c r="CY36" s="383">
        <v>0</v>
      </c>
      <c r="CZ36" s="383">
        <v>0</v>
      </c>
      <c r="DA36" s="383">
        <v>0</v>
      </c>
      <c r="DB36" s="383">
        <v>0</v>
      </c>
      <c r="DC36" s="383">
        <v>0</v>
      </c>
      <c r="DD36" s="383">
        <v>0</v>
      </c>
      <c r="DE36" s="383">
        <v>0</v>
      </c>
      <c r="DF36" s="384">
        <v>0</v>
      </c>
    </row>
    <row r="37" spans="1:110" s="381" customFormat="1">
      <c r="A37" s="298" t="s">
        <v>291</v>
      </c>
      <c r="B37" s="299" t="s">
        <v>528</v>
      </c>
      <c r="C37" s="382">
        <v>0</v>
      </c>
      <c r="D37" s="383">
        <v>0</v>
      </c>
      <c r="E37" s="383">
        <v>0</v>
      </c>
      <c r="F37" s="383">
        <v>0</v>
      </c>
      <c r="G37" s="383">
        <v>0</v>
      </c>
      <c r="H37" s="383">
        <v>0</v>
      </c>
      <c r="I37" s="383">
        <v>0</v>
      </c>
      <c r="J37" s="383">
        <v>0</v>
      </c>
      <c r="K37" s="383">
        <v>0</v>
      </c>
      <c r="L37" s="383">
        <v>0</v>
      </c>
      <c r="M37" s="383">
        <v>0</v>
      </c>
      <c r="N37" s="383">
        <v>0</v>
      </c>
      <c r="O37" s="383">
        <v>0</v>
      </c>
      <c r="P37" s="383">
        <v>0</v>
      </c>
      <c r="Q37" s="383">
        <v>0</v>
      </c>
      <c r="R37" s="383">
        <v>0</v>
      </c>
      <c r="S37" s="383">
        <v>0</v>
      </c>
      <c r="T37" s="383">
        <v>0</v>
      </c>
      <c r="U37" s="383">
        <v>0</v>
      </c>
      <c r="V37" s="383">
        <v>0</v>
      </c>
      <c r="W37" s="383">
        <v>0</v>
      </c>
      <c r="X37" s="383">
        <v>0</v>
      </c>
      <c r="Y37" s="383">
        <v>0</v>
      </c>
      <c r="Z37" s="383">
        <v>0</v>
      </c>
      <c r="AA37" s="383">
        <v>0</v>
      </c>
      <c r="AB37" s="383">
        <v>0</v>
      </c>
      <c r="AC37" s="383">
        <v>0</v>
      </c>
      <c r="AD37" s="383">
        <v>0</v>
      </c>
      <c r="AE37" s="383">
        <v>0</v>
      </c>
      <c r="AF37" s="383">
        <v>0</v>
      </c>
      <c r="AG37" s="383">
        <v>0</v>
      </c>
      <c r="AH37" s="383">
        <v>0</v>
      </c>
      <c r="AI37" s="383">
        <v>0.60623859905144106</v>
      </c>
      <c r="AJ37" s="383">
        <v>0</v>
      </c>
      <c r="AK37" s="383">
        <v>0</v>
      </c>
      <c r="AL37" s="383">
        <v>0</v>
      </c>
      <c r="AM37" s="383">
        <v>0</v>
      </c>
      <c r="AN37" s="383">
        <v>0</v>
      </c>
      <c r="AO37" s="383">
        <v>0</v>
      </c>
      <c r="AP37" s="383">
        <v>0</v>
      </c>
      <c r="AQ37" s="383">
        <v>0</v>
      </c>
      <c r="AR37" s="383">
        <v>0</v>
      </c>
      <c r="AS37" s="383">
        <v>0</v>
      </c>
      <c r="AT37" s="383">
        <v>0</v>
      </c>
      <c r="AU37" s="383">
        <v>0</v>
      </c>
      <c r="AV37" s="383">
        <v>0</v>
      </c>
      <c r="AW37" s="383">
        <v>0</v>
      </c>
      <c r="AX37" s="383">
        <v>0</v>
      </c>
      <c r="AY37" s="383">
        <v>0</v>
      </c>
      <c r="AZ37" s="383">
        <v>0</v>
      </c>
      <c r="BA37" s="383">
        <v>0</v>
      </c>
      <c r="BB37" s="383">
        <v>0</v>
      </c>
      <c r="BC37" s="383">
        <v>0</v>
      </c>
      <c r="BD37" s="383">
        <v>0</v>
      </c>
      <c r="BE37" s="383">
        <v>0</v>
      </c>
      <c r="BF37" s="383">
        <v>0</v>
      </c>
      <c r="BG37" s="383">
        <v>0</v>
      </c>
      <c r="BH37" s="383">
        <v>0</v>
      </c>
      <c r="BI37" s="383">
        <v>0</v>
      </c>
      <c r="BJ37" s="383">
        <v>0</v>
      </c>
      <c r="BK37" s="383">
        <v>0</v>
      </c>
      <c r="BL37" s="383">
        <v>0</v>
      </c>
      <c r="BM37" s="383">
        <v>0</v>
      </c>
      <c r="BN37" s="383">
        <v>0</v>
      </c>
      <c r="BO37" s="383">
        <v>0</v>
      </c>
      <c r="BP37" s="383">
        <v>0</v>
      </c>
      <c r="BQ37" s="383">
        <v>0</v>
      </c>
      <c r="BR37" s="383">
        <v>0</v>
      </c>
      <c r="BS37" s="383">
        <v>0</v>
      </c>
      <c r="BT37" s="383">
        <v>0</v>
      </c>
      <c r="BU37" s="383">
        <v>0</v>
      </c>
      <c r="BV37" s="383">
        <v>0</v>
      </c>
      <c r="BW37" s="383">
        <v>0</v>
      </c>
      <c r="BX37" s="383">
        <v>0</v>
      </c>
      <c r="BY37" s="383">
        <v>0</v>
      </c>
      <c r="BZ37" s="383">
        <v>0</v>
      </c>
      <c r="CA37" s="383">
        <v>0</v>
      </c>
      <c r="CB37" s="383">
        <v>0</v>
      </c>
      <c r="CC37" s="383">
        <v>0</v>
      </c>
      <c r="CD37" s="383">
        <v>0</v>
      </c>
      <c r="CE37" s="383">
        <v>0</v>
      </c>
      <c r="CF37" s="383">
        <v>0</v>
      </c>
      <c r="CG37" s="383">
        <v>0</v>
      </c>
      <c r="CH37" s="383">
        <v>0</v>
      </c>
      <c r="CI37" s="383">
        <v>0</v>
      </c>
      <c r="CJ37" s="383">
        <v>0</v>
      </c>
      <c r="CK37" s="383">
        <v>0</v>
      </c>
      <c r="CL37" s="383">
        <v>0</v>
      </c>
      <c r="CM37" s="383">
        <v>0</v>
      </c>
      <c r="CN37" s="383">
        <v>0</v>
      </c>
      <c r="CO37" s="383">
        <v>0</v>
      </c>
      <c r="CP37" s="383">
        <v>0</v>
      </c>
      <c r="CQ37" s="383">
        <v>0</v>
      </c>
      <c r="CR37" s="383">
        <v>0</v>
      </c>
      <c r="CS37" s="383">
        <v>0</v>
      </c>
      <c r="CT37" s="383">
        <v>0</v>
      </c>
      <c r="CU37" s="383">
        <v>0</v>
      </c>
      <c r="CV37" s="383">
        <v>0</v>
      </c>
      <c r="CW37" s="383">
        <v>0</v>
      </c>
      <c r="CX37" s="383">
        <v>0</v>
      </c>
      <c r="CY37" s="383">
        <v>0</v>
      </c>
      <c r="CZ37" s="383">
        <v>0</v>
      </c>
      <c r="DA37" s="383">
        <v>0</v>
      </c>
      <c r="DB37" s="383">
        <v>0</v>
      </c>
      <c r="DC37" s="383">
        <v>0</v>
      </c>
      <c r="DD37" s="383">
        <v>0</v>
      </c>
      <c r="DE37" s="383">
        <v>0</v>
      </c>
      <c r="DF37" s="384">
        <v>0</v>
      </c>
    </row>
    <row r="38" spans="1:110" s="381" customFormat="1">
      <c r="A38" s="298" t="s">
        <v>292</v>
      </c>
      <c r="B38" s="299" t="s">
        <v>529</v>
      </c>
      <c r="C38" s="382">
        <v>0</v>
      </c>
      <c r="D38" s="383">
        <v>0</v>
      </c>
      <c r="E38" s="383">
        <v>0</v>
      </c>
      <c r="F38" s="383">
        <v>0</v>
      </c>
      <c r="G38" s="383">
        <v>0</v>
      </c>
      <c r="H38" s="383">
        <v>0</v>
      </c>
      <c r="I38" s="383">
        <v>0</v>
      </c>
      <c r="J38" s="383">
        <v>0</v>
      </c>
      <c r="K38" s="383">
        <v>0</v>
      </c>
      <c r="L38" s="383">
        <v>0</v>
      </c>
      <c r="M38" s="383">
        <v>0</v>
      </c>
      <c r="N38" s="383">
        <v>0</v>
      </c>
      <c r="O38" s="383">
        <v>0</v>
      </c>
      <c r="P38" s="383">
        <v>0</v>
      </c>
      <c r="Q38" s="383">
        <v>0</v>
      </c>
      <c r="R38" s="383">
        <v>0</v>
      </c>
      <c r="S38" s="383">
        <v>0</v>
      </c>
      <c r="T38" s="383">
        <v>0</v>
      </c>
      <c r="U38" s="383">
        <v>0</v>
      </c>
      <c r="V38" s="383">
        <v>0</v>
      </c>
      <c r="W38" s="383">
        <v>0</v>
      </c>
      <c r="X38" s="383">
        <v>0</v>
      </c>
      <c r="Y38" s="383">
        <v>0</v>
      </c>
      <c r="Z38" s="383">
        <v>0</v>
      </c>
      <c r="AA38" s="383">
        <v>0</v>
      </c>
      <c r="AB38" s="383">
        <v>0</v>
      </c>
      <c r="AC38" s="383">
        <v>0</v>
      </c>
      <c r="AD38" s="383">
        <v>0</v>
      </c>
      <c r="AE38" s="383">
        <v>0</v>
      </c>
      <c r="AF38" s="383">
        <v>0</v>
      </c>
      <c r="AG38" s="383">
        <v>0</v>
      </c>
      <c r="AH38" s="383">
        <v>0</v>
      </c>
      <c r="AI38" s="383">
        <v>0</v>
      </c>
      <c r="AJ38" s="383">
        <v>0.44344811095169778</v>
      </c>
      <c r="AK38" s="383">
        <v>0</v>
      </c>
      <c r="AL38" s="383">
        <v>0</v>
      </c>
      <c r="AM38" s="383">
        <v>0</v>
      </c>
      <c r="AN38" s="383">
        <v>0</v>
      </c>
      <c r="AO38" s="383">
        <v>0</v>
      </c>
      <c r="AP38" s="383">
        <v>0</v>
      </c>
      <c r="AQ38" s="383">
        <v>0</v>
      </c>
      <c r="AR38" s="383">
        <v>0</v>
      </c>
      <c r="AS38" s="383">
        <v>0</v>
      </c>
      <c r="AT38" s="383">
        <v>0</v>
      </c>
      <c r="AU38" s="383">
        <v>0</v>
      </c>
      <c r="AV38" s="383">
        <v>0</v>
      </c>
      <c r="AW38" s="383">
        <v>0</v>
      </c>
      <c r="AX38" s="383">
        <v>0</v>
      </c>
      <c r="AY38" s="383">
        <v>0</v>
      </c>
      <c r="AZ38" s="383">
        <v>0</v>
      </c>
      <c r="BA38" s="383">
        <v>0</v>
      </c>
      <c r="BB38" s="383">
        <v>0</v>
      </c>
      <c r="BC38" s="383">
        <v>0</v>
      </c>
      <c r="BD38" s="383">
        <v>0</v>
      </c>
      <c r="BE38" s="383">
        <v>0</v>
      </c>
      <c r="BF38" s="383">
        <v>0</v>
      </c>
      <c r="BG38" s="383">
        <v>0</v>
      </c>
      <c r="BH38" s="383">
        <v>0</v>
      </c>
      <c r="BI38" s="383">
        <v>0</v>
      </c>
      <c r="BJ38" s="383">
        <v>0</v>
      </c>
      <c r="BK38" s="383">
        <v>0</v>
      </c>
      <c r="BL38" s="383">
        <v>0</v>
      </c>
      <c r="BM38" s="383">
        <v>0</v>
      </c>
      <c r="BN38" s="383">
        <v>0</v>
      </c>
      <c r="BO38" s="383">
        <v>0</v>
      </c>
      <c r="BP38" s="383">
        <v>0</v>
      </c>
      <c r="BQ38" s="383">
        <v>0</v>
      </c>
      <c r="BR38" s="383">
        <v>0</v>
      </c>
      <c r="BS38" s="383">
        <v>0</v>
      </c>
      <c r="BT38" s="383">
        <v>0</v>
      </c>
      <c r="BU38" s="383">
        <v>0</v>
      </c>
      <c r="BV38" s="383">
        <v>0</v>
      </c>
      <c r="BW38" s="383">
        <v>0</v>
      </c>
      <c r="BX38" s="383">
        <v>0</v>
      </c>
      <c r="BY38" s="383">
        <v>0</v>
      </c>
      <c r="BZ38" s="383">
        <v>0</v>
      </c>
      <c r="CA38" s="383">
        <v>0</v>
      </c>
      <c r="CB38" s="383">
        <v>0</v>
      </c>
      <c r="CC38" s="383">
        <v>0</v>
      </c>
      <c r="CD38" s="383">
        <v>0</v>
      </c>
      <c r="CE38" s="383">
        <v>0</v>
      </c>
      <c r="CF38" s="383">
        <v>0</v>
      </c>
      <c r="CG38" s="383">
        <v>0</v>
      </c>
      <c r="CH38" s="383">
        <v>0</v>
      </c>
      <c r="CI38" s="383">
        <v>0</v>
      </c>
      <c r="CJ38" s="383">
        <v>0</v>
      </c>
      <c r="CK38" s="383">
        <v>0</v>
      </c>
      <c r="CL38" s="383">
        <v>0</v>
      </c>
      <c r="CM38" s="383">
        <v>0</v>
      </c>
      <c r="CN38" s="383">
        <v>0</v>
      </c>
      <c r="CO38" s="383">
        <v>0</v>
      </c>
      <c r="CP38" s="383">
        <v>0</v>
      </c>
      <c r="CQ38" s="383">
        <v>0</v>
      </c>
      <c r="CR38" s="383">
        <v>0</v>
      </c>
      <c r="CS38" s="383">
        <v>0</v>
      </c>
      <c r="CT38" s="383">
        <v>0</v>
      </c>
      <c r="CU38" s="383">
        <v>0</v>
      </c>
      <c r="CV38" s="383">
        <v>0</v>
      </c>
      <c r="CW38" s="383">
        <v>0</v>
      </c>
      <c r="CX38" s="383">
        <v>0</v>
      </c>
      <c r="CY38" s="383">
        <v>0</v>
      </c>
      <c r="CZ38" s="383">
        <v>0</v>
      </c>
      <c r="DA38" s="383">
        <v>0</v>
      </c>
      <c r="DB38" s="383">
        <v>0</v>
      </c>
      <c r="DC38" s="383">
        <v>0</v>
      </c>
      <c r="DD38" s="383">
        <v>0</v>
      </c>
      <c r="DE38" s="383">
        <v>0</v>
      </c>
      <c r="DF38" s="384">
        <v>0</v>
      </c>
    </row>
    <row r="39" spans="1:110" s="381" customFormat="1">
      <c r="A39" s="300" t="s">
        <v>293</v>
      </c>
      <c r="B39" s="301" t="s">
        <v>530</v>
      </c>
      <c r="C39" s="385">
        <v>0</v>
      </c>
      <c r="D39" s="386">
        <v>0</v>
      </c>
      <c r="E39" s="386">
        <v>0</v>
      </c>
      <c r="F39" s="386">
        <v>0</v>
      </c>
      <c r="G39" s="386">
        <v>0</v>
      </c>
      <c r="H39" s="386">
        <v>0</v>
      </c>
      <c r="I39" s="386">
        <v>0</v>
      </c>
      <c r="J39" s="386">
        <v>0</v>
      </c>
      <c r="K39" s="386">
        <v>0</v>
      </c>
      <c r="L39" s="386">
        <v>0</v>
      </c>
      <c r="M39" s="386">
        <v>0</v>
      </c>
      <c r="N39" s="386">
        <v>0</v>
      </c>
      <c r="O39" s="386">
        <v>0</v>
      </c>
      <c r="P39" s="386">
        <v>0</v>
      </c>
      <c r="Q39" s="386">
        <v>0</v>
      </c>
      <c r="R39" s="386">
        <v>0</v>
      </c>
      <c r="S39" s="386">
        <v>0</v>
      </c>
      <c r="T39" s="386">
        <v>0</v>
      </c>
      <c r="U39" s="386">
        <v>0</v>
      </c>
      <c r="V39" s="386">
        <v>0</v>
      </c>
      <c r="W39" s="386">
        <v>0</v>
      </c>
      <c r="X39" s="386">
        <v>0</v>
      </c>
      <c r="Y39" s="386">
        <v>0</v>
      </c>
      <c r="Z39" s="386">
        <v>0</v>
      </c>
      <c r="AA39" s="386">
        <v>0</v>
      </c>
      <c r="AB39" s="386">
        <v>0</v>
      </c>
      <c r="AC39" s="386">
        <v>0</v>
      </c>
      <c r="AD39" s="386">
        <v>0</v>
      </c>
      <c r="AE39" s="386">
        <v>0</v>
      </c>
      <c r="AF39" s="386">
        <v>0</v>
      </c>
      <c r="AG39" s="386">
        <v>0</v>
      </c>
      <c r="AH39" s="386">
        <v>0</v>
      </c>
      <c r="AI39" s="386">
        <v>0</v>
      </c>
      <c r="AJ39" s="386">
        <v>0</v>
      </c>
      <c r="AK39" s="386">
        <v>0.77558141964602878</v>
      </c>
      <c r="AL39" s="386">
        <v>0</v>
      </c>
      <c r="AM39" s="386">
        <v>0</v>
      </c>
      <c r="AN39" s="386">
        <v>0</v>
      </c>
      <c r="AO39" s="386">
        <v>0</v>
      </c>
      <c r="AP39" s="386">
        <v>0</v>
      </c>
      <c r="AQ39" s="386">
        <v>0</v>
      </c>
      <c r="AR39" s="386">
        <v>0</v>
      </c>
      <c r="AS39" s="386">
        <v>0</v>
      </c>
      <c r="AT39" s="386">
        <v>0</v>
      </c>
      <c r="AU39" s="386">
        <v>0</v>
      </c>
      <c r="AV39" s="386">
        <v>0</v>
      </c>
      <c r="AW39" s="386">
        <v>0</v>
      </c>
      <c r="AX39" s="386">
        <v>0</v>
      </c>
      <c r="AY39" s="386">
        <v>0</v>
      </c>
      <c r="AZ39" s="386">
        <v>0</v>
      </c>
      <c r="BA39" s="386">
        <v>0</v>
      </c>
      <c r="BB39" s="386">
        <v>0</v>
      </c>
      <c r="BC39" s="386">
        <v>0</v>
      </c>
      <c r="BD39" s="386">
        <v>0</v>
      </c>
      <c r="BE39" s="386">
        <v>0</v>
      </c>
      <c r="BF39" s="386">
        <v>0</v>
      </c>
      <c r="BG39" s="386">
        <v>0</v>
      </c>
      <c r="BH39" s="386">
        <v>0</v>
      </c>
      <c r="BI39" s="386">
        <v>0</v>
      </c>
      <c r="BJ39" s="386">
        <v>0</v>
      </c>
      <c r="BK39" s="386">
        <v>0</v>
      </c>
      <c r="BL39" s="386">
        <v>0</v>
      </c>
      <c r="BM39" s="386">
        <v>0</v>
      </c>
      <c r="BN39" s="386">
        <v>0</v>
      </c>
      <c r="BO39" s="386">
        <v>0</v>
      </c>
      <c r="BP39" s="386">
        <v>0</v>
      </c>
      <c r="BQ39" s="386">
        <v>0</v>
      </c>
      <c r="BR39" s="386">
        <v>0</v>
      </c>
      <c r="BS39" s="386">
        <v>0</v>
      </c>
      <c r="BT39" s="386">
        <v>0</v>
      </c>
      <c r="BU39" s="386">
        <v>0</v>
      </c>
      <c r="BV39" s="386">
        <v>0</v>
      </c>
      <c r="BW39" s="386">
        <v>0</v>
      </c>
      <c r="BX39" s="386">
        <v>0</v>
      </c>
      <c r="BY39" s="386">
        <v>0</v>
      </c>
      <c r="BZ39" s="386">
        <v>0</v>
      </c>
      <c r="CA39" s="386">
        <v>0</v>
      </c>
      <c r="CB39" s="386">
        <v>0</v>
      </c>
      <c r="CC39" s="386">
        <v>0</v>
      </c>
      <c r="CD39" s="386">
        <v>0</v>
      </c>
      <c r="CE39" s="386">
        <v>0</v>
      </c>
      <c r="CF39" s="386">
        <v>0</v>
      </c>
      <c r="CG39" s="386">
        <v>0</v>
      </c>
      <c r="CH39" s="386">
        <v>0</v>
      </c>
      <c r="CI39" s="386">
        <v>0</v>
      </c>
      <c r="CJ39" s="386">
        <v>0</v>
      </c>
      <c r="CK39" s="386">
        <v>0</v>
      </c>
      <c r="CL39" s="386">
        <v>0</v>
      </c>
      <c r="CM39" s="386">
        <v>0</v>
      </c>
      <c r="CN39" s="386">
        <v>0</v>
      </c>
      <c r="CO39" s="386">
        <v>0</v>
      </c>
      <c r="CP39" s="386">
        <v>0</v>
      </c>
      <c r="CQ39" s="386">
        <v>0</v>
      </c>
      <c r="CR39" s="386">
        <v>0</v>
      </c>
      <c r="CS39" s="386">
        <v>0</v>
      </c>
      <c r="CT39" s="386">
        <v>0</v>
      </c>
      <c r="CU39" s="386">
        <v>0</v>
      </c>
      <c r="CV39" s="386">
        <v>0</v>
      </c>
      <c r="CW39" s="386">
        <v>0</v>
      </c>
      <c r="CX39" s="386">
        <v>0</v>
      </c>
      <c r="CY39" s="386">
        <v>0</v>
      </c>
      <c r="CZ39" s="386">
        <v>0</v>
      </c>
      <c r="DA39" s="386">
        <v>0</v>
      </c>
      <c r="DB39" s="386">
        <v>0</v>
      </c>
      <c r="DC39" s="386">
        <v>0</v>
      </c>
      <c r="DD39" s="386">
        <v>0</v>
      </c>
      <c r="DE39" s="386">
        <v>0</v>
      </c>
      <c r="DF39" s="387">
        <v>0</v>
      </c>
    </row>
    <row r="40" spans="1:110" s="381" customFormat="1">
      <c r="A40" s="304" t="s">
        <v>294</v>
      </c>
      <c r="B40" s="305" t="s">
        <v>531</v>
      </c>
      <c r="C40" s="388">
        <v>0</v>
      </c>
      <c r="D40" s="389">
        <v>0</v>
      </c>
      <c r="E40" s="389">
        <v>0</v>
      </c>
      <c r="F40" s="389">
        <v>0</v>
      </c>
      <c r="G40" s="389">
        <v>0</v>
      </c>
      <c r="H40" s="389">
        <v>0</v>
      </c>
      <c r="I40" s="389">
        <v>0</v>
      </c>
      <c r="J40" s="389">
        <v>0</v>
      </c>
      <c r="K40" s="389">
        <v>0</v>
      </c>
      <c r="L40" s="389">
        <v>0</v>
      </c>
      <c r="M40" s="389">
        <v>0</v>
      </c>
      <c r="N40" s="389">
        <v>0</v>
      </c>
      <c r="O40" s="389">
        <v>0</v>
      </c>
      <c r="P40" s="389">
        <v>0</v>
      </c>
      <c r="Q40" s="389">
        <v>0</v>
      </c>
      <c r="R40" s="389">
        <v>0</v>
      </c>
      <c r="S40" s="389">
        <v>0</v>
      </c>
      <c r="T40" s="389">
        <v>0</v>
      </c>
      <c r="U40" s="389">
        <v>0</v>
      </c>
      <c r="V40" s="389">
        <v>0</v>
      </c>
      <c r="W40" s="389">
        <v>0</v>
      </c>
      <c r="X40" s="389">
        <v>0</v>
      </c>
      <c r="Y40" s="389">
        <v>0</v>
      </c>
      <c r="Z40" s="389">
        <v>0</v>
      </c>
      <c r="AA40" s="389">
        <v>0</v>
      </c>
      <c r="AB40" s="389">
        <v>0</v>
      </c>
      <c r="AC40" s="389">
        <v>0</v>
      </c>
      <c r="AD40" s="389">
        <v>0</v>
      </c>
      <c r="AE40" s="389">
        <v>0</v>
      </c>
      <c r="AF40" s="389">
        <v>0</v>
      </c>
      <c r="AG40" s="389">
        <v>0</v>
      </c>
      <c r="AH40" s="389">
        <v>0</v>
      </c>
      <c r="AI40" s="389">
        <v>0</v>
      </c>
      <c r="AJ40" s="389">
        <v>0</v>
      </c>
      <c r="AK40" s="389">
        <v>0</v>
      </c>
      <c r="AL40" s="389">
        <v>0.1753431254514809</v>
      </c>
      <c r="AM40" s="389">
        <v>0</v>
      </c>
      <c r="AN40" s="389">
        <v>0</v>
      </c>
      <c r="AO40" s="389">
        <v>0</v>
      </c>
      <c r="AP40" s="389">
        <v>0</v>
      </c>
      <c r="AQ40" s="389">
        <v>0</v>
      </c>
      <c r="AR40" s="389">
        <v>0</v>
      </c>
      <c r="AS40" s="389">
        <v>0</v>
      </c>
      <c r="AT40" s="389">
        <v>0</v>
      </c>
      <c r="AU40" s="389">
        <v>0</v>
      </c>
      <c r="AV40" s="389">
        <v>0</v>
      </c>
      <c r="AW40" s="389">
        <v>0</v>
      </c>
      <c r="AX40" s="389">
        <v>0</v>
      </c>
      <c r="AY40" s="389">
        <v>0</v>
      </c>
      <c r="AZ40" s="389">
        <v>0</v>
      </c>
      <c r="BA40" s="389">
        <v>0</v>
      </c>
      <c r="BB40" s="389">
        <v>0</v>
      </c>
      <c r="BC40" s="389">
        <v>0</v>
      </c>
      <c r="BD40" s="389">
        <v>0</v>
      </c>
      <c r="BE40" s="389">
        <v>0</v>
      </c>
      <c r="BF40" s="389">
        <v>0</v>
      </c>
      <c r="BG40" s="389">
        <v>0</v>
      </c>
      <c r="BH40" s="389">
        <v>0</v>
      </c>
      <c r="BI40" s="389">
        <v>0</v>
      </c>
      <c r="BJ40" s="389">
        <v>0</v>
      </c>
      <c r="BK40" s="389">
        <v>0</v>
      </c>
      <c r="BL40" s="389">
        <v>0</v>
      </c>
      <c r="BM40" s="389">
        <v>0</v>
      </c>
      <c r="BN40" s="389">
        <v>0</v>
      </c>
      <c r="BO40" s="389">
        <v>0</v>
      </c>
      <c r="BP40" s="389">
        <v>0</v>
      </c>
      <c r="BQ40" s="389">
        <v>0</v>
      </c>
      <c r="BR40" s="389">
        <v>0</v>
      </c>
      <c r="BS40" s="389">
        <v>0</v>
      </c>
      <c r="BT40" s="389">
        <v>0</v>
      </c>
      <c r="BU40" s="389">
        <v>0</v>
      </c>
      <c r="BV40" s="389">
        <v>0</v>
      </c>
      <c r="BW40" s="389">
        <v>0</v>
      </c>
      <c r="BX40" s="389">
        <v>0</v>
      </c>
      <c r="BY40" s="389">
        <v>0</v>
      </c>
      <c r="BZ40" s="389">
        <v>0</v>
      </c>
      <c r="CA40" s="389">
        <v>0</v>
      </c>
      <c r="CB40" s="389">
        <v>0</v>
      </c>
      <c r="CC40" s="389">
        <v>0</v>
      </c>
      <c r="CD40" s="389">
        <v>0</v>
      </c>
      <c r="CE40" s="389">
        <v>0</v>
      </c>
      <c r="CF40" s="389">
        <v>0</v>
      </c>
      <c r="CG40" s="389">
        <v>0</v>
      </c>
      <c r="CH40" s="389">
        <v>0</v>
      </c>
      <c r="CI40" s="389">
        <v>0</v>
      </c>
      <c r="CJ40" s="389">
        <v>0</v>
      </c>
      <c r="CK40" s="389">
        <v>0</v>
      </c>
      <c r="CL40" s="389">
        <v>0</v>
      </c>
      <c r="CM40" s="389">
        <v>0</v>
      </c>
      <c r="CN40" s="389">
        <v>0</v>
      </c>
      <c r="CO40" s="389">
        <v>0</v>
      </c>
      <c r="CP40" s="389">
        <v>0</v>
      </c>
      <c r="CQ40" s="389">
        <v>0</v>
      </c>
      <c r="CR40" s="389">
        <v>0</v>
      </c>
      <c r="CS40" s="389">
        <v>0</v>
      </c>
      <c r="CT40" s="389">
        <v>0</v>
      </c>
      <c r="CU40" s="389">
        <v>0</v>
      </c>
      <c r="CV40" s="389">
        <v>0</v>
      </c>
      <c r="CW40" s="389">
        <v>0</v>
      </c>
      <c r="CX40" s="389">
        <v>0</v>
      </c>
      <c r="CY40" s="389">
        <v>0</v>
      </c>
      <c r="CZ40" s="389">
        <v>0</v>
      </c>
      <c r="DA40" s="389">
        <v>0</v>
      </c>
      <c r="DB40" s="389">
        <v>0</v>
      </c>
      <c r="DC40" s="389">
        <v>0</v>
      </c>
      <c r="DD40" s="389">
        <v>0</v>
      </c>
      <c r="DE40" s="389">
        <v>0</v>
      </c>
      <c r="DF40" s="390">
        <v>0</v>
      </c>
    </row>
    <row r="41" spans="1:110" s="381" customFormat="1">
      <c r="A41" s="298" t="s">
        <v>295</v>
      </c>
      <c r="B41" s="299" t="s">
        <v>532</v>
      </c>
      <c r="C41" s="382">
        <v>0</v>
      </c>
      <c r="D41" s="383">
        <v>0</v>
      </c>
      <c r="E41" s="383">
        <v>0</v>
      </c>
      <c r="F41" s="383">
        <v>0</v>
      </c>
      <c r="G41" s="383">
        <v>0</v>
      </c>
      <c r="H41" s="383">
        <v>0</v>
      </c>
      <c r="I41" s="383">
        <v>0</v>
      </c>
      <c r="J41" s="383">
        <v>0</v>
      </c>
      <c r="K41" s="383">
        <v>0</v>
      </c>
      <c r="L41" s="383">
        <v>0</v>
      </c>
      <c r="M41" s="383">
        <v>0</v>
      </c>
      <c r="N41" s="383">
        <v>0</v>
      </c>
      <c r="O41" s="383">
        <v>0</v>
      </c>
      <c r="P41" s="383">
        <v>0</v>
      </c>
      <c r="Q41" s="383">
        <v>0</v>
      </c>
      <c r="R41" s="383">
        <v>0</v>
      </c>
      <c r="S41" s="383">
        <v>0</v>
      </c>
      <c r="T41" s="383">
        <v>0</v>
      </c>
      <c r="U41" s="383">
        <v>0</v>
      </c>
      <c r="V41" s="383">
        <v>0</v>
      </c>
      <c r="W41" s="383">
        <v>0</v>
      </c>
      <c r="X41" s="383">
        <v>0</v>
      </c>
      <c r="Y41" s="383">
        <v>0</v>
      </c>
      <c r="Z41" s="383">
        <v>0</v>
      </c>
      <c r="AA41" s="383">
        <v>0</v>
      </c>
      <c r="AB41" s="383">
        <v>0</v>
      </c>
      <c r="AC41" s="383">
        <v>0</v>
      </c>
      <c r="AD41" s="383">
        <v>0</v>
      </c>
      <c r="AE41" s="383">
        <v>0</v>
      </c>
      <c r="AF41" s="383">
        <v>0</v>
      </c>
      <c r="AG41" s="383">
        <v>0</v>
      </c>
      <c r="AH41" s="383">
        <v>0</v>
      </c>
      <c r="AI41" s="383">
        <v>0</v>
      </c>
      <c r="AJ41" s="383">
        <v>0</v>
      </c>
      <c r="AK41" s="383">
        <v>0</v>
      </c>
      <c r="AL41" s="383">
        <v>0</v>
      </c>
      <c r="AM41" s="383">
        <v>0.12386048753062129</v>
      </c>
      <c r="AN41" s="383">
        <v>0</v>
      </c>
      <c r="AO41" s="383">
        <v>0</v>
      </c>
      <c r="AP41" s="383">
        <v>0</v>
      </c>
      <c r="AQ41" s="383">
        <v>0</v>
      </c>
      <c r="AR41" s="383">
        <v>0</v>
      </c>
      <c r="AS41" s="383">
        <v>0</v>
      </c>
      <c r="AT41" s="383">
        <v>0</v>
      </c>
      <c r="AU41" s="383">
        <v>0</v>
      </c>
      <c r="AV41" s="383">
        <v>0</v>
      </c>
      <c r="AW41" s="383">
        <v>0</v>
      </c>
      <c r="AX41" s="383">
        <v>0</v>
      </c>
      <c r="AY41" s="383">
        <v>0</v>
      </c>
      <c r="AZ41" s="383">
        <v>0</v>
      </c>
      <c r="BA41" s="383">
        <v>0</v>
      </c>
      <c r="BB41" s="383">
        <v>0</v>
      </c>
      <c r="BC41" s="383">
        <v>0</v>
      </c>
      <c r="BD41" s="383">
        <v>0</v>
      </c>
      <c r="BE41" s="383">
        <v>0</v>
      </c>
      <c r="BF41" s="383">
        <v>0</v>
      </c>
      <c r="BG41" s="383">
        <v>0</v>
      </c>
      <c r="BH41" s="383">
        <v>0</v>
      </c>
      <c r="BI41" s="383">
        <v>0</v>
      </c>
      <c r="BJ41" s="383">
        <v>0</v>
      </c>
      <c r="BK41" s="383">
        <v>0</v>
      </c>
      <c r="BL41" s="383">
        <v>0</v>
      </c>
      <c r="BM41" s="383">
        <v>0</v>
      </c>
      <c r="BN41" s="383">
        <v>0</v>
      </c>
      <c r="BO41" s="383">
        <v>0</v>
      </c>
      <c r="BP41" s="383">
        <v>0</v>
      </c>
      <c r="BQ41" s="383">
        <v>0</v>
      </c>
      <c r="BR41" s="383">
        <v>0</v>
      </c>
      <c r="BS41" s="383">
        <v>0</v>
      </c>
      <c r="BT41" s="383">
        <v>0</v>
      </c>
      <c r="BU41" s="383">
        <v>0</v>
      </c>
      <c r="BV41" s="383">
        <v>0</v>
      </c>
      <c r="BW41" s="383">
        <v>0</v>
      </c>
      <c r="BX41" s="383">
        <v>0</v>
      </c>
      <c r="BY41" s="383">
        <v>0</v>
      </c>
      <c r="BZ41" s="383">
        <v>0</v>
      </c>
      <c r="CA41" s="383">
        <v>0</v>
      </c>
      <c r="CB41" s="383">
        <v>0</v>
      </c>
      <c r="CC41" s="383">
        <v>0</v>
      </c>
      <c r="CD41" s="383">
        <v>0</v>
      </c>
      <c r="CE41" s="383">
        <v>0</v>
      </c>
      <c r="CF41" s="383">
        <v>0</v>
      </c>
      <c r="CG41" s="383">
        <v>0</v>
      </c>
      <c r="CH41" s="383">
        <v>0</v>
      </c>
      <c r="CI41" s="383">
        <v>0</v>
      </c>
      <c r="CJ41" s="383">
        <v>0</v>
      </c>
      <c r="CK41" s="383">
        <v>0</v>
      </c>
      <c r="CL41" s="383">
        <v>0</v>
      </c>
      <c r="CM41" s="383">
        <v>0</v>
      </c>
      <c r="CN41" s="383">
        <v>0</v>
      </c>
      <c r="CO41" s="383">
        <v>0</v>
      </c>
      <c r="CP41" s="383">
        <v>0</v>
      </c>
      <c r="CQ41" s="383">
        <v>0</v>
      </c>
      <c r="CR41" s="383">
        <v>0</v>
      </c>
      <c r="CS41" s="383">
        <v>0</v>
      </c>
      <c r="CT41" s="383">
        <v>0</v>
      </c>
      <c r="CU41" s="383">
        <v>0</v>
      </c>
      <c r="CV41" s="383">
        <v>0</v>
      </c>
      <c r="CW41" s="383">
        <v>0</v>
      </c>
      <c r="CX41" s="383">
        <v>0</v>
      </c>
      <c r="CY41" s="383">
        <v>0</v>
      </c>
      <c r="CZ41" s="383">
        <v>0</v>
      </c>
      <c r="DA41" s="383">
        <v>0</v>
      </c>
      <c r="DB41" s="383">
        <v>0</v>
      </c>
      <c r="DC41" s="383">
        <v>0</v>
      </c>
      <c r="DD41" s="383">
        <v>0</v>
      </c>
      <c r="DE41" s="383">
        <v>0</v>
      </c>
      <c r="DF41" s="384">
        <v>0</v>
      </c>
    </row>
    <row r="42" spans="1:110" s="381" customFormat="1">
      <c r="A42" s="298" t="s">
        <v>296</v>
      </c>
      <c r="B42" s="299" t="s">
        <v>649</v>
      </c>
      <c r="C42" s="382">
        <v>0</v>
      </c>
      <c r="D42" s="383">
        <v>0</v>
      </c>
      <c r="E42" s="383">
        <v>0</v>
      </c>
      <c r="F42" s="383">
        <v>0</v>
      </c>
      <c r="G42" s="383">
        <v>0</v>
      </c>
      <c r="H42" s="383">
        <v>0</v>
      </c>
      <c r="I42" s="383">
        <v>0</v>
      </c>
      <c r="J42" s="383">
        <v>0</v>
      </c>
      <c r="K42" s="383">
        <v>0</v>
      </c>
      <c r="L42" s="383">
        <v>0</v>
      </c>
      <c r="M42" s="383">
        <v>0</v>
      </c>
      <c r="N42" s="383">
        <v>0</v>
      </c>
      <c r="O42" s="383">
        <v>0</v>
      </c>
      <c r="P42" s="383">
        <v>0</v>
      </c>
      <c r="Q42" s="383">
        <v>0</v>
      </c>
      <c r="R42" s="383">
        <v>0</v>
      </c>
      <c r="S42" s="383">
        <v>0</v>
      </c>
      <c r="T42" s="383">
        <v>0</v>
      </c>
      <c r="U42" s="383">
        <v>0</v>
      </c>
      <c r="V42" s="383">
        <v>0</v>
      </c>
      <c r="W42" s="383">
        <v>0</v>
      </c>
      <c r="X42" s="383">
        <v>0</v>
      </c>
      <c r="Y42" s="383">
        <v>0</v>
      </c>
      <c r="Z42" s="383">
        <v>0</v>
      </c>
      <c r="AA42" s="383">
        <v>0</v>
      </c>
      <c r="AB42" s="383">
        <v>0</v>
      </c>
      <c r="AC42" s="383">
        <v>0</v>
      </c>
      <c r="AD42" s="383">
        <v>0</v>
      </c>
      <c r="AE42" s="383">
        <v>0</v>
      </c>
      <c r="AF42" s="383">
        <v>0</v>
      </c>
      <c r="AG42" s="383">
        <v>0</v>
      </c>
      <c r="AH42" s="383">
        <v>0</v>
      </c>
      <c r="AI42" s="383">
        <v>0</v>
      </c>
      <c r="AJ42" s="383">
        <v>0</v>
      </c>
      <c r="AK42" s="383">
        <v>0</v>
      </c>
      <c r="AL42" s="383">
        <v>0</v>
      </c>
      <c r="AM42" s="383">
        <v>0</v>
      </c>
      <c r="AN42" s="383">
        <v>0.58453818254086554</v>
      </c>
      <c r="AO42" s="383">
        <v>0</v>
      </c>
      <c r="AP42" s="383">
        <v>0</v>
      </c>
      <c r="AQ42" s="383">
        <v>0</v>
      </c>
      <c r="AR42" s="383">
        <v>0</v>
      </c>
      <c r="AS42" s="383">
        <v>0</v>
      </c>
      <c r="AT42" s="383">
        <v>0</v>
      </c>
      <c r="AU42" s="383">
        <v>0</v>
      </c>
      <c r="AV42" s="383">
        <v>0</v>
      </c>
      <c r="AW42" s="383">
        <v>0</v>
      </c>
      <c r="AX42" s="383">
        <v>0</v>
      </c>
      <c r="AY42" s="383">
        <v>0</v>
      </c>
      <c r="AZ42" s="383">
        <v>0</v>
      </c>
      <c r="BA42" s="383">
        <v>0</v>
      </c>
      <c r="BB42" s="383">
        <v>0</v>
      </c>
      <c r="BC42" s="383">
        <v>0</v>
      </c>
      <c r="BD42" s="383">
        <v>0</v>
      </c>
      <c r="BE42" s="383">
        <v>0</v>
      </c>
      <c r="BF42" s="383">
        <v>0</v>
      </c>
      <c r="BG42" s="383">
        <v>0</v>
      </c>
      <c r="BH42" s="383">
        <v>0</v>
      </c>
      <c r="BI42" s="383">
        <v>0</v>
      </c>
      <c r="BJ42" s="383">
        <v>0</v>
      </c>
      <c r="BK42" s="383">
        <v>0</v>
      </c>
      <c r="BL42" s="383">
        <v>0</v>
      </c>
      <c r="BM42" s="383">
        <v>0</v>
      </c>
      <c r="BN42" s="383">
        <v>0</v>
      </c>
      <c r="BO42" s="383">
        <v>0</v>
      </c>
      <c r="BP42" s="383">
        <v>0</v>
      </c>
      <c r="BQ42" s="383">
        <v>0</v>
      </c>
      <c r="BR42" s="383">
        <v>0</v>
      </c>
      <c r="BS42" s="383">
        <v>0</v>
      </c>
      <c r="BT42" s="383">
        <v>0</v>
      </c>
      <c r="BU42" s="383">
        <v>0</v>
      </c>
      <c r="BV42" s="383">
        <v>0</v>
      </c>
      <c r="BW42" s="383">
        <v>0</v>
      </c>
      <c r="BX42" s="383">
        <v>0</v>
      </c>
      <c r="BY42" s="383">
        <v>0</v>
      </c>
      <c r="BZ42" s="383">
        <v>0</v>
      </c>
      <c r="CA42" s="383">
        <v>0</v>
      </c>
      <c r="CB42" s="383">
        <v>0</v>
      </c>
      <c r="CC42" s="383">
        <v>0</v>
      </c>
      <c r="CD42" s="383">
        <v>0</v>
      </c>
      <c r="CE42" s="383">
        <v>0</v>
      </c>
      <c r="CF42" s="383">
        <v>0</v>
      </c>
      <c r="CG42" s="383">
        <v>0</v>
      </c>
      <c r="CH42" s="383">
        <v>0</v>
      </c>
      <c r="CI42" s="383">
        <v>0</v>
      </c>
      <c r="CJ42" s="383">
        <v>0</v>
      </c>
      <c r="CK42" s="383">
        <v>0</v>
      </c>
      <c r="CL42" s="383">
        <v>0</v>
      </c>
      <c r="CM42" s="383">
        <v>0</v>
      </c>
      <c r="CN42" s="383">
        <v>0</v>
      </c>
      <c r="CO42" s="383">
        <v>0</v>
      </c>
      <c r="CP42" s="383">
        <v>0</v>
      </c>
      <c r="CQ42" s="383">
        <v>0</v>
      </c>
      <c r="CR42" s="383">
        <v>0</v>
      </c>
      <c r="CS42" s="383">
        <v>0</v>
      </c>
      <c r="CT42" s="383">
        <v>0</v>
      </c>
      <c r="CU42" s="383">
        <v>0</v>
      </c>
      <c r="CV42" s="383">
        <v>0</v>
      </c>
      <c r="CW42" s="383">
        <v>0</v>
      </c>
      <c r="CX42" s="383">
        <v>0</v>
      </c>
      <c r="CY42" s="383">
        <v>0</v>
      </c>
      <c r="CZ42" s="383">
        <v>0</v>
      </c>
      <c r="DA42" s="383">
        <v>0</v>
      </c>
      <c r="DB42" s="383">
        <v>0</v>
      </c>
      <c r="DC42" s="383">
        <v>0</v>
      </c>
      <c r="DD42" s="383">
        <v>0</v>
      </c>
      <c r="DE42" s="383">
        <v>0</v>
      </c>
      <c r="DF42" s="384">
        <v>0</v>
      </c>
    </row>
    <row r="43" spans="1:110" s="381" customFormat="1">
      <c r="A43" s="298" t="s">
        <v>297</v>
      </c>
      <c r="B43" s="299" t="s">
        <v>648</v>
      </c>
      <c r="C43" s="382">
        <v>0</v>
      </c>
      <c r="D43" s="383">
        <v>0</v>
      </c>
      <c r="E43" s="383">
        <v>0</v>
      </c>
      <c r="F43" s="383">
        <v>0</v>
      </c>
      <c r="G43" s="383">
        <v>0</v>
      </c>
      <c r="H43" s="383">
        <v>0</v>
      </c>
      <c r="I43" s="383">
        <v>0</v>
      </c>
      <c r="J43" s="383">
        <v>0</v>
      </c>
      <c r="K43" s="383">
        <v>0</v>
      </c>
      <c r="L43" s="383">
        <v>0</v>
      </c>
      <c r="M43" s="383">
        <v>0</v>
      </c>
      <c r="N43" s="383">
        <v>0</v>
      </c>
      <c r="O43" s="383">
        <v>0</v>
      </c>
      <c r="P43" s="383">
        <v>0</v>
      </c>
      <c r="Q43" s="383">
        <v>0</v>
      </c>
      <c r="R43" s="383">
        <v>0</v>
      </c>
      <c r="S43" s="383">
        <v>0</v>
      </c>
      <c r="T43" s="383">
        <v>0</v>
      </c>
      <c r="U43" s="383">
        <v>0</v>
      </c>
      <c r="V43" s="383">
        <v>0</v>
      </c>
      <c r="W43" s="383">
        <v>0</v>
      </c>
      <c r="X43" s="383">
        <v>0</v>
      </c>
      <c r="Y43" s="383">
        <v>0</v>
      </c>
      <c r="Z43" s="383">
        <v>0</v>
      </c>
      <c r="AA43" s="383">
        <v>0</v>
      </c>
      <c r="AB43" s="383">
        <v>0</v>
      </c>
      <c r="AC43" s="383">
        <v>0</v>
      </c>
      <c r="AD43" s="383">
        <v>0</v>
      </c>
      <c r="AE43" s="383">
        <v>0</v>
      </c>
      <c r="AF43" s="383">
        <v>0</v>
      </c>
      <c r="AG43" s="383">
        <v>0</v>
      </c>
      <c r="AH43" s="383">
        <v>0</v>
      </c>
      <c r="AI43" s="383">
        <v>0</v>
      </c>
      <c r="AJ43" s="383">
        <v>0</v>
      </c>
      <c r="AK43" s="383">
        <v>0</v>
      </c>
      <c r="AL43" s="383">
        <v>0</v>
      </c>
      <c r="AM43" s="383">
        <v>0</v>
      </c>
      <c r="AN43" s="383">
        <v>0</v>
      </c>
      <c r="AO43" s="383">
        <v>0.48760411755461264</v>
      </c>
      <c r="AP43" s="383">
        <v>0</v>
      </c>
      <c r="AQ43" s="383">
        <v>0</v>
      </c>
      <c r="AR43" s="383">
        <v>0</v>
      </c>
      <c r="AS43" s="383">
        <v>0</v>
      </c>
      <c r="AT43" s="383">
        <v>0</v>
      </c>
      <c r="AU43" s="383">
        <v>0</v>
      </c>
      <c r="AV43" s="383">
        <v>0</v>
      </c>
      <c r="AW43" s="383">
        <v>0</v>
      </c>
      <c r="AX43" s="383">
        <v>0</v>
      </c>
      <c r="AY43" s="383">
        <v>0</v>
      </c>
      <c r="AZ43" s="383">
        <v>0</v>
      </c>
      <c r="BA43" s="383">
        <v>0</v>
      </c>
      <c r="BB43" s="383">
        <v>0</v>
      </c>
      <c r="BC43" s="383">
        <v>0</v>
      </c>
      <c r="BD43" s="383">
        <v>0</v>
      </c>
      <c r="BE43" s="383">
        <v>0</v>
      </c>
      <c r="BF43" s="383">
        <v>0</v>
      </c>
      <c r="BG43" s="383">
        <v>0</v>
      </c>
      <c r="BH43" s="383">
        <v>0</v>
      </c>
      <c r="BI43" s="383">
        <v>0</v>
      </c>
      <c r="BJ43" s="383">
        <v>0</v>
      </c>
      <c r="BK43" s="383">
        <v>0</v>
      </c>
      <c r="BL43" s="383">
        <v>0</v>
      </c>
      <c r="BM43" s="383">
        <v>0</v>
      </c>
      <c r="BN43" s="383">
        <v>0</v>
      </c>
      <c r="BO43" s="383">
        <v>0</v>
      </c>
      <c r="BP43" s="383">
        <v>0</v>
      </c>
      <c r="BQ43" s="383">
        <v>0</v>
      </c>
      <c r="BR43" s="383">
        <v>0</v>
      </c>
      <c r="BS43" s="383">
        <v>0</v>
      </c>
      <c r="BT43" s="383">
        <v>0</v>
      </c>
      <c r="BU43" s="383">
        <v>0</v>
      </c>
      <c r="BV43" s="383">
        <v>0</v>
      </c>
      <c r="BW43" s="383">
        <v>0</v>
      </c>
      <c r="BX43" s="383">
        <v>0</v>
      </c>
      <c r="BY43" s="383">
        <v>0</v>
      </c>
      <c r="BZ43" s="383">
        <v>0</v>
      </c>
      <c r="CA43" s="383">
        <v>0</v>
      </c>
      <c r="CB43" s="383">
        <v>0</v>
      </c>
      <c r="CC43" s="383">
        <v>0</v>
      </c>
      <c r="CD43" s="383">
        <v>0</v>
      </c>
      <c r="CE43" s="383">
        <v>0</v>
      </c>
      <c r="CF43" s="383">
        <v>0</v>
      </c>
      <c r="CG43" s="383">
        <v>0</v>
      </c>
      <c r="CH43" s="383">
        <v>0</v>
      </c>
      <c r="CI43" s="383">
        <v>0</v>
      </c>
      <c r="CJ43" s="383">
        <v>0</v>
      </c>
      <c r="CK43" s="383">
        <v>0</v>
      </c>
      <c r="CL43" s="383">
        <v>0</v>
      </c>
      <c r="CM43" s="383">
        <v>0</v>
      </c>
      <c r="CN43" s="383">
        <v>0</v>
      </c>
      <c r="CO43" s="383">
        <v>0</v>
      </c>
      <c r="CP43" s="383">
        <v>0</v>
      </c>
      <c r="CQ43" s="383">
        <v>0</v>
      </c>
      <c r="CR43" s="383">
        <v>0</v>
      </c>
      <c r="CS43" s="383">
        <v>0</v>
      </c>
      <c r="CT43" s="383">
        <v>0</v>
      </c>
      <c r="CU43" s="383">
        <v>0</v>
      </c>
      <c r="CV43" s="383">
        <v>0</v>
      </c>
      <c r="CW43" s="383">
        <v>0</v>
      </c>
      <c r="CX43" s="383">
        <v>0</v>
      </c>
      <c r="CY43" s="383">
        <v>0</v>
      </c>
      <c r="CZ43" s="383">
        <v>0</v>
      </c>
      <c r="DA43" s="383">
        <v>0</v>
      </c>
      <c r="DB43" s="383">
        <v>0</v>
      </c>
      <c r="DC43" s="383">
        <v>0</v>
      </c>
      <c r="DD43" s="383">
        <v>0</v>
      </c>
      <c r="DE43" s="383">
        <v>0</v>
      </c>
      <c r="DF43" s="384">
        <v>0</v>
      </c>
    </row>
    <row r="44" spans="1:110" s="381" customFormat="1">
      <c r="A44" s="300" t="s">
        <v>298</v>
      </c>
      <c r="B44" s="301" t="s">
        <v>535</v>
      </c>
      <c r="C44" s="385">
        <v>0</v>
      </c>
      <c r="D44" s="386">
        <v>0</v>
      </c>
      <c r="E44" s="386">
        <v>0</v>
      </c>
      <c r="F44" s="386">
        <v>0</v>
      </c>
      <c r="G44" s="386">
        <v>0</v>
      </c>
      <c r="H44" s="386">
        <v>0</v>
      </c>
      <c r="I44" s="386">
        <v>0</v>
      </c>
      <c r="J44" s="386">
        <v>0</v>
      </c>
      <c r="K44" s="386">
        <v>0</v>
      </c>
      <c r="L44" s="386">
        <v>0</v>
      </c>
      <c r="M44" s="386">
        <v>0</v>
      </c>
      <c r="N44" s="386">
        <v>0</v>
      </c>
      <c r="O44" s="386">
        <v>0</v>
      </c>
      <c r="P44" s="386">
        <v>0</v>
      </c>
      <c r="Q44" s="386">
        <v>0</v>
      </c>
      <c r="R44" s="386">
        <v>0</v>
      </c>
      <c r="S44" s="386">
        <v>0</v>
      </c>
      <c r="T44" s="386">
        <v>0</v>
      </c>
      <c r="U44" s="386">
        <v>0</v>
      </c>
      <c r="V44" s="386">
        <v>0</v>
      </c>
      <c r="W44" s="386">
        <v>0</v>
      </c>
      <c r="X44" s="386">
        <v>0</v>
      </c>
      <c r="Y44" s="386">
        <v>0</v>
      </c>
      <c r="Z44" s="386">
        <v>0</v>
      </c>
      <c r="AA44" s="386">
        <v>0</v>
      </c>
      <c r="AB44" s="386">
        <v>0</v>
      </c>
      <c r="AC44" s="386">
        <v>0</v>
      </c>
      <c r="AD44" s="386">
        <v>0</v>
      </c>
      <c r="AE44" s="386">
        <v>0</v>
      </c>
      <c r="AF44" s="386">
        <v>0</v>
      </c>
      <c r="AG44" s="386">
        <v>0</v>
      </c>
      <c r="AH44" s="386">
        <v>0</v>
      </c>
      <c r="AI44" s="386">
        <v>0</v>
      </c>
      <c r="AJ44" s="386">
        <v>0</v>
      </c>
      <c r="AK44" s="386">
        <v>0</v>
      </c>
      <c r="AL44" s="386">
        <v>0</v>
      </c>
      <c r="AM44" s="386">
        <v>0</v>
      </c>
      <c r="AN44" s="386">
        <v>0</v>
      </c>
      <c r="AO44" s="386">
        <v>0</v>
      </c>
      <c r="AP44" s="386">
        <v>4.2896912434621237E-2</v>
      </c>
      <c r="AQ44" s="386">
        <v>0</v>
      </c>
      <c r="AR44" s="386">
        <v>0</v>
      </c>
      <c r="AS44" s="386">
        <v>0</v>
      </c>
      <c r="AT44" s="386">
        <v>0</v>
      </c>
      <c r="AU44" s="386">
        <v>0</v>
      </c>
      <c r="AV44" s="386">
        <v>0</v>
      </c>
      <c r="AW44" s="386">
        <v>0</v>
      </c>
      <c r="AX44" s="386">
        <v>0</v>
      </c>
      <c r="AY44" s="386">
        <v>0</v>
      </c>
      <c r="AZ44" s="386">
        <v>0</v>
      </c>
      <c r="BA44" s="386">
        <v>0</v>
      </c>
      <c r="BB44" s="386">
        <v>0</v>
      </c>
      <c r="BC44" s="386">
        <v>0</v>
      </c>
      <c r="BD44" s="386">
        <v>0</v>
      </c>
      <c r="BE44" s="386">
        <v>0</v>
      </c>
      <c r="BF44" s="386">
        <v>0</v>
      </c>
      <c r="BG44" s="386">
        <v>0</v>
      </c>
      <c r="BH44" s="386">
        <v>0</v>
      </c>
      <c r="BI44" s="386">
        <v>0</v>
      </c>
      <c r="BJ44" s="386">
        <v>0</v>
      </c>
      <c r="BK44" s="386">
        <v>0</v>
      </c>
      <c r="BL44" s="386">
        <v>0</v>
      </c>
      <c r="BM44" s="386">
        <v>0</v>
      </c>
      <c r="BN44" s="386">
        <v>0</v>
      </c>
      <c r="BO44" s="386">
        <v>0</v>
      </c>
      <c r="BP44" s="386">
        <v>0</v>
      </c>
      <c r="BQ44" s="386">
        <v>0</v>
      </c>
      <c r="BR44" s="386">
        <v>0</v>
      </c>
      <c r="BS44" s="386">
        <v>0</v>
      </c>
      <c r="BT44" s="386">
        <v>0</v>
      </c>
      <c r="BU44" s="386">
        <v>0</v>
      </c>
      <c r="BV44" s="386">
        <v>0</v>
      </c>
      <c r="BW44" s="386">
        <v>0</v>
      </c>
      <c r="BX44" s="386">
        <v>0</v>
      </c>
      <c r="BY44" s="386">
        <v>0</v>
      </c>
      <c r="BZ44" s="386">
        <v>0</v>
      </c>
      <c r="CA44" s="386">
        <v>0</v>
      </c>
      <c r="CB44" s="386">
        <v>0</v>
      </c>
      <c r="CC44" s="386">
        <v>0</v>
      </c>
      <c r="CD44" s="386">
        <v>0</v>
      </c>
      <c r="CE44" s="386">
        <v>0</v>
      </c>
      <c r="CF44" s="386">
        <v>0</v>
      </c>
      <c r="CG44" s="386">
        <v>0</v>
      </c>
      <c r="CH44" s="386">
        <v>0</v>
      </c>
      <c r="CI44" s="386">
        <v>0</v>
      </c>
      <c r="CJ44" s="386">
        <v>0</v>
      </c>
      <c r="CK44" s="386">
        <v>0</v>
      </c>
      <c r="CL44" s="386">
        <v>0</v>
      </c>
      <c r="CM44" s="386">
        <v>0</v>
      </c>
      <c r="CN44" s="386">
        <v>0</v>
      </c>
      <c r="CO44" s="386">
        <v>0</v>
      </c>
      <c r="CP44" s="386">
        <v>0</v>
      </c>
      <c r="CQ44" s="386">
        <v>0</v>
      </c>
      <c r="CR44" s="386">
        <v>0</v>
      </c>
      <c r="CS44" s="386">
        <v>0</v>
      </c>
      <c r="CT44" s="386">
        <v>0</v>
      </c>
      <c r="CU44" s="386">
        <v>0</v>
      </c>
      <c r="CV44" s="386">
        <v>0</v>
      </c>
      <c r="CW44" s="386">
        <v>0</v>
      </c>
      <c r="CX44" s="386">
        <v>0</v>
      </c>
      <c r="CY44" s="386">
        <v>0</v>
      </c>
      <c r="CZ44" s="386">
        <v>0</v>
      </c>
      <c r="DA44" s="386">
        <v>0</v>
      </c>
      <c r="DB44" s="386">
        <v>0</v>
      </c>
      <c r="DC44" s="386">
        <v>0</v>
      </c>
      <c r="DD44" s="386">
        <v>0</v>
      </c>
      <c r="DE44" s="386">
        <v>0</v>
      </c>
      <c r="DF44" s="387">
        <v>0</v>
      </c>
    </row>
    <row r="45" spans="1:110" s="381" customFormat="1">
      <c r="A45" s="304" t="s">
        <v>299</v>
      </c>
      <c r="B45" s="305" t="s">
        <v>536</v>
      </c>
      <c r="C45" s="388">
        <v>0</v>
      </c>
      <c r="D45" s="389">
        <v>0</v>
      </c>
      <c r="E45" s="389">
        <v>0</v>
      </c>
      <c r="F45" s="389">
        <v>0</v>
      </c>
      <c r="G45" s="389">
        <v>0</v>
      </c>
      <c r="H45" s="389">
        <v>0</v>
      </c>
      <c r="I45" s="389">
        <v>0</v>
      </c>
      <c r="J45" s="389">
        <v>0</v>
      </c>
      <c r="K45" s="389">
        <v>0</v>
      </c>
      <c r="L45" s="389">
        <v>0</v>
      </c>
      <c r="M45" s="389">
        <v>0</v>
      </c>
      <c r="N45" s="389">
        <v>0</v>
      </c>
      <c r="O45" s="389">
        <v>0</v>
      </c>
      <c r="P45" s="389">
        <v>0</v>
      </c>
      <c r="Q45" s="389">
        <v>0</v>
      </c>
      <c r="R45" s="389">
        <v>0</v>
      </c>
      <c r="S45" s="389">
        <v>0</v>
      </c>
      <c r="T45" s="389">
        <v>0</v>
      </c>
      <c r="U45" s="389">
        <v>0</v>
      </c>
      <c r="V45" s="389">
        <v>0</v>
      </c>
      <c r="W45" s="389">
        <v>0</v>
      </c>
      <c r="X45" s="389">
        <v>0</v>
      </c>
      <c r="Y45" s="389">
        <v>0</v>
      </c>
      <c r="Z45" s="389">
        <v>0</v>
      </c>
      <c r="AA45" s="389">
        <v>0</v>
      </c>
      <c r="AB45" s="389">
        <v>0</v>
      </c>
      <c r="AC45" s="389">
        <v>0</v>
      </c>
      <c r="AD45" s="389">
        <v>0</v>
      </c>
      <c r="AE45" s="389">
        <v>0</v>
      </c>
      <c r="AF45" s="389">
        <v>0</v>
      </c>
      <c r="AG45" s="389">
        <v>0</v>
      </c>
      <c r="AH45" s="389">
        <v>0</v>
      </c>
      <c r="AI45" s="389">
        <v>0</v>
      </c>
      <c r="AJ45" s="389">
        <v>0</v>
      </c>
      <c r="AK45" s="389">
        <v>0</v>
      </c>
      <c r="AL45" s="389">
        <v>0</v>
      </c>
      <c r="AM45" s="389">
        <v>0</v>
      </c>
      <c r="AN45" s="389">
        <v>0</v>
      </c>
      <c r="AO45" s="389">
        <v>0</v>
      </c>
      <c r="AP45" s="389">
        <v>0</v>
      </c>
      <c r="AQ45" s="389">
        <v>8.0042728746132275E-2</v>
      </c>
      <c r="AR45" s="389">
        <v>0</v>
      </c>
      <c r="AS45" s="389">
        <v>0</v>
      </c>
      <c r="AT45" s="389">
        <v>0</v>
      </c>
      <c r="AU45" s="389">
        <v>0</v>
      </c>
      <c r="AV45" s="389">
        <v>0</v>
      </c>
      <c r="AW45" s="389">
        <v>0</v>
      </c>
      <c r="AX45" s="389">
        <v>0</v>
      </c>
      <c r="AY45" s="389">
        <v>0</v>
      </c>
      <c r="AZ45" s="389">
        <v>0</v>
      </c>
      <c r="BA45" s="389">
        <v>0</v>
      </c>
      <c r="BB45" s="389">
        <v>0</v>
      </c>
      <c r="BC45" s="389">
        <v>0</v>
      </c>
      <c r="BD45" s="389">
        <v>0</v>
      </c>
      <c r="BE45" s="389">
        <v>0</v>
      </c>
      <c r="BF45" s="389">
        <v>0</v>
      </c>
      <c r="BG45" s="389">
        <v>0</v>
      </c>
      <c r="BH45" s="389">
        <v>0</v>
      </c>
      <c r="BI45" s="389">
        <v>0</v>
      </c>
      <c r="BJ45" s="389">
        <v>0</v>
      </c>
      <c r="BK45" s="389">
        <v>0</v>
      </c>
      <c r="BL45" s="389">
        <v>0</v>
      </c>
      <c r="BM45" s="389">
        <v>0</v>
      </c>
      <c r="BN45" s="389">
        <v>0</v>
      </c>
      <c r="BO45" s="389">
        <v>0</v>
      </c>
      <c r="BP45" s="389">
        <v>0</v>
      </c>
      <c r="BQ45" s="389">
        <v>0</v>
      </c>
      <c r="BR45" s="389">
        <v>0</v>
      </c>
      <c r="BS45" s="389">
        <v>0</v>
      </c>
      <c r="BT45" s="389">
        <v>0</v>
      </c>
      <c r="BU45" s="389">
        <v>0</v>
      </c>
      <c r="BV45" s="389">
        <v>0</v>
      </c>
      <c r="BW45" s="389">
        <v>0</v>
      </c>
      <c r="BX45" s="389">
        <v>0</v>
      </c>
      <c r="BY45" s="389">
        <v>0</v>
      </c>
      <c r="BZ45" s="389">
        <v>0</v>
      </c>
      <c r="CA45" s="389">
        <v>0</v>
      </c>
      <c r="CB45" s="389">
        <v>0</v>
      </c>
      <c r="CC45" s="389">
        <v>0</v>
      </c>
      <c r="CD45" s="389">
        <v>0</v>
      </c>
      <c r="CE45" s="389">
        <v>0</v>
      </c>
      <c r="CF45" s="389">
        <v>0</v>
      </c>
      <c r="CG45" s="389">
        <v>0</v>
      </c>
      <c r="CH45" s="389">
        <v>0</v>
      </c>
      <c r="CI45" s="389">
        <v>0</v>
      </c>
      <c r="CJ45" s="389">
        <v>0</v>
      </c>
      <c r="CK45" s="389">
        <v>0</v>
      </c>
      <c r="CL45" s="389">
        <v>0</v>
      </c>
      <c r="CM45" s="389">
        <v>0</v>
      </c>
      <c r="CN45" s="389">
        <v>0</v>
      </c>
      <c r="CO45" s="389">
        <v>0</v>
      </c>
      <c r="CP45" s="389">
        <v>0</v>
      </c>
      <c r="CQ45" s="389">
        <v>0</v>
      </c>
      <c r="CR45" s="389">
        <v>0</v>
      </c>
      <c r="CS45" s="389">
        <v>0</v>
      </c>
      <c r="CT45" s="389">
        <v>0</v>
      </c>
      <c r="CU45" s="389">
        <v>0</v>
      </c>
      <c r="CV45" s="389">
        <v>0</v>
      </c>
      <c r="CW45" s="389">
        <v>0</v>
      </c>
      <c r="CX45" s="389">
        <v>0</v>
      </c>
      <c r="CY45" s="389">
        <v>0</v>
      </c>
      <c r="CZ45" s="389">
        <v>0</v>
      </c>
      <c r="DA45" s="389">
        <v>0</v>
      </c>
      <c r="DB45" s="389">
        <v>0</v>
      </c>
      <c r="DC45" s="389">
        <v>0</v>
      </c>
      <c r="DD45" s="389">
        <v>0</v>
      </c>
      <c r="DE45" s="389">
        <v>0</v>
      </c>
      <c r="DF45" s="390">
        <v>0</v>
      </c>
    </row>
    <row r="46" spans="1:110" s="381" customFormat="1">
      <c r="A46" s="298" t="s">
        <v>300</v>
      </c>
      <c r="B46" s="299" t="s">
        <v>647</v>
      </c>
      <c r="C46" s="382">
        <v>0</v>
      </c>
      <c r="D46" s="383">
        <v>0</v>
      </c>
      <c r="E46" s="383">
        <v>0</v>
      </c>
      <c r="F46" s="383">
        <v>0</v>
      </c>
      <c r="G46" s="383">
        <v>0</v>
      </c>
      <c r="H46" s="383">
        <v>0</v>
      </c>
      <c r="I46" s="383">
        <v>0</v>
      </c>
      <c r="J46" s="383">
        <v>0</v>
      </c>
      <c r="K46" s="383">
        <v>0</v>
      </c>
      <c r="L46" s="383">
        <v>0</v>
      </c>
      <c r="M46" s="383">
        <v>0</v>
      </c>
      <c r="N46" s="383">
        <v>0</v>
      </c>
      <c r="O46" s="383">
        <v>0</v>
      </c>
      <c r="P46" s="383">
        <v>0</v>
      </c>
      <c r="Q46" s="383">
        <v>0</v>
      </c>
      <c r="R46" s="383">
        <v>0</v>
      </c>
      <c r="S46" s="383">
        <v>0</v>
      </c>
      <c r="T46" s="383">
        <v>0</v>
      </c>
      <c r="U46" s="383">
        <v>0</v>
      </c>
      <c r="V46" s="383">
        <v>0</v>
      </c>
      <c r="W46" s="383">
        <v>0</v>
      </c>
      <c r="X46" s="383">
        <v>0</v>
      </c>
      <c r="Y46" s="383">
        <v>0</v>
      </c>
      <c r="Z46" s="383">
        <v>0</v>
      </c>
      <c r="AA46" s="383">
        <v>0</v>
      </c>
      <c r="AB46" s="383">
        <v>0</v>
      </c>
      <c r="AC46" s="383">
        <v>0</v>
      </c>
      <c r="AD46" s="383">
        <v>0</v>
      </c>
      <c r="AE46" s="383">
        <v>0</v>
      </c>
      <c r="AF46" s="383">
        <v>0</v>
      </c>
      <c r="AG46" s="383">
        <v>0</v>
      </c>
      <c r="AH46" s="383">
        <v>0</v>
      </c>
      <c r="AI46" s="383">
        <v>0</v>
      </c>
      <c r="AJ46" s="383">
        <v>0</v>
      </c>
      <c r="AK46" s="383">
        <v>0</v>
      </c>
      <c r="AL46" s="383">
        <v>0</v>
      </c>
      <c r="AM46" s="383">
        <v>0</v>
      </c>
      <c r="AN46" s="383">
        <v>0</v>
      </c>
      <c r="AO46" s="383">
        <v>0</v>
      </c>
      <c r="AP46" s="383">
        <v>0</v>
      </c>
      <c r="AQ46" s="383">
        <v>0</v>
      </c>
      <c r="AR46" s="383">
        <v>0.3180056092240573</v>
      </c>
      <c r="AS46" s="383">
        <v>0</v>
      </c>
      <c r="AT46" s="383">
        <v>0</v>
      </c>
      <c r="AU46" s="383">
        <v>0</v>
      </c>
      <c r="AV46" s="383">
        <v>0</v>
      </c>
      <c r="AW46" s="383">
        <v>0</v>
      </c>
      <c r="AX46" s="383">
        <v>0</v>
      </c>
      <c r="AY46" s="383">
        <v>0</v>
      </c>
      <c r="AZ46" s="383">
        <v>0</v>
      </c>
      <c r="BA46" s="383">
        <v>0</v>
      </c>
      <c r="BB46" s="383">
        <v>0</v>
      </c>
      <c r="BC46" s="383">
        <v>0</v>
      </c>
      <c r="BD46" s="383">
        <v>0</v>
      </c>
      <c r="BE46" s="383">
        <v>0</v>
      </c>
      <c r="BF46" s="383">
        <v>0</v>
      </c>
      <c r="BG46" s="383">
        <v>0</v>
      </c>
      <c r="BH46" s="383">
        <v>0</v>
      </c>
      <c r="BI46" s="383">
        <v>0</v>
      </c>
      <c r="BJ46" s="383">
        <v>0</v>
      </c>
      <c r="BK46" s="383">
        <v>0</v>
      </c>
      <c r="BL46" s="383">
        <v>0</v>
      </c>
      <c r="BM46" s="383">
        <v>0</v>
      </c>
      <c r="BN46" s="383">
        <v>0</v>
      </c>
      <c r="BO46" s="383">
        <v>0</v>
      </c>
      <c r="BP46" s="383">
        <v>0</v>
      </c>
      <c r="BQ46" s="383">
        <v>0</v>
      </c>
      <c r="BR46" s="383">
        <v>0</v>
      </c>
      <c r="BS46" s="383">
        <v>0</v>
      </c>
      <c r="BT46" s="383">
        <v>0</v>
      </c>
      <c r="BU46" s="383">
        <v>0</v>
      </c>
      <c r="BV46" s="383">
        <v>0</v>
      </c>
      <c r="BW46" s="383">
        <v>0</v>
      </c>
      <c r="BX46" s="383">
        <v>0</v>
      </c>
      <c r="BY46" s="383">
        <v>0</v>
      </c>
      <c r="BZ46" s="383">
        <v>0</v>
      </c>
      <c r="CA46" s="383">
        <v>0</v>
      </c>
      <c r="CB46" s="383">
        <v>0</v>
      </c>
      <c r="CC46" s="383">
        <v>0</v>
      </c>
      <c r="CD46" s="383">
        <v>0</v>
      </c>
      <c r="CE46" s="383">
        <v>0</v>
      </c>
      <c r="CF46" s="383">
        <v>0</v>
      </c>
      <c r="CG46" s="383">
        <v>0</v>
      </c>
      <c r="CH46" s="383">
        <v>0</v>
      </c>
      <c r="CI46" s="383">
        <v>0</v>
      </c>
      <c r="CJ46" s="383">
        <v>0</v>
      </c>
      <c r="CK46" s="383">
        <v>0</v>
      </c>
      <c r="CL46" s="383">
        <v>0</v>
      </c>
      <c r="CM46" s="383">
        <v>0</v>
      </c>
      <c r="CN46" s="383">
        <v>0</v>
      </c>
      <c r="CO46" s="383">
        <v>0</v>
      </c>
      <c r="CP46" s="383">
        <v>0</v>
      </c>
      <c r="CQ46" s="383">
        <v>0</v>
      </c>
      <c r="CR46" s="383">
        <v>0</v>
      </c>
      <c r="CS46" s="383">
        <v>0</v>
      </c>
      <c r="CT46" s="383">
        <v>0</v>
      </c>
      <c r="CU46" s="383">
        <v>0</v>
      </c>
      <c r="CV46" s="383">
        <v>0</v>
      </c>
      <c r="CW46" s="383">
        <v>0</v>
      </c>
      <c r="CX46" s="383">
        <v>0</v>
      </c>
      <c r="CY46" s="383">
        <v>0</v>
      </c>
      <c r="CZ46" s="383">
        <v>0</v>
      </c>
      <c r="DA46" s="383">
        <v>0</v>
      </c>
      <c r="DB46" s="383">
        <v>0</v>
      </c>
      <c r="DC46" s="383">
        <v>0</v>
      </c>
      <c r="DD46" s="383">
        <v>0</v>
      </c>
      <c r="DE46" s="383">
        <v>0</v>
      </c>
      <c r="DF46" s="384">
        <v>0</v>
      </c>
    </row>
    <row r="47" spans="1:110" s="381" customFormat="1">
      <c r="A47" s="298" t="s">
        <v>301</v>
      </c>
      <c r="B47" s="299" t="s">
        <v>646</v>
      </c>
      <c r="C47" s="382">
        <v>0</v>
      </c>
      <c r="D47" s="383">
        <v>0</v>
      </c>
      <c r="E47" s="383">
        <v>0</v>
      </c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v>0</v>
      </c>
      <c r="L47" s="383">
        <v>0</v>
      </c>
      <c r="M47" s="383">
        <v>0</v>
      </c>
      <c r="N47" s="383">
        <v>0</v>
      </c>
      <c r="O47" s="383">
        <v>0</v>
      </c>
      <c r="P47" s="383">
        <v>0</v>
      </c>
      <c r="Q47" s="383">
        <v>0</v>
      </c>
      <c r="R47" s="383">
        <v>0</v>
      </c>
      <c r="S47" s="383">
        <v>0</v>
      </c>
      <c r="T47" s="383">
        <v>0</v>
      </c>
      <c r="U47" s="383">
        <v>0</v>
      </c>
      <c r="V47" s="383">
        <v>0</v>
      </c>
      <c r="W47" s="383">
        <v>0</v>
      </c>
      <c r="X47" s="383">
        <v>0</v>
      </c>
      <c r="Y47" s="383">
        <v>0</v>
      </c>
      <c r="Z47" s="383">
        <v>0</v>
      </c>
      <c r="AA47" s="383">
        <v>0</v>
      </c>
      <c r="AB47" s="383">
        <v>0</v>
      </c>
      <c r="AC47" s="383">
        <v>0</v>
      </c>
      <c r="AD47" s="383">
        <v>0</v>
      </c>
      <c r="AE47" s="383">
        <v>0</v>
      </c>
      <c r="AF47" s="383">
        <v>0</v>
      </c>
      <c r="AG47" s="383">
        <v>0</v>
      </c>
      <c r="AH47" s="383">
        <v>0</v>
      </c>
      <c r="AI47" s="383">
        <v>0</v>
      </c>
      <c r="AJ47" s="383">
        <v>0</v>
      </c>
      <c r="AK47" s="383">
        <v>0</v>
      </c>
      <c r="AL47" s="383">
        <v>0</v>
      </c>
      <c r="AM47" s="383">
        <v>0</v>
      </c>
      <c r="AN47" s="383">
        <v>0</v>
      </c>
      <c r="AO47" s="383">
        <v>0</v>
      </c>
      <c r="AP47" s="383">
        <v>0</v>
      </c>
      <c r="AQ47" s="383">
        <v>0</v>
      </c>
      <c r="AR47" s="383">
        <v>0</v>
      </c>
      <c r="AS47" s="383">
        <v>0.32586892555860747</v>
      </c>
      <c r="AT47" s="383">
        <v>0</v>
      </c>
      <c r="AU47" s="383">
        <v>0</v>
      </c>
      <c r="AV47" s="383">
        <v>0</v>
      </c>
      <c r="AW47" s="383">
        <v>0</v>
      </c>
      <c r="AX47" s="383">
        <v>0</v>
      </c>
      <c r="AY47" s="383">
        <v>0</v>
      </c>
      <c r="AZ47" s="383">
        <v>0</v>
      </c>
      <c r="BA47" s="383">
        <v>0</v>
      </c>
      <c r="BB47" s="383">
        <v>0</v>
      </c>
      <c r="BC47" s="383">
        <v>0</v>
      </c>
      <c r="BD47" s="383">
        <v>0</v>
      </c>
      <c r="BE47" s="383">
        <v>0</v>
      </c>
      <c r="BF47" s="383">
        <v>0</v>
      </c>
      <c r="BG47" s="383">
        <v>0</v>
      </c>
      <c r="BH47" s="383">
        <v>0</v>
      </c>
      <c r="BI47" s="383">
        <v>0</v>
      </c>
      <c r="BJ47" s="383">
        <v>0</v>
      </c>
      <c r="BK47" s="383">
        <v>0</v>
      </c>
      <c r="BL47" s="383">
        <v>0</v>
      </c>
      <c r="BM47" s="383">
        <v>0</v>
      </c>
      <c r="BN47" s="383">
        <v>0</v>
      </c>
      <c r="BO47" s="383">
        <v>0</v>
      </c>
      <c r="BP47" s="383">
        <v>0</v>
      </c>
      <c r="BQ47" s="383">
        <v>0</v>
      </c>
      <c r="BR47" s="383">
        <v>0</v>
      </c>
      <c r="BS47" s="383">
        <v>0</v>
      </c>
      <c r="BT47" s="383">
        <v>0</v>
      </c>
      <c r="BU47" s="383">
        <v>0</v>
      </c>
      <c r="BV47" s="383">
        <v>0</v>
      </c>
      <c r="BW47" s="383">
        <v>0</v>
      </c>
      <c r="BX47" s="383">
        <v>0</v>
      </c>
      <c r="BY47" s="383">
        <v>0</v>
      </c>
      <c r="BZ47" s="383">
        <v>0</v>
      </c>
      <c r="CA47" s="383">
        <v>0</v>
      </c>
      <c r="CB47" s="383">
        <v>0</v>
      </c>
      <c r="CC47" s="383">
        <v>0</v>
      </c>
      <c r="CD47" s="383">
        <v>0</v>
      </c>
      <c r="CE47" s="383">
        <v>0</v>
      </c>
      <c r="CF47" s="383">
        <v>0</v>
      </c>
      <c r="CG47" s="383">
        <v>0</v>
      </c>
      <c r="CH47" s="383">
        <v>0</v>
      </c>
      <c r="CI47" s="383">
        <v>0</v>
      </c>
      <c r="CJ47" s="383">
        <v>0</v>
      </c>
      <c r="CK47" s="383">
        <v>0</v>
      </c>
      <c r="CL47" s="383">
        <v>0</v>
      </c>
      <c r="CM47" s="383">
        <v>0</v>
      </c>
      <c r="CN47" s="383">
        <v>0</v>
      </c>
      <c r="CO47" s="383">
        <v>0</v>
      </c>
      <c r="CP47" s="383">
        <v>0</v>
      </c>
      <c r="CQ47" s="383">
        <v>0</v>
      </c>
      <c r="CR47" s="383">
        <v>0</v>
      </c>
      <c r="CS47" s="383">
        <v>0</v>
      </c>
      <c r="CT47" s="383">
        <v>0</v>
      </c>
      <c r="CU47" s="383">
        <v>0</v>
      </c>
      <c r="CV47" s="383">
        <v>0</v>
      </c>
      <c r="CW47" s="383">
        <v>0</v>
      </c>
      <c r="CX47" s="383">
        <v>0</v>
      </c>
      <c r="CY47" s="383">
        <v>0</v>
      </c>
      <c r="CZ47" s="383">
        <v>0</v>
      </c>
      <c r="DA47" s="383">
        <v>0</v>
      </c>
      <c r="DB47" s="383">
        <v>0</v>
      </c>
      <c r="DC47" s="383">
        <v>0</v>
      </c>
      <c r="DD47" s="383">
        <v>0</v>
      </c>
      <c r="DE47" s="383">
        <v>0</v>
      </c>
      <c r="DF47" s="384">
        <v>0</v>
      </c>
    </row>
    <row r="48" spans="1:110" s="381" customFormat="1">
      <c r="A48" s="298" t="s">
        <v>302</v>
      </c>
      <c r="B48" s="299" t="s">
        <v>539</v>
      </c>
      <c r="C48" s="382">
        <v>0</v>
      </c>
      <c r="D48" s="383">
        <v>0</v>
      </c>
      <c r="E48" s="383">
        <v>0</v>
      </c>
      <c r="F48" s="383">
        <v>0</v>
      </c>
      <c r="G48" s="383">
        <v>0</v>
      </c>
      <c r="H48" s="383">
        <v>0</v>
      </c>
      <c r="I48" s="383">
        <v>0</v>
      </c>
      <c r="J48" s="383">
        <v>0</v>
      </c>
      <c r="K48" s="383">
        <v>0</v>
      </c>
      <c r="L48" s="383">
        <v>0</v>
      </c>
      <c r="M48" s="383">
        <v>0</v>
      </c>
      <c r="N48" s="383">
        <v>0</v>
      </c>
      <c r="O48" s="383">
        <v>0</v>
      </c>
      <c r="P48" s="383">
        <v>0</v>
      </c>
      <c r="Q48" s="383">
        <v>0</v>
      </c>
      <c r="R48" s="383">
        <v>0</v>
      </c>
      <c r="S48" s="383">
        <v>0</v>
      </c>
      <c r="T48" s="383">
        <v>0</v>
      </c>
      <c r="U48" s="383">
        <v>0</v>
      </c>
      <c r="V48" s="383">
        <v>0</v>
      </c>
      <c r="W48" s="383">
        <v>0</v>
      </c>
      <c r="X48" s="383">
        <v>0</v>
      </c>
      <c r="Y48" s="383">
        <v>0</v>
      </c>
      <c r="Z48" s="383">
        <v>0</v>
      </c>
      <c r="AA48" s="383">
        <v>0</v>
      </c>
      <c r="AB48" s="383">
        <v>0</v>
      </c>
      <c r="AC48" s="383">
        <v>0</v>
      </c>
      <c r="AD48" s="383">
        <v>0</v>
      </c>
      <c r="AE48" s="383">
        <v>0</v>
      </c>
      <c r="AF48" s="383">
        <v>0</v>
      </c>
      <c r="AG48" s="383">
        <v>0</v>
      </c>
      <c r="AH48" s="383">
        <v>0</v>
      </c>
      <c r="AI48" s="383">
        <v>0</v>
      </c>
      <c r="AJ48" s="383">
        <v>0</v>
      </c>
      <c r="AK48" s="383">
        <v>0</v>
      </c>
      <c r="AL48" s="383">
        <v>0</v>
      </c>
      <c r="AM48" s="383">
        <v>0</v>
      </c>
      <c r="AN48" s="383">
        <v>0</v>
      </c>
      <c r="AO48" s="383">
        <v>0</v>
      </c>
      <c r="AP48" s="383">
        <v>0</v>
      </c>
      <c r="AQ48" s="383">
        <v>0</v>
      </c>
      <c r="AR48" s="383">
        <v>0</v>
      </c>
      <c r="AS48" s="383">
        <v>0</v>
      </c>
      <c r="AT48" s="383">
        <v>0.41389859221975656</v>
      </c>
      <c r="AU48" s="383">
        <v>0</v>
      </c>
      <c r="AV48" s="383">
        <v>0</v>
      </c>
      <c r="AW48" s="383">
        <v>0</v>
      </c>
      <c r="AX48" s="383">
        <v>0</v>
      </c>
      <c r="AY48" s="383">
        <v>0</v>
      </c>
      <c r="AZ48" s="383">
        <v>0</v>
      </c>
      <c r="BA48" s="383">
        <v>0</v>
      </c>
      <c r="BB48" s="383">
        <v>0</v>
      </c>
      <c r="BC48" s="383">
        <v>0</v>
      </c>
      <c r="BD48" s="383">
        <v>0</v>
      </c>
      <c r="BE48" s="383">
        <v>0</v>
      </c>
      <c r="BF48" s="383">
        <v>0</v>
      </c>
      <c r="BG48" s="383">
        <v>0</v>
      </c>
      <c r="BH48" s="383">
        <v>0</v>
      </c>
      <c r="BI48" s="383">
        <v>0</v>
      </c>
      <c r="BJ48" s="383">
        <v>0</v>
      </c>
      <c r="BK48" s="383">
        <v>0</v>
      </c>
      <c r="BL48" s="383">
        <v>0</v>
      </c>
      <c r="BM48" s="383">
        <v>0</v>
      </c>
      <c r="BN48" s="383">
        <v>0</v>
      </c>
      <c r="BO48" s="383">
        <v>0</v>
      </c>
      <c r="BP48" s="383">
        <v>0</v>
      </c>
      <c r="BQ48" s="383">
        <v>0</v>
      </c>
      <c r="BR48" s="383">
        <v>0</v>
      </c>
      <c r="BS48" s="383">
        <v>0</v>
      </c>
      <c r="BT48" s="383">
        <v>0</v>
      </c>
      <c r="BU48" s="383">
        <v>0</v>
      </c>
      <c r="BV48" s="383">
        <v>0</v>
      </c>
      <c r="BW48" s="383">
        <v>0</v>
      </c>
      <c r="BX48" s="383">
        <v>0</v>
      </c>
      <c r="BY48" s="383">
        <v>0</v>
      </c>
      <c r="BZ48" s="383">
        <v>0</v>
      </c>
      <c r="CA48" s="383">
        <v>0</v>
      </c>
      <c r="CB48" s="383">
        <v>0</v>
      </c>
      <c r="CC48" s="383">
        <v>0</v>
      </c>
      <c r="CD48" s="383">
        <v>0</v>
      </c>
      <c r="CE48" s="383">
        <v>0</v>
      </c>
      <c r="CF48" s="383">
        <v>0</v>
      </c>
      <c r="CG48" s="383">
        <v>0</v>
      </c>
      <c r="CH48" s="383">
        <v>0</v>
      </c>
      <c r="CI48" s="383">
        <v>0</v>
      </c>
      <c r="CJ48" s="383">
        <v>0</v>
      </c>
      <c r="CK48" s="383">
        <v>0</v>
      </c>
      <c r="CL48" s="383">
        <v>0</v>
      </c>
      <c r="CM48" s="383">
        <v>0</v>
      </c>
      <c r="CN48" s="383">
        <v>0</v>
      </c>
      <c r="CO48" s="383">
        <v>0</v>
      </c>
      <c r="CP48" s="383">
        <v>0</v>
      </c>
      <c r="CQ48" s="383">
        <v>0</v>
      </c>
      <c r="CR48" s="383">
        <v>0</v>
      </c>
      <c r="CS48" s="383">
        <v>0</v>
      </c>
      <c r="CT48" s="383">
        <v>0</v>
      </c>
      <c r="CU48" s="383">
        <v>0</v>
      </c>
      <c r="CV48" s="383">
        <v>0</v>
      </c>
      <c r="CW48" s="383">
        <v>0</v>
      </c>
      <c r="CX48" s="383">
        <v>0</v>
      </c>
      <c r="CY48" s="383">
        <v>0</v>
      </c>
      <c r="CZ48" s="383">
        <v>0</v>
      </c>
      <c r="DA48" s="383">
        <v>0</v>
      </c>
      <c r="DB48" s="383">
        <v>0</v>
      </c>
      <c r="DC48" s="383">
        <v>0</v>
      </c>
      <c r="DD48" s="383">
        <v>0</v>
      </c>
      <c r="DE48" s="383">
        <v>0</v>
      </c>
      <c r="DF48" s="384">
        <v>0</v>
      </c>
    </row>
    <row r="49" spans="1:110" s="381" customFormat="1">
      <c r="A49" s="300" t="s">
        <v>303</v>
      </c>
      <c r="B49" s="301" t="s">
        <v>540</v>
      </c>
      <c r="C49" s="385">
        <v>0</v>
      </c>
      <c r="D49" s="386">
        <v>0</v>
      </c>
      <c r="E49" s="386">
        <v>0</v>
      </c>
      <c r="F49" s="386">
        <v>0</v>
      </c>
      <c r="G49" s="386">
        <v>0</v>
      </c>
      <c r="H49" s="386">
        <v>0</v>
      </c>
      <c r="I49" s="386">
        <v>0</v>
      </c>
      <c r="J49" s="386">
        <v>0</v>
      </c>
      <c r="K49" s="386">
        <v>0</v>
      </c>
      <c r="L49" s="386">
        <v>0</v>
      </c>
      <c r="M49" s="386">
        <v>0</v>
      </c>
      <c r="N49" s="386">
        <v>0</v>
      </c>
      <c r="O49" s="386">
        <v>0</v>
      </c>
      <c r="P49" s="386">
        <v>0</v>
      </c>
      <c r="Q49" s="386">
        <v>0</v>
      </c>
      <c r="R49" s="386">
        <v>0</v>
      </c>
      <c r="S49" s="386">
        <v>0</v>
      </c>
      <c r="T49" s="386">
        <v>0</v>
      </c>
      <c r="U49" s="386">
        <v>0</v>
      </c>
      <c r="V49" s="386">
        <v>0</v>
      </c>
      <c r="W49" s="386">
        <v>0</v>
      </c>
      <c r="X49" s="386">
        <v>0</v>
      </c>
      <c r="Y49" s="386">
        <v>0</v>
      </c>
      <c r="Z49" s="386">
        <v>0</v>
      </c>
      <c r="AA49" s="386">
        <v>0</v>
      </c>
      <c r="AB49" s="386">
        <v>0</v>
      </c>
      <c r="AC49" s="386">
        <v>0</v>
      </c>
      <c r="AD49" s="386">
        <v>0</v>
      </c>
      <c r="AE49" s="386">
        <v>0</v>
      </c>
      <c r="AF49" s="386">
        <v>0</v>
      </c>
      <c r="AG49" s="386">
        <v>0</v>
      </c>
      <c r="AH49" s="386">
        <v>0</v>
      </c>
      <c r="AI49" s="386">
        <v>0</v>
      </c>
      <c r="AJ49" s="386">
        <v>0</v>
      </c>
      <c r="AK49" s="386">
        <v>0</v>
      </c>
      <c r="AL49" s="386">
        <v>0</v>
      </c>
      <c r="AM49" s="386">
        <v>0</v>
      </c>
      <c r="AN49" s="386">
        <v>0</v>
      </c>
      <c r="AO49" s="386">
        <v>0</v>
      </c>
      <c r="AP49" s="386">
        <v>0</v>
      </c>
      <c r="AQ49" s="386">
        <v>0</v>
      </c>
      <c r="AR49" s="386">
        <v>0</v>
      </c>
      <c r="AS49" s="386">
        <v>0</v>
      </c>
      <c r="AT49" s="386">
        <v>0</v>
      </c>
      <c r="AU49" s="386">
        <v>0.5416023183840224</v>
      </c>
      <c r="AV49" s="386">
        <v>0</v>
      </c>
      <c r="AW49" s="386">
        <v>0</v>
      </c>
      <c r="AX49" s="386">
        <v>0</v>
      </c>
      <c r="AY49" s="386">
        <v>0</v>
      </c>
      <c r="AZ49" s="386">
        <v>0</v>
      </c>
      <c r="BA49" s="386">
        <v>0</v>
      </c>
      <c r="BB49" s="386">
        <v>0</v>
      </c>
      <c r="BC49" s="386">
        <v>0</v>
      </c>
      <c r="BD49" s="386">
        <v>0</v>
      </c>
      <c r="BE49" s="386">
        <v>0</v>
      </c>
      <c r="BF49" s="386">
        <v>0</v>
      </c>
      <c r="BG49" s="386">
        <v>0</v>
      </c>
      <c r="BH49" s="386">
        <v>0</v>
      </c>
      <c r="BI49" s="386">
        <v>0</v>
      </c>
      <c r="BJ49" s="386">
        <v>0</v>
      </c>
      <c r="BK49" s="386">
        <v>0</v>
      </c>
      <c r="BL49" s="386">
        <v>0</v>
      </c>
      <c r="BM49" s="386">
        <v>0</v>
      </c>
      <c r="BN49" s="386">
        <v>0</v>
      </c>
      <c r="BO49" s="386">
        <v>0</v>
      </c>
      <c r="BP49" s="386">
        <v>0</v>
      </c>
      <c r="BQ49" s="386">
        <v>0</v>
      </c>
      <c r="BR49" s="386">
        <v>0</v>
      </c>
      <c r="BS49" s="386">
        <v>0</v>
      </c>
      <c r="BT49" s="386">
        <v>0</v>
      </c>
      <c r="BU49" s="386">
        <v>0</v>
      </c>
      <c r="BV49" s="386">
        <v>0</v>
      </c>
      <c r="BW49" s="386">
        <v>0</v>
      </c>
      <c r="BX49" s="386">
        <v>0</v>
      </c>
      <c r="BY49" s="386">
        <v>0</v>
      </c>
      <c r="BZ49" s="386">
        <v>0</v>
      </c>
      <c r="CA49" s="386">
        <v>0</v>
      </c>
      <c r="CB49" s="386">
        <v>0</v>
      </c>
      <c r="CC49" s="386">
        <v>0</v>
      </c>
      <c r="CD49" s="386">
        <v>0</v>
      </c>
      <c r="CE49" s="386">
        <v>0</v>
      </c>
      <c r="CF49" s="386">
        <v>0</v>
      </c>
      <c r="CG49" s="386">
        <v>0</v>
      </c>
      <c r="CH49" s="386">
        <v>0</v>
      </c>
      <c r="CI49" s="386">
        <v>0</v>
      </c>
      <c r="CJ49" s="386">
        <v>0</v>
      </c>
      <c r="CK49" s="386">
        <v>0</v>
      </c>
      <c r="CL49" s="386">
        <v>0</v>
      </c>
      <c r="CM49" s="386">
        <v>0</v>
      </c>
      <c r="CN49" s="386">
        <v>0</v>
      </c>
      <c r="CO49" s="386">
        <v>0</v>
      </c>
      <c r="CP49" s="386">
        <v>0</v>
      </c>
      <c r="CQ49" s="386">
        <v>0</v>
      </c>
      <c r="CR49" s="386">
        <v>0</v>
      </c>
      <c r="CS49" s="386">
        <v>0</v>
      </c>
      <c r="CT49" s="386">
        <v>0</v>
      </c>
      <c r="CU49" s="386">
        <v>0</v>
      </c>
      <c r="CV49" s="386">
        <v>0</v>
      </c>
      <c r="CW49" s="386">
        <v>0</v>
      </c>
      <c r="CX49" s="386">
        <v>0</v>
      </c>
      <c r="CY49" s="386">
        <v>0</v>
      </c>
      <c r="CZ49" s="386">
        <v>0</v>
      </c>
      <c r="DA49" s="386">
        <v>0</v>
      </c>
      <c r="DB49" s="386">
        <v>0</v>
      </c>
      <c r="DC49" s="386">
        <v>0</v>
      </c>
      <c r="DD49" s="386">
        <v>0</v>
      </c>
      <c r="DE49" s="386">
        <v>0</v>
      </c>
      <c r="DF49" s="387">
        <v>0</v>
      </c>
    </row>
    <row r="50" spans="1:110" s="381" customFormat="1">
      <c r="A50" s="304" t="s">
        <v>304</v>
      </c>
      <c r="B50" s="305" t="s">
        <v>541</v>
      </c>
      <c r="C50" s="388">
        <v>0</v>
      </c>
      <c r="D50" s="389">
        <v>0</v>
      </c>
      <c r="E50" s="389">
        <v>0</v>
      </c>
      <c r="F50" s="389">
        <v>0</v>
      </c>
      <c r="G50" s="389">
        <v>0</v>
      </c>
      <c r="H50" s="389">
        <v>0</v>
      </c>
      <c r="I50" s="389">
        <v>0</v>
      </c>
      <c r="J50" s="389">
        <v>0</v>
      </c>
      <c r="K50" s="389">
        <v>0</v>
      </c>
      <c r="L50" s="389">
        <v>0</v>
      </c>
      <c r="M50" s="389">
        <v>0</v>
      </c>
      <c r="N50" s="389">
        <v>0</v>
      </c>
      <c r="O50" s="389">
        <v>0</v>
      </c>
      <c r="P50" s="389">
        <v>0</v>
      </c>
      <c r="Q50" s="389">
        <v>0</v>
      </c>
      <c r="R50" s="389">
        <v>0</v>
      </c>
      <c r="S50" s="389">
        <v>0</v>
      </c>
      <c r="T50" s="389">
        <v>0</v>
      </c>
      <c r="U50" s="389">
        <v>0</v>
      </c>
      <c r="V50" s="389">
        <v>0</v>
      </c>
      <c r="W50" s="389">
        <v>0</v>
      </c>
      <c r="X50" s="389">
        <v>0</v>
      </c>
      <c r="Y50" s="389">
        <v>0</v>
      </c>
      <c r="Z50" s="389">
        <v>0</v>
      </c>
      <c r="AA50" s="389">
        <v>0</v>
      </c>
      <c r="AB50" s="389">
        <v>0</v>
      </c>
      <c r="AC50" s="389">
        <v>0</v>
      </c>
      <c r="AD50" s="389">
        <v>0</v>
      </c>
      <c r="AE50" s="389">
        <v>0</v>
      </c>
      <c r="AF50" s="389">
        <v>0</v>
      </c>
      <c r="AG50" s="389">
        <v>0</v>
      </c>
      <c r="AH50" s="389">
        <v>0</v>
      </c>
      <c r="AI50" s="389">
        <v>0</v>
      </c>
      <c r="AJ50" s="389">
        <v>0</v>
      </c>
      <c r="AK50" s="389">
        <v>0</v>
      </c>
      <c r="AL50" s="389">
        <v>0</v>
      </c>
      <c r="AM50" s="389">
        <v>0</v>
      </c>
      <c r="AN50" s="389">
        <v>0</v>
      </c>
      <c r="AO50" s="389">
        <v>0</v>
      </c>
      <c r="AP50" s="389">
        <v>0</v>
      </c>
      <c r="AQ50" s="389">
        <v>0</v>
      </c>
      <c r="AR50" s="389">
        <v>0</v>
      </c>
      <c r="AS50" s="389">
        <v>0</v>
      </c>
      <c r="AT50" s="389">
        <v>0</v>
      </c>
      <c r="AU50" s="389">
        <v>0</v>
      </c>
      <c r="AV50" s="389">
        <v>0.1520908608208037</v>
      </c>
      <c r="AW50" s="389">
        <v>0</v>
      </c>
      <c r="AX50" s="389">
        <v>0</v>
      </c>
      <c r="AY50" s="389">
        <v>0</v>
      </c>
      <c r="AZ50" s="389">
        <v>0</v>
      </c>
      <c r="BA50" s="389">
        <v>0</v>
      </c>
      <c r="BB50" s="389">
        <v>0</v>
      </c>
      <c r="BC50" s="389">
        <v>0</v>
      </c>
      <c r="BD50" s="389">
        <v>0</v>
      </c>
      <c r="BE50" s="389">
        <v>0</v>
      </c>
      <c r="BF50" s="389">
        <v>0</v>
      </c>
      <c r="BG50" s="389">
        <v>0</v>
      </c>
      <c r="BH50" s="389">
        <v>0</v>
      </c>
      <c r="BI50" s="389">
        <v>0</v>
      </c>
      <c r="BJ50" s="389">
        <v>0</v>
      </c>
      <c r="BK50" s="389">
        <v>0</v>
      </c>
      <c r="BL50" s="389">
        <v>0</v>
      </c>
      <c r="BM50" s="389">
        <v>0</v>
      </c>
      <c r="BN50" s="389">
        <v>0</v>
      </c>
      <c r="BO50" s="389">
        <v>0</v>
      </c>
      <c r="BP50" s="389">
        <v>0</v>
      </c>
      <c r="BQ50" s="389">
        <v>0</v>
      </c>
      <c r="BR50" s="389">
        <v>0</v>
      </c>
      <c r="BS50" s="389">
        <v>0</v>
      </c>
      <c r="BT50" s="389">
        <v>0</v>
      </c>
      <c r="BU50" s="389">
        <v>0</v>
      </c>
      <c r="BV50" s="389">
        <v>0</v>
      </c>
      <c r="BW50" s="389">
        <v>0</v>
      </c>
      <c r="BX50" s="389">
        <v>0</v>
      </c>
      <c r="BY50" s="389">
        <v>0</v>
      </c>
      <c r="BZ50" s="389">
        <v>0</v>
      </c>
      <c r="CA50" s="389">
        <v>0</v>
      </c>
      <c r="CB50" s="389">
        <v>0</v>
      </c>
      <c r="CC50" s="389">
        <v>0</v>
      </c>
      <c r="CD50" s="389">
        <v>0</v>
      </c>
      <c r="CE50" s="389">
        <v>0</v>
      </c>
      <c r="CF50" s="389">
        <v>0</v>
      </c>
      <c r="CG50" s="389">
        <v>0</v>
      </c>
      <c r="CH50" s="389">
        <v>0</v>
      </c>
      <c r="CI50" s="389">
        <v>0</v>
      </c>
      <c r="CJ50" s="389">
        <v>0</v>
      </c>
      <c r="CK50" s="389">
        <v>0</v>
      </c>
      <c r="CL50" s="389">
        <v>0</v>
      </c>
      <c r="CM50" s="389">
        <v>0</v>
      </c>
      <c r="CN50" s="389">
        <v>0</v>
      </c>
      <c r="CO50" s="389">
        <v>0</v>
      </c>
      <c r="CP50" s="389">
        <v>0</v>
      </c>
      <c r="CQ50" s="389">
        <v>0</v>
      </c>
      <c r="CR50" s="389">
        <v>0</v>
      </c>
      <c r="CS50" s="389">
        <v>0</v>
      </c>
      <c r="CT50" s="389">
        <v>0</v>
      </c>
      <c r="CU50" s="389">
        <v>0</v>
      </c>
      <c r="CV50" s="389">
        <v>0</v>
      </c>
      <c r="CW50" s="389">
        <v>0</v>
      </c>
      <c r="CX50" s="389">
        <v>0</v>
      </c>
      <c r="CY50" s="389">
        <v>0</v>
      </c>
      <c r="CZ50" s="389">
        <v>0</v>
      </c>
      <c r="DA50" s="389">
        <v>0</v>
      </c>
      <c r="DB50" s="389">
        <v>0</v>
      </c>
      <c r="DC50" s="389">
        <v>0</v>
      </c>
      <c r="DD50" s="389">
        <v>0</v>
      </c>
      <c r="DE50" s="389">
        <v>0</v>
      </c>
      <c r="DF50" s="390">
        <v>0</v>
      </c>
    </row>
    <row r="51" spans="1:110" s="381" customFormat="1">
      <c r="A51" s="298" t="s">
        <v>305</v>
      </c>
      <c r="B51" s="299" t="s">
        <v>542</v>
      </c>
      <c r="C51" s="382">
        <v>0</v>
      </c>
      <c r="D51" s="383">
        <v>0</v>
      </c>
      <c r="E51" s="383">
        <v>0</v>
      </c>
      <c r="F51" s="383">
        <v>0</v>
      </c>
      <c r="G51" s="383">
        <v>0</v>
      </c>
      <c r="H51" s="383">
        <v>0</v>
      </c>
      <c r="I51" s="383">
        <v>0</v>
      </c>
      <c r="J51" s="383">
        <v>0</v>
      </c>
      <c r="K51" s="383">
        <v>0</v>
      </c>
      <c r="L51" s="383">
        <v>0</v>
      </c>
      <c r="M51" s="383">
        <v>0</v>
      </c>
      <c r="N51" s="383">
        <v>0</v>
      </c>
      <c r="O51" s="383">
        <v>0</v>
      </c>
      <c r="P51" s="383">
        <v>0</v>
      </c>
      <c r="Q51" s="383">
        <v>0</v>
      </c>
      <c r="R51" s="383">
        <v>0</v>
      </c>
      <c r="S51" s="383">
        <v>0</v>
      </c>
      <c r="T51" s="383">
        <v>0</v>
      </c>
      <c r="U51" s="383">
        <v>0</v>
      </c>
      <c r="V51" s="383">
        <v>0</v>
      </c>
      <c r="W51" s="383">
        <v>0</v>
      </c>
      <c r="X51" s="383">
        <v>0</v>
      </c>
      <c r="Y51" s="383">
        <v>0</v>
      </c>
      <c r="Z51" s="383">
        <v>0</v>
      </c>
      <c r="AA51" s="383">
        <v>0</v>
      </c>
      <c r="AB51" s="383">
        <v>0</v>
      </c>
      <c r="AC51" s="383">
        <v>0</v>
      </c>
      <c r="AD51" s="383">
        <v>0</v>
      </c>
      <c r="AE51" s="383">
        <v>0</v>
      </c>
      <c r="AF51" s="383">
        <v>0</v>
      </c>
      <c r="AG51" s="383">
        <v>0</v>
      </c>
      <c r="AH51" s="383">
        <v>0</v>
      </c>
      <c r="AI51" s="383">
        <v>0</v>
      </c>
      <c r="AJ51" s="383">
        <v>0</v>
      </c>
      <c r="AK51" s="383">
        <v>0</v>
      </c>
      <c r="AL51" s="383">
        <v>0</v>
      </c>
      <c r="AM51" s="383">
        <v>0</v>
      </c>
      <c r="AN51" s="383">
        <v>0</v>
      </c>
      <c r="AO51" s="383">
        <v>0</v>
      </c>
      <c r="AP51" s="383">
        <v>0</v>
      </c>
      <c r="AQ51" s="383">
        <v>0</v>
      </c>
      <c r="AR51" s="383">
        <v>0</v>
      </c>
      <c r="AS51" s="383">
        <v>0</v>
      </c>
      <c r="AT51" s="383">
        <v>0</v>
      </c>
      <c r="AU51" s="383">
        <v>0</v>
      </c>
      <c r="AV51" s="383">
        <v>0</v>
      </c>
      <c r="AW51" s="383">
        <v>2.4270952083256248E-3</v>
      </c>
      <c r="AX51" s="383">
        <v>0</v>
      </c>
      <c r="AY51" s="383">
        <v>0</v>
      </c>
      <c r="AZ51" s="383">
        <v>0</v>
      </c>
      <c r="BA51" s="383">
        <v>0</v>
      </c>
      <c r="BB51" s="383">
        <v>0</v>
      </c>
      <c r="BC51" s="383">
        <v>0</v>
      </c>
      <c r="BD51" s="383">
        <v>0</v>
      </c>
      <c r="BE51" s="383">
        <v>0</v>
      </c>
      <c r="BF51" s="383">
        <v>0</v>
      </c>
      <c r="BG51" s="383">
        <v>0</v>
      </c>
      <c r="BH51" s="383">
        <v>0</v>
      </c>
      <c r="BI51" s="383">
        <v>0</v>
      </c>
      <c r="BJ51" s="383">
        <v>0</v>
      </c>
      <c r="BK51" s="383">
        <v>0</v>
      </c>
      <c r="BL51" s="383">
        <v>0</v>
      </c>
      <c r="BM51" s="383">
        <v>0</v>
      </c>
      <c r="BN51" s="383">
        <v>0</v>
      </c>
      <c r="BO51" s="383">
        <v>0</v>
      </c>
      <c r="BP51" s="383">
        <v>0</v>
      </c>
      <c r="BQ51" s="383">
        <v>0</v>
      </c>
      <c r="BR51" s="383">
        <v>0</v>
      </c>
      <c r="BS51" s="383">
        <v>0</v>
      </c>
      <c r="BT51" s="383">
        <v>0</v>
      </c>
      <c r="BU51" s="383">
        <v>0</v>
      </c>
      <c r="BV51" s="383">
        <v>0</v>
      </c>
      <c r="BW51" s="383">
        <v>0</v>
      </c>
      <c r="BX51" s="383">
        <v>0</v>
      </c>
      <c r="BY51" s="383">
        <v>0</v>
      </c>
      <c r="BZ51" s="383">
        <v>0</v>
      </c>
      <c r="CA51" s="383">
        <v>0</v>
      </c>
      <c r="CB51" s="383">
        <v>0</v>
      </c>
      <c r="CC51" s="383">
        <v>0</v>
      </c>
      <c r="CD51" s="383">
        <v>0</v>
      </c>
      <c r="CE51" s="383">
        <v>0</v>
      </c>
      <c r="CF51" s="383">
        <v>0</v>
      </c>
      <c r="CG51" s="383">
        <v>0</v>
      </c>
      <c r="CH51" s="383">
        <v>0</v>
      </c>
      <c r="CI51" s="383">
        <v>0</v>
      </c>
      <c r="CJ51" s="383">
        <v>0</v>
      </c>
      <c r="CK51" s="383">
        <v>0</v>
      </c>
      <c r="CL51" s="383">
        <v>0</v>
      </c>
      <c r="CM51" s="383">
        <v>0</v>
      </c>
      <c r="CN51" s="383">
        <v>0</v>
      </c>
      <c r="CO51" s="383">
        <v>0</v>
      </c>
      <c r="CP51" s="383">
        <v>0</v>
      </c>
      <c r="CQ51" s="383">
        <v>0</v>
      </c>
      <c r="CR51" s="383">
        <v>0</v>
      </c>
      <c r="CS51" s="383">
        <v>0</v>
      </c>
      <c r="CT51" s="383">
        <v>0</v>
      </c>
      <c r="CU51" s="383">
        <v>0</v>
      </c>
      <c r="CV51" s="383">
        <v>0</v>
      </c>
      <c r="CW51" s="383">
        <v>0</v>
      </c>
      <c r="CX51" s="383">
        <v>0</v>
      </c>
      <c r="CY51" s="383">
        <v>0</v>
      </c>
      <c r="CZ51" s="383">
        <v>0</v>
      </c>
      <c r="DA51" s="383">
        <v>0</v>
      </c>
      <c r="DB51" s="383">
        <v>0</v>
      </c>
      <c r="DC51" s="383">
        <v>0</v>
      </c>
      <c r="DD51" s="383">
        <v>0</v>
      </c>
      <c r="DE51" s="383">
        <v>0</v>
      </c>
      <c r="DF51" s="384">
        <v>0</v>
      </c>
    </row>
    <row r="52" spans="1:110" s="381" customFormat="1">
      <c r="A52" s="298" t="s">
        <v>306</v>
      </c>
      <c r="B52" s="299" t="s">
        <v>543</v>
      </c>
      <c r="C52" s="382">
        <v>0</v>
      </c>
      <c r="D52" s="383">
        <v>0</v>
      </c>
      <c r="E52" s="383">
        <v>0</v>
      </c>
      <c r="F52" s="383">
        <v>0</v>
      </c>
      <c r="G52" s="383">
        <v>0</v>
      </c>
      <c r="H52" s="383">
        <v>0</v>
      </c>
      <c r="I52" s="383">
        <v>0</v>
      </c>
      <c r="J52" s="383">
        <v>0</v>
      </c>
      <c r="K52" s="383">
        <v>0</v>
      </c>
      <c r="L52" s="383">
        <v>0</v>
      </c>
      <c r="M52" s="383">
        <v>0</v>
      </c>
      <c r="N52" s="383">
        <v>0</v>
      </c>
      <c r="O52" s="383">
        <v>0</v>
      </c>
      <c r="P52" s="383">
        <v>0</v>
      </c>
      <c r="Q52" s="383">
        <v>0</v>
      </c>
      <c r="R52" s="383">
        <v>0</v>
      </c>
      <c r="S52" s="383">
        <v>0</v>
      </c>
      <c r="T52" s="383">
        <v>0</v>
      </c>
      <c r="U52" s="383">
        <v>0</v>
      </c>
      <c r="V52" s="383">
        <v>0</v>
      </c>
      <c r="W52" s="383">
        <v>0</v>
      </c>
      <c r="X52" s="383">
        <v>0</v>
      </c>
      <c r="Y52" s="383">
        <v>0</v>
      </c>
      <c r="Z52" s="383">
        <v>0</v>
      </c>
      <c r="AA52" s="383">
        <v>0</v>
      </c>
      <c r="AB52" s="383">
        <v>0</v>
      </c>
      <c r="AC52" s="383">
        <v>0</v>
      </c>
      <c r="AD52" s="383">
        <v>0</v>
      </c>
      <c r="AE52" s="383">
        <v>0</v>
      </c>
      <c r="AF52" s="383">
        <v>0</v>
      </c>
      <c r="AG52" s="383">
        <v>0</v>
      </c>
      <c r="AH52" s="383">
        <v>0</v>
      </c>
      <c r="AI52" s="383">
        <v>0</v>
      </c>
      <c r="AJ52" s="383">
        <v>0</v>
      </c>
      <c r="AK52" s="383">
        <v>0</v>
      </c>
      <c r="AL52" s="383">
        <v>0</v>
      </c>
      <c r="AM52" s="383">
        <v>0</v>
      </c>
      <c r="AN52" s="383">
        <v>0</v>
      </c>
      <c r="AO52" s="383">
        <v>0</v>
      </c>
      <c r="AP52" s="383">
        <v>0</v>
      </c>
      <c r="AQ52" s="383">
        <v>0</v>
      </c>
      <c r="AR52" s="383">
        <v>0</v>
      </c>
      <c r="AS52" s="383">
        <v>0</v>
      </c>
      <c r="AT52" s="383">
        <v>0</v>
      </c>
      <c r="AU52" s="383">
        <v>0</v>
      </c>
      <c r="AV52" s="383">
        <v>0</v>
      </c>
      <c r="AW52" s="383">
        <v>0</v>
      </c>
      <c r="AX52" s="383">
        <v>0.64642417088601034</v>
      </c>
      <c r="AY52" s="383">
        <v>0</v>
      </c>
      <c r="AZ52" s="383">
        <v>0</v>
      </c>
      <c r="BA52" s="383">
        <v>0</v>
      </c>
      <c r="BB52" s="383">
        <v>0</v>
      </c>
      <c r="BC52" s="383">
        <v>0</v>
      </c>
      <c r="BD52" s="383">
        <v>0</v>
      </c>
      <c r="BE52" s="383">
        <v>0</v>
      </c>
      <c r="BF52" s="383">
        <v>0</v>
      </c>
      <c r="BG52" s="383">
        <v>0</v>
      </c>
      <c r="BH52" s="383">
        <v>0</v>
      </c>
      <c r="BI52" s="383">
        <v>0</v>
      </c>
      <c r="BJ52" s="383">
        <v>0</v>
      </c>
      <c r="BK52" s="383">
        <v>0</v>
      </c>
      <c r="BL52" s="383">
        <v>0</v>
      </c>
      <c r="BM52" s="383">
        <v>0</v>
      </c>
      <c r="BN52" s="383">
        <v>0</v>
      </c>
      <c r="BO52" s="383">
        <v>0</v>
      </c>
      <c r="BP52" s="383">
        <v>0</v>
      </c>
      <c r="BQ52" s="383">
        <v>0</v>
      </c>
      <c r="BR52" s="383">
        <v>0</v>
      </c>
      <c r="BS52" s="383">
        <v>0</v>
      </c>
      <c r="BT52" s="383">
        <v>0</v>
      </c>
      <c r="BU52" s="383">
        <v>0</v>
      </c>
      <c r="BV52" s="383">
        <v>0</v>
      </c>
      <c r="BW52" s="383">
        <v>0</v>
      </c>
      <c r="BX52" s="383">
        <v>0</v>
      </c>
      <c r="BY52" s="383">
        <v>0</v>
      </c>
      <c r="BZ52" s="383">
        <v>0</v>
      </c>
      <c r="CA52" s="383">
        <v>0</v>
      </c>
      <c r="CB52" s="383">
        <v>0</v>
      </c>
      <c r="CC52" s="383">
        <v>0</v>
      </c>
      <c r="CD52" s="383">
        <v>0</v>
      </c>
      <c r="CE52" s="383">
        <v>0</v>
      </c>
      <c r="CF52" s="383">
        <v>0</v>
      </c>
      <c r="CG52" s="383">
        <v>0</v>
      </c>
      <c r="CH52" s="383">
        <v>0</v>
      </c>
      <c r="CI52" s="383">
        <v>0</v>
      </c>
      <c r="CJ52" s="383">
        <v>0</v>
      </c>
      <c r="CK52" s="383">
        <v>0</v>
      </c>
      <c r="CL52" s="383">
        <v>0</v>
      </c>
      <c r="CM52" s="383">
        <v>0</v>
      </c>
      <c r="CN52" s="383">
        <v>0</v>
      </c>
      <c r="CO52" s="383">
        <v>0</v>
      </c>
      <c r="CP52" s="383">
        <v>0</v>
      </c>
      <c r="CQ52" s="383">
        <v>0</v>
      </c>
      <c r="CR52" s="383">
        <v>0</v>
      </c>
      <c r="CS52" s="383">
        <v>0</v>
      </c>
      <c r="CT52" s="383">
        <v>0</v>
      </c>
      <c r="CU52" s="383">
        <v>0</v>
      </c>
      <c r="CV52" s="383">
        <v>0</v>
      </c>
      <c r="CW52" s="383">
        <v>0</v>
      </c>
      <c r="CX52" s="383">
        <v>0</v>
      </c>
      <c r="CY52" s="383">
        <v>0</v>
      </c>
      <c r="CZ52" s="383">
        <v>0</v>
      </c>
      <c r="DA52" s="383">
        <v>0</v>
      </c>
      <c r="DB52" s="383">
        <v>0</v>
      </c>
      <c r="DC52" s="383">
        <v>0</v>
      </c>
      <c r="DD52" s="383">
        <v>0</v>
      </c>
      <c r="DE52" s="383">
        <v>0</v>
      </c>
      <c r="DF52" s="384">
        <v>0</v>
      </c>
    </row>
    <row r="53" spans="1:110" s="381" customFormat="1">
      <c r="A53" s="298" t="s">
        <v>307</v>
      </c>
      <c r="B53" s="299" t="s">
        <v>544</v>
      </c>
      <c r="C53" s="382">
        <v>0</v>
      </c>
      <c r="D53" s="383">
        <v>0</v>
      </c>
      <c r="E53" s="383">
        <v>0</v>
      </c>
      <c r="F53" s="383">
        <v>0</v>
      </c>
      <c r="G53" s="383">
        <v>0</v>
      </c>
      <c r="H53" s="383">
        <v>0</v>
      </c>
      <c r="I53" s="383">
        <v>0</v>
      </c>
      <c r="J53" s="383">
        <v>0</v>
      </c>
      <c r="K53" s="383">
        <v>0</v>
      </c>
      <c r="L53" s="383">
        <v>0</v>
      </c>
      <c r="M53" s="383">
        <v>0</v>
      </c>
      <c r="N53" s="383">
        <v>0</v>
      </c>
      <c r="O53" s="383">
        <v>0</v>
      </c>
      <c r="P53" s="383">
        <v>0</v>
      </c>
      <c r="Q53" s="383">
        <v>0</v>
      </c>
      <c r="R53" s="383">
        <v>0</v>
      </c>
      <c r="S53" s="383">
        <v>0</v>
      </c>
      <c r="T53" s="383">
        <v>0</v>
      </c>
      <c r="U53" s="383">
        <v>0</v>
      </c>
      <c r="V53" s="383">
        <v>0</v>
      </c>
      <c r="W53" s="383">
        <v>0</v>
      </c>
      <c r="X53" s="383">
        <v>0</v>
      </c>
      <c r="Y53" s="383">
        <v>0</v>
      </c>
      <c r="Z53" s="383">
        <v>0</v>
      </c>
      <c r="AA53" s="383">
        <v>0</v>
      </c>
      <c r="AB53" s="383">
        <v>0</v>
      </c>
      <c r="AC53" s="383">
        <v>0</v>
      </c>
      <c r="AD53" s="383">
        <v>0</v>
      </c>
      <c r="AE53" s="383">
        <v>0</v>
      </c>
      <c r="AF53" s="383">
        <v>0</v>
      </c>
      <c r="AG53" s="383">
        <v>0</v>
      </c>
      <c r="AH53" s="383">
        <v>0</v>
      </c>
      <c r="AI53" s="383">
        <v>0</v>
      </c>
      <c r="AJ53" s="383">
        <v>0</v>
      </c>
      <c r="AK53" s="383">
        <v>0</v>
      </c>
      <c r="AL53" s="383">
        <v>0</v>
      </c>
      <c r="AM53" s="383">
        <v>0</v>
      </c>
      <c r="AN53" s="383">
        <v>0</v>
      </c>
      <c r="AO53" s="383">
        <v>0</v>
      </c>
      <c r="AP53" s="383">
        <v>0</v>
      </c>
      <c r="AQ53" s="383">
        <v>0</v>
      </c>
      <c r="AR53" s="383">
        <v>0</v>
      </c>
      <c r="AS53" s="383">
        <v>0</v>
      </c>
      <c r="AT53" s="383">
        <v>0</v>
      </c>
      <c r="AU53" s="383">
        <v>0</v>
      </c>
      <c r="AV53" s="383">
        <v>0</v>
      </c>
      <c r="AW53" s="383">
        <v>0</v>
      </c>
      <c r="AX53" s="383">
        <v>0</v>
      </c>
      <c r="AY53" s="383">
        <v>0.32647568576475683</v>
      </c>
      <c r="AZ53" s="383">
        <v>0</v>
      </c>
      <c r="BA53" s="383">
        <v>0</v>
      </c>
      <c r="BB53" s="383">
        <v>0</v>
      </c>
      <c r="BC53" s="383">
        <v>0</v>
      </c>
      <c r="BD53" s="383">
        <v>0</v>
      </c>
      <c r="BE53" s="383">
        <v>0</v>
      </c>
      <c r="BF53" s="383">
        <v>0</v>
      </c>
      <c r="BG53" s="383">
        <v>0</v>
      </c>
      <c r="BH53" s="383">
        <v>0</v>
      </c>
      <c r="BI53" s="383">
        <v>0</v>
      </c>
      <c r="BJ53" s="383">
        <v>0</v>
      </c>
      <c r="BK53" s="383">
        <v>0</v>
      </c>
      <c r="BL53" s="383">
        <v>0</v>
      </c>
      <c r="BM53" s="383">
        <v>0</v>
      </c>
      <c r="BN53" s="383">
        <v>0</v>
      </c>
      <c r="BO53" s="383">
        <v>0</v>
      </c>
      <c r="BP53" s="383">
        <v>0</v>
      </c>
      <c r="BQ53" s="383">
        <v>0</v>
      </c>
      <c r="BR53" s="383">
        <v>0</v>
      </c>
      <c r="BS53" s="383">
        <v>0</v>
      </c>
      <c r="BT53" s="383">
        <v>0</v>
      </c>
      <c r="BU53" s="383">
        <v>0</v>
      </c>
      <c r="BV53" s="383">
        <v>0</v>
      </c>
      <c r="BW53" s="383">
        <v>0</v>
      </c>
      <c r="BX53" s="383">
        <v>0</v>
      </c>
      <c r="BY53" s="383">
        <v>0</v>
      </c>
      <c r="BZ53" s="383">
        <v>0</v>
      </c>
      <c r="CA53" s="383">
        <v>0</v>
      </c>
      <c r="CB53" s="383">
        <v>0</v>
      </c>
      <c r="CC53" s="383">
        <v>0</v>
      </c>
      <c r="CD53" s="383">
        <v>0</v>
      </c>
      <c r="CE53" s="383">
        <v>0</v>
      </c>
      <c r="CF53" s="383">
        <v>0</v>
      </c>
      <c r="CG53" s="383">
        <v>0</v>
      </c>
      <c r="CH53" s="383">
        <v>0</v>
      </c>
      <c r="CI53" s="383">
        <v>0</v>
      </c>
      <c r="CJ53" s="383">
        <v>0</v>
      </c>
      <c r="CK53" s="383">
        <v>0</v>
      </c>
      <c r="CL53" s="383">
        <v>0</v>
      </c>
      <c r="CM53" s="383">
        <v>0</v>
      </c>
      <c r="CN53" s="383">
        <v>0</v>
      </c>
      <c r="CO53" s="383">
        <v>0</v>
      </c>
      <c r="CP53" s="383">
        <v>0</v>
      </c>
      <c r="CQ53" s="383">
        <v>0</v>
      </c>
      <c r="CR53" s="383">
        <v>0</v>
      </c>
      <c r="CS53" s="383">
        <v>0</v>
      </c>
      <c r="CT53" s="383">
        <v>0</v>
      </c>
      <c r="CU53" s="383">
        <v>0</v>
      </c>
      <c r="CV53" s="383">
        <v>0</v>
      </c>
      <c r="CW53" s="383">
        <v>0</v>
      </c>
      <c r="CX53" s="383">
        <v>0</v>
      </c>
      <c r="CY53" s="383">
        <v>0</v>
      </c>
      <c r="CZ53" s="383">
        <v>0</v>
      </c>
      <c r="DA53" s="383">
        <v>0</v>
      </c>
      <c r="DB53" s="383">
        <v>0</v>
      </c>
      <c r="DC53" s="383">
        <v>0</v>
      </c>
      <c r="DD53" s="383">
        <v>0</v>
      </c>
      <c r="DE53" s="383">
        <v>0</v>
      </c>
      <c r="DF53" s="384">
        <v>0</v>
      </c>
    </row>
    <row r="54" spans="1:110" s="381" customFormat="1">
      <c r="A54" s="300" t="s">
        <v>308</v>
      </c>
      <c r="B54" s="301" t="s">
        <v>545</v>
      </c>
      <c r="C54" s="385">
        <v>0</v>
      </c>
      <c r="D54" s="386">
        <v>0</v>
      </c>
      <c r="E54" s="386">
        <v>0</v>
      </c>
      <c r="F54" s="386">
        <v>0</v>
      </c>
      <c r="G54" s="386">
        <v>0</v>
      </c>
      <c r="H54" s="386">
        <v>0</v>
      </c>
      <c r="I54" s="386">
        <v>0</v>
      </c>
      <c r="J54" s="386">
        <v>0</v>
      </c>
      <c r="K54" s="386">
        <v>0</v>
      </c>
      <c r="L54" s="386">
        <v>0</v>
      </c>
      <c r="M54" s="386">
        <v>0</v>
      </c>
      <c r="N54" s="386">
        <v>0</v>
      </c>
      <c r="O54" s="386">
        <v>0</v>
      </c>
      <c r="P54" s="386">
        <v>0</v>
      </c>
      <c r="Q54" s="386">
        <v>0</v>
      </c>
      <c r="R54" s="386">
        <v>0</v>
      </c>
      <c r="S54" s="386">
        <v>0</v>
      </c>
      <c r="T54" s="386">
        <v>0</v>
      </c>
      <c r="U54" s="386">
        <v>0</v>
      </c>
      <c r="V54" s="386">
        <v>0</v>
      </c>
      <c r="W54" s="386">
        <v>0</v>
      </c>
      <c r="X54" s="386">
        <v>0</v>
      </c>
      <c r="Y54" s="386">
        <v>0</v>
      </c>
      <c r="Z54" s="386">
        <v>0</v>
      </c>
      <c r="AA54" s="386">
        <v>0</v>
      </c>
      <c r="AB54" s="386">
        <v>0</v>
      </c>
      <c r="AC54" s="386">
        <v>0</v>
      </c>
      <c r="AD54" s="386">
        <v>0</v>
      </c>
      <c r="AE54" s="386">
        <v>0</v>
      </c>
      <c r="AF54" s="386">
        <v>0</v>
      </c>
      <c r="AG54" s="386">
        <v>0</v>
      </c>
      <c r="AH54" s="386">
        <v>0</v>
      </c>
      <c r="AI54" s="386">
        <v>0</v>
      </c>
      <c r="AJ54" s="386">
        <v>0</v>
      </c>
      <c r="AK54" s="386">
        <v>0</v>
      </c>
      <c r="AL54" s="386">
        <v>0</v>
      </c>
      <c r="AM54" s="386">
        <v>0</v>
      </c>
      <c r="AN54" s="386">
        <v>0</v>
      </c>
      <c r="AO54" s="386">
        <v>0</v>
      </c>
      <c r="AP54" s="386">
        <v>0</v>
      </c>
      <c r="AQ54" s="386">
        <v>0</v>
      </c>
      <c r="AR54" s="386">
        <v>0</v>
      </c>
      <c r="AS54" s="386">
        <v>0</v>
      </c>
      <c r="AT54" s="386">
        <v>0</v>
      </c>
      <c r="AU54" s="386">
        <v>0</v>
      </c>
      <c r="AV54" s="386">
        <v>0</v>
      </c>
      <c r="AW54" s="386">
        <v>0</v>
      </c>
      <c r="AX54" s="386">
        <v>0</v>
      </c>
      <c r="AY54" s="386">
        <v>0</v>
      </c>
      <c r="AZ54" s="386">
        <v>0.37261514979936483</v>
      </c>
      <c r="BA54" s="386">
        <v>0</v>
      </c>
      <c r="BB54" s="386">
        <v>0</v>
      </c>
      <c r="BC54" s="386">
        <v>0</v>
      </c>
      <c r="BD54" s="386">
        <v>0</v>
      </c>
      <c r="BE54" s="386">
        <v>0</v>
      </c>
      <c r="BF54" s="386">
        <v>0</v>
      </c>
      <c r="BG54" s="386">
        <v>0</v>
      </c>
      <c r="BH54" s="386">
        <v>0</v>
      </c>
      <c r="BI54" s="386">
        <v>0</v>
      </c>
      <c r="BJ54" s="386">
        <v>0</v>
      </c>
      <c r="BK54" s="386">
        <v>0</v>
      </c>
      <c r="BL54" s="386">
        <v>0</v>
      </c>
      <c r="BM54" s="386">
        <v>0</v>
      </c>
      <c r="BN54" s="386">
        <v>0</v>
      </c>
      <c r="BO54" s="386">
        <v>0</v>
      </c>
      <c r="BP54" s="386">
        <v>0</v>
      </c>
      <c r="BQ54" s="386">
        <v>0</v>
      </c>
      <c r="BR54" s="386">
        <v>0</v>
      </c>
      <c r="BS54" s="386">
        <v>0</v>
      </c>
      <c r="BT54" s="386">
        <v>0</v>
      </c>
      <c r="BU54" s="386">
        <v>0</v>
      </c>
      <c r="BV54" s="386">
        <v>0</v>
      </c>
      <c r="BW54" s="386">
        <v>0</v>
      </c>
      <c r="BX54" s="386">
        <v>0</v>
      </c>
      <c r="BY54" s="386">
        <v>0</v>
      </c>
      <c r="BZ54" s="386">
        <v>0</v>
      </c>
      <c r="CA54" s="386">
        <v>0</v>
      </c>
      <c r="CB54" s="386">
        <v>0</v>
      </c>
      <c r="CC54" s="386">
        <v>0</v>
      </c>
      <c r="CD54" s="386">
        <v>0</v>
      </c>
      <c r="CE54" s="386">
        <v>0</v>
      </c>
      <c r="CF54" s="386">
        <v>0</v>
      </c>
      <c r="CG54" s="386">
        <v>0</v>
      </c>
      <c r="CH54" s="386">
        <v>0</v>
      </c>
      <c r="CI54" s="386">
        <v>0</v>
      </c>
      <c r="CJ54" s="386">
        <v>0</v>
      </c>
      <c r="CK54" s="386">
        <v>0</v>
      </c>
      <c r="CL54" s="386">
        <v>0</v>
      </c>
      <c r="CM54" s="386">
        <v>0</v>
      </c>
      <c r="CN54" s="386">
        <v>0</v>
      </c>
      <c r="CO54" s="386">
        <v>0</v>
      </c>
      <c r="CP54" s="386">
        <v>0</v>
      </c>
      <c r="CQ54" s="386">
        <v>0</v>
      </c>
      <c r="CR54" s="386">
        <v>0</v>
      </c>
      <c r="CS54" s="386">
        <v>0</v>
      </c>
      <c r="CT54" s="386">
        <v>0</v>
      </c>
      <c r="CU54" s="386">
        <v>0</v>
      </c>
      <c r="CV54" s="386">
        <v>0</v>
      </c>
      <c r="CW54" s="386">
        <v>0</v>
      </c>
      <c r="CX54" s="386">
        <v>0</v>
      </c>
      <c r="CY54" s="386">
        <v>0</v>
      </c>
      <c r="CZ54" s="386">
        <v>0</v>
      </c>
      <c r="DA54" s="386">
        <v>0</v>
      </c>
      <c r="DB54" s="386">
        <v>0</v>
      </c>
      <c r="DC54" s="386">
        <v>0</v>
      </c>
      <c r="DD54" s="386">
        <v>0</v>
      </c>
      <c r="DE54" s="386">
        <v>0</v>
      </c>
      <c r="DF54" s="387">
        <v>0</v>
      </c>
    </row>
    <row r="55" spans="1:110" s="381" customFormat="1">
      <c r="A55" s="304" t="s">
        <v>309</v>
      </c>
      <c r="B55" s="305" t="s">
        <v>546</v>
      </c>
      <c r="C55" s="388">
        <v>0</v>
      </c>
      <c r="D55" s="389">
        <v>0</v>
      </c>
      <c r="E55" s="389">
        <v>0</v>
      </c>
      <c r="F55" s="389">
        <v>0</v>
      </c>
      <c r="G55" s="389">
        <v>0</v>
      </c>
      <c r="H55" s="389">
        <v>0</v>
      </c>
      <c r="I55" s="389">
        <v>0</v>
      </c>
      <c r="J55" s="389">
        <v>0</v>
      </c>
      <c r="K55" s="389">
        <v>0</v>
      </c>
      <c r="L55" s="389">
        <v>0</v>
      </c>
      <c r="M55" s="389">
        <v>0</v>
      </c>
      <c r="N55" s="389">
        <v>0</v>
      </c>
      <c r="O55" s="389">
        <v>0</v>
      </c>
      <c r="P55" s="389">
        <v>0</v>
      </c>
      <c r="Q55" s="389">
        <v>0</v>
      </c>
      <c r="R55" s="389">
        <v>0</v>
      </c>
      <c r="S55" s="389">
        <v>0</v>
      </c>
      <c r="T55" s="389">
        <v>0</v>
      </c>
      <c r="U55" s="389">
        <v>0</v>
      </c>
      <c r="V55" s="389">
        <v>0</v>
      </c>
      <c r="W55" s="389">
        <v>0</v>
      </c>
      <c r="X55" s="389">
        <v>0</v>
      </c>
      <c r="Y55" s="389">
        <v>0</v>
      </c>
      <c r="Z55" s="389">
        <v>0</v>
      </c>
      <c r="AA55" s="389">
        <v>0</v>
      </c>
      <c r="AB55" s="389">
        <v>0</v>
      </c>
      <c r="AC55" s="389">
        <v>0</v>
      </c>
      <c r="AD55" s="389">
        <v>0</v>
      </c>
      <c r="AE55" s="389">
        <v>0</v>
      </c>
      <c r="AF55" s="389">
        <v>0</v>
      </c>
      <c r="AG55" s="389">
        <v>0</v>
      </c>
      <c r="AH55" s="389">
        <v>0</v>
      </c>
      <c r="AI55" s="389">
        <v>0</v>
      </c>
      <c r="AJ55" s="389">
        <v>0</v>
      </c>
      <c r="AK55" s="389">
        <v>0</v>
      </c>
      <c r="AL55" s="389">
        <v>0</v>
      </c>
      <c r="AM55" s="389">
        <v>0</v>
      </c>
      <c r="AN55" s="389">
        <v>0</v>
      </c>
      <c r="AO55" s="389">
        <v>0</v>
      </c>
      <c r="AP55" s="389">
        <v>0</v>
      </c>
      <c r="AQ55" s="389">
        <v>0</v>
      </c>
      <c r="AR55" s="389">
        <v>0</v>
      </c>
      <c r="AS55" s="389">
        <v>0</v>
      </c>
      <c r="AT55" s="389">
        <v>0</v>
      </c>
      <c r="AU55" s="389">
        <v>0</v>
      </c>
      <c r="AV55" s="389">
        <v>0</v>
      </c>
      <c r="AW55" s="389">
        <v>0</v>
      </c>
      <c r="AX55" s="389">
        <v>0</v>
      </c>
      <c r="AY55" s="389">
        <v>0</v>
      </c>
      <c r="AZ55" s="389">
        <v>0</v>
      </c>
      <c r="BA55" s="389">
        <v>0.11132289723416333</v>
      </c>
      <c r="BB55" s="389">
        <v>0</v>
      </c>
      <c r="BC55" s="389">
        <v>0</v>
      </c>
      <c r="BD55" s="389">
        <v>0</v>
      </c>
      <c r="BE55" s="389">
        <v>0</v>
      </c>
      <c r="BF55" s="389">
        <v>0</v>
      </c>
      <c r="BG55" s="389">
        <v>0</v>
      </c>
      <c r="BH55" s="389">
        <v>0</v>
      </c>
      <c r="BI55" s="389">
        <v>0</v>
      </c>
      <c r="BJ55" s="389">
        <v>0</v>
      </c>
      <c r="BK55" s="389">
        <v>0</v>
      </c>
      <c r="BL55" s="389">
        <v>0</v>
      </c>
      <c r="BM55" s="389">
        <v>0</v>
      </c>
      <c r="BN55" s="389">
        <v>0</v>
      </c>
      <c r="BO55" s="389">
        <v>0</v>
      </c>
      <c r="BP55" s="389">
        <v>0</v>
      </c>
      <c r="BQ55" s="389">
        <v>0</v>
      </c>
      <c r="BR55" s="389">
        <v>0</v>
      </c>
      <c r="BS55" s="389">
        <v>0</v>
      </c>
      <c r="BT55" s="389">
        <v>0</v>
      </c>
      <c r="BU55" s="389">
        <v>0</v>
      </c>
      <c r="BV55" s="389">
        <v>0</v>
      </c>
      <c r="BW55" s="389">
        <v>0</v>
      </c>
      <c r="BX55" s="389">
        <v>0</v>
      </c>
      <c r="BY55" s="389">
        <v>0</v>
      </c>
      <c r="BZ55" s="389">
        <v>0</v>
      </c>
      <c r="CA55" s="389">
        <v>0</v>
      </c>
      <c r="CB55" s="389">
        <v>0</v>
      </c>
      <c r="CC55" s="389">
        <v>0</v>
      </c>
      <c r="CD55" s="389">
        <v>0</v>
      </c>
      <c r="CE55" s="389">
        <v>0</v>
      </c>
      <c r="CF55" s="389">
        <v>0</v>
      </c>
      <c r="CG55" s="389">
        <v>0</v>
      </c>
      <c r="CH55" s="389">
        <v>0</v>
      </c>
      <c r="CI55" s="389">
        <v>0</v>
      </c>
      <c r="CJ55" s="389">
        <v>0</v>
      </c>
      <c r="CK55" s="389">
        <v>0</v>
      </c>
      <c r="CL55" s="389">
        <v>0</v>
      </c>
      <c r="CM55" s="389">
        <v>0</v>
      </c>
      <c r="CN55" s="389">
        <v>0</v>
      </c>
      <c r="CO55" s="389">
        <v>0</v>
      </c>
      <c r="CP55" s="389">
        <v>0</v>
      </c>
      <c r="CQ55" s="389">
        <v>0</v>
      </c>
      <c r="CR55" s="389">
        <v>0</v>
      </c>
      <c r="CS55" s="389">
        <v>0</v>
      </c>
      <c r="CT55" s="389">
        <v>0</v>
      </c>
      <c r="CU55" s="389">
        <v>0</v>
      </c>
      <c r="CV55" s="389">
        <v>0</v>
      </c>
      <c r="CW55" s="389">
        <v>0</v>
      </c>
      <c r="CX55" s="389">
        <v>0</v>
      </c>
      <c r="CY55" s="389">
        <v>0</v>
      </c>
      <c r="CZ55" s="389">
        <v>0</v>
      </c>
      <c r="DA55" s="389">
        <v>0</v>
      </c>
      <c r="DB55" s="389">
        <v>0</v>
      </c>
      <c r="DC55" s="389">
        <v>0</v>
      </c>
      <c r="DD55" s="389">
        <v>0</v>
      </c>
      <c r="DE55" s="389">
        <v>0</v>
      </c>
      <c r="DF55" s="390">
        <v>0</v>
      </c>
    </row>
    <row r="56" spans="1:110" s="381" customFormat="1">
      <c r="A56" s="298" t="s">
        <v>310</v>
      </c>
      <c r="B56" s="299" t="s">
        <v>547</v>
      </c>
      <c r="C56" s="382">
        <v>0</v>
      </c>
      <c r="D56" s="383">
        <v>0</v>
      </c>
      <c r="E56" s="383">
        <v>0</v>
      </c>
      <c r="F56" s="383">
        <v>0</v>
      </c>
      <c r="G56" s="383">
        <v>0</v>
      </c>
      <c r="H56" s="383">
        <v>0</v>
      </c>
      <c r="I56" s="383">
        <v>0</v>
      </c>
      <c r="J56" s="383">
        <v>0</v>
      </c>
      <c r="K56" s="383">
        <v>0</v>
      </c>
      <c r="L56" s="383">
        <v>0</v>
      </c>
      <c r="M56" s="383">
        <v>0</v>
      </c>
      <c r="N56" s="383">
        <v>0</v>
      </c>
      <c r="O56" s="383">
        <v>0</v>
      </c>
      <c r="P56" s="383">
        <v>0</v>
      </c>
      <c r="Q56" s="383">
        <v>0</v>
      </c>
      <c r="R56" s="383">
        <v>0</v>
      </c>
      <c r="S56" s="383">
        <v>0</v>
      </c>
      <c r="T56" s="383">
        <v>0</v>
      </c>
      <c r="U56" s="383">
        <v>0</v>
      </c>
      <c r="V56" s="383">
        <v>0</v>
      </c>
      <c r="W56" s="383">
        <v>0</v>
      </c>
      <c r="X56" s="383">
        <v>0</v>
      </c>
      <c r="Y56" s="383">
        <v>0</v>
      </c>
      <c r="Z56" s="383">
        <v>0</v>
      </c>
      <c r="AA56" s="383">
        <v>0</v>
      </c>
      <c r="AB56" s="383">
        <v>0</v>
      </c>
      <c r="AC56" s="383">
        <v>0</v>
      </c>
      <c r="AD56" s="383">
        <v>0</v>
      </c>
      <c r="AE56" s="383">
        <v>0</v>
      </c>
      <c r="AF56" s="383">
        <v>0</v>
      </c>
      <c r="AG56" s="383">
        <v>0</v>
      </c>
      <c r="AH56" s="383">
        <v>0</v>
      </c>
      <c r="AI56" s="383">
        <v>0</v>
      </c>
      <c r="AJ56" s="383">
        <v>0</v>
      </c>
      <c r="AK56" s="383">
        <v>0</v>
      </c>
      <c r="AL56" s="383">
        <v>0</v>
      </c>
      <c r="AM56" s="383">
        <v>0</v>
      </c>
      <c r="AN56" s="383">
        <v>0</v>
      </c>
      <c r="AO56" s="383">
        <v>0</v>
      </c>
      <c r="AP56" s="383">
        <v>0</v>
      </c>
      <c r="AQ56" s="383">
        <v>0</v>
      </c>
      <c r="AR56" s="383">
        <v>0</v>
      </c>
      <c r="AS56" s="383">
        <v>0</v>
      </c>
      <c r="AT56" s="383">
        <v>0</v>
      </c>
      <c r="AU56" s="383">
        <v>0</v>
      </c>
      <c r="AV56" s="383">
        <v>0</v>
      </c>
      <c r="AW56" s="383">
        <v>0</v>
      </c>
      <c r="AX56" s="383">
        <v>0</v>
      </c>
      <c r="AY56" s="383">
        <v>0</v>
      </c>
      <c r="AZ56" s="383">
        <v>0</v>
      </c>
      <c r="BA56" s="383">
        <v>0</v>
      </c>
      <c r="BB56" s="383">
        <v>3.8597589607137217E-2</v>
      </c>
      <c r="BC56" s="383">
        <v>0</v>
      </c>
      <c r="BD56" s="383">
        <v>0</v>
      </c>
      <c r="BE56" s="383">
        <v>0</v>
      </c>
      <c r="BF56" s="383">
        <v>0</v>
      </c>
      <c r="BG56" s="383">
        <v>0</v>
      </c>
      <c r="BH56" s="383">
        <v>0</v>
      </c>
      <c r="BI56" s="383">
        <v>0</v>
      </c>
      <c r="BJ56" s="383">
        <v>0</v>
      </c>
      <c r="BK56" s="383">
        <v>0</v>
      </c>
      <c r="BL56" s="383">
        <v>0</v>
      </c>
      <c r="BM56" s="383">
        <v>0</v>
      </c>
      <c r="BN56" s="383">
        <v>0</v>
      </c>
      <c r="BO56" s="383">
        <v>0</v>
      </c>
      <c r="BP56" s="383">
        <v>0</v>
      </c>
      <c r="BQ56" s="383">
        <v>0</v>
      </c>
      <c r="BR56" s="383">
        <v>0</v>
      </c>
      <c r="BS56" s="383">
        <v>0</v>
      </c>
      <c r="BT56" s="383">
        <v>0</v>
      </c>
      <c r="BU56" s="383">
        <v>0</v>
      </c>
      <c r="BV56" s="383">
        <v>0</v>
      </c>
      <c r="BW56" s="383">
        <v>0</v>
      </c>
      <c r="BX56" s="383">
        <v>0</v>
      </c>
      <c r="BY56" s="383">
        <v>0</v>
      </c>
      <c r="BZ56" s="383">
        <v>0</v>
      </c>
      <c r="CA56" s="383">
        <v>0</v>
      </c>
      <c r="CB56" s="383">
        <v>0</v>
      </c>
      <c r="CC56" s="383">
        <v>0</v>
      </c>
      <c r="CD56" s="383">
        <v>0</v>
      </c>
      <c r="CE56" s="383">
        <v>0</v>
      </c>
      <c r="CF56" s="383">
        <v>0</v>
      </c>
      <c r="CG56" s="383">
        <v>0</v>
      </c>
      <c r="CH56" s="383">
        <v>0</v>
      </c>
      <c r="CI56" s="383">
        <v>0</v>
      </c>
      <c r="CJ56" s="383">
        <v>0</v>
      </c>
      <c r="CK56" s="383">
        <v>0</v>
      </c>
      <c r="CL56" s="383">
        <v>0</v>
      </c>
      <c r="CM56" s="383">
        <v>0</v>
      </c>
      <c r="CN56" s="383">
        <v>0</v>
      </c>
      <c r="CO56" s="383">
        <v>0</v>
      </c>
      <c r="CP56" s="383">
        <v>0</v>
      </c>
      <c r="CQ56" s="383">
        <v>0</v>
      </c>
      <c r="CR56" s="383">
        <v>0</v>
      </c>
      <c r="CS56" s="383">
        <v>0</v>
      </c>
      <c r="CT56" s="383">
        <v>0</v>
      </c>
      <c r="CU56" s="383">
        <v>0</v>
      </c>
      <c r="CV56" s="383">
        <v>0</v>
      </c>
      <c r="CW56" s="383">
        <v>0</v>
      </c>
      <c r="CX56" s="383">
        <v>0</v>
      </c>
      <c r="CY56" s="383">
        <v>0</v>
      </c>
      <c r="CZ56" s="383">
        <v>0</v>
      </c>
      <c r="DA56" s="383">
        <v>0</v>
      </c>
      <c r="DB56" s="383">
        <v>0</v>
      </c>
      <c r="DC56" s="383">
        <v>0</v>
      </c>
      <c r="DD56" s="383">
        <v>0</v>
      </c>
      <c r="DE56" s="383">
        <v>0</v>
      </c>
      <c r="DF56" s="384">
        <v>0</v>
      </c>
    </row>
    <row r="57" spans="1:110" s="381" customFormat="1">
      <c r="A57" s="298" t="s">
        <v>311</v>
      </c>
      <c r="B57" s="299" t="s">
        <v>548</v>
      </c>
      <c r="C57" s="382">
        <v>0</v>
      </c>
      <c r="D57" s="383">
        <v>0</v>
      </c>
      <c r="E57" s="383">
        <v>0</v>
      </c>
      <c r="F57" s="383">
        <v>0</v>
      </c>
      <c r="G57" s="383">
        <v>0</v>
      </c>
      <c r="H57" s="383">
        <v>0</v>
      </c>
      <c r="I57" s="383">
        <v>0</v>
      </c>
      <c r="J57" s="383">
        <v>0</v>
      </c>
      <c r="K57" s="383">
        <v>0</v>
      </c>
      <c r="L57" s="383">
        <v>0</v>
      </c>
      <c r="M57" s="383">
        <v>0</v>
      </c>
      <c r="N57" s="383">
        <v>0</v>
      </c>
      <c r="O57" s="383">
        <v>0</v>
      </c>
      <c r="P57" s="383">
        <v>0</v>
      </c>
      <c r="Q57" s="383">
        <v>0</v>
      </c>
      <c r="R57" s="383">
        <v>0</v>
      </c>
      <c r="S57" s="383">
        <v>0</v>
      </c>
      <c r="T57" s="383">
        <v>0</v>
      </c>
      <c r="U57" s="383">
        <v>0</v>
      </c>
      <c r="V57" s="383">
        <v>0</v>
      </c>
      <c r="W57" s="383">
        <v>0</v>
      </c>
      <c r="X57" s="383">
        <v>0</v>
      </c>
      <c r="Y57" s="383">
        <v>0</v>
      </c>
      <c r="Z57" s="383">
        <v>0</v>
      </c>
      <c r="AA57" s="383">
        <v>0</v>
      </c>
      <c r="AB57" s="383">
        <v>0</v>
      </c>
      <c r="AC57" s="383">
        <v>0</v>
      </c>
      <c r="AD57" s="383">
        <v>0</v>
      </c>
      <c r="AE57" s="383">
        <v>0</v>
      </c>
      <c r="AF57" s="383">
        <v>0</v>
      </c>
      <c r="AG57" s="383">
        <v>0</v>
      </c>
      <c r="AH57" s="383">
        <v>0</v>
      </c>
      <c r="AI57" s="383">
        <v>0</v>
      </c>
      <c r="AJ57" s="383">
        <v>0</v>
      </c>
      <c r="AK57" s="383">
        <v>0</v>
      </c>
      <c r="AL57" s="383">
        <v>0</v>
      </c>
      <c r="AM57" s="383">
        <v>0</v>
      </c>
      <c r="AN57" s="383">
        <v>0</v>
      </c>
      <c r="AO57" s="383">
        <v>0</v>
      </c>
      <c r="AP57" s="383">
        <v>0</v>
      </c>
      <c r="AQ57" s="383">
        <v>0</v>
      </c>
      <c r="AR57" s="383">
        <v>0</v>
      </c>
      <c r="AS57" s="383">
        <v>0</v>
      </c>
      <c r="AT57" s="383">
        <v>0</v>
      </c>
      <c r="AU57" s="383">
        <v>0</v>
      </c>
      <c r="AV57" s="383">
        <v>0</v>
      </c>
      <c r="AW57" s="383">
        <v>0</v>
      </c>
      <c r="AX57" s="383">
        <v>0</v>
      </c>
      <c r="AY57" s="383">
        <v>0</v>
      </c>
      <c r="AZ57" s="383">
        <v>0</v>
      </c>
      <c r="BA57" s="383">
        <v>0</v>
      </c>
      <c r="BB57" s="383">
        <v>0</v>
      </c>
      <c r="BC57" s="383">
        <v>0.33975291157167964</v>
      </c>
      <c r="BD57" s="383">
        <v>0</v>
      </c>
      <c r="BE57" s="383">
        <v>0</v>
      </c>
      <c r="BF57" s="383">
        <v>0</v>
      </c>
      <c r="BG57" s="383">
        <v>0</v>
      </c>
      <c r="BH57" s="383">
        <v>0</v>
      </c>
      <c r="BI57" s="383">
        <v>0</v>
      </c>
      <c r="BJ57" s="383">
        <v>0</v>
      </c>
      <c r="BK57" s="383">
        <v>0</v>
      </c>
      <c r="BL57" s="383">
        <v>0</v>
      </c>
      <c r="BM57" s="383">
        <v>0</v>
      </c>
      <c r="BN57" s="383">
        <v>0</v>
      </c>
      <c r="BO57" s="383">
        <v>0</v>
      </c>
      <c r="BP57" s="383">
        <v>0</v>
      </c>
      <c r="BQ57" s="383">
        <v>0</v>
      </c>
      <c r="BR57" s="383">
        <v>0</v>
      </c>
      <c r="BS57" s="383">
        <v>0</v>
      </c>
      <c r="BT57" s="383">
        <v>0</v>
      </c>
      <c r="BU57" s="383">
        <v>0</v>
      </c>
      <c r="BV57" s="383">
        <v>0</v>
      </c>
      <c r="BW57" s="383">
        <v>0</v>
      </c>
      <c r="BX57" s="383">
        <v>0</v>
      </c>
      <c r="BY57" s="383">
        <v>0</v>
      </c>
      <c r="BZ57" s="383">
        <v>0</v>
      </c>
      <c r="CA57" s="383">
        <v>0</v>
      </c>
      <c r="CB57" s="383">
        <v>0</v>
      </c>
      <c r="CC57" s="383">
        <v>0</v>
      </c>
      <c r="CD57" s="383">
        <v>0</v>
      </c>
      <c r="CE57" s="383">
        <v>0</v>
      </c>
      <c r="CF57" s="383">
        <v>0</v>
      </c>
      <c r="CG57" s="383">
        <v>0</v>
      </c>
      <c r="CH57" s="383">
        <v>0</v>
      </c>
      <c r="CI57" s="383">
        <v>0</v>
      </c>
      <c r="CJ57" s="383">
        <v>0</v>
      </c>
      <c r="CK57" s="383">
        <v>0</v>
      </c>
      <c r="CL57" s="383">
        <v>0</v>
      </c>
      <c r="CM57" s="383">
        <v>0</v>
      </c>
      <c r="CN57" s="383">
        <v>0</v>
      </c>
      <c r="CO57" s="383">
        <v>0</v>
      </c>
      <c r="CP57" s="383">
        <v>0</v>
      </c>
      <c r="CQ57" s="383">
        <v>0</v>
      </c>
      <c r="CR57" s="383">
        <v>0</v>
      </c>
      <c r="CS57" s="383">
        <v>0</v>
      </c>
      <c r="CT57" s="383">
        <v>0</v>
      </c>
      <c r="CU57" s="383">
        <v>0</v>
      </c>
      <c r="CV57" s="383">
        <v>0</v>
      </c>
      <c r="CW57" s="383">
        <v>0</v>
      </c>
      <c r="CX57" s="383">
        <v>0</v>
      </c>
      <c r="CY57" s="383">
        <v>0</v>
      </c>
      <c r="CZ57" s="383">
        <v>0</v>
      </c>
      <c r="DA57" s="383">
        <v>0</v>
      </c>
      <c r="DB57" s="383">
        <v>0</v>
      </c>
      <c r="DC57" s="383">
        <v>0</v>
      </c>
      <c r="DD57" s="383">
        <v>0</v>
      </c>
      <c r="DE57" s="383">
        <v>0</v>
      </c>
      <c r="DF57" s="384">
        <v>0</v>
      </c>
    </row>
    <row r="58" spans="1:110" s="381" customFormat="1">
      <c r="A58" s="298" t="s">
        <v>312</v>
      </c>
      <c r="B58" s="299" t="s">
        <v>549</v>
      </c>
      <c r="C58" s="382">
        <v>0</v>
      </c>
      <c r="D58" s="383">
        <v>0</v>
      </c>
      <c r="E58" s="383">
        <v>0</v>
      </c>
      <c r="F58" s="383">
        <v>0</v>
      </c>
      <c r="G58" s="383">
        <v>0</v>
      </c>
      <c r="H58" s="383">
        <v>0</v>
      </c>
      <c r="I58" s="383">
        <v>0</v>
      </c>
      <c r="J58" s="383">
        <v>0</v>
      </c>
      <c r="K58" s="383">
        <v>0</v>
      </c>
      <c r="L58" s="383">
        <v>0</v>
      </c>
      <c r="M58" s="383">
        <v>0</v>
      </c>
      <c r="N58" s="383">
        <v>0</v>
      </c>
      <c r="O58" s="383">
        <v>0</v>
      </c>
      <c r="P58" s="383">
        <v>0</v>
      </c>
      <c r="Q58" s="383">
        <v>0</v>
      </c>
      <c r="R58" s="383">
        <v>0</v>
      </c>
      <c r="S58" s="383">
        <v>0</v>
      </c>
      <c r="T58" s="383">
        <v>0</v>
      </c>
      <c r="U58" s="383">
        <v>0</v>
      </c>
      <c r="V58" s="383">
        <v>0</v>
      </c>
      <c r="W58" s="383">
        <v>0</v>
      </c>
      <c r="X58" s="383">
        <v>0</v>
      </c>
      <c r="Y58" s="383">
        <v>0</v>
      </c>
      <c r="Z58" s="383">
        <v>0</v>
      </c>
      <c r="AA58" s="383">
        <v>0</v>
      </c>
      <c r="AB58" s="383">
        <v>0</v>
      </c>
      <c r="AC58" s="383">
        <v>0</v>
      </c>
      <c r="AD58" s="383">
        <v>0</v>
      </c>
      <c r="AE58" s="383">
        <v>0</v>
      </c>
      <c r="AF58" s="383">
        <v>0</v>
      </c>
      <c r="AG58" s="383">
        <v>0</v>
      </c>
      <c r="AH58" s="383">
        <v>0</v>
      </c>
      <c r="AI58" s="383">
        <v>0</v>
      </c>
      <c r="AJ58" s="383">
        <v>0</v>
      </c>
      <c r="AK58" s="383">
        <v>0</v>
      </c>
      <c r="AL58" s="383">
        <v>0</v>
      </c>
      <c r="AM58" s="383">
        <v>0</v>
      </c>
      <c r="AN58" s="383">
        <v>0</v>
      </c>
      <c r="AO58" s="383">
        <v>0</v>
      </c>
      <c r="AP58" s="383">
        <v>0</v>
      </c>
      <c r="AQ58" s="383">
        <v>0</v>
      </c>
      <c r="AR58" s="383">
        <v>0</v>
      </c>
      <c r="AS58" s="383">
        <v>0</v>
      </c>
      <c r="AT58" s="383">
        <v>0</v>
      </c>
      <c r="AU58" s="383">
        <v>0</v>
      </c>
      <c r="AV58" s="383">
        <v>0</v>
      </c>
      <c r="AW58" s="383">
        <v>0</v>
      </c>
      <c r="AX58" s="383">
        <v>0</v>
      </c>
      <c r="AY58" s="383">
        <v>0</v>
      </c>
      <c r="AZ58" s="383">
        <v>0</v>
      </c>
      <c r="BA58" s="383">
        <v>0</v>
      </c>
      <c r="BB58" s="383">
        <v>0</v>
      </c>
      <c r="BC58" s="383">
        <v>0</v>
      </c>
      <c r="BD58" s="383">
        <v>6.2002697235333804E-2</v>
      </c>
      <c r="BE58" s="383">
        <v>0</v>
      </c>
      <c r="BF58" s="383">
        <v>0</v>
      </c>
      <c r="BG58" s="383">
        <v>0</v>
      </c>
      <c r="BH58" s="383">
        <v>0</v>
      </c>
      <c r="BI58" s="383">
        <v>0</v>
      </c>
      <c r="BJ58" s="383">
        <v>0</v>
      </c>
      <c r="BK58" s="383">
        <v>0</v>
      </c>
      <c r="BL58" s="383">
        <v>0</v>
      </c>
      <c r="BM58" s="383">
        <v>0</v>
      </c>
      <c r="BN58" s="383">
        <v>0</v>
      </c>
      <c r="BO58" s="383">
        <v>0</v>
      </c>
      <c r="BP58" s="383">
        <v>0</v>
      </c>
      <c r="BQ58" s="383">
        <v>0</v>
      </c>
      <c r="BR58" s="383">
        <v>0</v>
      </c>
      <c r="BS58" s="383">
        <v>0</v>
      </c>
      <c r="BT58" s="383">
        <v>0</v>
      </c>
      <c r="BU58" s="383">
        <v>0</v>
      </c>
      <c r="BV58" s="383">
        <v>0</v>
      </c>
      <c r="BW58" s="383">
        <v>0</v>
      </c>
      <c r="BX58" s="383">
        <v>0</v>
      </c>
      <c r="BY58" s="383">
        <v>0</v>
      </c>
      <c r="BZ58" s="383">
        <v>0</v>
      </c>
      <c r="CA58" s="383">
        <v>0</v>
      </c>
      <c r="CB58" s="383">
        <v>0</v>
      </c>
      <c r="CC58" s="383">
        <v>0</v>
      </c>
      <c r="CD58" s="383">
        <v>0</v>
      </c>
      <c r="CE58" s="383">
        <v>0</v>
      </c>
      <c r="CF58" s="383">
        <v>0</v>
      </c>
      <c r="CG58" s="383">
        <v>0</v>
      </c>
      <c r="CH58" s="383">
        <v>0</v>
      </c>
      <c r="CI58" s="383">
        <v>0</v>
      </c>
      <c r="CJ58" s="383">
        <v>0</v>
      </c>
      <c r="CK58" s="383">
        <v>0</v>
      </c>
      <c r="CL58" s="383">
        <v>0</v>
      </c>
      <c r="CM58" s="383">
        <v>0</v>
      </c>
      <c r="CN58" s="383">
        <v>0</v>
      </c>
      <c r="CO58" s="383">
        <v>0</v>
      </c>
      <c r="CP58" s="383">
        <v>0</v>
      </c>
      <c r="CQ58" s="383">
        <v>0</v>
      </c>
      <c r="CR58" s="383">
        <v>0</v>
      </c>
      <c r="CS58" s="383">
        <v>0</v>
      </c>
      <c r="CT58" s="383">
        <v>0</v>
      </c>
      <c r="CU58" s="383">
        <v>0</v>
      </c>
      <c r="CV58" s="383">
        <v>0</v>
      </c>
      <c r="CW58" s="383">
        <v>0</v>
      </c>
      <c r="CX58" s="383">
        <v>0</v>
      </c>
      <c r="CY58" s="383">
        <v>0</v>
      </c>
      <c r="CZ58" s="383">
        <v>0</v>
      </c>
      <c r="DA58" s="383">
        <v>0</v>
      </c>
      <c r="DB58" s="383">
        <v>0</v>
      </c>
      <c r="DC58" s="383">
        <v>0</v>
      </c>
      <c r="DD58" s="383">
        <v>0</v>
      </c>
      <c r="DE58" s="383">
        <v>0</v>
      </c>
      <c r="DF58" s="384">
        <v>0</v>
      </c>
    </row>
    <row r="59" spans="1:110" s="381" customFormat="1">
      <c r="A59" s="300" t="s">
        <v>313</v>
      </c>
      <c r="B59" s="301" t="s">
        <v>550</v>
      </c>
      <c r="C59" s="385">
        <v>0</v>
      </c>
      <c r="D59" s="386">
        <v>0</v>
      </c>
      <c r="E59" s="386">
        <v>0</v>
      </c>
      <c r="F59" s="386">
        <v>0</v>
      </c>
      <c r="G59" s="386">
        <v>0</v>
      </c>
      <c r="H59" s="386">
        <v>0</v>
      </c>
      <c r="I59" s="386">
        <v>0</v>
      </c>
      <c r="J59" s="386">
        <v>0</v>
      </c>
      <c r="K59" s="386">
        <v>0</v>
      </c>
      <c r="L59" s="386">
        <v>0</v>
      </c>
      <c r="M59" s="386">
        <v>0</v>
      </c>
      <c r="N59" s="386">
        <v>0</v>
      </c>
      <c r="O59" s="386">
        <v>0</v>
      </c>
      <c r="P59" s="386">
        <v>0</v>
      </c>
      <c r="Q59" s="386">
        <v>0</v>
      </c>
      <c r="R59" s="386">
        <v>0</v>
      </c>
      <c r="S59" s="386">
        <v>0</v>
      </c>
      <c r="T59" s="386">
        <v>0</v>
      </c>
      <c r="U59" s="386">
        <v>0</v>
      </c>
      <c r="V59" s="386">
        <v>0</v>
      </c>
      <c r="W59" s="386">
        <v>0</v>
      </c>
      <c r="X59" s="386">
        <v>0</v>
      </c>
      <c r="Y59" s="386">
        <v>0</v>
      </c>
      <c r="Z59" s="386">
        <v>0</v>
      </c>
      <c r="AA59" s="386">
        <v>0</v>
      </c>
      <c r="AB59" s="386">
        <v>0</v>
      </c>
      <c r="AC59" s="386">
        <v>0</v>
      </c>
      <c r="AD59" s="386">
        <v>0</v>
      </c>
      <c r="AE59" s="386">
        <v>0</v>
      </c>
      <c r="AF59" s="386">
        <v>0</v>
      </c>
      <c r="AG59" s="386">
        <v>0</v>
      </c>
      <c r="AH59" s="386">
        <v>0</v>
      </c>
      <c r="AI59" s="386">
        <v>0</v>
      </c>
      <c r="AJ59" s="386">
        <v>0</v>
      </c>
      <c r="AK59" s="386">
        <v>0</v>
      </c>
      <c r="AL59" s="386">
        <v>0</v>
      </c>
      <c r="AM59" s="386">
        <v>0</v>
      </c>
      <c r="AN59" s="386">
        <v>0</v>
      </c>
      <c r="AO59" s="386">
        <v>0</v>
      </c>
      <c r="AP59" s="386">
        <v>0</v>
      </c>
      <c r="AQ59" s="386">
        <v>0</v>
      </c>
      <c r="AR59" s="386">
        <v>0</v>
      </c>
      <c r="AS59" s="386">
        <v>0</v>
      </c>
      <c r="AT59" s="386">
        <v>0</v>
      </c>
      <c r="AU59" s="386">
        <v>0</v>
      </c>
      <c r="AV59" s="386">
        <v>0</v>
      </c>
      <c r="AW59" s="386">
        <v>0</v>
      </c>
      <c r="AX59" s="386">
        <v>0</v>
      </c>
      <c r="AY59" s="386">
        <v>0</v>
      </c>
      <c r="AZ59" s="386">
        <v>0</v>
      </c>
      <c r="BA59" s="386">
        <v>0</v>
      </c>
      <c r="BB59" s="386">
        <v>0</v>
      </c>
      <c r="BC59" s="386">
        <v>0</v>
      </c>
      <c r="BD59" s="386">
        <v>0</v>
      </c>
      <c r="BE59" s="386">
        <v>0</v>
      </c>
      <c r="BF59" s="386">
        <v>0</v>
      </c>
      <c r="BG59" s="386">
        <v>0</v>
      </c>
      <c r="BH59" s="386">
        <v>0</v>
      </c>
      <c r="BI59" s="386">
        <v>0</v>
      </c>
      <c r="BJ59" s="386">
        <v>0</v>
      </c>
      <c r="BK59" s="386">
        <v>0</v>
      </c>
      <c r="BL59" s="386">
        <v>0</v>
      </c>
      <c r="BM59" s="386">
        <v>0</v>
      </c>
      <c r="BN59" s="386">
        <v>0</v>
      </c>
      <c r="BO59" s="386">
        <v>0</v>
      </c>
      <c r="BP59" s="386">
        <v>0</v>
      </c>
      <c r="BQ59" s="386">
        <v>0</v>
      </c>
      <c r="BR59" s="386">
        <v>0</v>
      </c>
      <c r="BS59" s="386">
        <v>0</v>
      </c>
      <c r="BT59" s="386">
        <v>0</v>
      </c>
      <c r="BU59" s="386">
        <v>0</v>
      </c>
      <c r="BV59" s="386">
        <v>0</v>
      </c>
      <c r="BW59" s="386">
        <v>0</v>
      </c>
      <c r="BX59" s="386">
        <v>0</v>
      </c>
      <c r="BY59" s="386">
        <v>0</v>
      </c>
      <c r="BZ59" s="386">
        <v>0</v>
      </c>
      <c r="CA59" s="386">
        <v>0</v>
      </c>
      <c r="CB59" s="386">
        <v>0</v>
      </c>
      <c r="CC59" s="386">
        <v>0</v>
      </c>
      <c r="CD59" s="386">
        <v>0</v>
      </c>
      <c r="CE59" s="386">
        <v>0</v>
      </c>
      <c r="CF59" s="386">
        <v>0</v>
      </c>
      <c r="CG59" s="386">
        <v>0</v>
      </c>
      <c r="CH59" s="386">
        <v>0</v>
      </c>
      <c r="CI59" s="386">
        <v>0</v>
      </c>
      <c r="CJ59" s="386">
        <v>0</v>
      </c>
      <c r="CK59" s="386">
        <v>0</v>
      </c>
      <c r="CL59" s="386">
        <v>0</v>
      </c>
      <c r="CM59" s="386">
        <v>0</v>
      </c>
      <c r="CN59" s="386">
        <v>0</v>
      </c>
      <c r="CO59" s="386">
        <v>0</v>
      </c>
      <c r="CP59" s="386">
        <v>0</v>
      </c>
      <c r="CQ59" s="386">
        <v>0</v>
      </c>
      <c r="CR59" s="386">
        <v>0</v>
      </c>
      <c r="CS59" s="386">
        <v>0</v>
      </c>
      <c r="CT59" s="386">
        <v>0</v>
      </c>
      <c r="CU59" s="386">
        <v>0</v>
      </c>
      <c r="CV59" s="386">
        <v>0</v>
      </c>
      <c r="CW59" s="386">
        <v>0</v>
      </c>
      <c r="CX59" s="386">
        <v>0</v>
      </c>
      <c r="CY59" s="386">
        <v>0</v>
      </c>
      <c r="CZ59" s="386">
        <v>0</v>
      </c>
      <c r="DA59" s="386">
        <v>0</v>
      </c>
      <c r="DB59" s="386">
        <v>0</v>
      </c>
      <c r="DC59" s="386">
        <v>0</v>
      </c>
      <c r="DD59" s="386">
        <v>0</v>
      </c>
      <c r="DE59" s="386">
        <v>0</v>
      </c>
      <c r="DF59" s="387">
        <v>0</v>
      </c>
    </row>
    <row r="60" spans="1:110" s="381" customFormat="1">
      <c r="A60" s="304" t="s">
        <v>314</v>
      </c>
      <c r="B60" s="305" t="s">
        <v>551</v>
      </c>
      <c r="C60" s="388">
        <v>0</v>
      </c>
      <c r="D60" s="389">
        <v>0</v>
      </c>
      <c r="E60" s="389">
        <v>0</v>
      </c>
      <c r="F60" s="389">
        <v>0</v>
      </c>
      <c r="G60" s="389">
        <v>0</v>
      </c>
      <c r="H60" s="389">
        <v>0</v>
      </c>
      <c r="I60" s="389">
        <v>0</v>
      </c>
      <c r="J60" s="389">
        <v>0</v>
      </c>
      <c r="K60" s="389">
        <v>0</v>
      </c>
      <c r="L60" s="389">
        <v>0</v>
      </c>
      <c r="M60" s="389">
        <v>0</v>
      </c>
      <c r="N60" s="389">
        <v>0</v>
      </c>
      <c r="O60" s="389">
        <v>0</v>
      </c>
      <c r="P60" s="389">
        <v>0</v>
      </c>
      <c r="Q60" s="389">
        <v>0</v>
      </c>
      <c r="R60" s="389">
        <v>0</v>
      </c>
      <c r="S60" s="389">
        <v>0</v>
      </c>
      <c r="T60" s="389">
        <v>0</v>
      </c>
      <c r="U60" s="389">
        <v>0</v>
      </c>
      <c r="V60" s="389">
        <v>0</v>
      </c>
      <c r="W60" s="389">
        <v>0</v>
      </c>
      <c r="X60" s="389">
        <v>0</v>
      </c>
      <c r="Y60" s="389">
        <v>0</v>
      </c>
      <c r="Z60" s="389">
        <v>0</v>
      </c>
      <c r="AA60" s="389">
        <v>0</v>
      </c>
      <c r="AB60" s="389">
        <v>0</v>
      </c>
      <c r="AC60" s="389">
        <v>0</v>
      </c>
      <c r="AD60" s="389">
        <v>0</v>
      </c>
      <c r="AE60" s="389">
        <v>0</v>
      </c>
      <c r="AF60" s="389">
        <v>0</v>
      </c>
      <c r="AG60" s="389">
        <v>0</v>
      </c>
      <c r="AH60" s="389">
        <v>0</v>
      </c>
      <c r="AI60" s="389">
        <v>0</v>
      </c>
      <c r="AJ60" s="389">
        <v>0</v>
      </c>
      <c r="AK60" s="389">
        <v>0</v>
      </c>
      <c r="AL60" s="389">
        <v>0</v>
      </c>
      <c r="AM60" s="389">
        <v>0</v>
      </c>
      <c r="AN60" s="389">
        <v>0</v>
      </c>
      <c r="AO60" s="389">
        <v>0</v>
      </c>
      <c r="AP60" s="389">
        <v>0</v>
      </c>
      <c r="AQ60" s="389">
        <v>0</v>
      </c>
      <c r="AR60" s="389">
        <v>0</v>
      </c>
      <c r="AS60" s="389">
        <v>0</v>
      </c>
      <c r="AT60" s="389">
        <v>0</v>
      </c>
      <c r="AU60" s="389">
        <v>0</v>
      </c>
      <c r="AV60" s="389">
        <v>0</v>
      </c>
      <c r="AW60" s="389">
        <v>0</v>
      </c>
      <c r="AX60" s="389">
        <v>0</v>
      </c>
      <c r="AY60" s="389">
        <v>0</v>
      </c>
      <c r="AZ60" s="389">
        <v>0</v>
      </c>
      <c r="BA60" s="389">
        <v>0</v>
      </c>
      <c r="BB60" s="389">
        <v>0</v>
      </c>
      <c r="BC60" s="389">
        <v>0</v>
      </c>
      <c r="BD60" s="389">
        <v>0</v>
      </c>
      <c r="BE60" s="389">
        <v>0</v>
      </c>
      <c r="BF60" s="389">
        <v>0.23550929222006722</v>
      </c>
      <c r="BG60" s="389">
        <v>0</v>
      </c>
      <c r="BH60" s="389">
        <v>0</v>
      </c>
      <c r="BI60" s="389">
        <v>0</v>
      </c>
      <c r="BJ60" s="389">
        <v>0</v>
      </c>
      <c r="BK60" s="389">
        <v>0</v>
      </c>
      <c r="BL60" s="389">
        <v>0</v>
      </c>
      <c r="BM60" s="389">
        <v>0</v>
      </c>
      <c r="BN60" s="389">
        <v>0</v>
      </c>
      <c r="BO60" s="389">
        <v>0</v>
      </c>
      <c r="BP60" s="389">
        <v>0</v>
      </c>
      <c r="BQ60" s="389">
        <v>0</v>
      </c>
      <c r="BR60" s="389">
        <v>0</v>
      </c>
      <c r="BS60" s="389">
        <v>0</v>
      </c>
      <c r="BT60" s="389">
        <v>0</v>
      </c>
      <c r="BU60" s="389">
        <v>0</v>
      </c>
      <c r="BV60" s="389">
        <v>0</v>
      </c>
      <c r="BW60" s="389">
        <v>0</v>
      </c>
      <c r="BX60" s="389">
        <v>0</v>
      </c>
      <c r="BY60" s="389">
        <v>0</v>
      </c>
      <c r="BZ60" s="389">
        <v>0</v>
      </c>
      <c r="CA60" s="389">
        <v>0</v>
      </c>
      <c r="CB60" s="389">
        <v>0</v>
      </c>
      <c r="CC60" s="389">
        <v>0</v>
      </c>
      <c r="CD60" s="389">
        <v>0</v>
      </c>
      <c r="CE60" s="389">
        <v>0</v>
      </c>
      <c r="CF60" s="389">
        <v>0</v>
      </c>
      <c r="CG60" s="389">
        <v>0</v>
      </c>
      <c r="CH60" s="389">
        <v>0</v>
      </c>
      <c r="CI60" s="389">
        <v>0</v>
      </c>
      <c r="CJ60" s="389">
        <v>0</v>
      </c>
      <c r="CK60" s="389">
        <v>0</v>
      </c>
      <c r="CL60" s="389">
        <v>0</v>
      </c>
      <c r="CM60" s="389">
        <v>0</v>
      </c>
      <c r="CN60" s="389">
        <v>0</v>
      </c>
      <c r="CO60" s="389">
        <v>0</v>
      </c>
      <c r="CP60" s="389">
        <v>0</v>
      </c>
      <c r="CQ60" s="389">
        <v>0</v>
      </c>
      <c r="CR60" s="389">
        <v>0</v>
      </c>
      <c r="CS60" s="389">
        <v>0</v>
      </c>
      <c r="CT60" s="389">
        <v>0</v>
      </c>
      <c r="CU60" s="389">
        <v>0</v>
      </c>
      <c r="CV60" s="389">
        <v>0</v>
      </c>
      <c r="CW60" s="389">
        <v>0</v>
      </c>
      <c r="CX60" s="389">
        <v>0</v>
      </c>
      <c r="CY60" s="389">
        <v>0</v>
      </c>
      <c r="CZ60" s="389">
        <v>0</v>
      </c>
      <c r="DA60" s="389">
        <v>0</v>
      </c>
      <c r="DB60" s="389">
        <v>0</v>
      </c>
      <c r="DC60" s="389">
        <v>0</v>
      </c>
      <c r="DD60" s="389">
        <v>0</v>
      </c>
      <c r="DE60" s="389">
        <v>0</v>
      </c>
      <c r="DF60" s="390">
        <v>0</v>
      </c>
    </row>
    <row r="61" spans="1:110" s="381" customFormat="1">
      <c r="A61" s="298" t="s">
        <v>315</v>
      </c>
      <c r="B61" s="299" t="s">
        <v>552</v>
      </c>
      <c r="C61" s="382">
        <v>0</v>
      </c>
      <c r="D61" s="383">
        <v>0</v>
      </c>
      <c r="E61" s="383">
        <v>0</v>
      </c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v>0</v>
      </c>
      <c r="L61" s="383">
        <v>0</v>
      </c>
      <c r="M61" s="383">
        <v>0</v>
      </c>
      <c r="N61" s="383">
        <v>0</v>
      </c>
      <c r="O61" s="383">
        <v>0</v>
      </c>
      <c r="P61" s="383">
        <v>0</v>
      </c>
      <c r="Q61" s="383">
        <v>0</v>
      </c>
      <c r="R61" s="383">
        <v>0</v>
      </c>
      <c r="S61" s="383">
        <v>0</v>
      </c>
      <c r="T61" s="383">
        <v>0</v>
      </c>
      <c r="U61" s="383">
        <v>0</v>
      </c>
      <c r="V61" s="383">
        <v>0</v>
      </c>
      <c r="W61" s="383">
        <v>0</v>
      </c>
      <c r="X61" s="383">
        <v>0</v>
      </c>
      <c r="Y61" s="383">
        <v>0</v>
      </c>
      <c r="Z61" s="383">
        <v>0</v>
      </c>
      <c r="AA61" s="383">
        <v>0</v>
      </c>
      <c r="AB61" s="383">
        <v>0</v>
      </c>
      <c r="AC61" s="383">
        <v>0</v>
      </c>
      <c r="AD61" s="383">
        <v>0</v>
      </c>
      <c r="AE61" s="383">
        <v>0</v>
      </c>
      <c r="AF61" s="383">
        <v>0</v>
      </c>
      <c r="AG61" s="383">
        <v>0</v>
      </c>
      <c r="AH61" s="383">
        <v>0</v>
      </c>
      <c r="AI61" s="383">
        <v>0</v>
      </c>
      <c r="AJ61" s="383">
        <v>0</v>
      </c>
      <c r="AK61" s="383">
        <v>0</v>
      </c>
      <c r="AL61" s="383">
        <v>0</v>
      </c>
      <c r="AM61" s="383">
        <v>0</v>
      </c>
      <c r="AN61" s="383">
        <v>0</v>
      </c>
      <c r="AO61" s="383">
        <v>0</v>
      </c>
      <c r="AP61" s="383">
        <v>0</v>
      </c>
      <c r="AQ61" s="383">
        <v>0</v>
      </c>
      <c r="AR61" s="383">
        <v>0</v>
      </c>
      <c r="AS61" s="383">
        <v>0</v>
      </c>
      <c r="AT61" s="383">
        <v>0</v>
      </c>
      <c r="AU61" s="383">
        <v>0</v>
      </c>
      <c r="AV61" s="383">
        <v>0</v>
      </c>
      <c r="AW61" s="383">
        <v>0</v>
      </c>
      <c r="AX61" s="383">
        <v>0</v>
      </c>
      <c r="AY61" s="383">
        <v>0</v>
      </c>
      <c r="AZ61" s="383">
        <v>0</v>
      </c>
      <c r="BA61" s="383">
        <v>0</v>
      </c>
      <c r="BB61" s="383">
        <v>0</v>
      </c>
      <c r="BC61" s="383">
        <v>0</v>
      </c>
      <c r="BD61" s="383">
        <v>0</v>
      </c>
      <c r="BE61" s="383">
        <v>0</v>
      </c>
      <c r="BF61" s="383">
        <v>0</v>
      </c>
      <c r="BG61" s="383">
        <v>0.51832265620840801</v>
      </c>
      <c r="BH61" s="383">
        <v>0</v>
      </c>
      <c r="BI61" s="383">
        <v>0</v>
      </c>
      <c r="BJ61" s="383">
        <v>0</v>
      </c>
      <c r="BK61" s="383">
        <v>0</v>
      </c>
      <c r="BL61" s="383">
        <v>0</v>
      </c>
      <c r="BM61" s="383">
        <v>0</v>
      </c>
      <c r="BN61" s="383">
        <v>0</v>
      </c>
      <c r="BO61" s="383">
        <v>0</v>
      </c>
      <c r="BP61" s="383">
        <v>0</v>
      </c>
      <c r="BQ61" s="383">
        <v>0</v>
      </c>
      <c r="BR61" s="383">
        <v>0</v>
      </c>
      <c r="BS61" s="383">
        <v>0</v>
      </c>
      <c r="BT61" s="383">
        <v>0</v>
      </c>
      <c r="BU61" s="383">
        <v>0</v>
      </c>
      <c r="BV61" s="383">
        <v>0</v>
      </c>
      <c r="BW61" s="383">
        <v>0</v>
      </c>
      <c r="BX61" s="383">
        <v>0</v>
      </c>
      <c r="BY61" s="383">
        <v>0</v>
      </c>
      <c r="BZ61" s="383">
        <v>0</v>
      </c>
      <c r="CA61" s="383">
        <v>0</v>
      </c>
      <c r="CB61" s="383">
        <v>0</v>
      </c>
      <c r="CC61" s="383">
        <v>0</v>
      </c>
      <c r="CD61" s="383">
        <v>0</v>
      </c>
      <c r="CE61" s="383">
        <v>0</v>
      </c>
      <c r="CF61" s="383">
        <v>0</v>
      </c>
      <c r="CG61" s="383">
        <v>0</v>
      </c>
      <c r="CH61" s="383">
        <v>0</v>
      </c>
      <c r="CI61" s="383">
        <v>0</v>
      </c>
      <c r="CJ61" s="383">
        <v>0</v>
      </c>
      <c r="CK61" s="383">
        <v>0</v>
      </c>
      <c r="CL61" s="383">
        <v>0</v>
      </c>
      <c r="CM61" s="383">
        <v>0</v>
      </c>
      <c r="CN61" s="383">
        <v>0</v>
      </c>
      <c r="CO61" s="383">
        <v>0</v>
      </c>
      <c r="CP61" s="383">
        <v>0</v>
      </c>
      <c r="CQ61" s="383">
        <v>0</v>
      </c>
      <c r="CR61" s="383">
        <v>0</v>
      </c>
      <c r="CS61" s="383">
        <v>0</v>
      </c>
      <c r="CT61" s="383">
        <v>0</v>
      </c>
      <c r="CU61" s="383">
        <v>0</v>
      </c>
      <c r="CV61" s="383">
        <v>0</v>
      </c>
      <c r="CW61" s="383">
        <v>0</v>
      </c>
      <c r="CX61" s="383">
        <v>0</v>
      </c>
      <c r="CY61" s="383">
        <v>0</v>
      </c>
      <c r="CZ61" s="383">
        <v>0</v>
      </c>
      <c r="DA61" s="383">
        <v>0</v>
      </c>
      <c r="DB61" s="383">
        <v>0</v>
      </c>
      <c r="DC61" s="383">
        <v>0</v>
      </c>
      <c r="DD61" s="383">
        <v>0</v>
      </c>
      <c r="DE61" s="383">
        <v>0</v>
      </c>
      <c r="DF61" s="384">
        <v>0</v>
      </c>
    </row>
    <row r="62" spans="1:110" s="381" customFormat="1">
      <c r="A62" s="298" t="s">
        <v>316</v>
      </c>
      <c r="B62" s="299" t="s">
        <v>553</v>
      </c>
      <c r="C62" s="382">
        <v>0</v>
      </c>
      <c r="D62" s="383">
        <v>0</v>
      </c>
      <c r="E62" s="383">
        <v>0</v>
      </c>
      <c r="F62" s="383">
        <v>0</v>
      </c>
      <c r="G62" s="383">
        <v>0</v>
      </c>
      <c r="H62" s="383">
        <v>0</v>
      </c>
      <c r="I62" s="383">
        <v>0</v>
      </c>
      <c r="J62" s="383">
        <v>0</v>
      </c>
      <c r="K62" s="383">
        <v>0</v>
      </c>
      <c r="L62" s="383">
        <v>0</v>
      </c>
      <c r="M62" s="383">
        <v>0</v>
      </c>
      <c r="N62" s="383">
        <v>0</v>
      </c>
      <c r="O62" s="383">
        <v>0</v>
      </c>
      <c r="P62" s="383">
        <v>0</v>
      </c>
      <c r="Q62" s="383">
        <v>0</v>
      </c>
      <c r="R62" s="383">
        <v>0</v>
      </c>
      <c r="S62" s="383">
        <v>0</v>
      </c>
      <c r="T62" s="383">
        <v>0</v>
      </c>
      <c r="U62" s="383">
        <v>0</v>
      </c>
      <c r="V62" s="383">
        <v>0</v>
      </c>
      <c r="W62" s="383">
        <v>0</v>
      </c>
      <c r="X62" s="383">
        <v>0</v>
      </c>
      <c r="Y62" s="383">
        <v>0</v>
      </c>
      <c r="Z62" s="383">
        <v>0</v>
      </c>
      <c r="AA62" s="383">
        <v>0</v>
      </c>
      <c r="AB62" s="383">
        <v>0</v>
      </c>
      <c r="AC62" s="383">
        <v>0</v>
      </c>
      <c r="AD62" s="383">
        <v>0</v>
      </c>
      <c r="AE62" s="383">
        <v>0</v>
      </c>
      <c r="AF62" s="383">
        <v>0</v>
      </c>
      <c r="AG62" s="383">
        <v>0</v>
      </c>
      <c r="AH62" s="383">
        <v>0</v>
      </c>
      <c r="AI62" s="383">
        <v>0</v>
      </c>
      <c r="AJ62" s="383">
        <v>0</v>
      </c>
      <c r="AK62" s="383">
        <v>0</v>
      </c>
      <c r="AL62" s="383">
        <v>0</v>
      </c>
      <c r="AM62" s="383">
        <v>0</v>
      </c>
      <c r="AN62" s="383">
        <v>0</v>
      </c>
      <c r="AO62" s="383">
        <v>0</v>
      </c>
      <c r="AP62" s="383">
        <v>0</v>
      </c>
      <c r="AQ62" s="383">
        <v>0</v>
      </c>
      <c r="AR62" s="383">
        <v>0</v>
      </c>
      <c r="AS62" s="383">
        <v>0</v>
      </c>
      <c r="AT62" s="383">
        <v>0</v>
      </c>
      <c r="AU62" s="383">
        <v>0</v>
      </c>
      <c r="AV62" s="383">
        <v>0</v>
      </c>
      <c r="AW62" s="383">
        <v>0</v>
      </c>
      <c r="AX62" s="383">
        <v>0</v>
      </c>
      <c r="AY62" s="383">
        <v>0</v>
      </c>
      <c r="AZ62" s="383">
        <v>0</v>
      </c>
      <c r="BA62" s="383">
        <v>0</v>
      </c>
      <c r="BB62" s="383">
        <v>0</v>
      </c>
      <c r="BC62" s="383">
        <v>0</v>
      </c>
      <c r="BD62" s="383">
        <v>0</v>
      </c>
      <c r="BE62" s="383">
        <v>0</v>
      </c>
      <c r="BF62" s="383">
        <v>0</v>
      </c>
      <c r="BG62" s="383">
        <v>0</v>
      </c>
      <c r="BH62" s="383">
        <v>0.152422739412438</v>
      </c>
      <c r="BI62" s="383">
        <v>0</v>
      </c>
      <c r="BJ62" s="383">
        <v>0</v>
      </c>
      <c r="BK62" s="383">
        <v>0</v>
      </c>
      <c r="BL62" s="383">
        <v>0</v>
      </c>
      <c r="BM62" s="383">
        <v>0</v>
      </c>
      <c r="BN62" s="383">
        <v>0</v>
      </c>
      <c r="BO62" s="383">
        <v>0</v>
      </c>
      <c r="BP62" s="383">
        <v>0</v>
      </c>
      <c r="BQ62" s="383">
        <v>0</v>
      </c>
      <c r="BR62" s="383">
        <v>0</v>
      </c>
      <c r="BS62" s="383">
        <v>0</v>
      </c>
      <c r="BT62" s="383">
        <v>0</v>
      </c>
      <c r="BU62" s="383">
        <v>0</v>
      </c>
      <c r="BV62" s="383">
        <v>0</v>
      </c>
      <c r="BW62" s="383">
        <v>0</v>
      </c>
      <c r="BX62" s="383">
        <v>0</v>
      </c>
      <c r="BY62" s="383">
        <v>0</v>
      </c>
      <c r="BZ62" s="383">
        <v>0</v>
      </c>
      <c r="CA62" s="383">
        <v>0</v>
      </c>
      <c r="CB62" s="383">
        <v>0</v>
      </c>
      <c r="CC62" s="383">
        <v>0</v>
      </c>
      <c r="CD62" s="383">
        <v>0</v>
      </c>
      <c r="CE62" s="383">
        <v>0</v>
      </c>
      <c r="CF62" s="383">
        <v>0</v>
      </c>
      <c r="CG62" s="383">
        <v>0</v>
      </c>
      <c r="CH62" s="383">
        <v>0</v>
      </c>
      <c r="CI62" s="383">
        <v>0</v>
      </c>
      <c r="CJ62" s="383">
        <v>0</v>
      </c>
      <c r="CK62" s="383">
        <v>0</v>
      </c>
      <c r="CL62" s="383">
        <v>0</v>
      </c>
      <c r="CM62" s="383">
        <v>0</v>
      </c>
      <c r="CN62" s="383">
        <v>0</v>
      </c>
      <c r="CO62" s="383">
        <v>0</v>
      </c>
      <c r="CP62" s="383">
        <v>0</v>
      </c>
      <c r="CQ62" s="383">
        <v>0</v>
      </c>
      <c r="CR62" s="383">
        <v>0</v>
      </c>
      <c r="CS62" s="383">
        <v>0</v>
      </c>
      <c r="CT62" s="383">
        <v>0</v>
      </c>
      <c r="CU62" s="383">
        <v>0</v>
      </c>
      <c r="CV62" s="383">
        <v>0</v>
      </c>
      <c r="CW62" s="383">
        <v>0</v>
      </c>
      <c r="CX62" s="383">
        <v>0</v>
      </c>
      <c r="CY62" s="383">
        <v>0</v>
      </c>
      <c r="CZ62" s="383">
        <v>0</v>
      </c>
      <c r="DA62" s="383">
        <v>0</v>
      </c>
      <c r="DB62" s="383">
        <v>0</v>
      </c>
      <c r="DC62" s="383">
        <v>0</v>
      </c>
      <c r="DD62" s="383">
        <v>0</v>
      </c>
      <c r="DE62" s="383">
        <v>0</v>
      </c>
      <c r="DF62" s="384">
        <v>0</v>
      </c>
    </row>
    <row r="63" spans="1:110" s="381" customFormat="1">
      <c r="A63" s="298" t="s">
        <v>317</v>
      </c>
      <c r="B63" s="299" t="s">
        <v>554</v>
      </c>
      <c r="C63" s="382">
        <v>0</v>
      </c>
      <c r="D63" s="383">
        <v>0</v>
      </c>
      <c r="E63" s="383">
        <v>0</v>
      </c>
      <c r="F63" s="383">
        <v>0</v>
      </c>
      <c r="G63" s="383">
        <v>0</v>
      </c>
      <c r="H63" s="383">
        <v>0</v>
      </c>
      <c r="I63" s="383">
        <v>0</v>
      </c>
      <c r="J63" s="383">
        <v>0</v>
      </c>
      <c r="K63" s="383">
        <v>0</v>
      </c>
      <c r="L63" s="383">
        <v>0</v>
      </c>
      <c r="M63" s="383">
        <v>0</v>
      </c>
      <c r="N63" s="383">
        <v>0</v>
      </c>
      <c r="O63" s="383">
        <v>0</v>
      </c>
      <c r="P63" s="383">
        <v>0</v>
      </c>
      <c r="Q63" s="383">
        <v>0</v>
      </c>
      <c r="R63" s="383">
        <v>0</v>
      </c>
      <c r="S63" s="383">
        <v>0</v>
      </c>
      <c r="T63" s="383">
        <v>0</v>
      </c>
      <c r="U63" s="383">
        <v>0</v>
      </c>
      <c r="V63" s="383">
        <v>0</v>
      </c>
      <c r="W63" s="383">
        <v>0</v>
      </c>
      <c r="X63" s="383">
        <v>0</v>
      </c>
      <c r="Y63" s="383">
        <v>0</v>
      </c>
      <c r="Z63" s="383">
        <v>0</v>
      </c>
      <c r="AA63" s="383">
        <v>0</v>
      </c>
      <c r="AB63" s="383">
        <v>0</v>
      </c>
      <c r="AC63" s="383">
        <v>0</v>
      </c>
      <c r="AD63" s="383">
        <v>0</v>
      </c>
      <c r="AE63" s="383">
        <v>0</v>
      </c>
      <c r="AF63" s="383">
        <v>0</v>
      </c>
      <c r="AG63" s="383">
        <v>0</v>
      </c>
      <c r="AH63" s="383">
        <v>0</v>
      </c>
      <c r="AI63" s="383">
        <v>0</v>
      </c>
      <c r="AJ63" s="383">
        <v>0</v>
      </c>
      <c r="AK63" s="383">
        <v>0</v>
      </c>
      <c r="AL63" s="383">
        <v>0</v>
      </c>
      <c r="AM63" s="383">
        <v>0</v>
      </c>
      <c r="AN63" s="383">
        <v>0</v>
      </c>
      <c r="AO63" s="383">
        <v>0</v>
      </c>
      <c r="AP63" s="383">
        <v>0</v>
      </c>
      <c r="AQ63" s="383">
        <v>0</v>
      </c>
      <c r="AR63" s="383">
        <v>0</v>
      </c>
      <c r="AS63" s="383">
        <v>0</v>
      </c>
      <c r="AT63" s="383">
        <v>0</v>
      </c>
      <c r="AU63" s="383">
        <v>0</v>
      </c>
      <c r="AV63" s="383">
        <v>0</v>
      </c>
      <c r="AW63" s="383">
        <v>0</v>
      </c>
      <c r="AX63" s="383">
        <v>0</v>
      </c>
      <c r="AY63" s="383">
        <v>0</v>
      </c>
      <c r="AZ63" s="383">
        <v>0</v>
      </c>
      <c r="BA63" s="383">
        <v>0</v>
      </c>
      <c r="BB63" s="383">
        <v>0</v>
      </c>
      <c r="BC63" s="383">
        <v>0</v>
      </c>
      <c r="BD63" s="383">
        <v>0</v>
      </c>
      <c r="BE63" s="383">
        <v>0</v>
      </c>
      <c r="BF63" s="383">
        <v>0</v>
      </c>
      <c r="BG63" s="383">
        <v>0</v>
      </c>
      <c r="BH63" s="383">
        <v>0</v>
      </c>
      <c r="BI63" s="383">
        <v>0.27116607457384245</v>
      </c>
      <c r="BJ63" s="383">
        <v>0</v>
      </c>
      <c r="BK63" s="383">
        <v>0</v>
      </c>
      <c r="BL63" s="383">
        <v>0</v>
      </c>
      <c r="BM63" s="383">
        <v>0</v>
      </c>
      <c r="BN63" s="383">
        <v>0</v>
      </c>
      <c r="BO63" s="383">
        <v>0</v>
      </c>
      <c r="BP63" s="383">
        <v>0</v>
      </c>
      <c r="BQ63" s="383">
        <v>0</v>
      </c>
      <c r="BR63" s="383">
        <v>0</v>
      </c>
      <c r="BS63" s="383">
        <v>0</v>
      </c>
      <c r="BT63" s="383">
        <v>0</v>
      </c>
      <c r="BU63" s="383">
        <v>0</v>
      </c>
      <c r="BV63" s="383">
        <v>0</v>
      </c>
      <c r="BW63" s="383">
        <v>0</v>
      </c>
      <c r="BX63" s="383">
        <v>0</v>
      </c>
      <c r="BY63" s="383">
        <v>0</v>
      </c>
      <c r="BZ63" s="383">
        <v>0</v>
      </c>
      <c r="CA63" s="383">
        <v>0</v>
      </c>
      <c r="CB63" s="383">
        <v>0</v>
      </c>
      <c r="CC63" s="383">
        <v>0</v>
      </c>
      <c r="CD63" s="383">
        <v>0</v>
      </c>
      <c r="CE63" s="383">
        <v>0</v>
      </c>
      <c r="CF63" s="383">
        <v>0</v>
      </c>
      <c r="CG63" s="383">
        <v>0</v>
      </c>
      <c r="CH63" s="383">
        <v>0</v>
      </c>
      <c r="CI63" s="383">
        <v>0</v>
      </c>
      <c r="CJ63" s="383">
        <v>0</v>
      </c>
      <c r="CK63" s="383">
        <v>0</v>
      </c>
      <c r="CL63" s="383">
        <v>0</v>
      </c>
      <c r="CM63" s="383">
        <v>0</v>
      </c>
      <c r="CN63" s="383">
        <v>0</v>
      </c>
      <c r="CO63" s="383">
        <v>0</v>
      </c>
      <c r="CP63" s="383">
        <v>0</v>
      </c>
      <c r="CQ63" s="383">
        <v>0</v>
      </c>
      <c r="CR63" s="383">
        <v>0</v>
      </c>
      <c r="CS63" s="383">
        <v>0</v>
      </c>
      <c r="CT63" s="383">
        <v>0</v>
      </c>
      <c r="CU63" s="383">
        <v>0</v>
      </c>
      <c r="CV63" s="383">
        <v>0</v>
      </c>
      <c r="CW63" s="383">
        <v>0</v>
      </c>
      <c r="CX63" s="383">
        <v>0</v>
      </c>
      <c r="CY63" s="383">
        <v>0</v>
      </c>
      <c r="CZ63" s="383">
        <v>0</v>
      </c>
      <c r="DA63" s="383">
        <v>0</v>
      </c>
      <c r="DB63" s="383">
        <v>0</v>
      </c>
      <c r="DC63" s="383">
        <v>0</v>
      </c>
      <c r="DD63" s="383">
        <v>0</v>
      </c>
      <c r="DE63" s="383">
        <v>0</v>
      </c>
      <c r="DF63" s="384">
        <v>0</v>
      </c>
    </row>
    <row r="64" spans="1:110" s="381" customFormat="1">
      <c r="A64" s="300" t="s">
        <v>318</v>
      </c>
      <c r="B64" s="301" t="s">
        <v>555</v>
      </c>
      <c r="C64" s="385">
        <v>0</v>
      </c>
      <c r="D64" s="386">
        <v>0</v>
      </c>
      <c r="E64" s="386">
        <v>0</v>
      </c>
      <c r="F64" s="386">
        <v>0</v>
      </c>
      <c r="G64" s="386">
        <v>0</v>
      </c>
      <c r="H64" s="386">
        <v>0</v>
      </c>
      <c r="I64" s="386">
        <v>0</v>
      </c>
      <c r="J64" s="386">
        <v>0</v>
      </c>
      <c r="K64" s="386">
        <v>0</v>
      </c>
      <c r="L64" s="386">
        <v>0</v>
      </c>
      <c r="M64" s="386">
        <v>0</v>
      </c>
      <c r="N64" s="386">
        <v>0</v>
      </c>
      <c r="O64" s="386">
        <v>0</v>
      </c>
      <c r="P64" s="386">
        <v>0</v>
      </c>
      <c r="Q64" s="386">
        <v>0</v>
      </c>
      <c r="R64" s="386">
        <v>0</v>
      </c>
      <c r="S64" s="386">
        <v>0</v>
      </c>
      <c r="T64" s="386">
        <v>0</v>
      </c>
      <c r="U64" s="386">
        <v>0</v>
      </c>
      <c r="V64" s="386">
        <v>0</v>
      </c>
      <c r="W64" s="386">
        <v>0</v>
      </c>
      <c r="X64" s="386">
        <v>0</v>
      </c>
      <c r="Y64" s="386">
        <v>0</v>
      </c>
      <c r="Z64" s="386">
        <v>0</v>
      </c>
      <c r="AA64" s="386">
        <v>0</v>
      </c>
      <c r="AB64" s="386">
        <v>0</v>
      </c>
      <c r="AC64" s="386">
        <v>0</v>
      </c>
      <c r="AD64" s="386">
        <v>0</v>
      </c>
      <c r="AE64" s="386">
        <v>0</v>
      </c>
      <c r="AF64" s="386">
        <v>0</v>
      </c>
      <c r="AG64" s="386">
        <v>0</v>
      </c>
      <c r="AH64" s="386">
        <v>0</v>
      </c>
      <c r="AI64" s="386">
        <v>0</v>
      </c>
      <c r="AJ64" s="386">
        <v>0</v>
      </c>
      <c r="AK64" s="386">
        <v>0</v>
      </c>
      <c r="AL64" s="386">
        <v>0</v>
      </c>
      <c r="AM64" s="386">
        <v>0</v>
      </c>
      <c r="AN64" s="386">
        <v>0</v>
      </c>
      <c r="AO64" s="386">
        <v>0</v>
      </c>
      <c r="AP64" s="386">
        <v>0</v>
      </c>
      <c r="AQ64" s="386">
        <v>0</v>
      </c>
      <c r="AR64" s="386">
        <v>0</v>
      </c>
      <c r="AS64" s="386">
        <v>0</v>
      </c>
      <c r="AT64" s="386">
        <v>0</v>
      </c>
      <c r="AU64" s="386">
        <v>0</v>
      </c>
      <c r="AV64" s="386">
        <v>0</v>
      </c>
      <c r="AW64" s="386">
        <v>0</v>
      </c>
      <c r="AX64" s="386">
        <v>0</v>
      </c>
      <c r="AY64" s="386">
        <v>0</v>
      </c>
      <c r="AZ64" s="386">
        <v>0</v>
      </c>
      <c r="BA64" s="386">
        <v>0</v>
      </c>
      <c r="BB64" s="386">
        <v>0</v>
      </c>
      <c r="BC64" s="386">
        <v>0</v>
      </c>
      <c r="BD64" s="386">
        <v>0</v>
      </c>
      <c r="BE64" s="386">
        <v>0</v>
      </c>
      <c r="BF64" s="386">
        <v>0</v>
      </c>
      <c r="BG64" s="386">
        <v>0</v>
      </c>
      <c r="BH64" s="386">
        <v>0</v>
      </c>
      <c r="BI64" s="386">
        <v>0</v>
      </c>
      <c r="BJ64" s="386">
        <v>9.6923308824760968E-2</v>
      </c>
      <c r="BK64" s="386">
        <v>0</v>
      </c>
      <c r="BL64" s="386">
        <v>0</v>
      </c>
      <c r="BM64" s="386">
        <v>0</v>
      </c>
      <c r="BN64" s="386">
        <v>0</v>
      </c>
      <c r="BO64" s="386">
        <v>0</v>
      </c>
      <c r="BP64" s="386">
        <v>0</v>
      </c>
      <c r="BQ64" s="386">
        <v>0</v>
      </c>
      <c r="BR64" s="386">
        <v>0</v>
      </c>
      <c r="BS64" s="386">
        <v>0</v>
      </c>
      <c r="BT64" s="386">
        <v>0</v>
      </c>
      <c r="BU64" s="386">
        <v>0</v>
      </c>
      <c r="BV64" s="386">
        <v>0</v>
      </c>
      <c r="BW64" s="386">
        <v>0</v>
      </c>
      <c r="BX64" s="386">
        <v>0</v>
      </c>
      <c r="BY64" s="386">
        <v>0</v>
      </c>
      <c r="BZ64" s="386">
        <v>0</v>
      </c>
      <c r="CA64" s="386">
        <v>0</v>
      </c>
      <c r="CB64" s="386">
        <v>0</v>
      </c>
      <c r="CC64" s="386">
        <v>0</v>
      </c>
      <c r="CD64" s="386">
        <v>0</v>
      </c>
      <c r="CE64" s="386">
        <v>0</v>
      </c>
      <c r="CF64" s="386">
        <v>0</v>
      </c>
      <c r="CG64" s="386">
        <v>0</v>
      </c>
      <c r="CH64" s="386">
        <v>0</v>
      </c>
      <c r="CI64" s="386">
        <v>0</v>
      </c>
      <c r="CJ64" s="386">
        <v>0</v>
      </c>
      <c r="CK64" s="386">
        <v>0</v>
      </c>
      <c r="CL64" s="386">
        <v>0</v>
      </c>
      <c r="CM64" s="386">
        <v>0</v>
      </c>
      <c r="CN64" s="386">
        <v>0</v>
      </c>
      <c r="CO64" s="386">
        <v>0</v>
      </c>
      <c r="CP64" s="386">
        <v>0</v>
      </c>
      <c r="CQ64" s="386">
        <v>0</v>
      </c>
      <c r="CR64" s="386">
        <v>0</v>
      </c>
      <c r="CS64" s="386">
        <v>0</v>
      </c>
      <c r="CT64" s="386">
        <v>0</v>
      </c>
      <c r="CU64" s="386">
        <v>0</v>
      </c>
      <c r="CV64" s="386">
        <v>0</v>
      </c>
      <c r="CW64" s="386">
        <v>0</v>
      </c>
      <c r="CX64" s="386">
        <v>0</v>
      </c>
      <c r="CY64" s="386">
        <v>0</v>
      </c>
      <c r="CZ64" s="386">
        <v>0</v>
      </c>
      <c r="DA64" s="386">
        <v>0</v>
      </c>
      <c r="DB64" s="386">
        <v>0</v>
      </c>
      <c r="DC64" s="386">
        <v>0</v>
      </c>
      <c r="DD64" s="386">
        <v>0</v>
      </c>
      <c r="DE64" s="386">
        <v>0</v>
      </c>
      <c r="DF64" s="387">
        <v>0</v>
      </c>
    </row>
    <row r="65" spans="1:110" s="381" customFormat="1">
      <c r="A65" s="304" t="s">
        <v>319</v>
      </c>
      <c r="B65" s="305" t="s">
        <v>556</v>
      </c>
      <c r="C65" s="388">
        <v>0</v>
      </c>
      <c r="D65" s="389">
        <v>0</v>
      </c>
      <c r="E65" s="389">
        <v>0</v>
      </c>
      <c r="F65" s="389">
        <v>0</v>
      </c>
      <c r="G65" s="389">
        <v>0</v>
      </c>
      <c r="H65" s="389">
        <v>0</v>
      </c>
      <c r="I65" s="389">
        <v>0</v>
      </c>
      <c r="J65" s="389">
        <v>0</v>
      </c>
      <c r="K65" s="389">
        <v>0</v>
      </c>
      <c r="L65" s="389">
        <v>0</v>
      </c>
      <c r="M65" s="389">
        <v>0</v>
      </c>
      <c r="N65" s="389">
        <v>0</v>
      </c>
      <c r="O65" s="389">
        <v>0</v>
      </c>
      <c r="P65" s="389">
        <v>0</v>
      </c>
      <c r="Q65" s="389">
        <v>0</v>
      </c>
      <c r="R65" s="389">
        <v>0</v>
      </c>
      <c r="S65" s="389">
        <v>0</v>
      </c>
      <c r="T65" s="389">
        <v>0</v>
      </c>
      <c r="U65" s="389">
        <v>0</v>
      </c>
      <c r="V65" s="389">
        <v>0</v>
      </c>
      <c r="W65" s="389">
        <v>0</v>
      </c>
      <c r="X65" s="389">
        <v>0</v>
      </c>
      <c r="Y65" s="389">
        <v>0</v>
      </c>
      <c r="Z65" s="389">
        <v>0</v>
      </c>
      <c r="AA65" s="389">
        <v>0</v>
      </c>
      <c r="AB65" s="389">
        <v>0</v>
      </c>
      <c r="AC65" s="389">
        <v>0</v>
      </c>
      <c r="AD65" s="389">
        <v>0</v>
      </c>
      <c r="AE65" s="389">
        <v>0</v>
      </c>
      <c r="AF65" s="389">
        <v>0</v>
      </c>
      <c r="AG65" s="389">
        <v>0</v>
      </c>
      <c r="AH65" s="389">
        <v>0</v>
      </c>
      <c r="AI65" s="389">
        <v>0</v>
      </c>
      <c r="AJ65" s="389">
        <v>0</v>
      </c>
      <c r="AK65" s="389">
        <v>0</v>
      </c>
      <c r="AL65" s="389">
        <v>0</v>
      </c>
      <c r="AM65" s="389">
        <v>0</v>
      </c>
      <c r="AN65" s="389">
        <v>0</v>
      </c>
      <c r="AO65" s="389">
        <v>0</v>
      </c>
      <c r="AP65" s="389">
        <v>0</v>
      </c>
      <c r="AQ65" s="389">
        <v>0</v>
      </c>
      <c r="AR65" s="389">
        <v>0</v>
      </c>
      <c r="AS65" s="389">
        <v>0</v>
      </c>
      <c r="AT65" s="389">
        <v>0</v>
      </c>
      <c r="AU65" s="389">
        <v>0</v>
      </c>
      <c r="AV65" s="389">
        <v>0</v>
      </c>
      <c r="AW65" s="389">
        <v>0</v>
      </c>
      <c r="AX65" s="389">
        <v>0</v>
      </c>
      <c r="AY65" s="389">
        <v>0</v>
      </c>
      <c r="AZ65" s="389">
        <v>0</v>
      </c>
      <c r="BA65" s="389">
        <v>0</v>
      </c>
      <c r="BB65" s="389">
        <v>0</v>
      </c>
      <c r="BC65" s="389">
        <v>0</v>
      </c>
      <c r="BD65" s="389">
        <v>0</v>
      </c>
      <c r="BE65" s="389">
        <v>0</v>
      </c>
      <c r="BF65" s="389">
        <v>0</v>
      </c>
      <c r="BG65" s="389">
        <v>0</v>
      </c>
      <c r="BH65" s="389">
        <v>0</v>
      </c>
      <c r="BI65" s="389">
        <v>0</v>
      </c>
      <c r="BJ65" s="389">
        <v>0</v>
      </c>
      <c r="BK65" s="389">
        <v>5.5214723926380382E-2</v>
      </c>
      <c r="BL65" s="389">
        <v>0</v>
      </c>
      <c r="BM65" s="389">
        <v>0</v>
      </c>
      <c r="BN65" s="389">
        <v>0</v>
      </c>
      <c r="BO65" s="389">
        <v>0</v>
      </c>
      <c r="BP65" s="389">
        <v>0</v>
      </c>
      <c r="BQ65" s="389">
        <v>0</v>
      </c>
      <c r="BR65" s="389">
        <v>0</v>
      </c>
      <c r="BS65" s="389">
        <v>0</v>
      </c>
      <c r="BT65" s="389">
        <v>0</v>
      </c>
      <c r="BU65" s="389">
        <v>0</v>
      </c>
      <c r="BV65" s="389">
        <v>0</v>
      </c>
      <c r="BW65" s="389">
        <v>0</v>
      </c>
      <c r="BX65" s="389">
        <v>0</v>
      </c>
      <c r="BY65" s="389">
        <v>0</v>
      </c>
      <c r="BZ65" s="389">
        <v>0</v>
      </c>
      <c r="CA65" s="389">
        <v>0</v>
      </c>
      <c r="CB65" s="389">
        <v>0</v>
      </c>
      <c r="CC65" s="389">
        <v>0</v>
      </c>
      <c r="CD65" s="389">
        <v>0</v>
      </c>
      <c r="CE65" s="389">
        <v>0</v>
      </c>
      <c r="CF65" s="389">
        <v>0</v>
      </c>
      <c r="CG65" s="389">
        <v>0</v>
      </c>
      <c r="CH65" s="389">
        <v>0</v>
      </c>
      <c r="CI65" s="389">
        <v>0</v>
      </c>
      <c r="CJ65" s="389">
        <v>0</v>
      </c>
      <c r="CK65" s="389">
        <v>0</v>
      </c>
      <c r="CL65" s="389">
        <v>0</v>
      </c>
      <c r="CM65" s="389">
        <v>0</v>
      </c>
      <c r="CN65" s="389">
        <v>0</v>
      </c>
      <c r="CO65" s="389">
        <v>0</v>
      </c>
      <c r="CP65" s="389">
        <v>0</v>
      </c>
      <c r="CQ65" s="389">
        <v>0</v>
      </c>
      <c r="CR65" s="389">
        <v>0</v>
      </c>
      <c r="CS65" s="389">
        <v>0</v>
      </c>
      <c r="CT65" s="389">
        <v>0</v>
      </c>
      <c r="CU65" s="389">
        <v>0</v>
      </c>
      <c r="CV65" s="389">
        <v>0</v>
      </c>
      <c r="CW65" s="389">
        <v>0</v>
      </c>
      <c r="CX65" s="389">
        <v>0</v>
      </c>
      <c r="CY65" s="389">
        <v>0</v>
      </c>
      <c r="CZ65" s="389">
        <v>0</v>
      </c>
      <c r="DA65" s="389">
        <v>0</v>
      </c>
      <c r="DB65" s="389">
        <v>0</v>
      </c>
      <c r="DC65" s="389">
        <v>0</v>
      </c>
      <c r="DD65" s="389">
        <v>0</v>
      </c>
      <c r="DE65" s="389">
        <v>0</v>
      </c>
      <c r="DF65" s="390">
        <v>0</v>
      </c>
    </row>
    <row r="66" spans="1:110" s="381" customFormat="1">
      <c r="A66" s="298" t="s">
        <v>320</v>
      </c>
      <c r="B66" s="299" t="s">
        <v>557</v>
      </c>
      <c r="C66" s="382">
        <v>0</v>
      </c>
      <c r="D66" s="383">
        <v>0</v>
      </c>
      <c r="E66" s="383">
        <v>0</v>
      </c>
      <c r="F66" s="383">
        <v>0</v>
      </c>
      <c r="G66" s="383">
        <v>0</v>
      </c>
      <c r="H66" s="383">
        <v>0</v>
      </c>
      <c r="I66" s="383">
        <v>0</v>
      </c>
      <c r="J66" s="383">
        <v>0</v>
      </c>
      <c r="K66" s="383">
        <v>0</v>
      </c>
      <c r="L66" s="383">
        <v>0</v>
      </c>
      <c r="M66" s="383">
        <v>0</v>
      </c>
      <c r="N66" s="383">
        <v>0</v>
      </c>
      <c r="O66" s="383">
        <v>0</v>
      </c>
      <c r="P66" s="383">
        <v>0</v>
      </c>
      <c r="Q66" s="383">
        <v>0</v>
      </c>
      <c r="R66" s="383">
        <v>0</v>
      </c>
      <c r="S66" s="383">
        <v>0</v>
      </c>
      <c r="T66" s="383">
        <v>0</v>
      </c>
      <c r="U66" s="383">
        <v>0</v>
      </c>
      <c r="V66" s="383">
        <v>0</v>
      </c>
      <c r="W66" s="383">
        <v>0</v>
      </c>
      <c r="X66" s="383">
        <v>0</v>
      </c>
      <c r="Y66" s="383">
        <v>0</v>
      </c>
      <c r="Z66" s="383">
        <v>0</v>
      </c>
      <c r="AA66" s="383">
        <v>0</v>
      </c>
      <c r="AB66" s="383">
        <v>0</v>
      </c>
      <c r="AC66" s="383">
        <v>0</v>
      </c>
      <c r="AD66" s="383">
        <v>0</v>
      </c>
      <c r="AE66" s="383">
        <v>0</v>
      </c>
      <c r="AF66" s="383">
        <v>0</v>
      </c>
      <c r="AG66" s="383">
        <v>0</v>
      </c>
      <c r="AH66" s="383">
        <v>0</v>
      </c>
      <c r="AI66" s="383">
        <v>0</v>
      </c>
      <c r="AJ66" s="383">
        <v>0</v>
      </c>
      <c r="AK66" s="383">
        <v>0</v>
      </c>
      <c r="AL66" s="383">
        <v>0</v>
      </c>
      <c r="AM66" s="383">
        <v>0</v>
      </c>
      <c r="AN66" s="383">
        <v>0</v>
      </c>
      <c r="AO66" s="383">
        <v>0</v>
      </c>
      <c r="AP66" s="383">
        <v>0</v>
      </c>
      <c r="AQ66" s="383">
        <v>0</v>
      </c>
      <c r="AR66" s="383">
        <v>0</v>
      </c>
      <c r="AS66" s="383">
        <v>0</v>
      </c>
      <c r="AT66" s="383">
        <v>0</v>
      </c>
      <c r="AU66" s="383">
        <v>0</v>
      </c>
      <c r="AV66" s="383">
        <v>0</v>
      </c>
      <c r="AW66" s="383">
        <v>0</v>
      </c>
      <c r="AX66" s="383">
        <v>0</v>
      </c>
      <c r="AY66" s="383">
        <v>0</v>
      </c>
      <c r="AZ66" s="383">
        <v>0</v>
      </c>
      <c r="BA66" s="383">
        <v>0</v>
      </c>
      <c r="BB66" s="383">
        <v>0</v>
      </c>
      <c r="BC66" s="383">
        <v>0</v>
      </c>
      <c r="BD66" s="383">
        <v>0</v>
      </c>
      <c r="BE66" s="383">
        <v>0</v>
      </c>
      <c r="BF66" s="383">
        <v>0</v>
      </c>
      <c r="BG66" s="383">
        <v>0</v>
      </c>
      <c r="BH66" s="383">
        <v>0</v>
      </c>
      <c r="BI66" s="383">
        <v>0</v>
      </c>
      <c r="BJ66" s="383">
        <v>0</v>
      </c>
      <c r="BK66" s="383">
        <v>0</v>
      </c>
      <c r="BL66" s="383">
        <v>1</v>
      </c>
      <c r="BM66" s="383">
        <v>0</v>
      </c>
      <c r="BN66" s="383">
        <v>0</v>
      </c>
      <c r="BO66" s="383">
        <v>0</v>
      </c>
      <c r="BP66" s="383">
        <v>0</v>
      </c>
      <c r="BQ66" s="383">
        <v>0</v>
      </c>
      <c r="BR66" s="383">
        <v>0</v>
      </c>
      <c r="BS66" s="383">
        <v>0</v>
      </c>
      <c r="BT66" s="383">
        <v>0</v>
      </c>
      <c r="BU66" s="383">
        <v>0</v>
      </c>
      <c r="BV66" s="383">
        <v>0</v>
      </c>
      <c r="BW66" s="383">
        <v>0</v>
      </c>
      <c r="BX66" s="383">
        <v>0</v>
      </c>
      <c r="BY66" s="383">
        <v>0</v>
      </c>
      <c r="BZ66" s="383">
        <v>0</v>
      </c>
      <c r="CA66" s="383">
        <v>0</v>
      </c>
      <c r="CB66" s="383">
        <v>0</v>
      </c>
      <c r="CC66" s="383">
        <v>0</v>
      </c>
      <c r="CD66" s="383">
        <v>0</v>
      </c>
      <c r="CE66" s="383">
        <v>0</v>
      </c>
      <c r="CF66" s="383">
        <v>0</v>
      </c>
      <c r="CG66" s="383">
        <v>0</v>
      </c>
      <c r="CH66" s="383">
        <v>0</v>
      </c>
      <c r="CI66" s="383">
        <v>0</v>
      </c>
      <c r="CJ66" s="383">
        <v>0</v>
      </c>
      <c r="CK66" s="383">
        <v>0</v>
      </c>
      <c r="CL66" s="383">
        <v>0</v>
      </c>
      <c r="CM66" s="383">
        <v>0</v>
      </c>
      <c r="CN66" s="383">
        <v>0</v>
      </c>
      <c r="CO66" s="383">
        <v>0</v>
      </c>
      <c r="CP66" s="383">
        <v>0</v>
      </c>
      <c r="CQ66" s="383">
        <v>0</v>
      </c>
      <c r="CR66" s="383">
        <v>0</v>
      </c>
      <c r="CS66" s="383">
        <v>0</v>
      </c>
      <c r="CT66" s="383">
        <v>0</v>
      </c>
      <c r="CU66" s="383">
        <v>0</v>
      </c>
      <c r="CV66" s="383">
        <v>0</v>
      </c>
      <c r="CW66" s="383">
        <v>0</v>
      </c>
      <c r="CX66" s="383">
        <v>0</v>
      </c>
      <c r="CY66" s="383">
        <v>0</v>
      </c>
      <c r="CZ66" s="383">
        <v>0</v>
      </c>
      <c r="DA66" s="383">
        <v>0</v>
      </c>
      <c r="DB66" s="383">
        <v>0</v>
      </c>
      <c r="DC66" s="383">
        <v>0</v>
      </c>
      <c r="DD66" s="383">
        <v>0</v>
      </c>
      <c r="DE66" s="383">
        <v>0</v>
      </c>
      <c r="DF66" s="384">
        <v>0</v>
      </c>
    </row>
    <row r="67" spans="1:110" s="381" customFormat="1">
      <c r="A67" s="298" t="s">
        <v>321</v>
      </c>
      <c r="B67" s="299" t="s">
        <v>558</v>
      </c>
      <c r="C67" s="382">
        <v>0</v>
      </c>
      <c r="D67" s="383">
        <v>0</v>
      </c>
      <c r="E67" s="383">
        <v>0</v>
      </c>
      <c r="F67" s="383">
        <v>0</v>
      </c>
      <c r="G67" s="383">
        <v>0</v>
      </c>
      <c r="H67" s="383">
        <v>0</v>
      </c>
      <c r="I67" s="383">
        <v>0</v>
      </c>
      <c r="J67" s="383">
        <v>0</v>
      </c>
      <c r="K67" s="383">
        <v>0</v>
      </c>
      <c r="L67" s="383">
        <v>0</v>
      </c>
      <c r="M67" s="383">
        <v>0</v>
      </c>
      <c r="N67" s="383">
        <v>0</v>
      </c>
      <c r="O67" s="383">
        <v>0</v>
      </c>
      <c r="P67" s="383">
        <v>0</v>
      </c>
      <c r="Q67" s="383">
        <v>0</v>
      </c>
      <c r="R67" s="383">
        <v>0</v>
      </c>
      <c r="S67" s="383">
        <v>0</v>
      </c>
      <c r="T67" s="383">
        <v>0</v>
      </c>
      <c r="U67" s="383">
        <v>0</v>
      </c>
      <c r="V67" s="383">
        <v>0</v>
      </c>
      <c r="W67" s="383">
        <v>0</v>
      </c>
      <c r="X67" s="383">
        <v>0</v>
      </c>
      <c r="Y67" s="383">
        <v>0</v>
      </c>
      <c r="Z67" s="383">
        <v>0</v>
      </c>
      <c r="AA67" s="383">
        <v>0</v>
      </c>
      <c r="AB67" s="383">
        <v>0</v>
      </c>
      <c r="AC67" s="383">
        <v>0</v>
      </c>
      <c r="AD67" s="383">
        <v>0</v>
      </c>
      <c r="AE67" s="383">
        <v>0</v>
      </c>
      <c r="AF67" s="383">
        <v>0</v>
      </c>
      <c r="AG67" s="383">
        <v>0</v>
      </c>
      <c r="AH67" s="383">
        <v>0</v>
      </c>
      <c r="AI67" s="383">
        <v>0</v>
      </c>
      <c r="AJ67" s="383">
        <v>0</v>
      </c>
      <c r="AK67" s="383">
        <v>0</v>
      </c>
      <c r="AL67" s="383">
        <v>0</v>
      </c>
      <c r="AM67" s="383">
        <v>0</v>
      </c>
      <c r="AN67" s="383">
        <v>0</v>
      </c>
      <c r="AO67" s="383">
        <v>0</v>
      </c>
      <c r="AP67" s="383">
        <v>0</v>
      </c>
      <c r="AQ67" s="383">
        <v>0</v>
      </c>
      <c r="AR67" s="383">
        <v>0</v>
      </c>
      <c r="AS67" s="383">
        <v>0</v>
      </c>
      <c r="AT67" s="383">
        <v>0</v>
      </c>
      <c r="AU67" s="383">
        <v>0</v>
      </c>
      <c r="AV67" s="383">
        <v>0</v>
      </c>
      <c r="AW67" s="383">
        <v>0</v>
      </c>
      <c r="AX67" s="383">
        <v>0</v>
      </c>
      <c r="AY67" s="383">
        <v>0</v>
      </c>
      <c r="AZ67" s="383">
        <v>0</v>
      </c>
      <c r="BA67" s="383">
        <v>0</v>
      </c>
      <c r="BB67" s="383">
        <v>0</v>
      </c>
      <c r="BC67" s="383">
        <v>0</v>
      </c>
      <c r="BD67" s="383">
        <v>0</v>
      </c>
      <c r="BE67" s="383">
        <v>0</v>
      </c>
      <c r="BF67" s="383">
        <v>0</v>
      </c>
      <c r="BG67" s="383">
        <v>0</v>
      </c>
      <c r="BH67" s="383">
        <v>0</v>
      </c>
      <c r="BI67" s="383">
        <v>0</v>
      </c>
      <c r="BJ67" s="383">
        <v>0</v>
      </c>
      <c r="BK67" s="383">
        <v>0</v>
      </c>
      <c r="BL67" s="383">
        <v>0</v>
      </c>
      <c r="BM67" s="383">
        <v>1</v>
      </c>
      <c r="BN67" s="383">
        <v>0</v>
      </c>
      <c r="BO67" s="383">
        <v>0</v>
      </c>
      <c r="BP67" s="383">
        <v>0</v>
      </c>
      <c r="BQ67" s="383">
        <v>0</v>
      </c>
      <c r="BR67" s="383">
        <v>0</v>
      </c>
      <c r="BS67" s="383">
        <v>0</v>
      </c>
      <c r="BT67" s="383">
        <v>0</v>
      </c>
      <c r="BU67" s="383">
        <v>0</v>
      </c>
      <c r="BV67" s="383">
        <v>0</v>
      </c>
      <c r="BW67" s="383">
        <v>0</v>
      </c>
      <c r="BX67" s="383">
        <v>0</v>
      </c>
      <c r="BY67" s="383">
        <v>0</v>
      </c>
      <c r="BZ67" s="383">
        <v>0</v>
      </c>
      <c r="CA67" s="383">
        <v>0</v>
      </c>
      <c r="CB67" s="383">
        <v>0</v>
      </c>
      <c r="CC67" s="383">
        <v>0</v>
      </c>
      <c r="CD67" s="383">
        <v>0</v>
      </c>
      <c r="CE67" s="383">
        <v>0</v>
      </c>
      <c r="CF67" s="383">
        <v>0</v>
      </c>
      <c r="CG67" s="383">
        <v>0</v>
      </c>
      <c r="CH67" s="383">
        <v>0</v>
      </c>
      <c r="CI67" s="383">
        <v>0</v>
      </c>
      <c r="CJ67" s="383">
        <v>0</v>
      </c>
      <c r="CK67" s="383">
        <v>0</v>
      </c>
      <c r="CL67" s="383">
        <v>0</v>
      </c>
      <c r="CM67" s="383">
        <v>0</v>
      </c>
      <c r="CN67" s="383">
        <v>0</v>
      </c>
      <c r="CO67" s="383">
        <v>0</v>
      </c>
      <c r="CP67" s="383">
        <v>0</v>
      </c>
      <c r="CQ67" s="383">
        <v>0</v>
      </c>
      <c r="CR67" s="383">
        <v>0</v>
      </c>
      <c r="CS67" s="383">
        <v>0</v>
      </c>
      <c r="CT67" s="383">
        <v>0</v>
      </c>
      <c r="CU67" s="383">
        <v>0</v>
      </c>
      <c r="CV67" s="383">
        <v>0</v>
      </c>
      <c r="CW67" s="383">
        <v>0</v>
      </c>
      <c r="CX67" s="383">
        <v>0</v>
      </c>
      <c r="CY67" s="383">
        <v>0</v>
      </c>
      <c r="CZ67" s="383">
        <v>0</v>
      </c>
      <c r="DA67" s="383">
        <v>0</v>
      </c>
      <c r="DB67" s="383">
        <v>0</v>
      </c>
      <c r="DC67" s="383">
        <v>0</v>
      </c>
      <c r="DD67" s="383">
        <v>0</v>
      </c>
      <c r="DE67" s="383">
        <v>0</v>
      </c>
      <c r="DF67" s="384">
        <v>0</v>
      </c>
    </row>
    <row r="68" spans="1:110" s="381" customFormat="1">
      <c r="A68" s="298" t="s">
        <v>322</v>
      </c>
      <c r="B68" s="299" t="s">
        <v>559</v>
      </c>
      <c r="C68" s="382">
        <v>0</v>
      </c>
      <c r="D68" s="383">
        <v>0</v>
      </c>
      <c r="E68" s="383">
        <v>0</v>
      </c>
      <c r="F68" s="383">
        <v>0</v>
      </c>
      <c r="G68" s="383">
        <v>0</v>
      </c>
      <c r="H68" s="383">
        <v>0</v>
      </c>
      <c r="I68" s="383">
        <v>0</v>
      </c>
      <c r="J68" s="383">
        <v>0</v>
      </c>
      <c r="K68" s="383">
        <v>0</v>
      </c>
      <c r="L68" s="383">
        <v>0</v>
      </c>
      <c r="M68" s="383">
        <v>0</v>
      </c>
      <c r="N68" s="383">
        <v>0</v>
      </c>
      <c r="O68" s="383">
        <v>0</v>
      </c>
      <c r="P68" s="383">
        <v>0</v>
      </c>
      <c r="Q68" s="383">
        <v>0</v>
      </c>
      <c r="R68" s="383">
        <v>0</v>
      </c>
      <c r="S68" s="383">
        <v>0</v>
      </c>
      <c r="T68" s="383">
        <v>0</v>
      </c>
      <c r="U68" s="383">
        <v>0</v>
      </c>
      <c r="V68" s="383">
        <v>0</v>
      </c>
      <c r="W68" s="383">
        <v>0</v>
      </c>
      <c r="X68" s="383">
        <v>0</v>
      </c>
      <c r="Y68" s="383">
        <v>0</v>
      </c>
      <c r="Z68" s="383">
        <v>0</v>
      </c>
      <c r="AA68" s="383">
        <v>0</v>
      </c>
      <c r="AB68" s="383">
        <v>0</v>
      </c>
      <c r="AC68" s="383">
        <v>0</v>
      </c>
      <c r="AD68" s="383">
        <v>0</v>
      </c>
      <c r="AE68" s="383">
        <v>0</v>
      </c>
      <c r="AF68" s="383">
        <v>0</v>
      </c>
      <c r="AG68" s="383">
        <v>0</v>
      </c>
      <c r="AH68" s="383">
        <v>0</v>
      </c>
      <c r="AI68" s="383">
        <v>0</v>
      </c>
      <c r="AJ68" s="383">
        <v>0</v>
      </c>
      <c r="AK68" s="383">
        <v>0</v>
      </c>
      <c r="AL68" s="383">
        <v>0</v>
      </c>
      <c r="AM68" s="383">
        <v>0</v>
      </c>
      <c r="AN68" s="383">
        <v>0</v>
      </c>
      <c r="AO68" s="383">
        <v>0</v>
      </c>
      <c r="AP68" s="383">
        <v>0</v>
      </c>
      <c r="AQ68" s="383">
        <v>0</v>
      </c>
      <c r="AR68" s="383">
        <v>0</v>
      </c>
      <c r="AS68" s="383">
        <v>0</v>
      </c>
      <c r="AT68" s="383">
        <v>0</v>
      </c>
      <c r="AU68" s="383">
        <v>0</v>
      </c>
      <c r="AV68" s="383">
        <v>0</v>
      </c>
      <c r="AW68" s="383">
        <v>0</v>
      </c>
      <c r="AX68" s="383">
        <v>0</v>
      </c>
      <c r="AY68" s="383">
        <v>0</v>
      </c>
      <c r="AZ68" s="383">
        <v>0</v>
      </c>
      <c r="BA68" s="383">
        <v>0</v>
      </c>
      <c r="BB68" s="383">
        <v>0</v>
      </c>
      <c r="BC68" s="383">
        <v>0</v>
      </c>
      <c r="BD68" s="383">
        <v>0</v>
      </c>
      <c r="BE68" s="383">
        <v>0</v>
      </c>
      <c r="BF68" s="383">
        <v>0</v>
      </c>
      <c r="BG68" s="383">
        <v>0</v>
      </c>
      <c r="BH68" s="383">
        <v>0</v>
      </c>
      <c r="BI68" s="383">
        <v>0</v>
      </c>
      <c r="BJ68" s="383">
        <v>0</v>
      </c>
      <c r="BK68" s="383">
        <v>0</v>
      </c>
      <c r="BL68" s="383">
        <v>0</v>
      </c>
      <c r="BM68" s="383">
        <v>0</v>
      </c>
      <c r="BN68" s="383">
        <v>1</v>
      </c>
      <c r="BO68" s="383">
        <v>0</v>
      </c>
      <c r="BP68" s="383">
        <v>0</v>
      </c>
      <c r="BQ68" s="383">
        <v>0</v>
      </c>
      <c r="BR68" s="383">
        <v>0</v>
      </c>
      <c r="BS68" s="383">
        <v>0</v>
      </c>
      <c r="BT68" s="383">
        <v>0</v>
      </c>
      <c r="BU68" s="383">
        <v>0</v>
      </c>
      <c r="BV68" s="383">
        <v>0</v>
      </c>
      <c r="BW68" s="383">
        <v>0</v>
      </c>
      <c r="BX68" s="383">
        <v>0</v>
      </c>
      <c r="BY68" s="383">
        <v>0</v>
      </c>
      <c r="BZ68" s="383">
        <v>0</v>
      </c>
      <c r="CA68" s="383">
        <v>0</v>
      </c>
      <c r="CB68" s="383">
        <v>0</v>
      </c>
      <c r="CC68" s="383">
        <v>0</v>
      </c>
      <c r="CD68" s="383">
        <v>0</v>
      </c>
      <c r="CE68" s="383">
        <v>0</v>
      </c>
      <c r="CF68" s="383">
        <v>0</v>
      </c>
      <c r="CG68" s="383">
        <v>0</v>
      </c>
      <c r="CH68" s="383">
        <v>0</v>
      </c>
      <c r="CI68" s="383">
        <v>0</v>
      </c>
      <c r="CJ68" s="383">
        <v>0</v>
      </c>
      <c r="CK68" s="383">
        <v>0</v>
      </c>
      <c r="CL68" s="383">
        <v>0</v>
      </c>
      <c r="CM68" s="383">
        <v>0</v>
      </c>
      <c r="CN68" s="383">
        <v>0</v>
      </c>
      <c r="CO68" s="383">
        <v>0</v>
      </c>
      <c r="CP68" s="383">
        <v>0</v>
      </c>
      <c r="CQ68" s="383">
        <v>0</v>
      </c>
      <c r="CR68" s="383">
        <v>0</v>
      </c>
      <c r="CS68" s="383">
        <v>0</v>
      </c>
      <c r="CT68" s="383">
        <v>0</v>
      </c>
      <c r="CU68" s="383">
        <v>0</v>
      </c>
      <c r="CV68" s="383">
        <v>0</v>
      </c>
      <c r="CW68" s="383">
        <v>0</v>
      </c>
      <c r="CX68" s="383">
        <v>0</v>
      </c>
      <c r="CY68" s="383">
        <v>0</v>
      </c>
      <c r="CZ68" s="383">
        <v>0</v>
      </c>
      <c r="DA68" s="383">
        <v>0</v>
      </c>
      <c r="DB68" s="383">
        <v>0</v>
      </c>
      <c r="DC68" s="383">
        <v>0</v>
      </c>
      <c r="DD68" s="383">
        <v>0</v>
      </c>
      <c r="DE68" s="383">
        <v>0</v>
      </c>
      <c r="DF68" s="384">
        <v>0</v>
      </c>
    </row>
    <row r="69" spans="1:110" s="381" customFormat="1">
      <c r="A69" s="300" t="s">
        <v>323</v>
      </c>
      <c r="B69" s="301" t="s">
        <v>560</v>
      </c>
      <c r="C69" s="385">
        <v>0</v>
      </c>
      <c r="D69" s="386">
        <v>0</v>
      </c>
      <c r="E69" s="386">
        <v>0</v>
      </c>
      <c r="F69" s="386">
        <v>0</v>
      </c>
      <c r="G69" s="386">
        <v>0</v>
      </c>
      <c r="H69" s="386">
        <v>0</v>
      </c>
      <c r="I69" s="386">
        <v>0</v>
      </c>
      <c r="J69" s="386">
        <v>0</v>
      </c>
      <c r="K69" s="386">
        <v>0</v>
      </c>
      <c r="L69" s="386">
        <v>0</v>
      </c>
      <c r="M69" s="386">
        <v>0</v>
      </c>
      <c r="N69" s="386">
        <v>0</v>
      </c>
      <c r="O69" s="386">
        <v>0</v>
      </c>
      <c r="P69" s="386">
        <v>0</v>
      </c>
      <c r="Q69" s="386">
        <v>0</v>
      </c>
      <c r="R69" s="386">
        <v>0</v>
      </c>
      <c r="S69" s="386">
        <v>0</v>
      </c>
      <c r="T69" s="386">
        <v>0</v>
      </c>
      <c r="U69" s="386">
        <v>0</v>
      </c>
      <c r="V69" s="386">
        <v>0</v>
      </c>
      <c r="W69" s="386">
        <v>0</v>
      </c>
      <c r="X69" s="386">
        <v>0</v>
      </c>
      <c r="Y69" s="386">
        <v>0</v>
      </c>
      <c r="Z69" s="386">
        <v>0</v>
      </c>
      <c r="AA69" s="386">
        <v>0</v>
      </c>
      <c r="AB69" s="386">
        <v>0</v>
      </c>
      <c r="AC69" s="386">
        <v>0</v>
      </c>
      <c r="AD69" s="386">
        <v>0</v>
      </c>
      <c r="AE69" s="386">
        <v>0</v>
      </c>
      <c r="AF69" s="386">
        <v>0</v>
      </c>
      <c r="AG69" s="386">
        <v>0</v>
      </c>
      <c r="AH69" s="386">
        <v>0</v>
      </c>
      <c r="AI69" s="386">
        <v>0</v>
      </c>
      <c r="AJ69" s="386">
        <v>0</v>
      </c>
      <c r="AK69" s="386">
        <v>0</v>
      </c>
      <c r="AL69" s="386">
        <v>0</v>
      </c>
      <c r="AM69" s="386">
        <v>0</v>
      </c>
      <c r="AN69" s="386">
        <v>0</v>
      </c>
      <c r="AO69" s="386">
        <v>0</v>
      </c>
      <c r="AP69" s="386">
        <v>0</v>
      </c>
      <c r="AQ69" s="386">
        <v>0</v>
      </c>
      <c r="AR69" s="386">
        <v>0</v>
      </c>
      <c r="AS69" s="386">
        <v>0</v>
      </c>
      <c r="AT69" s="386">
        <v>0</v>
      </c>
      <c r="AU69" s="386">
        <v>0</v>
      </c>
      <c r="AV69" s="386">
        <v>0</v>
      </c>
      <c r="AW69" s="386">
        <v>0</v>
      </c>
      <c r="AX69" s="386">
        <v>0</v>
      </c>
      <c r="AY69" s="386">
        <v>0</v>
      </c>
      <c r="AZ69" s="386">
        <v>0</v>
      </c>
      <c r="BA69" s="386">
        <v>0</v>
      </c>
      <c r="BB69" s="386">
        <v>0</v>
      </c>
      <c r="BC69" s="386">
        <v>0</v>
      </c>
      <c r="BD69" s="386">
        <v>0</v>
      </c>
      <c r="BE69" s="386">
        <v>0</v>
      </c>
      <c r="BF69" s="386">
        <v>0</v>
      </c>
      <c r="BG69" s="386">
        <v>0</v>
      </c>
      <c r="BH69" s="386">
        <v>0</v>
      </c>
      <c r="BI69" s="386">
        <v>0</v>
      </c>
      <c r="BJ69" s="386">
        <v>0</v>
      </c>
      <c r="BK69" s="386">
        <v>0</v>
      </c>
      <c r="BL69" s="386">
        <v>0</v>
      </c>
      <c r="BM69" s="386">
        <v>0</v>
      </c>
      <c r="BN69" s="386">
        <v>0</v>
      </c>
      <c r="BO69" s="386">
        <v>1</v>
      </c>
      <c r="BP69" s="386">
        <v>0</v>
      </c>
      <c r="BQ69" s="386">
        <v>0</v>
      </c>
      <c r="BR69" s="386">
        <v>0</v>
      </c>
      <c r="BS69" s="386">
        <v>0</v>
      </c>
      <c r="BT69" s="386">
        <v>0</v>
      </c>
      <c r="BU69" s="386">
        <v>0</v>
      </c>
      <c r="BV69" s="386">
        <v>0</v>
      </c>
      <c r="BW69" s="386">
        <v>0</v>
      </c>
      <c r="BX69" s="386">
        <v>0</v>
      </c>
      <c r="BY69" s="386">
        <v>0</v>
      </c>
      <c r="BZ69" s="386">
        <v>0</v>
      </c>
      <c r="CA69" s="386">
        <v>0</v>
      </c>
      <c r="CB69" s="386">
        <v>0</v>
      </c>
      <c r="CC69" s="386">
        <v>0</v>
      </c>
      <c r="CD69" s="386">
        <v>0</v>
      </c>
      <c r="CE69" s="386">
        <v>0</v>
      </c>
      <c r="CF69" s="386">
        <v>0</v>
      </c>
      <c r="CG69" s="386">
        <v>0</v>
      </c>
      <c r="CH69" s="386">
        <v>0</v>
      </c>
      <c r="CI69" s="386">
        <v>0</v>
      </c>
      <c r="CJ69" s="386">
        <v>0</v>
      </c>
      <c r="CK69" s="386">
        <v>0</v>
      </c>
      <c r="CL69" s="386">
        <v>0</v>
      </c>
      <c r="CM69" s="386">
        <v>0</v>
      </c>
      <c r="CN69" s="386">
        <v>0</v>
      </c>
      <c r="CO69" s="386">
        <v>0</v>
      </c>
      <c r="CP69" s="386">
        <v>0</v>
      </c>
      <c r="CQ69" s="386">
        <v>0</v>
      </c>
      <c r="CR69" s="386">
        <v>0</v>
      </c>
      <c r="CS69" s="386">
        <v>0</v>
      </c>
      <c r="CT69" s="386">
        <v>0</v>
      </c>
      <c r="CU69" s="386">
        <v>0</v>
      </c>
      <c r="CV69" s="386">
        <v>0</v>
      </c>
      <c r="CW69" s="386">
        <v>0</v>
      </c>
      <c r="CX69" s="386">
        <v>0</v>
      </c>
      <c r="CY69" s="386">
        <v>0</v>
      </c>
      <c r="CZ69" s="386">
        <v>0</v>
      </c>
      <c r="DA69" s="386">
        <v>0</v>
      </c>
      <c r="DB69" s="386">
        <v>0</v>
      </c>
      <c r="DC69" s="386">
        <v>0</v>
      </c>
      <c r="DD69" s="386">
        <v>0</v>
      </c>
      <c r="DE69" s="386">
        <v>0</v>
      </c>
      <c r="DF69" s="387">
        <v>0</v>
      </c>
    </row>
    <row r="70" spans="1:110" s="381" customFormat="1">
      <c r="A70" s="304" t="s">
        <v>324</v>
      </c>
      <c r="B70" s="305" t="s">
        <v>704</v>
      </c>
      <c r="C70" s="388">
        <v>0</v>
      </c>
      <c r="D70" s="389">
        <v>0</v>
      </c>
      <c r="E70" s="389">
        <v>0</v>
      </c>
      <c r="F70" s="389">
        <v>0</v>
      </c>
      <c r="G70" s="389">
        <v>0</v>
      </c>
      <c r="H70" s="389">
        <v>0</v>
      </c>
      <c r="I70" s="389">
        <v>0</v>
      </c>
      <c r="J70" s="389">
        <v>0</v>
      </c>
      <c r="K70" s="389">
        <v>0</v>
      </c>
      <c r="L70" s="389">
        <v>0</v>
      </c>
      <c r="M70" s="389">
        <v>0</v>
      </c>
      <c r="N70" s="389">
        <v>0</v>
      </c>
      <c r="O70" s="389">
        <v>0</v>
      </c>
      <c r="P70" s="389">
        <v>0</v>
      </c>
      <c r="Q70" s="389">
        <v>0</v>
      </c>
      <c r="R70" s="389">
        <v>0</v>
      </c>
      <c r="S70" s="389">
        <v>0</v>
      </c>
      <c r="T70" s="389">
        <v>0</v>
      </c>
      <c r="U70" s="389">
        <v>0</v>
      </c>
      <c r="V70" s="389">
        <v>0</v>
      </c>
      <c r="W70" s="389">
        <v>0</v>
      </c>
      <c r="X70" s="389">
        <v>0</v>
      </c>
      <c r="Y70" s="389">
        <v>0</v>
      </c>
      <c r="Z70" s="389">
        <v>0</v>
      </c>
      <c r="AA70" s="389">
        <v>0</v>
      </c>
      <c r="AB70" s="389">
        <v>0</v>
      </c>
      <c r="AC70" s="389">
        <v>0</v>
      </c>
      <c r="AD70" s="389">
        <v>0</v>
      </c>
      <c r="AE70" s="389">
        <v>0</v>
      </c>
      <c r="AF70" s="389">
        <v>0</v>
      </c>
      <c r="AG70" s="389">
        <v>0</v>
      </c>
      <c r="AH70" s="389">
        <v>0</v>
      </c>
      <c r="AI70" s="389">
        <v>0</v>
      </c>
      <c r="AJ70" s="389">
        <v>0</v>
      </c>
      <c r="AK70" s="389">
        <v>0</v>
      </c>
      <c r="AL70" s="389">
        <v>0</v>
      </c>
      <c r="AM70" s="389">
        <v>0</v>
      </c>
      <c r="AN70" s="389">
        <v>0</v>
      </c>
      <c r="AO70" s="389">
        <v>0</v>
      </c>
      <c r="AP70" s="389">
        <v>0</v>
      </c>
      <c r="AQ70" s="389">
        <v>0</v>
      </c>
      <c r="AR70" s="389">
        <v>0</v>
      </c>
      <c r="AS70" s="389">
        <v>0</v>
      </c>
      <c r="AT70" s="389">
        <v>0</v>
      </c>
      <c r="AU70" s="389">
        <v>0</v>
      </c>
      <c r="AV70" s="389">
        <v>0</v>
      </c>
      <c r="AW70" s="389">
        <v>0</v>
      </c>
      <c r="AX70" s="389">
        <v>0</v>
      </c>
      <c r="AY70" s="389">
        <v>0</v>
      </c>
      <c r="AZ70" s="389">
        <v>0</v>
      </c>
      <c r="BA70" s="389">
        <v>0</v>
      </c>
      <c r="BB70" s="389">
        <v>0</v>
      </c>
      <c r="BC70" s="389">
        <v>0</v>
      </c>
      <c r="BD70" s="389">
        <v>0</v>
      </c>
      <c r="BE70" s="389">
        <v>0</v>
      </c>
      <c r="BF70" s="389">
        <v>0</v>
      </c>
      <c r="BG70" s="389">
        <v>0</v>
      </c>
      <c r="BH70" s="389">
        <v>0</v>
      </c>
      <c r="BI70" s="389">
        <v>0</v>
      </c>
      <c r="BJ70" s="389">
        <v>0</v>
      </c>
      <c r="BK70" s="389">
        <v>0</v>
      </c>
      <c r="BL70" s="389">
        <v>0</v>
      </c>
      <c r="BM70" s="389">
        <v>0</v>
      </c>
      <c r="BN70" s="389">
        <v>0</v>
      </c>
      <c r="BO70" s="389">
        <v>0</v>
      </c>
      <c r="BP70" s="389">
        <v>0.67070869350785123</v>
      </c>
      <c r="BQ70" s="389">
        <v>0</v>
      </c>
      <c r="BR70" s="389">
        <v>0</v>
      </c>
      <c r="BS70" s="389">
        <v>0</v>
      </c>
      <c r="BT70" s="389">
        <v>0</v>
      </c>
      <c r="BU70" s="389">
        <v>0</v>
      </c>
      <c r="BV70" s="389">
        <v>0</v>
      </c>
      <c r="BW70" s="389">
        <v>0</v>
      </c>
      <c r="BX70" s="389">
        <v>0</v>
      </c>
      <c r="BY70" s="389">
        <v>0</v>
      </c>
      <c r="BZ70" s="389">
        <v>0</v>
      </c>
      <c r="CA70" s="389">
        <v>0</v>
      </c>
      <c r="CB70" s="389">
        <v>0</v>
      </c>
      <c r="CC70" s="389">
        <v>0</v>
      </c>
      <c r="CD70" s="389">
        <v>0</v>
      </c>
      <c r="CE70" s="389">
        <v>0</v>
      </c>
      <c r="CF70" s="389">
        <v>0</v>
      </c>
      <c r="CG70" s="389">
        <v>0</v>
      </c>
      <c r="CH70" s="389">
        <v>0</v>
      </c>
      <c r="CI70" s="389">
        <v>0</v>
      </c>
      <c r="CJ70" s="389">
        <v>0</v>
      </c>
      <c r="CK70" s="389">
        <v>0</v>
      </c>
      <c r="CL70" s="389">
        <v>0</v>
      </c>
      <c r="CM70" s="389">
        <v>0</v>
      </c>
      <c r="CN70" s="389">
        <v>0</v>
      </c>
      <c r="CO70" s="389">
        <v>0</v>
      </c>
      <c r="CP70" s="389">
        <v>0</v>
      </c>
      <c r="CQ70" s="389">
        <v>0</v>
      </c>
      <c r="CR70" s="389">
        <v>0</v>
      </c>
      <c r="CS70" s="389">
        <v>0</v>
      </c>
      <c r="CT70" s="389">
        <v>0</v>
      </c>
      <c r="CU70" s="389">
        <v>0</v>
      </c>
      <c r="CV70" s="389">
        <v>0</v>
      </c>
      <c r="CW70" s="389">
        <v>0</v>
      </c>
      <c r="CX70" s="389">
        <v>0</v>
      </c>
      <c r="CY70" s="389">
        <v>0</v>
      </c>
      <c r="CZ70" s="389">
        <v>0</v>
      </c>
      <c r="DA70" s="389">
        <v>0</v>
      </c>
      <c r="DB70" s="389">
        <v>0</v>
      </c>
      <c r="DC70" s="389">
        <v>0</v>
      </c>
      <c r="DD70" s="389">
        <v>0</v>
      </c>
      <c r="DE70" s="389">
        <v>0</v>
      </c>
      <c r="DF70" s="390">
        <v>0</v>
      </c>
    </row>
    <row r="71" spans="1:110" s="381" customFormat="1">
      <c r="A71" s="298" t="s">
        <v>325</v>
      </c>
      <c r="B71" s="299" t="s">
        <v>561</v>
      </c>
      <c r="C71" s="382">
        <v>0</v>
      </c>
      <c r="D71" s="383">
        <v>0</v>
      </c>
      <c r="E71" s="383">
        <v>0</v>
      </c>
      <c r="F71" s="383">
        <v>0</v>
      </c>
      <c r="G71" s="383">
        <v>0</v>
      </c>
      <c r="H71" s="383">
        <v>0</v>
      </c>
      <c r="I71" s="383">
        <v>0</v>
      </c>
      <c r="J71" s="383">
        <v>0</v>
      </c>
      <c r="K71" s="383">
        <v>0</v>
      </c>
      <c r="L71" s="383">
        <v>0</v>
      </c>
      <c r="M71" s="383">
        <v>0</v>
      </c>
      <c r="N71" s="383">
        <v>0</v>
      </c>
      <c r="O71" s="383">
        <v>0</v>
      </c>
      <c r="P71" s="383">
        <v>0</v>
      </c>
      <c r="Q71" s="383">
        <v>0</v>
      </c>
      <c r="R71" s="383">
        <v>0</v>
      </c>
      <c r="S71" s="383">
        <v>0</v>
      </c>
      <c r="T71" s="383">
        <v>0</v>
      </c>
      <c r="U71" s="383">
        <v>0</v>
      </c>
      <c r="V71" s="383">
        <v>0</v>
      </c>
      <c r="W71" s="383">
        <v>0</v>
      </c>
      <c r="X71" s="383">
        <v>0</v>
      </c>
      <c r="Y71" s="383">
        <v>0</v>
      </c>
      <c r="Z71" s="383">
        <v>0</v>
      </c>
      <c r="AA71" s="383">
        <v>0</v>
      </c>
      <c r="AB71" s="383">
        <v>0</v>
      </c>
      <c r="AC71" s="383">
        <v>0</v>
      </c>
      <c r="AD71" s="383">
        <v>0</v>
      </c>
      <c r="AE71" s="383">
        <v>0</v>
      </c>
      <c r="AF71" s="383">
        <v>0</v>
      </c>
      <c r="AG71" s="383">
        <v>0</v>
      </c>
      <c r="AH71" s="383">
        <v>0</v>
      </c>
      <c r="AI71" s="383">
        <v>0</v>
      </c>
      <c r="AJ71" s="383">
        <v>0</v>
      </c>
      <c r="AK71" s="383">
        <v>0</v>
      </c>
      <c r="AL71" s="383">
        <v>0</v>
      </c>
      <c r="AM71" s="383">
        <v>0</v>
      </c>
      <c r="AN71" s="383">
        <v>0</v>
      </c>
      <c r="AO71" s="383">
        <v>0</v>
      </c>
      <c r="AP71" s="383">
        <v>0</v>
      </c>
      <c r="AQ71" s="383">
        <v>0</v>
      </c>
      <c r="AR71" s="383">
        <v>0</v>
      </c>
      <c r="AS71" s="383">
        <v>0</v>
      </c>
      <c r="AT71" s="383">
        <v>0</v>
      </c>
      <c r="AU71" s="383">
        <v>0</v>
      </c>
      <c r="AV71" s="383">
        <v>0</v>
      </c>
      <c r="AW71" s="383">
        <v>0</v>
      </c>
      <c r="AX71" s="383">
        <v>0</v>
      </c>
      <c r="AY71" s="383">
        <v>0</v>
      </c>
      <c r="AZ71" s="383">
        <v>0</v>
      </c>
      <c r="BA71" s="383">
        <v>0</v>
      </c>
      <c r="BB71" s="383">
        <v>0</v>
      </c>
      <c r="BC71" s="383">
        <v>0</v>
      </c>
      <c r="BD71" s="383">
        <v>0</v>
      </c>
      <c r="BE71" s="383">
        <v>0</v>
      </c>
      <c r="BF71" s="383">
        <v>0</v>
      </c>
      <c r="BG71" s="383">
        <v>0</v>
      </c>
      <c r="BH71" s="383">
        <v>0</v>
      </c>
      <c r="BI71" s="383">
        <v>0</v>
      </c>
      <c r="BJ71" s="383">
        <v>0</v>
      </c>
      <c r="BK71" s="383">
        <v>0</v>
      </c>
      <c r="BL71" s="383">
        <v>0</v>
      </c>
      <c r="BM71" s="383">
        <v>0</v>
      </c>
      <c r="BN71" s="383">
        <v>0</v>
      </c>
      <c r="BO71" s="383">
        <v>0</v>
      </c>
      <c r="BP71" s="383">
        <v>0</v>
      </c>
      <c r="BQ71" s="383">
        <v>0.67378465335625193</v>
      </c>
      <c r="BR71" s="383">
        <v>0</v>
      </c>
      <c r="BS71" s="383">
        <v>0</v>
      </c>
      <c r="BT71" s="383">
        <v>0</v>
      </c>
      <c r="BU71" s="383">
        <v>0</v>
      </c>
      <c r="BV71" s="383">
        <v>0</v>
      </c>
      <c r="BW71" s="383">
        <v>0</v>
      </c>
      <c r="BX71" s="383">
        <v>0</v>
      </c>
      <c r="BY71" s="383">
        <v>0</v>
      </c>
      <c r="BZ71" s="383">
        <v>0</v>
      </c>
      <c r="CA71" s="383">
        <v>0</v>
      </c>
      <c r="CB71" s="383">
        <v>0</v>
      </c>
      <c r="CC71" s="383">
        <v>0</v>
      </c>
      <c r="CD71" s="383">
        <v>0</v>
      </c>
      <c r="CE71" s="383">
        <v>0</v>
      </c>
      <c r="CF71" s="383">
        <v>0</v>
      </c>
      <c r="CG71" s="383">
        <v>0</v>
      </c>
      <c r="CH71" s="383">
        <v>0</v>
      </c>
      <c r="CI71" s="383">
        <v>0</v>
      </c>
      <c r="CJ71" s="383">
        <v>0</v>
      </c>
      <c r="CK71" s="383">
        <v>0</v>
      </c>
      <c r="CL71" s="383">
        <v>0</v>
      </c>
      <c r="CM71" s="383">
        <v>0</v>
      </c>
      <c r="CN71" s="383">
        <v>0</v>
      </c>
      <c r="CO71" s="383">
        <v>0</v>
      </c>
      <c r="CP71" s="383">
        <v>0</v>
      </c>
      <c r="CQ71" s="383">
        <v>0</v>
      </c>
      <c r="CR71" s="383">
        <v>0</v>
      </c>
      <c r="CS71" s="383">
        <v>0</v>
      </c>
      <c r="CT71" s="383">
        <v>0</v>
      </c>
      <c r="CU71" s="383">
        <v>0</v>
      </c>
      <c r="CV71" s="383">
        <v>0</v>
      </c>
      <c r="CW71" s="383">
        <v>0</v>
      </c>
      <c r="CX71" s="383">
        <v>0</v>
      </c>
      <c r="CY71" s="383">
        <v>0</v>
      </c>
      <c r="CZ71" s="383">
        <v>0</v>
      </c>
      <c r="DA71" s="383">
        <v>0</v>
      </c>
      <c r="DB71" s="383">
        <v>0</v>
      </c>
      <c r="DC71" s="383">
        <v>0</v>
      </c>
      <c r="DD71" s="383">
        <v>0</v>
      </c>
      <c r="DE71" s="383">
        <v>0</v>
      </c>
      <c r="DF71" s="384">
        <v>0</v>
      </c>
    </row>
    <row r="72" spans="1:110" s="381" customFormat="1">
      <c r="A72" s="298" t="s">
        <v>326</v>
      </c>
      <c r="B72" s="299" t="s">
        <v>562</v>
      </c>
      <c r="C72" s="382">
        <v>0</v>
      </c>
      <c r="D72" s="383">
        <v>0</v>
      </c>
      <c r="E72" s="383">
        <v>0</v>
      </c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v>0</v>
      </c>
      <c r="L72" s="383">
        <v>0</v>
      </c>
      <c r="M72" s="383">
        <v>0</v>
      </c>
      <c r="N72" s="383">
        <v>0</v>
      </c>
      <c r="O72" s="383">
        <v>0</v>
      </c>
      <c r="P72" s="383">
        <v>0</v>
      </c>
      <c r="Q72" s="383">
        <v>0</v>
      </c>
      <c r="R72" s="383">
        <v>0</v>
      </c>
      <c r="S72" s="383">
        <v>0</v>
      </c>
      <c r="T72" s="383">
        <v>0</v>
      </c>
      <c r="U72" s="383">
        <v>0</v>
      </c>
      <c r="V72" s="383">
        <v>0</v>
      </c>
      <c r="W72" s="383">
        <v>0</v>
      </c>
      <c r="X72" s="383">
        <v>0</v>
      </c>
      <c r="Y72" s="383">
        <v>0</v>
      </c>
      <c r="Z72" s="383">
        <v>0</v>
      </c>
      <c r="AA72" s="383">
        <v>0</v>
      </c>
      <c r="AB72" s="383">
        <v>0</v>
      </c>
      <c r="AC72" s="383">
        <v>0</v>
      </c>
      <c r="AD72" s="383">
        <v>0</v>
      </c>
      <c r="AE72" s="383">
        <v>0</v>
      </c>
      <c r="AF72" s="383">
        <v>0</v>
      </c>
      <c r="AG72" s="383">
        <v>0</v>
      </c>
      <c r="AH72" s="383">
        <v>0</v>
      </c>
      <c r="AI72" s="383">
        <v>0</v>
      </c>
      <c r="AJ72" s="383">
        <v>0</v>
      </c>
      <c r="AK72" s="383">
        <v>0</v>
      </c>
      <c r="AL72" s="383">
        <v>0</v>
      </c>
      <c r="AM72" s="383">
        <v>0</v>
      </c>
      <c r="AN72" s="383">
        <v>0</v>
      </c>
      <c r="AO72" s="383">
        <v>0</v>
      </c>
      <c r="AP72" s="383">
        <v>0</v>
      </c>
      <c r="AQ72" s="383">
        <v>0</v>
      </c>
      <c r="AR72" s="383">
        <v>0</v>
      </c>
      <c r="AS72" s="383">
        <v>0</v>
      </c>
      <c r="AT72" s="383">
        <v>0</v>
      </c>
      <c r="AU72" s="383">
        <v>0</v>
      </c>
      <c r="AV72" s="383">
        <v>0</v>
      </c>
      <c r="AW72" s="383">
        <v>0</v>
      </c>
      <c r="AX72" s="383">
        <v>0</v>
      </c>
      <c r="AY72" s="383">
        <v>0</v>
      </c>
      <c r="AZ72" s="383">
        <v>0</v>
      </c>
      <c r="BA72" s="383">
        <v>0</v>
      </c>
      <c r="BB72" s="383">
        <v>0</v>
      </c>
      <c r="BC72" s="383">
        <v>0</v>
      </c>
      <c r="BD72" s="383">
        <v>0</v>
      </c>
      <c r="BE72" s="383">
        <v>0</v>
      </c>
      <c r="BF72" s="383">
        <v>0</v>
      </c>
      <c r="BG72" s="383">
        <v>0</v>
      </c>
      <c r="BH72" s="383">
        <v>0</v>
      </c>
      <c r="BI72" s="383">
        <v>0</v>
      </c>
      <c r="BJ72" s="383">
        <v>0</v>
      </c>
      <c r="BK72" s="383">
        <v>0</v>
      </c>
      <c r="BL72" s="383">
        <v>0</v>
      </c>
      <c r="BM72" s="383">
        <v>0</v>
      </c>
      <c r="BN72" s="383">
        <v>0</v>
      </c>
      <c r="BO72" s="383">
        <v>0</v>
      </c>
      <c r="BP72" s="383">
        <v>0</v>
      </c>
      <c r="BQ72" s="383">
        <v>0</v>
      </c>
      <c r="BR72" s="383">
        <v>0.99981852377338565</v>
      </c>
      <c r="BS72" s="383">
        <v>0</v>
      </c>
      <c r="BT72" s="383">
        <v>0</v>
      </c>
      <c r="BU72" s="383">
        <v>0</v>
      </c>
      <c r="BV72" s="383">
        <v>0</v>
      </c>
      <c r="BW72" s="383">
        <v>0</v>
      </c>
      <c r="BX72" s="383">
        <v>0</v>
      </c>
      <c r="BY72" s="383">
        <v>0</v>
      </c>
      <c r="BZ72" s="383">
        <v>0</v>
      </c>
      <c r="CA72" s="383">
        <v>0</v>
      </c>
      <c r="CB72" s="383">
        <v>0</v>
      </c>
      <c r="CC72" s="383">
        <v>0</v>
      </c>
      <c r="CD72" s="383">
        <v>0</v>
      </c>
      <c r="CE72" s="383">
        <v>0</v>
      </c>
      <c r="CF72" s="383">
        <v>0</v>
      </c>
      <c r="CG72" s="383">
        <v>0</v>
      </c>
      <c r="CH72" s="383">
        <v>0</v>
      </c>
      <c r="CI72" s="383">
        <v>0</v>
      </c>
      <c r="CJ72" s="383">
        <v>0</v>
      </c>
      <c r="CK72" s="383">
        <v>0</v>
      </c>
      <c r="CL72" s="383">
        <v>0</v>
      </c>
      <c r="CM72" s="383">
        <v>0</v>
      </c>
      <c r="CN72" s="383">
        <v>0</v>
      </c>
      <c r="CO72" s="383">
        <v>0</v>
      </c>
      <c r="CP72" s="383">
        <v>0</v>
      </c>
      <c r="CQ72" s="383">
        <v>0</v>
      </c>
      <c r="CR72" s="383">
        <v>0</v>
      </c>
      <c r="CS72" s="383">
        <v>0</v>
      </c>
      <c r="CT72" s="383">
        <v>0</v>
      </c>
      <c r="CU72" s="383">
        <v>0</v>
      </c>
      <c r="CV72" s="383">
        <v>0</v>
      </c>
      <c r="CW72" s="383">
        <v>0</v>
      </c>
      <c r="CX72" s="383">
        <v>0</v>
      </c>
      <c r="CY72" s="383">
        <v>0</v>
      </c>
      <c r="CZ72" s="383">
        <v>0</v>
      </c>
      <c r="DA72" s="383">
        <v>0</v>
      </c>
      <c r="DB72" s="383">
        <v>0</v>
      </c>
      <c r="DC72" s="383">
        <v>0</v>
      </c>
      <c r="DD72" s="383">
        <v>0</v>
      </c>
      <c r="DE72" s="383">
        <v>0</v>
      </c>
      <c r="DF72" s="384">
        <v>0</v>
      </c>
    </row>
    <row r="73" spans="1:110" s="381" customFormat="1">
      <c r="A73" s="298" t="s">
        <v>327</v>
      </c>
      <c r="B73" s="299" t="s">
        <v>563</v>
      </c>
      <c r="C73" s="382">
        <v>0</v>
      </c>
      <c r="D73" s="383">
        <v>0</v>
      </c>
      <c r="E73" s="383">
        <v>0</v>
      </c>
      <c r="F73" s="383">
        <v>0</v>
      </c>
      <c r="G73" s="383">
        <v>0</v>
      </c>
      <c r="H73" s="383">
        <v>0</v>
      </c>
      <c r="I73" s="383">
        <v>0</v>
      </c>
      <c r="J73" s="383">
        <v>0</v>
      </c>
      <c r="K73" s="383">
        <v>0</v>
      </c>
      <c r="L73" s="383">
        <v>0</v>
      </c>
      <c r="M73" s="383">
        <v>0</v>
      </c>
      <c r="N73" s="383">
        <v>0</v>
      </c>
      <c r="O73" s="383">
        <v>0</v>
      </c>
      <c r="P73" s="383">
        <v>0</v>
      </c>
      <c r="Q73" s="383">
        <v>0</v>
      </c>
      <c r="R73" s="383">
        <v>0</v>
      </c>
      <c r="S73" s="383">
        <v>0</v>
      </c>
      <c r="T73" s="383">
        <v>0</v>
      </c>
      <c r="U73" s="383">
        <v>0</v>
      </c>
      <c r="V73" s="383">
        <v>0</v>
      </c>
      <c r="W73" s="383">
        <v>0</v>
      </c>
      <c r="X73" s="383">
        <v>0</v>
      </c>
      <c r="Y73" s="383">
        <v>0</v>
      </c>
      <c r="Z73" s="383">
        <v>0</v>
      </c>
      <c r="AA73" s="383">
        <v>0</v>
      </c>
      <c r="AB73" s="383">
        <v>0</v>
      </c>
      <c r="AC73" s="383">
        <v>0</v>
      </c>
      <c r="AD73" s="383">
        <v>0</v>
      </c>
      <c r="AE73" s="383">
        <v>0</v>
      </c>
      <c r="AF73" s="383">
        <v>0</v>
      </c>
      <c r="AG73" s="383">
        <v>0</v>
      </c>
      <c r="AH73" s="383">
        <v>0</v>
      </c>
      <c r="AI73" s="383">
        <v>0</v>
      </c>
      <c r="AJ73" s="383">
        <v>0</v>
      </c>
      <c r="AK73" s="383">
        <v>0</v>
      </c>
      <c r="AL73" s="383">
        <v>0</v>
      </c>
      <c r="AM73" s="383">
        <v>0</v>
      </c>
      <c r="AN73" s="383">
        <v>0</v>
      </c>
      <c r="AO73" s="383">
        <v>0</v>
      </c>
      <c r="AP73" s="383">
        <v>0</v>
      </c>
      <c r="AQ73" s="383">
        <v>0</v>
      </c>
      <c r="AR73" s="383">
        <v>0</v>
      </c>
      <c r="AS73" s="383">
        <v>0</v>
      </c>
      <c r="AT73" s="383">
        <v>0</v>
      </c>
      <c r="AU73" s="383">
        <v>0</v>
      </c>
      <c r="AV73" s="383">
        <v>0</v>
      </c>
      <c r="AW73" s="383">
        <v>0</v>
      </c>
      <c r="AX73" s="383">
        <v>0</v>
      </c>
      <c r="AY73" s="383">
        <v>0</v>
      </c>
      <c r="AZ73" s="383">
        <v>0</v>
      </c>
      <c r="BA73" s="383">
        <v>0</v>
      </c>
      <c r="BB73" s="383">
        <v>0</v>
      </c>
      <c r="BC73" s="383">
        <v>0</v>
      </c>
      <c r="BD73" s="383">
        <v>0</v>
      </c>
      <c r="BE73" s="383">
        <v>0</v>
      </c>
      <c r="BF73" s="383">
        <v>0</v>
      </c>
      <c r="BG73" s="383">
        <v>0</v>
      </c>
      <c r="BH73" s="383">
        <v>0</v>
      </c>
      <c r="BI73" s="383">
        <v>0</v>
      </c>
      <c r="BJ73" s="383">
        <v>0</v>
      </c>
      <c r="BK73" s="383">
        <v>0</v>
      </c>
      <c r="BL73" s="383">
        <v>0</v>
      </c>
      <c r="BM73" s="383">
        <v>0</v>
      </c>
      <c r="BN73" s="383">
        <v>0</v>
      </c>
      <c r="BO73" s="383">
        <v>0</v>
      </c>
      <c r="BP73" s="383">
        <v>0</v>
      </c>
      <c r="BQ73" s="383">
        <v>0</v>
      </c>
      <c r="BR73" s="383">
        <v>0</v>
      </c>
      <c r="BS73" s="383">
        <v>0.99586970355517668</v>
      </c>
      <c r="BT73" s="383">
        <v>0</v>
      </c>
      <c r="BU73" s="383">
        <v>0</v>
      </c>
      <c r="BV73" s="383">
        <v>0</v>
      </c>
      <c r="BW73" s="383">
        <v>0</v>
      </c>
      <c r="BX73" s="383">
        <v>0</v>
      </c>
      <c r="BY73" s="383">
        <v>0</v>
      </c>
      <c r="BZ73" s="383">
        <v>0</v>
      </c>
      <c r="CA73" s="383">
        <v>0</v>
      </c>
      <c r="CB73" s="383">
        <v>0</v>
      </c>
      <c r="CC73" s="383">
        <v>0</v>
      </c>
      <c r="CD73" s="383">
        <v>0</v>
      </c>
      <c r="CE73" s="383">
        <v>0</v>
      </c>
      <c r="CF73" s="383">
        <v>0</v>
      </c>
      <c r="CG73" s="383">
        <v>0</v>
      </c>
      <c r="CH73" s="383">
        <v>0</v>
      </c>
      <c r="CI73" s="383">
        <v>0</v>
      </c>
      <c r="CJ73" s="383">
        <v>0</v>
      </c>
      <c r="CK73" s="383">
        <v>0</v>
      </c>
      <c r="CL73" s="383">
        <v>0</v>
      </c>
      <c r="CM73" s="383">
        <v>0</v>
      </c>
      <c r="CN73" s="383">
        <v>0</v>
      </c>
      <c r="CO73" s="383">
        <v>0</v>
      </c>
      <c r="CP73" s="383">
        <v>0</v>
      </c>
      <c r="CQ73" s="383">
        <v>0</v>
      </c>
      <c r="CR73" s="383">
        <v>0</v>
      </c>
      <c r="CS73" s="383">
        <v>0</v>
      </c>
      <c r="CT73" s="383">
        <v>0</v>
      </c>
      <c r="CU73" s="383">
        <v>0</v>
      </c>
      <c r="CV73" s="383">
        <v>0</v>
      </c>
      <c r="CW73" s="383">
        <v>0</v>
      </c>
      <c r="CX73" s="383">
        <v>0</v>
      </c>
      <c r="CY73" s="383">
        <v>0</v>
      </c>
      <c r="CZ73" s="383">
        <v>0</v>
      </c>
      <c r="DA73" s="383">
        <v>0</v>
      </c>
      <c r="DB73" s="383">
        <v>0</v>
      </c>
      <c r="DC73" s="383">
        <v>0</v>
      </c>
      <c r="DD73" s="383">
        <v>0</v>
      </c>
      <c r="DE73" s="383">
        <v>0</v>
      </c>
      <c r="DF73" s="384">
        <v>0</v>
      </c>
    </row>
    <row r="74" spans="1:110" s="381" customFormat="1">
      <c r="A74" s="300" t="s">
        <v>328</v>
      </c>
      <c r="B74" s="301" t="s">
        <v>564</v>
      </c>
      <c r="C74" s="385">
        <v>0</v>
      </c>
      <c r="D74" s="386">
        <v>0</v>
      </c>
      <c r="E74" s="386">
        <v>0</v>
      </c>
      <c r="F74" s="386">
        <v>0</v>
      </c>
      <c r="G74" s="386">
        <v>0</v>
      </c>
      <c r="H74" s="386">
        <v>0</v>
      </c>
      <c r="I74" s="386">
        <v>0</v>
      </c>
      <c r="J74" s="386">
        <v>0</v>
      </c>
      <c r="K74" s="386">
        <v>0</v>
      </c>
      <c r="L74" s="386">
        <v>0</v>
      </c>
      <c r="M74" s="386">
        <v>0</v>
      </c>
      <c r="N74" s="386">
        <v>0</v>
      </c>
      <c r="O74" s="386">
        <v>0</v>
      </c>
      <c r="P74" s="386">
        <v>0</v>
      </c>
      <c r="Q74" s="386">
        <v>0</v>
      </c>
      <c r="R74" s="386">
        <v>0</v>
      </c>
      <c r="S74" s="386">
        <v>0</v>
      </c>
      <c r="T74" s="386">
        <v>0</v>
      </c>
      <c r="U74" s="386">
        <v>0</v>
      </c>
      <c r="V74" s="386">
        <v>0</v>
      </c>
      <c r="W74" s="386">
        <v>0</v>
      </c>
      <c r="X74" s="386">
        <v>0</v>
      </c>
      <c r="Y74" s="386">
        <v>0</v>
      </c>
      <c r="Z74" s="386">
        <v>0</v>
      </c>
      <c r="AA74" s="386">
        <v>0</v>
      </c>
      <c r="AB74" s="386">
        <v>0</v>
      </c>
      <c r="AC74" s="386">
        <v>0</v>
      </c>
      <c r="AD74" s="386">
        <v>0</v>
      </c>
      <c r="AE74" s="386">
        <v>0</v>
      </c>
      <c r="AF74" s="386">
        <v>0</v>
      </c>
      <c r="AG74" s="386">
        <v>0</v>
      </c>
      <c r="AH74" s="386">
        <v>0</v>
      </c>
      <c r="AI74" s="386">
        <v>0</v>
      </c>
      <c r="AJ74" s="386">
        <v>0</v>
      </c>
      <c r="AK74" s="386">
        <v>0</v>
      </c>
      <c r="AL74" s="386">
        <v>0</v>
      </c>
      <c r="AM74" s="386">
        <v>0</v>
      </c>
      <c r="AN74" s="386">
        <v>0</v>
      </c>
      <c r="AO74" s="386">
        <v>0</v>
      </c>
      <c r="AP74" s="386">
        <v>0</v>
      </c>
      <c r="AQ74" s="386">
        <v>0</v>
      </c>
      <c r="AR74" s="386">
        <v>0</v>
      </c>
      <c r="AS74" s="386">
        <v>0</v>
      </c>
      <c r="AT74" s="386">
        <v>0</v>
      </c>
      <c r="AU74" s="386">
        <v>0</v>
      </c>
      <c r="AV74" s="386">
        <v>0</v>
      </c>
      <c r="AW74" s="386">
        <v>0</v>
      </c>
      <c r="AX74" s="386">
        <v>0</v>
      </c>
      <c r="AY74" s="386">
        <v>0</v>
      </c>
      <c r="AZ74" s="386">
        <v>0</v>
      </c>
      <c r="BA74" s="386">
        <v>0</v>
      </c>
      <c r="BB74" s="386">
        <v>0</v>
      </c>
      <c r="BC74" s="386">
        <v>0</v>
      </c>
      <c r="BD74" s="386">
        <v>0</v>
      </c>
      <c r="BE74" s="386">
        <v>0</v>
      </c>
      <c r="BF74" s="386">
        <v>0</v>
      </c>
      <c r="BG74" s="386">
        <v>0</v>
      </c>
      <c r="BH74" s="386">
        <v>0</v>
      </c>
      <c r="BI74" s="386">
        <v>0</v>
      </c>
      <c r="BJ74" s="386">
        <v>0</v>
      </c>
      <c r="BK74" s="386">
        <v>0</v>
      </c>
      <c r="BL74" s="386">
        <v>0</v>
      </c>
      <c r="BM74" s="386">
        <v>0</v>
      </c>
      <c r="BN74" s="386">
        <v>0</v>
      </c>
      <c r="BO74" s="386">
        <v>0</v>
      </c>
      <c r="BP74" s="386">
        <v>0</v>
      </c>
      <c r="BQ74" s="386">
        <v>0</v>
      </c>
      <c r="BR74" s="386">
        <v>0</v>
      </c>
      <c r="BS74" s="386">
        <v>0</v>
      </c>
      <c r="BT74" s="386">
        <v>0.69088922230586802</v>
      </c>
      <c r="BU74" s="386">
        <v>0</v>
      </c>
      <c r="BV74" s="386">
        <v>0</v>
      </c>
      <c r="BW74" s="386">
        <v>0</v>
      </c>
      <c r="BX74" s="386">
        <v>0</v>
      </c>
      <c r="BY74" s="386">
        <v>0</v>
      </c>
      <c r="BZ74" s="386">
        <v>0</v>
      </c>
      <c r="CA74" s="386">
        <v>0</v>
      </c>
      <c r="CB74" s="386">
        <v>0</v>
      </c>
      <c r="CC74" s="386">
        <v>0</v>
      </c>
      <c r="CD74" s="386">
        <v>0</v>
      </c>
      <c r="CE74" s="386">
        <v>0</v>
      </c>
      <c r="CF74" s="386">
        <v>0</v>
      </c>
      <c r="CG74" s="386">
        <v>0</v>
      </c>
      <c r="CH74" s="386">
        <v>0</v>
      </c>
      <c r="CI74" s="386">
        <v>0</v>
      </c>
      <c r="CJ74" s="386">
        <v>0</v>
      </c>
      <c r="CK74" s="386">
        <v>0</v>
      </c>
      <c r="CL74" s="386">
        <v>0</v>
      </c>
      <c r="CM74" s="386">
        <v>0</v>
      </c>
      <c r="CN74" s="386">
        <v>0</v>
      </c>
      <c r="CO74" s="386">
        <v>0</v>
      </c>
      <c r="CP74" s="386">
        <v>0</v>
      </c>
      <c r="CQ74" s="386">
        <v>0</v>
      </c>
      <c r="CR74" s="386">
        <v>0</v>
      </c>
      <c r="CS74" s="386">
        <v>0</v>
      </c>
      <c r="CT74" s="386">
        <v>0</v>
      </c>
      <c r="CU74" s="386">
        <v>0</v>
      </c>
      <c r="CV74" s="386">
        <v>0</v>
      </c>
      <c r="CW74" s="386">
        <v>0</v>
      </c>
      <c r="CX74" s="386">
        <v>0</v>
      </c>
      <c r="CY74" s="386">
        <v>0</v>
      </c>
      <c r="CZ74" s="386">
        <v>0</v>
      </c>
      <c r="DA74" s="386">
        <v>0</v>
      </c>
      <c r="DB74" s="386">
        <v>0</v>
      </c>
      <c r="DC74" s="386">
        <v>0</v>
      </c>
      <c r="DD74" s="386">
        <v>0</v>
      </c>
      <c r="DE74" s="386">
        <v>0</v>
      </c>
      <c r="DF74" s="387">
        <v>0</v>
      </c>
    </row>
    <row r="75" spans="1:110" s="381" customFormat="1">
      <c r="A75" s="304" t="s">
        <v>329</v>
      </c>
      <c r="B75" s="305" t="s">
        <v>565</v>
      </c>
      <c r="C75" s="388">
        <v>0</v>
      </c>
      <c r="D75" s="389">
        <v>0</v>
      </c>
      <c r="E75" s="389">
        <v>0</v>
      </c>
      <c r="F75" s="389">
        <v>0</v>
      </c>
      <c r="G75" s="389">
        <v>0</v>
      </c>
      <c r="H75" s="389">
        <v>0</v>
      </c>
      <c r="I75" s="389">
        <v>0</v>
      </c>
      <c r="J75" s="389">
        <v>0</v>
      </c>
      <c r="K75" s="389">
        <v>0</v>
      </c>
      <c r="L75" s="389">
        <v>0</v>
      </c>
      <c r="M75" s="389">
        <v>0</v>
      </c>
      <c r="N75" s="389">
        <v>0</v>
      </c>
      <c r="O75" s="389">
        <v>0</v>
      </c>
      <c r="P75" s="389">
        <v>0</v>
      </c>
      <c r="Q75" s="389">
        <v>0</v>
      </c>
      <c r="R75" s="389">
        <v>0</v>
      </c>
      <c r="S75" s="389">
        <v>0</v>
      </c>
      <c r="T75" s="389">
        <v>0</v>
      </c>
      <c r="U75" s="389">
        <v>0</v>
      </c>
      <c r="V75" s="389">
        <v>0</v>
      </c>
      <c r="W75" s="389">
        <v>0</v>
      </c>
      <c r="X75" s="389">
        <v>0</v>
      </c>
      <c r="Y75" s="389">
        <v>0</v>
      </c>
      <c r="Z75" s="389">
        <v>0</v>
      </c>
      <c r="AA75" s="389">
        <v>0</v>
      </c>
      <c r="AB75" s="389">
        <v>0</v>
      </c>
      <c r="AC75" s="389">
        <v>0</v>
      </c>
      <c r="AD75" s="389">
        <v>0</v>
      </c>
      <c r="AE75" s="389">
        <v>0</v>
      </c>
      <c r="AF75" s="389">
        <v>0</v>
      </c>
      <c r="AG75" s="389">
        <v>0</v>
      </c>
      <c r="AH75" s="389">
        <v>0</v>
      </c>
      <c r="AI75" s="389">
        <v>0</v>
      </c>
      <c r="AJ75" s="389">
        <v>0</v>
      </c>
      <c r="AK75" s="389">
        <v>0</v>
      </c>
      <c r="AL75" s="389">
        <v>0</v>
      </c>
      <c r="AM75" s="389">
        <v>0</v>
      </c>
      <c r="AN75" s="389">
        <v>0</v>
      </c>
      <c r="AO75" s="389">
        <v>0</v>
      </c>
      <c r="AP75" s="389">
        <v>0</v>
      </c>
      <c r="AQ75" s="389">
        <v>0</v>
      </c>
      <c r="AR75" s="389">
        <v>0</v>
      </c>
      <c r="AS75" s="389">
        <v>0</v>
      </c>
      <c r="AT75" s="389">
        <v>0</v>
      </c>
      <c r="AU75" s="389">
        <v>0</v>
      </c>
      <c r="AV75" s="389">
        <v>0</v>
      </c>
      <c r="AW75" s="389">
        <v>0</v>
      </c>
      <c r="AX75" s="389">
        <v>0</v>
      </c>
      <c r="AY75" s="389">
        <v>0</v>
      </c>
      <c r="AZ75" s="389">
        <v>0</v>
      </c>
      <c r="BA75" s="389">
        <v>0</v>
      </c>
      <c r="BB75" s="389">
        <v>0</v>
      </c>
      <c r="BC75" s="389">
        <v>0</v>
      </c>
      <c r="BD75" s="389">
        <v>0</v>
      </c>
      <c r="BE75" s="389">
        <v>0</v>
      </c>
      <c r="BF75" s="389">
        <v>0</v>
      </c>
      <c r="BG75" s="389">
        <v>0</v>
      </c>
      <c r="BH75" s="389">
        <v>0</v>
      </c>
      <c r="BI75" s="389">
        <v>0</v>
      </c>
      <c r="BJ75" s="389">
        <v>0</v>
      </c>
      <c r="BK75" s="389">
        <v>0</v>
      </c>
      <c r="BL75" s="389">
        <v>0</v>
      </c>
      <c r="BM75" s="389">
        <v>0</v>
      </c>
      <c r="BN75" s="389">
        <v>0</v>
      </c>
      <c r="BO75" s="389">
        <v>0</v>
      </c>
      <c r="BP75" s="389">
        <v>0</v>
      </c>
      <c r="BQ75" s="389">
        <v>0</v>
      </c>
      <c r="BR75" s="389">
        <v>0</v>
      </c>
      <c r="BS75" s="389">
        <v>0</v>
      </c>
      <c r="BT75" s="389">
        <v>0</v>
      </c>
      <c r="BU75" s="389">
        <v>0.78382863959338211</v>
      </c>
      <c r="BV75" s="389">
        <v>0</v>
      </c>
      <c r="BW75" s="389">
        <v>0</v>
      </c>
      <c r="BX75" s="389">
        <v>0</v>
      </c>
      <c r="BY75" s="389">
        <v>0</v>
      </c>
      <c r="BZ75" s="389">
        <v>0</v>
      </c>
      <c r="CA75" s="389">
        <v>0</v>
      </c>
      <c r="CB75" s="389">
        <v>0</v>
      </c>
      <c r="CC75" s="389">
        <v>0</v>
      </c>
      <c r="CD75" s="389">
        <v>0</v>
      </c>
      <c r="CE75" s="389">
        <v>0</v>
      </c>
      <c r="CF75" s="389">
        <v>0</v>
      </c>
      <c r="CG75" s="389">
        <v>0</v>
      </c>
      <c r="CH75" s="389">
        <v>0</v>
      </c>
      <c r="CI75" s="389">
        <v>0</v>
      </c>
      <c r="CJ75" s="389">
        <v>0</v>
      </c>
      <c r="CK75" s="389">
        <v>0</v>
      </c>
      <c r="CL75" s="389">
        <v>0</v>
      </c>
      <c r="CM75" s="389">
        <v>0</v>
      </c>
      <c r="CN75" s="389">
        <v>0</v>
      </c>
      <c r="CO75" s="389">
        <v>0</v>
      </c>
      <c r="CP75" s="389">
        <v>0</v>
      </c>
      <c r="CQ75" s="389">
        <v>0</v>
      </c>
      <c r="CR75" s="389">
        <v>0</v>
      </c>
      <c r="CS75" s="389">
        <v>0</v>
      </c>
      <c r="CT75" s="389">
        <v>0</v>
      </c>
      <c r="CU75" s="389">
        <v>0</v>
      </c>
      <c r="CV75" s="389">
        <v>0</v>
      </c>
      <c r="CW75" s="389">
        <v>0</v>
      </c>
      <c r="CX75" s="389">
        <v>0</v>
      </c>
      <c r="CY75" s="389">
        <v>0</v>
      </c>
      <c r="CZ75" s="389">
        <v>0</v>
      </c>
      <c r="DA75" s="389">
        <v>0</v>
      </c>
      <c r="DB75" s="389">
        <v>0</v>
      </c>
      <c r="DC75" s="389">
        <v>0</v>
      </c>
      <c r="DD75" s="389">
        <v>0</v>
      </c>
      <c r="DE75" s="389">
        <v>0</v>
      </c>
      <c r="DF75" s="390">
        <v>0</v>
      </c>
    </row>
    <row r="76" spans="1:110" s="381" customFormat="1">
      <c r="A76" s="298" t="s">
        <v>330</v>
      </c>
      <c r="B76" s="299" t="s">
        <v>566</v>
      </c>
      <c r="C76" s="382">
        <v>0</v>
      </c>
      <c r="D76" s="383">
        <v>0</v>
      </c>
      <c r="E76" s="383">
        <v>0</v>
      </c>
      <c r="F76" s="383">
        <v>0</v>
      </c>
      <c r="G76" s="383">
        <v>0</v>
      </c>
      <c r="H76" s="383">
        <v>0</v>
      </c>
      <c r="I76" s="383">
        <v>0</v>
      </c>
      <c r="J76" s="383">
        <v>0</v>
      </c>
      <c r="K76" s="383">
        <v>0</v>
      </c>
      <c r="L76" s="383">
        <v>0</v>
      </c>
      <c r="M76" s="383">
        <v>0</v>
      </c>
      <c r="N76" s="383">
        <v>0</v>
      </c>
      <c r="O76" s="383">
        <v>0</v>
      </c>
      <c r="P76" s="383">
        <v>0</v>
      </c>
      <c r="Q76" s="383">
        <v>0</v>
      </c>
      <c r="R76" s="383">
        <v>0</v>
      </c>
      <c r="S76" s="383">
        <v>0</v>
      </c>
      <c r="T76" s="383">
        <v>0</v>
      </c>
      <c r="U76" s="383">
        <v>0</v>
      </c>
      <c r="V76" s="383">
        <v>0</v>
      </c>
      <c r="W76" s="383">
        <v>0</v>
      </c>
      <c r="X76" s="383">
        <v>0</v>
      </c>
      <c r="Y76" s="383">
        <v>0</v>
      </c>
      <c r="Z76" s="383">
        <v>0</v>
      </c>
      <c r="AA76" s="383">
        <v>0</v>
      </c>
      <c r="AB76" s="383">
        <v>0</v>
      </c>
      <c r="AC76" s="383">
        <v>0</v>
      </c>
      <c r="AD76" s="383">
        <v>0</v>
      </c>
      <c r="AE76" s="383">
        <v>0</v>
      </c>
      <c r="AF76" s="383">
        <v>0</v>
      </c>
      <c r="AG76" s="383">
        <v>0</v>
      </c>
      <c r="AH76" s="383">
        <v>0</v>
      </c>
      <c r="AI76" s="383">
        <v>0</v>
      </c>
      <c r="AJ76" s="383">
        <v>0</v>
      </c>
      <c r="AK76" s="383">
        <v>0</v>
      </c>
      <c r="AL76" s="383">
        <v>0</v>
      </c>
      <c r="AM76" s="383">
        <v>0</v>
      </c>
      <c r="AN76" s="383">
        <v>0</v>
      </c>
      <c r="AO76" s="383">
        <v>0</v>
      </c>
      <c r="AP76" s="383">
        <v>0</v>
      </c>
      <c r="AQ76" s="383">
        <v>0</v>
      </c>
      <c r="AR76" s="383">
        <v>0</v>
      </c>
      <c r="AS76" s="383">
        <v>0</v>
      </c>
      <c r="AT76" s="383">
        <v>0</v>
      </c>
      <c r="AU76" s="383">
        <v>0</v>
      </c>
      <c r="AV76" s="383">
        <v>0</v>
      </c>
      <c r="AW76" s="383">
        <v>0</v>
      </c>
      <c r="AX76" s="383">
        <v>0</v>
      </c>
      <c r="AY76" s="383">
        <v>0</v>
      </c>
      <c r="AZ76" s="383">
        <v>0</v>
      </c>
      <c r="BA76" s="383">
        <v>0</v>
      </c>
      <c r="BB76" s="383">
        <v>0</v>
      </c>
      <c r="BC76" s="383">
        <v>0</v>
      </c>
      <c r="BD76" s="383">
        <v>0</v>
      </c>
      <c r="BE76" s="383">
        <v>0</v>
      </c>
      <c r="BF76" s="383">
        <v>0</v>
      </c>
      <c r="BG76" s="383">
        <v>0</v>
      </c>
      <c r="BH76" s="383">
        <v>0</v>
      </c>
      <c r="BI76" s="383">
        <v>0</v>
      </c>
      <c r="BJ76" s="383">
        <v>0</v>
      </c>
      <c r="BK76" s="383">
        <v>0</v>
      </c>
      <c r="BL76" s="383">
        <v>0</v>
      </c>
      <c r="BM76" s="383">
        <v>0</v>
      </c>
      <c r="BN76" s="383">
        <v>0</v>
      </c>
      <c r="BO76" s="383">
        <v>0</v>
      </c>
      <c r="BP76" s="383">
        <v>0</v>
      </c>
      <c r="BQ76" s="383">
        <v>0</v>
      </c>
      <c r="BR76" s="383">
        <v>0</v>
      </c>
      <c r="BS76" s="383">
        <v>0</v>
      </c>
      <c r="BT76" s="383">
        <v>0</v>
      </c>
      <c r="BU76" s="383">
        <v>0</v>
      </c>
      <c r="BV76" s="383">
        <v>0.88328490487446243</v>
      </c>
      <c r="BW76" s="383">
        <v>0</v>
      </c>
      <c r="BX76" s="383">
        <v>0</v>
      </c>
      <c r="BY76" s="383">
        <v>0</v>
      </c>
      <c r="BZ76" s="383">
        <v>0</v>
      </c>
      <c r="CA76" s="383">
        <v>0</v>
      </c>
      <c r="CB76" s="383">
        <v>0</v>
      </c>
      <c r="CC76" s="383">
        <v>0</v>
      </c>
      <c r="CD76" s="383">
        <v>0</v>
      </c>
      <c r="CE76" s="383">
        <v>0</v>
      </c>
      <c r="CF76" s="383">
        <v>0</v>
      </c>
      <c r="CG76" s="383">
        <v>0</v>
      </c>
      <c r="CH76" s="383">
        <v>0</v>
      </c>
      <c r="CI76" s="383">
        <v>0</v>
      </c>
      <c r="CJ76" s="383">
        <v>0</v>
      </c>
      <c r="CK76" s="383">
        <v>0</v>
      </c>
      <c r="CL76" s="383">
        <v>0</v>
      </c>
      <c r="CM76" s="383">
        <v>0</v>
      </c>
      <c r="CN76" s="383">
        <v>0</v>
      </c>
      <c r="CO76" s="383">
        <v>0</v>
      </c>
      <c r="CP76" s="383">
        <v>0</v>
      </c>
      <c r="CQ76" s="383">
        <v>0</v>
      </c>
      <c r="CR76" s="383">
        <v>0</v>
      </c>
      <c r="CS76" s="383">
        <v>0</v>
      </c>
      <c r="CT76" s="383">
        <v>0</v>
      </c>
      <c r="CU76" s="383">
        <v>0</v>
      </c>
      <c r="CV76" s="383">
        <v>0</v>
      </c>
      <c r="CW76" s="383">
        <v>0</v>
      </c>
      <c r="CX76" s="383">
        <v>0</v>
      </c>
      <c r="CY76" s="383">
        <v>0</v>
      </c>
      <c r="CZ76" s="383">
        <v>0</v>
      </c>
      <c r="DA76" s="383">
        <v>0</v>
      </c>
      <c r="DB76" s="383">
        <v>0</v>
      </c>
      <c r="DC76" s="383">
        <v>0</v>
      </c>
      <c r="DD76" s="383">
        <v>0</v>
      </c>
      <c r="DE76" s="383">
        <v>0</v>
      </c>
      <c r="DF76" s="384">
        <v>0</v>
      </c>
    </row>
    <row r="77" spans="1:110" s="381" customFormat="1">
      <c r="A77" s="298" t="s">
        <v>331</v>
      </c>
      <c r="B77" s="299" t="s">
        <v>567</v>
      </c>
      <c r="C77" s="382">
        <v>0</v>
      </c>
      <c r="D77" s="383">
        <v>0</v>
      </c>
      <c r="E77" s="383">
        <v>0</v>
      </c>
      <c r="F77" s="383">
        <v>0</v>
      </c>
      <c r="G77" s="383">
        <v>0</v>
      </c>
      <c r="H77" s="383">
        <v>0</v>
      </c>
      <c r="I77" s="383">
        <v>0</v>
      </c>
      <c r="J77" s="383">
        <v>0</v>
      </c>
      <c r="K77" s="383">
        <v>0</v>
      </c>
      <c r="L77" s="383">
        <v>0</v>
      </c>
      <c r="M77" s="383">
        <v>0</v>
      </c>
      <c r="N77" s="383">
        <v>0</v>
      </c>
      <c r="O77" s="383">
        <v>0</v>
      </c>
      <c r="P77" s="383">
        <v>0</v>
      </c>
      <c r="Q77" s="383">
        <v>0</v>
      </c>
      <c r="R77" s="383">
        <v>0</v>
      </c>
      <c r="S77" s="383">
        <v>0</v>
      </c>
      <c r="T77" s="383">
        <v>0</v>
      </c>
      <c r="U77" s="383">
        <v>0</v>
      </c>
      <c r="V77" s="383">
        <v>0</v>
      </c>
      <c r="W77" s="383">
        <v>0</v>
      </c>
      <c r="X77" s="383">
        <v>0</v>
      </c>
      <c r="Y77" s="383">
        <v>0</v>
      </c>
      <c r="Z77" s="383">
        <v>0</v>
      </c>
      <c r="AA77" s="383">
        <v>0</v>
      </c>
      <c r="AB77" s="383">
        <v>0</v>
      </c>
      <c r="AC77" s="383">
        <v>0</v>
      </c>
      <c r="AD77" s="383">
        <v>0</v>
      </c>
      <c r="AE77" s="383">
        <v>0</v>
      </c>
      <c r="AF77" s="383">
        <v>0</v>
      </c>
      <c r="AG77" s="383">
        <v>0</v>
      </c>
      <c r="AH77" s="383">
        <v>0</v>
      </c>
      <c r="AI77" s="383">
        <v>0</v>
      </c>
      <c r="AJ77" s="383">
        <v>0</v>
      </c>
      <c r="AK77" s="383">
        <v>0</v>
      </c>
      <c r="AL77" s="383">
        <v>0</v>
      </c>
      <c r="AM77" s="383">
        <v>0</v>
      </c>
      <c r="AN77" s="383">
        <v>0</v>
      </c>
      <c r="AO77" s="383">
        <v>0</v>
      </c>
      <c r="AP77" s="383">
        <v>0</v>
      </c>
      <c r="AQ77" s="383">
        <v>0</v>
      </c>
      <c r="AR77" s="383">
        <v>0</v>
      </c>
      <c r="AS77" s="383">
        <v>0</v>
      </c>
      <c r="AT77" s="383">
        <v>0</v>
      </c>
      <c r="AU77" s="383">
        <v>0</v>
      </c>
      <c r="AV77" s="383">
        <v>0</v>
      </c>
      <c r="AW77" s="383">
        <v>0</v>
      </c>
      <c r="AX77" s="383">
        <v>0</v>
      </c>
      <c r="AY77" s="383">
        <v>0</v>
      </c>
      <c r="AZ77" s="383">
        <v>0</v>
      </c>
      <c r="BA77" s="383">
        <v>0</v>
      </c>
      <c r="BB77" s="383">
        <v>0</v>
      </c>
      <c r="BC77" s="383">
        <v>0</v>
      </c>
      <c r="BD77" s="383">
        <v>0</v>
      </c>
      <c r="BE77" s="383">
        <v>0</v>
      </c>
      <c r="BF77" s="383">
        <v>0</v>
      </c>
      <c r="BG77" s="383">
        <v>0</v>
      </c>
      <c r="BH77" s="383">
        <v>0</v>
      </c>
      <c r="BI77" s="383">
        <v>0</v>
      </c>
      <c r="BJ77" s="383">
        <v>0</v>
      </c>
      <c r="BK77" s="383">
        <v>0</v>
      </c>
      <c r="BL77" s="383">
        <v>0</v>
      </c>
      <c r="BM77" s="383">
        <v>0</v>
      </c>
      <c r="BN77" s="383">
        <v>0</v>
      </c>
      <c r="BO77" s="383">
        <v>0</v>
      </c>
      <c r="BP77" s="383">
        <v>0</v>
      </c>
      <c r="BQ77" s="383">
        <v>0</v>
      </c>
      <c r="BR77" s="383">
        <v>0</v>
      </c>
      <c r="BS77" s="383">
        <v>0</v>
      </c>
      <c r="BT77" s="383">
        <v>0</v>
      </c>
      <c r="BU77" s="383">
        <v>0</v>
      </c>
      <c r="BV77" s="383">
        <v>0</v>
      </c>
      <c r="BW77" s="383">
        <v>0.99966027920802591</v>
      </c>
      <c r="BX77" s="383">
        <v>0</v>
      </c>
      <c r="BY77" s="383">
        <v>0</v>
      </c>
      <c r="BZ77" s="383">
        <v>0</v>
      </c>
      <c r="CA77" s="383">
        <v>0</v>
      </c>
      <c r="CB77" s="383">
        <v>0</v>
      </c>
      <c r="CC77" s="383">
        <v>0</v>
      </c>
      <c r="CD77" s="383">
        <v>0</v>
      </c>
      <c r="CE77" s="383">
        <v>0</v>
      </c>
      <c r="CF77" s="383">
        <v>0</v>
      </c>
      <c r="CG77" s="383">
        <v>0</v>
      </c>
      <c r="CH77" s="383">
        <v>0</v>
      </c>
      <c r="CI77" s="383">
        <v>0</v>
      </c>
      <c r="CJ77" s="383">
        <v>0</v>
      </c>
      <c r="CK77" s="383">
        <v>0</v>
      </c>
      <c r="CL77" s="383">
        <v>0</v>
      </c>
      <c r="CM77" s="383">
        <v>0</v>
      </c>
      <c r="CN77" s="383">
        <v>0</v>
      </c>
      <c r="CO77" s="383">
        <v>0</v>
      </c>
      <c r="CP77" s="383">
        <v>0</v>
      </c>
      <c r="CQ77" s="383">
        <v>0</v>
      </c>
      <c r="CR77" s="383">
        <v>0</v>
      </c>
      <c r="CS77" s="383">
        <v>0</v>
      </c>
      <c r="CT77" s="383">
        <v>0</v>
      </c>
      <c r="CU77" s="383">
        <v>0</v>
      </c>
      <c r="CV77" s="383">
        <v>0</v>
      </c>
      <c r="CW77" s="383">
        <v>0</v>
      </c>
      <c r="CX77" s="383">
        <v>0</v>
      </c>
      <c r="CY77" s="383">
        <v>0</v>
      </c>
      <c r="CZ77" s="383">
        <v>0</v>
      </c>
      <c r="DA77" s="383">
        <v>0</v>
      </c>
      <c r="DB77" s="383">
        <v>0</v>
      </c>
      <c r="DC77" s="383">
        <v>0</v>
      </c>
      <c r="DD77" s="383">
        <v>0</v>
      </c>
      <c r="DE77" s="383">
        <v>0</v>
      </c>
      <c r="DF77" s="384">
        <v>0</v>
      </c>
    </row>
    <row r="78" spans="1:110" s="381" customFormat="1">
      <c r="A78" s="298" t="s">
        <v>332</v>
      </c>
      <c r="B78" s="299" t="s">
        <v>568</v>
      </c>
      <c r="C78" s="382">
        <v>0</v>
      </c>
      <c r="D78" s="383">
        <v>0</v>
      </c>
      <c r="E78" s="383">
        <v>0</v>
      </c>
      <c r="F78" s="383">
        <v>0</v>
      </c>
      <c r="G78" s="383">
        <v>0</v>
      </c>
      <c r="H78" s="383">
        <v>0</v>
      </c>
      <c r="I78" s="383">
        <v>0</v>
      </c>
      <c r="J78" s="383">
        <v>0</v>
      </c>
      <c r="K78" s="383">
        <v>0</v>
      </c>
      <c r="L78" s="383">
        <v>0</v>
      </c>
      <c r="M78" s="383">
        <v>0</v>
      </c>
      <c r="N78" s="383">
        <v>0</v>
      </c>
      <c r="O78" s="383">
        <v>0</v>
      </c>
      <c r="P78" s="383">
        <v>0</v>
      </c>
      <c r="Q78" s="383">
        <v>0</v>
      </c>
      <c r="R78" s="383">
        <v>0</v>
      </c>
      <c r="S78" s="383">
        <v>0</v>
      </c>
      <c r="T78" s="383">
        <v>0</v>
      </c>
      <c r="U78" s="383">
        <v>0</v>
      </c>
      <c r="V78" s="383">
        <v>0</v>
      </c>
      <c r="W78" s="383">
        <v>0</v>
      </c>
      <c r="X78" s="383">
        <v>0</v>
      </c>
      <c r="Y78" s="383">
        <v>0</v>
      </c>
      <c r="Z78" s="383">
        <v>0</v>
      </c>
      <c r="AA78" s="383">
        <v>0</v>
      </c>
      <c r="AB78" s="383">
        <v>0</v>
      </c>
      <c r="AC78" s="383">
        <v>0</v>
      </c>
      <c r="AD78" s="383">
        <v>0</v>
      </c>
      <c r="AE78" s="383">
        <v>0</v>
      </c>
      <c r="AF78" s="383">
        <v>0</v>
      </c>
      <c r="AG78" s="383">
        <v>0</v>
      </c>
      <c r="AH78" s="383">
        <v>0</v>
      </c>
      <c r="AI78" s="383">
        <v>0</v>
      </c>
      <c r="AJ78" s="383">
        <v>0</v>
      </c>
      <c r="AK78" s="383">
        <v>0</v>
      </c>
      <c r="AL78" s="383">
        <v>0</v>
      </c>
      <c r="AM78" s="383">
        <v>0</v>
      </c>
      <c r="AN78" s="383">
        <v>0</v>
      </c>
      <c r="AO78" s="383">
        <v>0</v>
      </c>
      <c r="AP78" s="383">
        <v>0</v>
      </c>
      <c r="AQ78" s="383">
        <v>0</v>
      </c>
      <c r="AR78" s="383">
        <v>0</v>
      </c>
      <c r="AS78" s="383">
        <v>0</v>
      </c>
      <c r="AT78" s="383">
        <v>0</v>
      </c>
      <c r="AU78" s="383">
        <v>0</v>
      </c>
      <c r="AV78" s="383">
        <v>0</v>
      </c>
      <c r="AW78" s="383">
        <v>0</v>
      </c>
      <c r="AX78" s="383">
        <v>0</v>
      </c>
      <c r="AY78" s="383">
        <v>0</v>
      </c>
      <c r="AZ78" s="383">
        <v>0</v>
      </c>
      <c r="BA78" s="383">
        <v>0</v>
      </c>
      <c r="BB78" s="383">
        <v>0</v>
      </c>
      <c r="BC78" s="383">
        <v>0</v>
      </c>
      <c r="BD78" s="383">
        <v>0</v>
      </c>
      <c r="BE78" s="383">
        <v>0</v>
      </c>
      <c r="BF78" s="383">
        <v>0</v>
      </c>
      <c r="BG78" s="383">
        <v>0</v>
      </c>
      <c r="BH78" s="383">
        <v>0</v>
      </c>
      <c r="BI78" s="383">
        <v>0</v>
      </c>
      <c r="BJ78" s="383">
        <v>0</v>
      </c>
      <c r="BK78" s="383">
        <v>0</v>
      </c>
      <c r="BL78" s="383">
        <v>0</v>
      </c>
      <c r="BM78" s="383">
        <v>0</v>
      </c>
      <c r="BN78" s="383">
        <v>0</v>
      </c>
      <c r="BO78" s="383">
        <v>0</v>
      </c>
      <c r="BP78" s="383">
        <v>0</v>
      </c>
      <c r="BQ78" s="383">
        <v>0</v>
      </c>
      <c r="BR78" s="383">
        <v>0</v>
      </c>
      <c r="BS78" s="383">
        <v>0</v>
      </c>
      <c r="BT78" s="383">
        <v>0</v>
      </c>
      <c r="BU78" s="383">
        <v>0</v>
      </c>
      <c r="BV78" s="383">
        <v>0</v>
      </c>
      <c r="BW78" s="383">
        <v>0</v>
      </c>
      <c r="BX78" s="383">
        <v>1</v>
      </c>
      <c r="BY78" s="383">
        <v>0</v>
      </c>
      <c r="BZ78" s="383">
        <v>0</v>
      </c>
      <c r="CA78" s="383">
        <v>0</v>
      </c>
      <c r="CB78" s="383">
        <v>0</v>
      </c>
      <c r="CC78" s="383">
        <v>0</v>
      </c>
      <c r="CD78" s="383">
        <v>0</v>
      </c>
      <c r="CE78" s="383">
        <v>0</v>
      </c>
      <c r="CF78" s="383">
        <v>0</v>
      </c>
      <c r="CG78" s="383">
        <v>0</v>
      </c>
      <c r="CH78" s="383">
        <v>0</v>
      </c>
      <c r="CI78" s="383">
        <v>0</v>
      </c>
      <c r="CJ78" s="383">
        <v>0</v>
      </c>
      <c r="CK78" s="383">
        <v>0</v>
      </c>
      <c r="CL78" s="383">
        <v>0</v>
      </c>
      <c r="CM78" s="383">
        <v>0</v>
      </c>
      <c r="CN78" s="383">
        <v>0</v>
      </c>
      <c r="CO78" s="383">
        <v>0</v>
      </c>
      <c r="CP78" s="383">
        <v>0</v>
      </c>
      <c r="CQ78" s="383">
        <v>0</v>
      </c>
      <c r="CR78" s="383">
        <v>0</v>
      </c>
      <c r="CS78" s="383">
        <v>0</v>
      </c>
      <c r="CT78" s="383">
        <v>0</v>
      </c>
      <c r="CU78" s="383">
        <v>0</v>
      </c>
      <c r="CV78" s="383">
        <v>0</v>
      </c>
      <c r="CW78" s="383">
        <v>0</v>
      </c>
      <c r="CX78" s="383">
        <v>0</v>
      </c>
      <c r="CY78" s="383">
        <v>0</v>
      </c>
      <c r="CZ78" s="383">
        <v>0</v>
      </c>
      <c r="DA78" s="383">
        <v>0</v>
      </c>
      <c r="DB78" s="383">
        <v>0</v>
      </c>
      <c r="DC78" s="383">
        <v>0</v>
      </c>
      <c r="DD78" s="383">
        <v>0</v>
      </c>
      <c r="DE78" s="383">
        <v>0</v>
      </c>
      <c r="DF78" s="384">
        <v>0</v>
      </c>
    </row>
    <row r="79" spans="1:110" s="381" customFormat="1">
      <c r="A79" s="300" t="s">
        <v>333</v>
      </c>
      <c r="B79" s="301" t="s">
        <v>569</v>
      </c>
      <c r="C79" s="385">
        <v>0</v>
      </c>
      <c r="D79" s="386">
        <v>0</v>
      </c>
      <c r="E79" s="386">
        <v>0</v>
      </c>
      <c r="F79" s="386">
        <v>0</v>
      </c>
      <c r="G79" s="386">
        <v>0</v>
      </c>
      <c r="H79" s="386">
        <v>0</v>
      </c>
      <c r="I79" s="386">
        <v>0</v>
      </c>
      <c r="J79" s="386">
        <v>0</v>
      </c>
      <c r="K79" s="386">
        <v>0</v>
      </c>
      <c r="L79" s="386">
        <v>0</v>
      </c>
      <c r="M79" s="386">
        <v>0</v>
      </c>
      <c r="N79" s="386">
        <v>0</v>
      </c>
      <c r="O79" s="386">
        <v>0</v>
      </c>
      <c r="P79" s="386">
        <v>0</v>
      </c>
      <c r="Q79" s="386">
        <v>0</v>
      </c>
      <c r="R79" s="386">
        <v>0</v>
      </c>
      <c r="S79" s="386">
        <v>0</v>
      </c>
      <c r="T79" s="386">
        <v>0</v>
      </c>
      <c r="U79" s="386">
        <v>0</v>
      </c>
      <c r="V79" s="386">
        <v>0</v>
      </c>
      <c r="W79" s="386">
        <v>0</v>
      </c>
      <c r="X79" s="386">
        <v>0</v>
      </c>
      <c r="Y79" s="386">
        <v>0</v>
      </c>
      <c r="Z79" s="386">
        <v>0</v>
      </c>
      <c r="AA79" s="386">
        <v>0</v>
      </c>
      <c r="AB79" s="386">
        <v>0</v>
      </c>
      <c r="AC79" s="386">
        <v>0</v>
      </c>
      <c r="AD79" s="386">
        <v>0</v>
      </c>
      <c r="AE79" s="386">
        <v>0</v>
      </c>
      <c r="AF79" s="386">
        <v>0</v>
      </c>
      <c r="AG79" s="386">
        <v>0</v>
      </c>
      <c r="AH79" s="386">
        <v>0</v>
      </c>
      <c r="AI79" s="386">
        <v>0</v>
      </c>
      <c r="AJ79" s="386">
        <v>0</v>
      </c>
      <c r="AK79" s="386">
        <v>0</v>
      </c>
      <c r="AL79" s="386">
        <v>0</v>
      </c>
      <c r="AM79" s="386">
        <v>0</v>
      </c>
      <c r="AN79" s="386">
        <v>0</v>
      </c>
      <c r="AO79" s="386">
        <v>0</v>
      </c>
      <c r="AP79" s="386">
        <v>0</v>
      </c>
      <c r="AQ79" s="386">
        <v>0</v>
      </c>
      <c r="AR79" s="386">
        <v>0</v>
      </c>
      <c r="AS79" s="386">
        <v>0</v>
      </c>
      <c r="AT79" s="386">
        <v>0</v>
      </c>
      <c r="AU79" s="386">
        <v>0</v>
      </c>
      <c r="AV79" s="386">
        <v>0</v>
      </c>
      <c r="AW79" s="386">
        <v>0</v>
      </c>
      <c r="AX79" s="386">
        <v>0</v>
      </c>
      <c r="AY79" s="386">
        <v>0</v>
      </c>
      <c r="AZ79" s="386">
        <v>0</v>
      </c>
      <c r="BA79" s="386">
        <v>0</v>
      </c>
      <c r="BB79" s="386">
        <v>0</v>
      </c>
      <c r="BC79" s="386">
        <v>0</v>
      </c>
      <c r="BD79" s="386">
        <v>0</v>
      </c>
      <c r="BE79" s="386">
        <v>0</v>
      </c>
      <c r="BF79" s="386">
        <v>0</v>
      </c>
      <c r="BG79" s="386">
        <v>0</v>
      </c>
      <c r="BH79" s="386">
        <v>0</v>
      </c>
      <c r="BI79" s="386">
        <v>0</v>
      </c>
      <c r="BJ79" s="386">
        <v>0</v>
      </c>
      <c r="BK79" s="386">
        <v>0</v>
      </c>
      <c r="BL79" s="386">
        <v>0</v>
      </c>
      <c r="BM79" s="386">
        <v>0</v>
      </c>
      <c r="BN79" s="386">
        <v>0</v>
      </c>
      <c r="BO79" s="386">
        <v>0</v>
      </c>
      <c r="BP79" s="386">
        <v>0</v>
      </c>
      <c r="BQ79" s="386">
        <v>0</v>
      </c>
      <c r="BR79" s="386">
        <v>0</v>
      </c>
      <c r="BS79" s="386">
        <v>0</v>
      </c>
      <c r="BT79" s="386">
        <v>0</v>
      </c>
      <c r="BU79" s="386">
        <v>0</v>
      </c>
      <c r="BV79" s="386">
        <v>0</v>
      </c>
      <c r="BW79" s="386">
        <v>0</v>
      </c>
      <c r="BX79" s="386">
        <v>0</v>
      </c>
      <c r="BY79" s="386">
        <v>0.37223347064162537</v>
      </c>
      <c r="BZ79" s="386">
        <v>0</v>
      </c>
      <c r="CA79" s="386">
        <v>0</v>
      </c>
      <c r="CB79" s="386">
        <v>0</v>
      </c>
      <c r="CC79" s="386">
        <v>0</v>
      </c>
      <c r="CD79" s="386">
        <v>0</v>
      </c>
      <c r="CE79" s="386">
        <v>0</v>
      </c>
      <c r="CF79" s="386">
        <v>0</v>
      </c>
      <c r="CG79" s="386">
        <v>0</v>
      </c>
      <c r="CH79" s="386">
        <v>0</v>
      </c>
      <c r="CI79" s="386">
        <v>0</v>
      </c>
      <c r="CJ79" s="386">
        <v>0</v>
      </c>
      <c r="CK79" s="386">
        <v>0</v>
      </c>
      <c r="CL79" s="386">
        <v>0</v>
      </c>
      <c r="CM79" s="386">
        <v>0</v>
      </c>
      <c r="CN79" s="386">
        <v>0</v>
      </c>
      <c r="CO79" s="386">
        <v>0</v>
      </c>
      <c r="CP79" s="386">
        <v>0</v>
      </c>
      <c r="CQ79" s="386">
        <v>0</v>
      </c>
      <c r="CR79" s="386">
        <v>0</v>
      </c>
      <c r="CS79" s="386">
        <v>0</v>
      </c>
      <c r="CT79" s="386">
        <v>0</v>
      </c>
      <c r="CU79" s="386">
        <v>0</v>
      </c>
      <c r="CV79" s="386">
        <v>0</v>
      </c>
      <c r="CW79" s="386">
        <v>0</v>
      </c>
      <c r="CX79" s="386">
        <v>0</v>
      </c>
      <c r="CY79" s="386">
        <v>0</v>
      </c>
      <c r="CZ79" s="386">
        <v>0</v>
      </c>
      <c r="DA79" s="386">
        <v>0</v>
      </c>
      <c r="DB79" s="386">
        <v>0</v>
      </c>
      <c r="DC79" s="386">
        <v>0</v>
      </c>
      <c r="DD79" s="386">
        <v>0</v>
      </c>
      <c r="DE79" s="386">
        <v>0</v>
      </c>
      <c r="DF79" s="387">
        <v>0</v>
      </c>
    </row>
    <row r="80" spans="1:110" s="381" customFormat="1">
      <c r="A80" s="304" t="s">
        <v>334</v>
      </c>
      <c r="B80" s="305" t="s">
        <v>570</v>
      </c>
      <c r="C80" s="388">
        <v>0</v>
      </c>
      <c r="D80" s="389">
        <v>0</v>
      </c>
      <c r="E80" s="389">
        <v>0</v>
      </c>
      <c r="F80" s="389">
        <v>0</v>
      </c>
      <c r="G80" s="389">
        <v>0</v>
      </c>
      <c r="H80" s="389">
        <v>0</v>
      </c>
      <c r="I80" s="389">
        <v>0</v>
      </c>
      <c r="J80" s="389">
        <v>0</v>
      </c>
      <c r="K80" s="389">
        <v>0</v>
      </c>
      <c r="L80" s="389">
        <v>0</v>
      </c>
      <c r="M80" s="389">
        <v>0</v>
      </c>
      <c r="N80" s="389">
        <v>0</v>
      </c>
      <c r="O80" s="389">
        <v>0</v>
      </c>
      <c r="P80" s="389">
        <v>0</v>
      </c>
      <c r="Q80" s="389">
        <v>0</v>
      </c>
      <c r="R80" s="389">
        <v>0</v>
      </c>
      <c r="S80" s="389">
        <v>0</v>
      </c>
      <c r="T80" s="389">
        <v>0</v>
      </c>
      <c r="U80" s="389">
        <v>0</v>
      </c>
      <c r="V80" s="389">
        <v>0</v>
      </c>
      <c r="W80" s="389">
        <v>0</v>
      </c>
      <c r="X80" s="389">
        <v>0</v>
      </c>
      <c r="Y80" s="389">
        <v>0</v>
      </c>
      <c r="Z80" s="389">
        <v>0</v>
      </c>
      <c r="AA80" s="389">
        <v>0</v>
      </c>
      <c r="AB80" s="389">
        <v>0</v>
      </c>
      <c r="AC80" s="389">
        <v>0</v>
      </c>
      <c r="AD80" s="389">
        <v>0</v>
      </c>
      <c r="AE80" s="389">
        <v>0</v>
      </c>
      <c r="AF80" s="389">
        <v>0</v>
      </c>
      <c r="AG80" s="389">
        <v>0</v>
      </c>
      <c r="AH80" s="389">
        <v>0</v>
      </c>
      <c r="AI80" s="389">
        <v>0</v>
      </c>
      <c r="AJ80" s="389">
        <v>0</v>
      </c>
      <c r="AK80" s="389">
        <v>0</v>
      </c>
      <c r="AL80" s="389">
        <v>0</v>
      </c>
      <c r="AM80" s="389">
        <v>0</v>
      </c>
      <c r="AN80" s="389">
        <v>0</v>
      </c>
      <c r="AO80" s="389">
        <v>0</v>
      </c>
      <c r="AP80" s="389">
        <v>0</v>
      </c>
      <c r="AQ80" s="389">
        <v>0</v>
      </c>
      <c r="AR80" s="389">
        <v>0</v>
      </c>
      <c r="AS80" s="389">
        <v>0</v>
      </c>
      <c r="AT80" s="389">
        <v>0</v>
      </c>
      <c r="AU80" s="389">
        <v>0</v>
      </c>
      <c r="AV80" s="389">
        <v>0</v>
      </c>
      <c r="AW80" s="389">
        <v>0</v>
      </c>
      <c r="AX80" s="389">
        <v>0</v>
      </c>
      <c r="AY80" s="389">
        <v>0</v>
      </c>
      <c r="AZ80" s="389">
        <v>0</v>
      </c>
      <c r="BA80" s="389">
        <v>0</v>
      </c>
      <c r="BB80" s="389">
        <v>0</v>
      </c>
      <c r="BC80" s="389">
        <v>0</v>
      </c>
      <c r="BD80" s="389">
        <v>0</v>
      </c>
      <c r="BE80" s="389">
        <v>0</v>
      </c>
      <c r="BF80" s="389">
        <v>0</v>
      </c>
      <c r="BG80" s="389">
        <v>0</v>
      </c>
      <c r="BH80" s="389">
        <v>0</v>
      </c>
      <c r="BI80" s="389">
        <v>0</v>
      </c>
      <c r="BJ80" s="389">
        <v>0</v>
      </c>
      <c r="BK80" s="389">
        <v>0</v>
      </c>
      <c r="BL80" s="389">
        <v>0</v>
      </c>
      <c r="BM80" s="389">
        <v>0</v>
      </c>
      <c r="BN80" s="389">
        <v>0</v>
      </c>
      <c r="BO80" s="389">
        <v>0</v>
      </c>
      <c r="BP80" s="389">
        <v>0</v>
      </c>
      <c r="BQ80" s="389">
        <v>0</v>
      </c>
      <c r="BR80" s="389">
        <v>0</v>
      </c>
      <c r="BS80" s="389">
        <v>0</v>
      </c>
      <c r="BT80" s="389">
        <v>0</v>
      </c>
      <c r="BU80" s="389">
        <v>0</v>
      </c>
      <c r="BV80" s="389">
        <v>0</v>
      </c>
      <c r="BW80" s="389">
        <v>0</v>
      </c>
      <c r="BX80" s="389">
        <v>0</v>
      </c>
      <c r="BY80" s="389">
        <v>0</v>
      </c>
      <c r="BZ80" s="389">
        <v>0.96339533411532519</v>
      </c>
      <c r="CA80" s="389">
        <v>0</v>
      </c>
      <c r="CB80" s="389">
        <v>0</v>
      </c>
      <c r="CC80" s="389">
        <v>0</v>
      </c>
      <c r="CD80" s="389">
        <v>0</v>
      </c>
      <c r="CE80" s="389">
        <v>0</v>
      </c>
      <c r="CF80" s="389">
        <v>0</v>
      </c>
      <c r="CG80" s="389">
        <v>0</v>
      </c>
      <c r="CH80" s="389">
        <v>0</v>
      </c>
      <c r="CI80" s="389">
        <v>0</v>
      </c>
      <c r="CJ80" s="389">
        <v>0</v>
      </c>
      <c r="CK80" s="389">
        <v>0</v>
      </c>
      <c r="CL80" s="389">
        <v>0</v>
      </c>
      <c r="CM80" s="389">
        <v>0</v>
      </c>
      <c r="CN80" s="389">
        <v>0</v>
      </c>
      <c r="CO80" s="389">
        <v>0</v>
      </c>
      <c r="CP80" s="389">
        <v>0</v>
      </c>
      <c r="CQ80" s="389">
        <v>0</v>
      </c>
      <c r="CR80" s="389">
        <v>0</v>
      </c>
      <c r="CS80" s="389">
        <v>0</v>
      </c>
      <c r="CT80" s="389">
        <v>0</v>
      </c>
      <c r="CU80" s="389">
        <v>0</v>
      </c>
      <c r="CV80" s="389">
        <v>0</v>
      </c>
      <c r="CW80" s="389">
        <v>0</v>
      </c>
      <c r="CX80" s="389">
        <v>0</v>
      </c>
      <c r="CY80" s="389">
        <v>0</v>
      </c>
      <c r="CZ80" s="389">
        <v>0</v>
      </c>
      <c r="DA80" s="389">
        <v>0</v>
      </c>
      <c r="DB80" s="389">
        <v>0</v>
      </c>
      <c r="DC80" s="389">
        <v>0</v>
      </c>
      <c r="DD80" s="389">
        <v>0</v>
      </c>
      <c r="DE80" s="389">
        <v>0</v>
      </c>
      <c r="DF80" s="390">
        <v>0</v>
      </c>
    </row>
    <row r="81" spans="1:110" s="381" customFormat="1">
      <c r="A81" s="298" t="s">
        <v>335</v>
      </c>
      <c r="B81" s="299" t="s">
        <v>571</v>
      </c>
      <c r="C81" s="382">
        <v>0</v>
      </c>
      <c r="D81" s="383">
        <v>0</v>
      </c>
      <c r="E81" s="383">
        <v>0</v>
      </c>
      <c r="F81" s="383">
        <v>0</v>
      </c>
      <c r="G81" s="383">
        <v>0</v>
      </c>
      <c r="H81" s="383">
        <v>0</v>
      </c>
      <c r="I81" s="383">
        <v>0</v>
      </c>
      <c r="J81" s="383">
        <v>0</v>
      </c>
      <c r="K81" s="383">
        <v>0</v>
      </c>
      <c r="L81" s="383">
        <v>0</v>
      </c>
      <c r="M81" s="383">
        <v>0</v>
      </c>
      <c r="N81" s="383">
        <v>0</v>
      </c>
      <c r="O81" s="383">
        <v>0</v>
      </c>
      <c r="P81" s="383">
        <v>0</v>
      </c>
      <c r="Q81" s="383">
        <v>0</v>
      </c>
      <c r="R81" s="383">
        <v>0</v>
      </c>
      <c r="S81" s="383">
        <v>0</v>
      </c>
      <c r="T81" s="383">
        <v>0</v>
      </c>
      <c r="U81" s="383">
        <v>0</v>
      </c>
      <c r="V81" s="383">
        <v>0</v>
      </c>
      <c r="W81" s="383">
        <v>0</v>
      </c>
      <c r="X81" s="383">
        <v>0</v>
      </c>
      <c r="Y81" s="383">
        <v>0</v>
      </c>
      <c r="Z81" s="383">
        <v>0</v>
      </c>
      <c r="AA81" s="383">
        <v>0</v>
      </c>
      <c r="AB81" s="383">
        <v>0</v>
      </c>
      <c r="AC81" s="383">
        <v>0</v>
      </c>
      <c r="AD81" s="383">
        <v>0</v>
      </c>
      <c r="AE81" s="383">
        <v>0</v>
      </c>
      <c r="AF81" s="383">
        <v>0</v>
      </c>
      <c r="AG81" s="383">
        <v>0</v>
      </c>
      <c r="AH81" s="383">
        <v>0</v>
      </c>
      <c r="AI81" s="383">
        <v>0</v>
      </c>
      <c r="AJ81" s="383">
        <v>0</v>
      </c>
      <c r="AK81" s="383">
        <v>0</v>
      </c>
      <c r="AL81" s="383">
        <v>0</v>
      </c>
      <c r="AM81" s="383">
        <v>0</v>
      </c>
      <c r="AN81" s="383">
        <v>0</v>
      </c>
      <c r="AO81" s="383">
        <v>0</v>
      </c>
      <c r="AP81" s="383">
        <v>0</v>
      </c>
      <c r="AQ81" s="383">
        <v>0</v>
      </c>
      <c r="AR81" s="383">
        <v>0</v>
      </c>
      <c r="AS81" s="383">
        <v>0</v>
      </c>
      <c r="AT81" s="383">
        <v>0</v>
      </c>
      <c r="AU81" s="383">
        <v>0</v>
      </c>
      <c r="AV81" s="383">
        <v>0</v>
      </c>
      <c r="AW81" s="383">
        <v>0</v>
      </c>
      <c r="AX81" s="383">
        <v>0</v>
      </c>
      <c r="AY81" s="383">
        <v>0</v>
      </c>
      <c r="AZ81" s="383">
        <v>0</v>
      </c>
      <c r="BA81" s="383">
        <v>0</v>
      </c>
      <c r="BB81" s="383">
        <v>0</v>
      </c>
      <c r="BC81" s="383">
        <v>0</v>
      </c>
      <c r="BD81" s="383">
        <v>0</v>
      </c>
      <c r="BE81" s="383">
        <v>0</v>
      </c>
      <c r="BF81" s="383">
        <v>0</v>
      </c>
      <c r="BG81" s="383">
        <v>0</v>
      </c>
      <c r="BH81" s="383">
        <v>0</v>
      </c>
      <c r="BI81" s="383">
        <v>0</v>
      </c>
      <c r="BJ81" s="383">
        <v>0</v>
      </c>
      <c r="BK81" s="383">
        <v>0</v>
      </c>
      <c r="BL81" s="383">
        <v>0</v>
      </c>
      <c r="BM81" s="383">
        <v>0</v>
      </c>
      <c r="BN81" s="383">
        <v>0</v>
      </c>
      <c r="BO81" s="383">
        <v>0</v>
      </c>
      <c r="BP81" s="383">
        <v>0</v>
      </c>
      <c r="BQ81" s="383">
        <v>0</v>
      </c>
      <c r="BR81" s="383">
        <v>0</v>
      </c>
      <c r="BS81" s="383">
        <v>0</v>
      </c>
      <c r="BT81" s="383">
        <v>0</v>
      </c>
      <c r="BU81" s="383">
        <v>0</v>
      </c>
      <c r="BV81" s="383">
        <v>0</v>
      </c>
      <c r="BW81" s="383">
        <v>0</v>
      </c>
      <c r="BX81" s="383">
        <v>0</v>
      </c>
      <c r="BY81" s="383">
        <v>0</v>
      </c>
      <c r="BZ81" s="383">
        <v>0</v>
      </c>
      <c r="CA81" s="383">
        <v>1</v>
      </c>
      <c r="CB81" s="383">
        <v>0</v>
      </c>
      <c r="CC81" s="383">
        <v>0</v>
      </c>
      <c r="CD81" s="383">
        <v>0</v>
      </c>
      <c r="CE81" s="383">
        <v>0</v>
      </c>
      <c r="CF81" s="383">
        <v>0</v>
      </c>
      <c r="CG81" s="383">
        <v>0</v>
      </c>
      <c r="CH81" s="383">
        <v>0</v>
      </c>
      <c r="CI81" s="383">
        <v>0</v>
      </c>
      <c r="CJ81" s="383">
        <v>0</v>
      </c>
      <c r="CK81" s="383">
        <v>0</v>
      </c>
      <c r="CL81" s="383">
        <v>0</v>
      </c>
      <c r="CM81" s="383">
        <v>0</v>
      </c>
      <c r="CN81" s="383">
        <v>0</v>
      </c>
      <c r="CO81" s="383">
        <v>0</v>
      </c>
      <c r="CP81" s="383">
        <v>0</v>
      </c>
      <c r="CQ81" s="383">
        <v>0</v>
      </c>
      <c r="CR81" s="383">
        <v>0</v>
      </c>
      <c r="CS81" s="383">
        <v>0</v>
      </c>
      <c r="CT81" s="383">
        <v>0</v>
      </c>
      <c r="CU81" s="383">
        <v>0</v>
      </c>
      <c r="CV81" s="383">
        <v>0</v>
      </c>
      <c r="CW81" s="383">
        <v>0</v>
      </c>
      <c r="CX81" s="383">
        <v>0</v>
      </c>
      <c r="CY81" s="383">
        <v>0</v>
      </c>
      <c r="CZ81" s="383">
        <v>0</v>
      </c>
      <c r="DA81" s="383">
        <v>0</v>
      </c>
      <c r="DB81" s="383">
        <v>0</v>
      </c>
      <c r="DC81" s="383">
        <v>0</v>
      </c>
      <c r="DD81" s="383">
        <v>0</v>
      </c>
      <c r="DE81" s="383">
        <v>0</v>
      </c>
      <c r="DF81" s="384">
        <v>0</v>
      </c>
    </row>
    <row r="82" spans="1:110" s="381" customFormat="1">
      <c r="A82" s="298" t="s">
        <v>336</v>
      </c>
      <c r="B82" s="299" t="s">
        <v>572</v>
      </c>
      <c r="C82" s="382">
        <v>0</v>
      </c>
      <c r="D82" s="383">
        <v>0</v>
      </c>
      <c r="E82" s="383">
        <v>0</v>
      </c>
      <c r="F82" s="383">
        <v>0</v>
      </c>
      <c r="G82" s="383">
        <v>0</v>
      </c>
      <c r="H82" s="383">
        <v>0</v>
      </c>
      <c r="I82" s="383">
        <v>0</v>
      </c>
      <c r="J82" s="383">
        <v>0</v>
      </c>
      <c r="K82" s="383">
        <v>0</v>
      </c>
      <c r="L82" s="383">
        <v>0</v>
      </c>
      <c r="M82" s="383">
        <v>0</v>
      </c>
      <c r="N82" s="383">
        <v>0</v>
      </c>
      <c r="O82" s="383">
        <v>0</v>
      </c>
      <c r="P82" s="383">
        <v>0</v>
      </c>
      <c r="Q82" s="383">
        <v>0</v>
      </c>
      <c r="R82" s="383">
        <v>0</v>
      </c>
      <c r="S82" s="383">
        <v>0</v>
      </c>
      <c r="T82" s="383">
        <v>0</v>
      </c>
      <c r="U82" s="383">
        <v>0</v>
      </c>
      <c r="V82" s="383">
        <v>0</v>
      </c>
      <c r="W82" s="383">
        <v>0</v>
      </c>
      <c r="X82" s="383">
        <v>0</v>
      </c>
      <c r="Y82" s="383">
        <v>0</v>
      </c>
      <c r="Z82" s="383">
        <v>0</v>
      </c>
      <c r="AA82" s="383">
        <v>0</v>
      </c>
      <c r="AB82" s="383">
        <v>0</v>
      </c>
      <c r="AC82" s="383">
        <v>0</v>
      </c>
      <c r="AD82" s="383">
        <v>0</v>
      </c>
      <c r="AE82" s="383">
        <v>0</v>
      </c>
      <c r="AF82" s="383">
        <v>0</v>
      </c>
      <c r="AG82" s="383">
        <v>0</v>
      </c>
      <c r="AH82" s="383">
        <v>0</v>
      </c>
      <c r="AI82" s="383">
        <v>0</v>
      </c>
      <c r="AJ82" s="383">
        <v>0</v>
      </c>
      <c r="AK82" s="383">
        <v>0</v>
      </c>
      <c r="AL82" s="383">
        <v>0</v>
      </c>
      <c r="AM82" s="383">
        <v>0</v>
      </c>
      <c r="AN82" s="383">
        <v>0</v>
      </c>
      <c r="AO82" s="383">
        <v>0</v>
      </c>
      <c r="AP82" s="383">
        <v>0</v>
      </c>
      <c r="AQ82" s="383">
        <v>0</v>
      </c>
      <c r="AR82" s="383">
        <v>0</v>
      </c>
      <c r="AS82" s="383">
        <v>0</v>
      </c>
      <c r="AT82" s="383">
        <v>0</v>
      </c>
      <c r="AU82" s="383">
        <v>0</v>
      </c>
      <c r="AV82" s="383">
        <v>0</v>
      </c>
      <c r="AW82" s="383">
        <v>0</v>
      </c>
      <c r="AX82" s="383">
        <v>0</v>
      </c>
      <c r="AY82" s="383">
        <v>0</v>
      </c>
      <c r="AZ82" s="383">
        <v>0</v>
      </c>
      <c r="BA82" s="383">
        <v>0</v>
      </c>
      <c r="BB82" s="383">
        <v>0</v>
      </c>
      <c r="BC82" s="383">
        <v>0</v>
      </c>
      <c r="BD82" s="383">
        <v>0</v>
      </c>
      <c r="BE82" s="383">
        <v>0</v>
      </c>
      <c r="BF82" s="383">
        <v>0</v>
      </c>
      <c r="BG82" s="383">
        <v>0</v>
      </c>
      <c r="BH82" s="383">
        <v>0</v>
      </c>
      <c r="BI82" s="383">
        <v>0</v>
      </c>
      <c r="BJ82" s="383">
        <v>0</v>
      </c>
      <c r="BK82" s="383">
        <v>0</v>
      </c>
      <c r="BL82" s="383">
        <v>0</v>
      </c>
      <c r="BM82" s="383">
        <v>0</v>
      </c>
      <c r="BN82" s="383">
        <v>0</v>
      </c>
      <c r="BO82" s="383">
        <v>0</v>
      </c>
      <c r="BP82" s="383">
        <v>0</v>
      </c>
      <c r="BQ82" s="383">
        <v>0</v>
      </c>
      <c r="BR82" s="383">
        <v>0</v>
      </c>
      <c r="BS82" s="383">
        <v>0</v>
      </c>
      <c r="BT82" s="383">
        <v>0</v>
      </c>
      <c r="BU82" s="383">
        <v>0</v>
      </c>
      <c r="BV82" s="383">
        <v>0</v>
      </c>
      <c r="BW82" s="383">
        <v>0</v>
      </c>
      <c r="BX82" s="383">
        <v>0</v>
      </c>
      <c r="BY82" s="383">
        <v>0</v>
      </c>
      <c r="BZ82" s="383">
        <v>0</v>
      </c>
      <c r="CA82" s="383">
        <v>0</v>
      </c>
      <c r="CB82" s="383">
        <v>4.637123233737217E-3</v>
      </c>
      <c r="CC82" s="383">
        <v>0</v>
      </c>
      <c r="CD82" s="383">
        <v>0</v>
      </c>
      <c r="CE82" s="383">
        <v>0</v>
      </c>
      <c r="CF82" s="383">
        <v>0</v>
      </c>
      <c r="CG82" s="383">
        <v>0</v>
      </c>
      <c r="CH82" s="383">
        <v>0</v>
      </c>
      <c r="CI82" s="383">
        <v>0</v>
      </c>
      <c r="CJ82" s="383">
        <v>0</v>
      </c>
      <c r="CK82" s="383">
        <v>0</v>
      </c>
      <c r="CL82" s="383">
        <v>0</v>
      </c>
      <c r="CM82" s="383">
        <v>0</v>
      </c>
      <c r="CN82" s="383">
        <v>0</v>
      </c>
      <c r="CO82" s="383">
        <v>0</v>
      </c>
      <c r="CP82" s="383">
        <v>0</v>
      </c>
      <c r="CQ82" s="383">
        <v>0</v>
      </c>
      <c r="CR82" s="383">
        <v>0</v>
      </c>
      <c r="CS82" s="383">
        <v>0</v>
      </c>
      <c r="CT82" s="383">
        <v>0</v>
      </c>
      <c r="CU82" s="383">
        <v>0</v>
      </c>
      <c r="CV82" s="383">
        <v>0</v>
      </c>
      <c r="CW82" s="383">
        <v>0</v>
      </c>
      <c r="CX82" s="383">
        <v>0</v>
      </c>
      <c r="CY82" s="383">
        <v>0</v>
      </c>
      <c r="CZ82" s="383">
        <v>0</v>
      </c>
      <c r="DA82" s="383">
        <v>0</v>
      </c>
      <c r="DB82" s="383">
        <v>0</v>
      </c>
      <c r="DC82" s="383">
        <v>0</v>
      </c>
      <c r="DD82" s="383">
        <v>0</v>
      </c>
      <c r="DE82" s="383">
        <v>0</v>
      </c>
      <c r="DF82" s="384">
        <v>0</v>
      </c>
    </row>
    <row r="83" spans="1:110" s="381" customFormat="1">
      <c r="A83" s="298" t="s">
        <v>337</v>
      </c>
      <c r="B83" s="299" t="s">
        <v>573</v>
      </c>
      <c r="C83" s="382">
        <v>0</v>
      </c>
      <c r="D83" s="383">
        <v>0</v>
      </c>
      <c r="E83" s="383">
        <v>0</v>
      </c>
      <c r="F83" s="383">
        <v>0</v>
      </c>
      <c r="G83" s="383">
        <v>0</v>
      </c>
      <c r="H83" s="383">
        <v>0</v>
      </c>
      <c r="I83" s="383">
        <v>0</v>
      </c>
      <c r="J83" s="383">
        <v>0</v>
      </c>
      <c r="K83" s="383">
        <v>0</v>
      </c>
      <c r="L83" s="383">
        <v>0</v>
      </c>
      <c r="M83" s="383">
        <v>0</v>
      </c>
      <c r="N83" s="383">
        <v>0</v>
      </c>
      <c r="O83" s="383">
        <v>0</v>
      </c>
      <c r="P83" s="383">
        <v>0</v>
      </c>
      <c r="Q83" s="383">
        <v>0</v>
      </c>
      <c r="R83" s="383">
        <v>0</v>
      </c>
      <c r="S83" s="383">
        <v>0</v>
      </c>
      <c r="T83" s="383">
        <v>0</v>
      </c>
      <c r="U83" s="383">
        <v>0</v>
      </c>
      <c r="V83" s="383">
        <v>0</v>
      </c>
      <c r="W83" s="383">
        <v>0</v>
      </c>
      <c r="X83" s="383">
        <v>0</v>
      </c>
      <c r="Y83" s="383">
        <v>0</v>
      </c>
      <c r="Z83" s="383">
        <v>0</v>
      </c>
      <c r="AA83" s="383">
        <v>0</v>
      </c>
      <c r="AB83" s="383">
        <v>0</v>
      </c>
      <c r="AC83" s="383">
        <v>0</v>
      </c>
      <c r="AD83" s="383">
        <v>0</v>
      </c>
      <c r="AE83" s="383">
        <v>0</v>
      </c>
      <c r="AF83" s="383">
        <v>0</v>
      </c>
      <c r="AG83" s="383">
        <v>0</v>
      </c>
      <c r="AH83" s="383">
        <v>0</v>
      </c>
      <c r="AI83" s="383">
        <v>0</v>
      </c>
      <c r="AJ83" s="383">
        <v>0</v>
      </c>
      <c r="AK83" s="383">
        <v>0</v>
      </c>
      <c r="AL83" s="383">
        <v>0</v>
      </c>
      <c r="AM83" s="383">
        <v>0</v>
      </c>
      <c r="AN83" s="383">
        <v>0</v>
      </c>
      <c r="AO83" s="383">
        <v>0</v>
      </c>
      <c r="AP83" s="383">
        <v>0</v>
      </c>
      <c r="AQ83" s="383">
        <v>0</v>
      </c>
      <c r="AR83" s="383">
        <v>0</v>
      </c>
      <c r="AS83" s="383">
        <v>0</v>
      </c>
      <c r="AT83" s="383">
        <v>0</v>
      </c>
      <c r="AU83" s="383">
        <v>0</v>
      </c>
      <c r="AV83" s="383">
        <v>0</v>
      </c>
      <c r="AW83" s="383">
        <v>0</v>
      </c>
      <c r="AX83" s="383">
        <v>0</v>
      </c>
      <c r="AY83" s="383">
        <v>0</v>
      </c>
      <c r="AZ83" s="383">
        <v>0</v>
      </c>
      <c r="BA83" s="383">
        <v>0</v>
      </c>
      <c r="BB83" s="383">
        <v>0</v>
      </c>
      <c r="BC83" s="383">
        <v>0</v>
      </c>
      <c r="BD83" s="383">
        <v>0</v>
      </c>
      <c r="BE83" s="383">
        <v>0</v>
      </c>
      <c r="BF83" s="383">
        <v>0</v>
      </c>
      <c r="BG83" s="383">
        <v>0</v>
      </c>
      <c r="BH83" s="383">
        <v>0</v>
      </c>
      <c r="BI83" s="383">
        <v>0</v>
      </c>
      <c r="BJ83" s="383">
        <v>0</v>
      </c>
      <c r="BK83" s="383">
        <v>0</v>
      </c>
      <c r="BL83" s="383">
        <v>0</v>
      </c>
      <c r="BM83" s="383">
        <v>0</v>
      </c>
      <c r="BN83" s="383">
        <v>0</v>
      </c>
      <c r="BO83" s="383">
        <v>0</v>
      </c>
      <c r="BP83" s="383">
        <v>0</v>
      </c>
      <c r="BQ83" s="383">
        <v>0</v>
      </c>
      <c r="BR83" s="383">
        <v>0</v>
      </c>
      <c r="BS83" s="383">
        <v>0</v>
      </c>
      <c r="BT83" s="383">
        <v>0</v>
      </c>
      <c r="BU83" s="383">
        <v>0</v>
      </c>
      <c r="BV83" s="383">
        <v>0</v>
      </c>
      <c r="BW83" s="383">
        <v>0</v>
      </c>
      <c r="BX83" s="383">
        <v>0</v>
      </c>
      <c r="BY83" s="383">
        <v>0</v>
      </c>
      <c r="BZ83" s="383">
        <v>0</v>
      </c>
      <c r="CA83" s="383">
        <v>0</v>
      </c>
      <c r="CB83" s="383">
        <v>0</v>
      </c>
      <c r="CC83" s="383">
        <v>1.3920865235316215E-3</v>
      </c>
      <c r="CD83" s="383">
        <v>0</v>
      </c>
      <c r="CE83" s="383">
        <v>0</v>
      </c>
      <c r="CF83" s="383">
        <v>0</v>
      </c>
      <c r="CG83" s="383">
        <v>0</v>
      </c>
      <c r="CH83" s="383">
        <v>0</v>
      </c>
      <c r="CI83" s="383">
        <v>0</v>
      </c>
      <c r="CJ83" s="383">
        <v>0</v>
      </c>
      <c r="CK83" s="383">
        <v>0</v>
      </c>
      <c r="CL83" s="383">
        <v>0</v>
      </c>
      <c r="CM83" s="383">
        <v>0</v>
      </c>
      <c r="CN83" s="383">
        <v>0</v>
      </c>
      <c r="CO83" s="383">
        <v>0</v>
      </c>
      <c r="CP83" s="383">
        <v>0</v>
      </c>
      <c r="CQ83" s="383">
        <v>0</v>
      </c>
      <c r="CR83" s="383">
        <v>0</v>
      </c>
      <c r="CS83" s="383">
        <v>0</v>
      </c>
      <c r="CT83" s="383">
        <v>0</v>
      </c>
      <c r="CU83" s="383">
        <v>0</v>
      </c>
      <c r="CV83" s="383">
        <v>0</v>
      </c>
      <c r="CW83" s="383">
        <v>0</v>
      </c>
      <c r="CX83" s="383">
        <v>0</v>
      </c>
      <c r="CY83" s="383">
        <v>0</v>
      </c>
      <c r="CZ83" s="383">
        <v>0</v>
      </c>
      <c r="DA83" s="383">
        <v>0</v>
      </c>
      <c r="DB83" s="383">
        <v>0</v>
      </c>
      <c r="DC83" s="383">
        <v>0</v>
      </c>
      <c r="DD83" s="383">
        <v>0</v>
      </c>
      <c r="DE83" s="383">
        <v>0</v>
      </c>
      <c r="DF83" s="384">
        <v>0</v>
      </c>
    </row>
    <row r="84" spans="1:110" s="381" customFormat="1">
      <c r="A84" s="300" t="s">
        <v>338</v>
      </c>
      <c r="B84" s="301" t="s">
        <v>574</v>
      </c>
      <c r="C84" s="385">
        <v>0</v>
      </c>
      <c r="D84" s="386">
        <v>0</v>
      </c>
      <c r="E84" s="386">
        <v>0</v>
      </c>
      <c r="F84" s="386">
        <v>0</v>
      </c>
      <c r="G84" s="386">
        <v>0</v>
      </c>
      <c r="H84" s="386">
        <v>0</v>
      </c>
      <c r="I84" s="386">
        <v>0</v>
      </c>
      <c r="J84" s="386">
        <v>0</v>
      </c>
      <c r="K84" s="386">
        <v>0</v>
      </c>
      <c r="L84" s="386">
        <v>0</v>
      </c>
      <c r="M84" s="386">
        <v>0</v>
      </c>
      <c r="N84" s="386">
        <v>0</v>
      </c>
      <c r="O84" s="386">
        <v>0</v>
      </c>
      <c r="P84" s="386">
        <v>0</v>
      </c>
      <c r="Q84" s="386">
        <v>0</v>
      </c>
      <c r="R84" s="386">
        <v>0</v>
      </c>
      <c r="S84" s="386">
        <v>0</v>
      </c>
      <c r="T84" s="386">
        <v>0</v>
      </c>
      <c r="U84" s="386">
        <v>0</v>
      </c>
      <c r="V84" s="386">
        <v>0</v>
      </c>
      <c r="W84" s="386">
        <v>0</v>
      </c>
      <c r="X84" s="386">
        <v>0</v>
      </c>
      <c r="Y84" s="386">
        <v>0</v>
      </c>
      <c r="Z84" s="386">
        <v>0</v>
      </c>
      <c r="AA84" s="386">
        <v>0</v>
      </c>
      <c r="AB84" s="386">
        <v>0</v>
      </c>
      <c r="AC84" s="386">
        <v>0</v>
      </c>
      <c r="AD84" s="386">
        <v>0</v>
      </c>
      <c r="AE84" s="386">
        <v>0</v>
      </c>
      <c r="AF84" s="386">
        <v>0</v>
      </c>
      <c r="AG84" s="386">
        <v>0</v>
      </c>
      <c r="AH84" s="386">
        <v>0</v>
      </c>
      <c r="AI84" s="386">
        <v>0</v>
      </c>
      <c r="AJ84" s="386">
        <v>0</v>
      </c>
      <c r="AK84" s="386">
        <v>0</v>
      </c>
      <c r="AL84" s="386">
        <v>0</v>
      </c>
      <c r="AM84" s="386">
        <v>0</v>
      </c>
      <c r="AN84" s="386">
        <v>0</v>
      </c>
      <c r="AO84" s="386">
        <v>0</v>
      </c>
      <c r="AP84" s="386">
        <v>0</v>
      </c>
      <c r="AQ84" s="386">
        <v>0</v>
      </c>
      <c r="AR84" s="386">
        <v>0</v>
      </c>
      <c r="AS84" s="386">
        <v>0</v>
      </c>
      <c r="AT84" s="386">
        <v>0</v>
      </c>
      <c r="AU84" s="386">
        <v>0</v>
      </c>
      <c r="AV84" s="386">
        <v>0</v>
      </c>
      <c r="AW84" s="386">
        <v>0</v>
      </c>
      <c r="AX84" s="386">
        <v>0</v>
      </c>
      <c r="AY84" s="386">
        <v>0</v>
      </c>
      <c r="AZ84" s="386">
        <v>0</v>
      </c>
      <c r="BA84" s="386">
        <v>0</v>
      </c>
      <c r="BB84" s="386">
        <v>0</v>
      </c>
      <c r="BC84" s="386">
        <v>0</v>
      </c>
      <c r="BD84" s="386">
        <v>0</v>
      </c>
      <c r="BE84" s="386">
        <v>0</v>
      </c>
      <c r="BF84" s="386">
        <v>0</v>
      </c>
      <c r="BG84" s="386">
        <v>0</v>
      </c>
      <c r="BH84" s="386">
        <v>0</v>
      </c>
      <c r="BI84" s="386">
        <v>0</v>
      </c>
      <c r="BJ84" s="386">
        <v>0</v>
      </c>
      <c r="BK84" s="386">
        <v>0</v>
      </c>
      <c r="BL84" s="386">
        <v>0</v>
      </c>
      <c r="BM84" s="386">
        <v>0</v>
      </c>
      <c r="BN84" s="386">
        <v>0</v>
      </c>
      <c r="BO84" s="386">
        <v>0</v>
      </c>
      <c r="BP84" s="386">
        <v>0</v>
      </c>
      <c r="BQ84" s="386">
        <v>0</v>
      </c>
      <c r="BR84" s="386">
        <v>0</v>
      </c>
      <c r="BS84" s="386">
        <v>0</v>
      </c>
      <c r="BT84" s="386">
        <v>0</v>
      </c>
      <c r="BU84" s="386">
        <v>0</v>
      </c>
      <c r="BV84" s="386">
        <v>0</v>
      </c>
      <c r="BW84" s="386">
        <v>0</v>
      </c>
      <c r="BX84" s="386">
        <v>0</v>
      </c>
      <c r="BY84" s="386">
        <v>0</v>
      </c>
      <c r="BZ84" s="386">
        <v>0</v>
      </c>
      <c r="CA84" s="386">
        <v>0</v>
      </c>
      <c r="CB84" s="386">
        <v>0</v>
      </c>
      <c r="CC84" s="386">
        <v>0</v>
      </c>
      <c r="CD84" s="386">
        <v>0.43826708932780623</v>
      </c>
      <c r="CE84" s="386">
        <v>0</v>
      </c>
      <c r="CF84" s="386">
        <v>0</v>
      </c>
      <c r="CG84" s="386">
        <v>0</v>
      </c>
      <c r="CH84" s="386">
        <v>0</v>
      </c>
      <c r="CI84" s="386">
        <v>0</v>
      </c>
      <c r="CJ84" s="386">
        <v>0</v>
      </c>
      <c r="CK84" s="386">
        <v>0</v>
      </c>
      <c r="CL84" s="386">
        <v>0</v>
      </c>
      <c r="CM84" s="386">
        <v>0</v>
      </c>
      <c r="CN84" s="386">
        <v>0</v>
      </c>
      <c r="CO84" s="386">
        <v>0</v>
      </c>
      <c r="CP84" s="386">
        <v>0</v>
      </c>
      <c r="CQ84" s="386">
        <v>0</v>
      </c>
      <c r="CR84" s="386">
        <v>0</v>
      </c>
      <c r="CS84" s="386">
        <v>0</v>
      </c>
      <c r="CT84" s="386">
        <v>0</v>
      </c>
      <c r="CU84" s="386">
        <v>0</v>
      </c>
      <c r="CV84" s="386">
        <v>0</v>
      </c>
      <c r="CW84" s="386">
        <v>0</v>
      </c>
      <c r="CX84" s="386">
        <v>0</v>
      </c>
      <c r="CY84" s="386">
        <v>0</v>
      </c>
      <c r="CZ84" s="386">
        <v>0</v>
      </c>
      <c r="DA84" s="386">
        <v>0</v>
      </c>
      <c r="DB84" s="386">
        <v>0</v>
      </c>
      <c r="DC84" s="386">
        <v>0</v>
      </c>
      <c r="DD84" s="386">
        <v>0</v>
      </c>
      <c r="DE84" s="386">
        <v>0</v>
      </c>
      <c r="DF84" s="387">
        <v>0</v>
      </c>
    </row>
    <row r="85" spans="1:110" s="381" customFormat="1">
      <c r="A85" s="304" t="s">
        <v>339</v>
      </c>
      <c r="B85" s="305" t="s">
        <v>575</v>
      </c>
      <c r="C85" s="388">
        <v>0</v>
      </c>
      <c r="D85" s="389">
        <v>0</v>
      </c>
      <c r="E85" s="389">
        <v>0</v>
      </c>
      <c r="F85" s="389">
        <v>0</v>
      </c>
      <c r="G85" s="389">
        <v>0</v>
      </c>
      <c r="H85" s="389">
        <v>0</v>
      </c>
      <c r="I85" s="389">
        <v>0</v>
      </c>
      <c r="J85" s="389">
        <v>0</v>
      </c>
      <c r="K85" s="389">
        <v>0</v>
      </c>
      <c r="L85" s="389">
        <v>0</v>
      </c>
      <c r="M85" s="389">
        <v>0</v>
      </c>
      <c r="N85" s="389">
        <v>0</v>
      </c>
      <c r="O85" s="389">
        <v>0</v>
      </c>
      <c r="P85" s="389">
        <v>0</v>
      </c>
      <c r="Q85" s="389">
        <v>0</v>
      </c>
      <c r="R85" s="389">
        <v>0</v>
      </c>
      <c r="S85" s="389">
        <v>0</v>
      </c>
      <c r="T85" s="389">
        <v>0</v>
      </c>
      <c r="U85" s="389">
        <v>0</v>
      </c>
      <c r="V85" s="389">
        <v>0</v>
      </c>
      <c r="W85" s="389">
        <v>0</v>
      </c>
      <c r="X85" s="389">
        <v>0</v>
      </c>
      <c r="Y85" s="389">
        <v>0</v>
      </c>
      <c r="Z85" s="389">
        <v>0</v>
      </c>
      <c r="AA85" s="389">
        <v>0</v>
      </c>
      <c r="AB85" s="389">
        <v>0</v>
      </c>
      <c r="AC85" s="389">
        <v>0</v>
      </c>
      <c r="AD85" s="389">
        <v>0</v>
      </c>
      <c r="AE85" s="389">
        <v>0</v>
      </c>
      <c r="AF85" s="389">
        <v>0</v>
      </c>
      <c r="AG85" s="389">
        <v>0</v>
      </c>
      <c r="AH85" s="389">
        <v>0</v>
      </c>
      <c r="AI85" s="389">
        <v>0</v>
      </c>
      <c r="AJ85" s="389">
        <v>0</v>
      </c>
      <c r="AK85" s="389">
        <v>0</v>
      </c>
      <c r="AL85" s="389">
        <v>0</v>
      </c>
      <c r="AM85" s="389">
        <v>0</v>
      </c>
      <c r="AN85" s="389">
        <v>0</v>
      </c>
      <c r="AO85" s="389">
        <v>0</v>
      </c>
      <c r="AP85" s="389">
        <v>0</v>
      </c>
      <c r="AQ85" s="389">
        <v>0</v>
      </c>
      <c r="AR85" s="389">
        <v>0</v>
      </c>
      <c r="AS85" s="389">
        <v>0</v>
      </c>
      <c r="AT85" s="389">
        <v>0</v>
      </c>
      <c r="AU85" s="389">
        <v>0</v>
      </c>
      <c r="AV85" s="389">
        <v>0</v>
      </c>
      <c r="AW85" s="389">
        <v>0</v>
      </c>
      <c r="AX85" s="389">
        <v>0</v>
      </c>
      <c r="AY85" s="389">
        <v>0</v>
      </c>
      <c r="AZ85" s="389">
        <v>0</v>
      </c>
      <c r="BA85" s="389">
        <v>0</v>
      </c>
      <c r="BB85" s="389">
        <v>0</v>
      </c>
      <c r="BC85" s="389">
        <v>0</v>
      </c>
      <c r="BD85" s="389">
        <v>0</v>
      </c>
      <c r="BE85" s="389">
        <v>0</v>
      </c>
      <c r="BF85" s="389">
        <v>0</v>
      </c>
      <c r="BG85" s="389">
        <v>0</v>
      </c>
      <c r="BH85" s="389">
        <v>0</v>
      </c>
      <c r="BI85" s="389">
        <v>0</v>
      </c>
      <c r="BJ85" s="389">
        <v>0</v>
      </c>
      <c r="BK85" s="389">
        <v>0</v>
      </c>
      <c r="BL85" s="389">
        <v>0</v>
      </c>
      <c r="BM85" s="389">
        <v>0</v>
      </c>
      <c r="BN85" s="389">
        <v>0</v>
      </c>
      <c r="BO85" s="389">
        <v>0</v>
      </c>
      <c r="BP85" s="389">
        <v>0</v>
      </c>
      <c r="BQ85" s="389">
        <v>0</v>
      </c>
      <c r="BR85" s="389">
        <v>0</v>
      </c>
      <c r="BS85" s="389">
        <v>0</v>
      </c>
      <c r="BT85" s="389">
        <v>0</v>
      </c>
      <c r="BU85" s="389">
        <v>0</v>
      </c>
      <c r="BV85" s="389">
        <v>0</v>
      </c>
      <c r="BW85" s="389">
        <v>0</v>
      </c>
      <c r="BX85" s="389">
        <v>0</v>
      </c>
      <c r="BY85" s="389">
        <v>0</v>
      </c>
      <c r="BZ85" s="389">
        <v>0</v>
      </c>
      <c r="CA85" s="389">
        <v>0</v>
      </c>
      <c r="CB85" s="389">
        <v>0</v>
      </c>
      <c r="CC85" s="389">
        <v>0</v>
      </c>
      <c r="CD85" s="389">
        <v>0</v>
      </c>
      <c r="CE85" s="389">
        <v>0.23361117368776751</v>
      </c>
      <c r="CF85" s="389">
        <v>0</v>
      </c>
      <c r="CG85" s="389">
        <v>0</v>
      </c>
      <c r="CH85" s="389">
        <v>0</v>
      </c>
      <c r="CI85" s="389">
        <v>0</v>
      </c>
      <c r="CJ85" s="389">
        <v>0</v>
      </c>
      <c r="CK85" s="389">
        <v>0</v>
      </c>
      <c r="CL85" s="389">
        <v>0</v>
      </c>
      <c r="CM85" s="389">
        <v>0</v>
      </c>
      <c r="CN85" s="389">
        <v>0</v>
      </c>
      <c r="CO85" s="389">
        <v>0</v>
      </c>
      <c r="CP85" s="389">
        <v>0</v>
      </c>
      <c r="CQ85" s="389">
        <v>0</v>
      </c>
      <c r="CR85" s="389">
        <v>0</v>
      </c>
      <c r="CS85" s="389">
        <v>0</v>
      </c>
      <c r="CT85" s="389">
        <v>0</v>
      </c>
      <c r="CU85" s="389">
        <v>0</v>
      </c>
      <c r="CV85" s="389">
        <v>0</v>
      </c>
      <c r="CW85" s="389">
        <v>0</v>
      </c>
      <c r="CX85" s="389">
        <v>0</v>
      </c>
      <c r="CY85" s="389">
        <v>0</v>
      </c>
      <c r="CZ85" s="389">
        <v>0</v>
      </c>
      <c r="DA85" s="389">
        <v>0</v>
      </c>
      <c r="DB85" s="389">
        <v>0</v>
      </c>
      <c r="DC85" s="389">
        <v>0</v>
      </c>
      <c r="DD85" s="389">
        <v>0</v>
      </c>
      <c r="DE85" s="389">
        <v>0</v>
      </c>
      <c r="DF85" s="390">
        <v>0</v>
      </c>
    </row>
    <row r="86" spans="1:110" s="381" customFormat="1">
      <c r="A86" s="298" t="s">
        <v>340</v>
      </c>
      <c r="B86" s="299" t="s">
        <v>576</v>
      </c>
      <c r="C86" s="382">
        <v>0</v>
      </c>
      <c r="D86" s="383">
        <v>0</v>
      </c>
      <c r="E86" s="383">
        <v>0</v>
      </c>
      <c r="F86" s="383">
        <v>0</v>
      </c>
      <c r="G86" s="383">
        <v>0</v>
      </c>
      <c r="H86" s="383">
        <v>0</v>
      </c>
      <c r="I86" s="383">
        <v>0</v>
      </c>
      <c r="J86" s="383">
        <v>0</v>
      </c>
      <c r="K86" s="383">
        <v>0</v>
      </c>
      <c r="L86" s="383">
        <v>0</v>
      </c>
      <c r="M86" s="383">
        <v>0</v>
      </c>
      <c r="N86" s="383">
        <v>0</v>
      </c>
      <c r="O86" s="383">
        <v>0</v>
      </c>
      <c r="P86" s="383">
        <v>0</v>
      </c>
      <c r="Q86" s="383">
        <v>0</v>
      </c>
      <c r="R86" s="383">
        <v>0</v>
      </c>
      <c r="S86" s="383">
        <v>0</v>
      </c>
      <c r="T86" s="383">
        <v>0</v>
      </c>
      <c r="U86" s="383">
        <v>0</v>
      </c>
      <c r="V86" s="383">
        <v>0</v>
      </c>
      <c r="W86" s="383">
        <v>0</v>
      </c>
      <c r="X86" s="383">
        <v>0</v>
      </c>
      <c r="Y86" s="383">
        <v>0</v>
      </c>
      <c r="Z86" s="383">
        <v>0</v>
      </c>
      <c r="AA86" s="383">
        <v>0</v>
      </c>
      <c r="AB86" s="383">
        <v>0</v>
      </c>
      <c r="AC86" s="383">
        <v>0</v>
      </c>
      <c r="AD86" s="383">
        <v>0</v>
      </c>
      <c r="AE86" s="383">
        <v>0</v>
      </c>
      <c r="AF86" s="383">
        <v>0</v>
      </c>
      <c r="AG86" s="383">
        <v>0</v>
      </c>
      <c r="AH86" s="383">
        <v>0</v>
      </c>
      <c r="AI86" s="383">
        <v>0</v>
      </c>
      <c r="AJ86" s="383">
        <v>0</v>
      </c>
      <c r="AK86" s="383">
        <v>0</v>
      </c>
      <c r="AL86" s="383">
        <v>0</v>
      </c>
      <c r="AM86" s="383">
        <v>0</v>
      </c>
      <c r="AN86" s="383">
        <v>0</v>
      </c>
      <c r="AO86" s="383">
        <v>0</v>
      </c>
      <c r="AP86" s="383">
        <v>0</v>
      </c>
      <c r="AQ86" s="383">
        <v>0</v>
      </c>
      <c r="AR86" s="383">
        <v>0</v>
      </c>
      <c r="AS86" s="383">
        <v>0</v>
      </c>
      <c r="AT86" s="383">
        <v>0</v>
      </c>
      <c r="AU86" s="383">
        <v>0</v>
      </c>
      <c r="AV86" s="383">
        <v>0</v>
      </c>
      <c r="AW86" s="383">
        <v>0</v>
      </c>
      <c r="AX86" s="383">
        <v>0</v>
      </c>
      <c r="AY86" s="383">
        <v>0</v>
      </c>
      <c r="AZ86" s="383">
        <v>0</v>
      </c>
      <c r="BA86" s="383">
        <v>0</v>
      </c>
      <c r="BB86" s="383">
        <v>0</v>
      </c>
      <c r="BC86" s="383">
        <v>0</v>
      </c>
      <c r="BD86" s="383">
        <v>0</v>
      </c>
      <c r="BE86" s="383">
        <v>0</v>
      </c>
      <c r="BF86" s="383">
        <v>0</v>
      </c>
      <c r="BG86" s="383">
        <v>0</v>
      </c>
      <c r="BH86" s="383">
        <v>0</v>
      </c>
      <c r="BI86" s="383">
        <v>0</v>
      </c>
      <c r="BJ86" s="383">
        <v>0</v>
      </c>
      <c r="BK86" s="383">
        <v>0</v>
      </c>
      <c r="BL86" s="383">
        <v>0</v>
      </c>
      <c r="BM86" s="383">
        <v>0</v>
      </c>
      <c r="BN86" s="383">
        <v>0</v>
      </c>
      <c r="BO86" s="383">
        <v>0</v>
      </c>
      <c r="BP86" s="383">
        <v>0</v>
      </c>
      <c r="BQ86" s="383">
        <v>0</v>
      </c>
      <c r="BR86" s="383">
        <v>0</v>
      </c>
      <c r="BS86" s="383">
        <v>0</v>
      </c>
      <c r="BT86" s="383">
        <v>0</v>
      </c>
      <c r="BU86" s="383">
        <v>0</v>
      </c>
      <c r="BV86" s="383">
        <v>0</v>
      </c>
      <c r="BW86" s="383">
        <v>0</v>
      </c>
      <c r="BX86" s="383">
        <v>0</v>
      </c>
      <c r="BY86" s="383">
        <v>0</v>
      </c>
      <c r="BZ86" s="383">
        <v>0</v>
      </c>
      <c r="CA86" s="383">
        <v>0</v>
      </c>
      <c r="CB86" s="383">
        <v>0</v>
      </c>
      <c r="CC86" s="383">
        <v>0</v>
      </c>
      <c r="CD86" s="383">
        <v>0</v>
      </c>
      <c r="CE86" s="383">
        <v>0</v>
      </c>
      <c r="CF86" s="383">
        <v>0.9988183196266367</v>
      </c>
      <c r="CG86" s="383">
        <v>0</v>
      </c>
      <c r="CH86" s="383">
        <v>0</v>
      </c>
      <c r="CI86" s="383">
        <v>0</v>
      </c>
      <c r="CJ86" s="383">
        <v>0</v>
      </c>
      <c r="CK86" s="383">
        <v>0</v>
      </c>
      <c r="CL86" s="383">
        <v>0</v>
      </c>
      <c r="CM86" s="383">
        <v>0</v>
      </c>
      <c r="CN86" s="383">
        <v>0</v>
      </c>
      <c r="CO86" s="383">
        <v>0</v>
      </c>
      <c r="CP86" s="383">
        <v>0</v>
      </c>
      <c r="CQ86" s="383">
        <v>0</v>
      </c>
      <c r="CR86" s="383">
        <v>0</v>
      </c>
      <c r="CS86" s="383">
        <v>0</v>
      </c>
      <c r="CT86" s="383">
        <v>0</v>
      </c>
      <c r="CU86" s="383">
        <v>0</v>
      </c>
      <c r="CV86" s="383">
        <v>0</v>
      </c>
      <c r="CW86" s="383">
        <v>0</v>
      </c>
      <c r="CX86" s="383">
        <v>0</v>
      </c>
      <c r="CY86" s="383">
        <v>0</v>
      </c>
      <c r="CZ86" s="383">
        <v>0</v>
      </c>
      <c r="DA86" s="383">
        <v>0</v>
      </c>
      <c r="DB86" s="383">
        <v>0</v>
      </c>
      <c r="DC86" s="383">
        <v>0</v>
      </c>
      <c r="DD86" s="383">
        <v>0</v>
      </c>
      <c r="DE86" s="383">
        <v>0</v>
      </c>
      <c r="DF86" s="384">
        <v>0</v>
      </c>
    </row>
    <row r="87" spans="1:110" s="381" customFormat="1">
      <c r="A87" s="298" t="s">
        <v>341</v>
      </c>
      <c r="B87" s="299" t="s">
        <v>577</v>
      </c>
      <c r="C87" s="382">
        <v>0</v>
      </c>
      <c r="D87" s="383">
        <v>0</v>
      </c>
      <c r="E87" s="383">
        <v>0</v>
      </c>
      <c r="F87" s="383">
        <v>0</v>
      </c>
      <c r="G87" s="383">
        <v>0</v>
      </c>
      <c r="H87" s="383">
        <v>0</v>
      </c>
      <c r="I87" s="383">
        <v>0</v>
      </c>
      <c r="J87" s="383">
        <v>0</v>
      </c>
      <c r="K87" s="383">
        <v>0</v>
      </c>
      <c r="L87" s="383">
        <v>0</v>
      </c>
      <c r="M87" s="383">
        <v>0</v>
      </c>
      <c r="N87" s="383">
        <v>0</v>
      </c>
      <c r="O87" s="383">
        <v>0</v>
      </c>
      <c r="P87" s="383">
        <v>0</v>
      </c>
      <c r="Q87" s="383">
        <v>0</v>
      </c>
      <c r="R87" s="383">
        <v>0</v>
      </c>
      <c r="S87" s="383">
        <v>0</v>
      </c>
      <c r="T87" s="383">
        <v>0</v>
      </c>
      <c r="U87" s="383">
        <v>0</v>
      </c>
      <c r="V87" s="383">
        <v>0</v>
      </c>
      <c r="W87" s="383">
        <v>0</v>
      </c>
      <c r="X87" s="383">
        <v>0</v>
      </c>
      <c r="Y87" s="383">
        <v>0</v>
      </c>
      <c r="Z87" s="383">
        <v>0</v>
      </c>
      <c r="AA87" s="383">
        <v>0</v>
      </c>
      <c r="AB87" s="383">
        <v>0</v>
      </c>
      <c r="AC87" s="383">
        <v>0</v>
      </c>
      <c r="AD87" s="383">
        <v>0</v>
      </c>
      <c r="AE87" s="383">
        <v>0</v>
      </c>
      <c r="AF87" s="383">
        <v>0</v>
      </c>
      <c r="AG87" s="383">
        <v>0</v>
      </c>
      <c r="AH87" s="383">
        <v>0</v>
      </c>
      <c r="AI87" s="383">
        <v>0</v>
      </c>
      <c r="AJ87" s="383">
        <v>0</v>
      </c>
      <c r="AK87" s="383">
        <v>0</v>
      </c>
      <c r="AL87" s="383">
        <v>0</v>
      </c>
      <c r="AM87" s="383">
        <v>0</v>
      </c>
      <c r="AN87" s="383">
        <v>0</v>
      </c>
      <c r="AO87" s="383">
        <v>0</v>
      </c>
      <c r="AP87" s="383">
        <v>0</v>
      </c>
      <c r="AQ87" s="383">
        <v>0</v>
      </c>
      <c r="AR87" s="383">
        <v>0</v>
      </c>
      <c r="AS87" s="383">
        <v>0</v>
      </c>
      <c r="AT87" s="383">
        <v>0</v>
      </c>
      <c r="AU87" s="383">
        <v>0</v>
      </c>
      <c r="AV87" s="383">
        <v>0</v>
      </c>
      <c r="AW87" s="383">
        <v>0</v>
      </c>
      <c r="AX87" s="383">
        <v>0</v>
      </c>
      <c r="AY87" s="383">
        <v>0</v>
      </c>
      <c r="AZ87" s="383">
        <v>0</v>
      </c>
      <c r="BA87" s="383">
        <v>0</v>
      </c>
      <c r="BB87" s="383">
        <v>0</v>
      </c>
      <c r="BC87" s="383">
        <v>0</v>
      </c>
      <c r="BD87" s="383">
        <v>0</v>
      </c>
      <c r="BE87" s="383">
        <v>0</v>
      </c>
      <c r="BF87" s="383">
        <v>0</v>
      </c>
      <c r="BG87" s="383">
        <v>0</v>
      </c>
      <c r="BH87" s="383">
        <v>0</v>
      </c>
      <c r="BI87" s="383">
        <v>0</v>
      </c>
      <c r="BJ87" s="383">
        <v>0</v>
      </c>
      <c r="BK87" s="383">
        <v>0</v>
      </c>
      <c r="BL87" s="383">
        <v>0</v>
      </c>
      <c r="BM87" s="383">
        <v>0</v>
      </c>
      <c r="BN87" s="383">
        <v>0</v>
      </c>
      <c r="BO87" s="383">
        <v>0</v>
      </c>
      <c r="BP87" s="383">
        <v>0</v>
      </c>
      <c r="BQ87" s="383">
        <v>0</v>
      </c>
      <c r="BR87" s="383">
        <v>0</v>
      </c>
      <c r="BS87" s="383">
        <v>0</v>
      </c>
      <c r="BT87" s="383">
        <v>0</v>
      </c>
      <c r="BU87" s="383">
        <v>0</v>
      </c>
      <c r="BV87" s="383">
        <v>0</v>
      </c>
      <c r="BW87" s="383">
        <v>0</v>
      </c>
      <c r="BX87" s="383">
        <v>0</v>
      </c>
      <c r="BY87" s="383">
        <v>0</v>
      </c>
      <c r="BZ87" s="383">
        <v>0</v>
      </c>
      <c r="CA87" s="383">
        <v>0</v>
      </c>
      <c r="CB87" s="383">
        <v>0</v>
      </c>
      <c r="CC87" s="383">
        <v>0</v>
      </c>
      <c r="CD87" s="383">
        <v>0</v>
      </c>
      <c r="CE87" s="383">
        <v>0</v>
      </c>
      <c r="CF87" s="383">
        <v>0</v>
      </c>
      <c r="CG87" s="383">
        <v>0.91064907240590154</v>
      </c>
      <c r="CH87" s="383">
        <v>0</v>
      </c>
      <c r="CI87" s="383">
        <v>0</v>
      </c>
      <c r="CJ87" s="383">
        <v>0</v>
      </c>
      <c r="CK87" s="383">
        <v>0</v>
      </c>
      <c r="CL87" s="383">
        <v>0</v>
      </c>
      <c r="CM87" s="383">
        <v>0</v>
      </c>
      <c r="CN87" s="383">
        <v>0</v>
      </c>
      <c r="CO87" s="383">
        <v>0</v>
      </c>
      <c r="CP87" s="383">
        <v>0</v>
      </c>
      <c r="CQ87" s="383">
        <v>0</v>
      </c>
      <c r="CR87" s="383">
        <v>0</v>
      </c>
      <c r="CS87" s="383">
        <v>0</v>
      </c>
      <c r="CT87" s="383">
        <v>0</v>
      </c>
      <c r="CU87" s="383">
        <v>0</v>
      </c>
      <c r="CV87" s="383">
        <v>0</v>
      </c>
      <c r="CW87" s="383">
        <v>0</v>
      </c>
      <c r="CX87" s="383">
        <v>0</v>
      </c>
      <c r="CY87" s="383">
        <v>0</v>
      </c>
      <c r="CZ87" s="383">
        <v>0</v>
      </c>
      <c r="DA87" s="383">
        <v>0</v>
      </c>
      <c r="DB87" s="383">
        <v>0</v>
      </c>
      <c r="DC87" s="383">
        <v>0</v>
      </c>
      <c r="DD87" s="383">
        <v>0</v>
      </c>
      <c r="DE87" s="383">
        <v>0</v>
      </c>
      <c r="DF87" s="384">
        <v>0</v>
      </c>
    </row>
    <row r="88" spans="1:110" s="381" customFormat="1">
      <c r="A88" s="298" t="s">
        <v>342</v>
      </c>
      <c r="B88" s="299" t="s">
        <v>578</v>
      </c>
      <c r="C88" s="382">
        <v>0</v>
      </c>
      <c r="D88" s="383">
        <v>0</v>
      </c>
      <c r="E88" s="383">
        <v>0</v>
      </c>
      <c r="F88" s="383">
        <v>0</v>
      </c>
      <c r="G88" s="383">
        <v>0</v>
      </c>
      <c r="H88" s="383">
        <v>0</v>
      </c>
      <c r="I88" s="383">
        <v>0</v>
      </c>
      <c r="J88" s="383">
        <v>0</v>
      </c>
      <c r="K88" s="383">
        <v>0</v>
      </c>
      <c r="L88" s="383">
        <v>0</v>
      </c>
      <c r="M88" s="383">
        <v>0</v>
      </c>
      <c r="N88" s="383">
        <v>0</v>
      </c>
      <c r="O88" s="383">
        <v>0</v>
      </c>
      <c r="P88" s="383">
        <v>0</v>
      </c>
      <c r="Q88" s="383">
        <v>0</v>
      </c>
      <c r="R88" s="383">
        <v>0</v>
      </c>
      <c r="S88" s="383">
        <v>0</v>
      </c>
      <c r="T88" s="383">
        <v>0</v>
      </c>
      <c r="U88" s="383">
        <v>0</v>
      </c>
      <c r="V88" s="383">
        <v>0</v>
      </c>
      <c r="W88" s="383">
        <v>0</v>
      </c>
      <c r="X88" s="383">
        <v>0</v>
      </c>
      <c r="Y88" s="383">
        <v>0</v>
      </c>
      <c r="Z88" s="383">
        <v>0</v>
      </c>
      <c r="AA88" s="383">
        <v>0</v>
      </c>
      <c r="AB88" s="383">
        <v>0</v>
      </c>
      <c r="AC88" s="383">
        <v>0</v>
      </c>
      <c r="AD88" s="383">
        <v>0</v>
      </c>
      <c r="AE88" s="383">
        <v>0</v>
      </c>
      <c r="AF88" s="383">
        <v>0</v>
      </c>
      <c r="AG88" s="383">
        <v>0</v>
      </c>
      <c r="AH88" s="383">
        <v>0</v>
      </c>
      <c r="AI88" s="383">
        <v>0</v>
      </c>
      <c r="AJ88" s="383">
        <v>0</v>
      </c>
      <c r="AK88" s="383">
        <v>0</v>
      </c>
      <c r="AL88" s="383">
        <v>0</v>
      </c>
      <c r="AM88" s="383">
        <v>0</v>
      </c>
      <c r="AN88" s="383">
        <v>0</v>
      </c>
      <c r="AO88" s="383">
        <v>0</v>
      </c>
      <c r="AP88" s="383">
        <v>0</v>
      </c>
      <c r="AQ88" s="383">
        <v>0</v>
      </c>
      <c r="AR88" s="383">
        <v>0</v>
      </c>
      <c r="AS88" s="383">
        <v>0</v>
      </c>
      <c r="AT88" s="383">
        <v>0</v>
      </c>
      <c r="AU88" s="383">
        <v>0</v>
      </c>
      <c r="AV88" s="383">
        <v>0</v>
      </c>
      <c r="AW88" s="383">
        <v>0</v>
      </c>
      <c r="AX88" s="383">
        <v>0</v>
      </c>
      <c r="AY88" s="383">
        <v>0</v>
      </c>
      <c r="AZ88" s="383">
        <v>0</v>
      </c>
      <c r="BA88" s="383">
        <v>0</v>
      </c>
      <c r="BB88" s="383">
        <v>0</v>
      </c>
      <c r="BC88" s="383">
        <v>0</v>
      </c>
      <c r="BD88" s="383">
        <v>0</v>
      </c>
      <c r="BE88" s="383">
        <v>0</v>
      </c>
      <c r="BF88" s="383">
        <v>0</v>
      </c>
      <c r="BG88" s="383">
        <v>0</v>
      </c>
      <c r="BH88" s="383">
        <v>0</v>
      </c>
      <c r="BI88" s="383">
        <v>0</v>
      </c>
      <c r="BJ88" s="383">
        <v>0</v>
      </c>
      <c r="BK88" s="383">
        <v>0</v>
      </c>
      <c r="BL88" s="383">
        <v>0</v>
      </c>
      <c r="BM88" s="383">
        <v>0</v>
      </c>
      <c r="BN88" s="383">
        <v>0</v>
      </c>
      <c r="BO88" s="383">
        <v>0</v>
      </c>
      <c r="BP88" s="383">
        <v>0</v>
      </c>
      <c r="BQ88" s="383">
        <v>0</v>
      </c>
      <c r="BR88" s="383">
        <v>0</v>
      </c>
      <c r="BS88" s="383">
        <v>0</v>
      </c>
      <c r="BT88" s="383">
        <v>0</v>
      </c>
      <c r="BU88" s="383">
        <v>0</v>
      </c>
      <c r="BV88" s="383">
        <v>0</v>
      </c>
      <c r="BW88" s="383">
        <v>0</v>
      </c>
      <c r="BX88" s="383">
        <v>0</v>
      </c>
      <c r="BY88" s="383">
        <v>0</v>
      </c>
      <c r="BZ88" s="383">
        <v>0</v>
      </c>
      <c r="CA88" s="383">
        <v>0</v>
      </c>
      <c r="CB88" s="383">
        <v>0</v>
      </c>
      <c r="CC88" s="383">
        <v>0</v>
      </c>
      <c r="CD88" s="383">
        <v>0</v>
      </c>
      <c r="CE88" s="383">
        <v>0</v>
      </c>
      <c r="CF88" s="383">
        <v>0</v>
      </c>
      <c r="CG88" s="383">
        <v>0</v>
      </c>
      <c r="CH88" s="383">
        <v>0.97961065428426874</v>
      </c>
      <c r="CI88" s="383">
        <v>0</v>
      </c>
      <c r="CJ88" s="383">
        <v>0</v>
      </c>
      <c r="CK88" s="383">
        <v>0</v>
      </c>
      <c r="CL88" s="383">
        <v>0</v>
      </c>
      <c r="CM88" s="383">
        <v>0</v>
      </c>
      <c r="CN88" s="383">
        <v>0</v>
      </c>
      <c r="CO88" s="383">
        <v>0</v>
      </c>
      <c r="CP88" s="383">
        <v>0</v>
      </c>
      <c r="CQ88" s="383">
        <v>0</v>
      </c>
      <c r="CR88" s="383">
        <v>0</v>
      </c>
      <c r="CS88" s="383">
        <v>0</v>
      </c>
      <c r="CT88" s="383">
        <v>0</v>
      </c>
      <c r="CU88" s="383">
        <v>0</v>
      </c>
      <c r="CV88" s="383">
        <v>0</v>
      </c>
      <c r="CW88" s="383">
        <v>0</v>
      </c>
      <c r="CX88" s="383">
        <v>0</v>
      </c>
      <c r="CY88" s="383">
        <v>0</v>
      </c>
      <c r="CZ88" s="383">
        <v>0</v>
      </c>
      <c r="DA88" s="383">
        <v>0</v>
      </c>
      <c r="DB88" s="383">
        <v>0</v>
      </c>
      <c r="DC88" s="383">
        <v>0</v>
      </c>
      <c r="DD88" s="383">
        <v>0</v>
      </c>
      <c r="DE88" s="383">
        <v>0</v>
      </c>
      <c r="DF88" s="384">
        <v>0</v>
      </c>
    </row>
    <row r="89" spans="1:110" s="381" customFormat="1">
      <c r="A89" s="300" t="s">
        <v>343</v>
      </c>
      <c r="B89" s="301" t="s">
        <v>579</v>
      </c>
      <c r="C89" s="385">
        <v>0</v>
      </c>
      <c r="D89" s="386">
        <v>0</v>
      </c>
      <c r="E89" s="386">
        <v>0</v>
      </c>
      <c r="F89" s="386">
        <v>0</v>
      </c>
      <c r="G89" s="386">
        <v>0</v>
      </c>
      <c r="H89" s="386">
        <v>0</v>
      </c>
      <c r="I89" s="386">
        <v>0</v>
      </c>
      <c r="J89" s="386">
        <v>0</v>
      </c>
      <c r="K89" s="386">
        <v>0</v>
      </c>
      <c r="L89" s="386">
        <v>0</v>
      </c>
      <c r="M89" s="386">
        <v>0</v>
      </c>
      <c r="N89" s="386">
        <v>0</v>
      </c>
      <c r="O89" s="386">
        <v>0</v>
      </c>
      <c r="P89" s="386">
        <v>0</v>
      </c>
      <c r="Q89" s="386">
        <v>0</v>
      </c>
      <c r="R89" s="386">
        <v>0</v>
      </c>
      <c r="S89" s="386">
        <v>0</v>
      </c>
      <c r="T89" s="386">
        <v>0</v>
      </c>
      <c r="U89" s="386">
        <v>0</v>
      </c>
      <c r="V89" s="386">
        <v>0</v>
      </c>
      <c r="W89" s="386">
        <v>0</v>
      </c>
      <c r="X89" s="386">
        <v>0</v>
      </c>
      <c r="Y89" s="386">
        <v>0</v>
      </c>
      <c r="Z89" s="386">
        <v>0</v>
      </c>
      <c r="AA89" s="386">
        <v>0</v>
      </c>
      <c r="AB89" s="386">
        <v>0</v>
      </c>
      <c r="AC89" s="386">
        <v>0</v>
      </c>
      <c r="AD89" s="386">
        <v>0</v>
      </c>
      <c r="AE89" s="386">
        <v>0</v>
      </c>
      <c r="AF89" s="386">
        <v>0</v>
      </c>
      <c r="AG89" s="386">
        <v>0</v>
      </c>
      <c r="AH89" s="386">
        <v>0</v>
      </c>
      <c r="AI89" s="386">
        <v>0</v>
      </c>
      <c r="AJ89" s="386">
        <v>0</v>
      </c>
      <c r="AK89" s="386">
        <v>0</v>
      </c>
      <c r="AL89" s="386">
        <v>0</v>
      </c>
      <c r="AM89" s="386">
        <v>0</v>
      </c>
      <c r="AN89" s="386">
        <v>0</v>
      </c>
      <c r="AO89" s="386">
        <v>0</v>
      </c>
      <c r="AP89" s="386">
        <v>0</v>
      </c>
      <c r="AQ89" s="386">
        <v>0</v>
      </c>
      <c r="AR89" s="386">
        <v>0</v>
      </c>
      <c r="AS89" s="386">
        <v>0</v>
      </c>
      <c r="AT89" s="386">
        <v>0</v>
      </c>
      <c r="AU89" s="386">
        <v>0</v>
      </c>
      <c r="AV89" s="386">
        <v>0</v>
      </c>
      <c r="AW89" s="386">
        <v>0</v>
      </c>
      <c r="AX89" s="386">
        <v>0</v>
      </c>
      <c r="AY89" s="386">
        <v>0</v>
      </c>
      <c r="AZ89" s="386">
        <v>0</v>
      </c>
      <c r="BA89" s="386">
        <v>0</v>
      </c>
      <c r="BB89" s="386">
        <v>0</v>
      </c>
      <c r="BC89" s="386">
        <v>0</v>
      </c>
      <c r="BD89" s="386">
        <v>0</v>
      </c>
      <c r="BE89" s="386">
        <v>0</v>
      </c>
      <c r="BF89" s="386">
        <v>0</v>
      </c>
      <c r="BG89" s="386">
        <v>0</v>
      </c>
      <c r="BH89" s="386">
        <v>0</v>
      </c>
      <c r="BI89" s="386">
        <v>0</v>
      </c>
      <c r="BJ89" s="386">
        <v>0</v>
      </c>
      <c r="BK89" s="386">
        <v>0</v>
      </c>
      <c r="BL89" s="386">
        <v>0</v>
      </c>
      <c r="BM89" s="386">
        <v>0</v>
      </c>
      <c r="BN89" s="386">
        <v>0</v>
      </c>
      <c r="BO89" s="386">
        <v>0</v>
      </c>
      <c r="BP89" s="386">
        <v>0</v>
      </c>
      <c r="BQ89" s="386">
        <v>0</v>
      </c>
      <c r="BR89" s="386">
        <v>0</v>
      </c>
      <c r="BS89" s="386">
        <v>0</v>
      </c>
      <c r="BT89" s="386">
        <v>0</v>
      </c>
      <c r="BU89" s="386">
        <v>0</v>
      </c>
      <c r="BV89" s="386">
        <v>0</v>
      </c>
      <c r="BW89" s="386">
        <v>0</v>
      </c>
      <c r="BX89" s="386">
        <v>0</v>
      </c>
      <c r="BY89" s="386">
        <v>0</v>
      </c>
      <c r="BZ89" s="386">
        <v>0</v>
      </c>
      <c r="CA89" s="386">
        <v>0</v>
      </c>
      <c r="CB89" s="386">
        <v>0</v>
      </c>
      <c r="CC89" s="386">
        <v>0</v>
      </c>
      <c r="CD89" s="386">
        <v>0</v>
      </c>
      <c r="CE89" s="386">
        <v>0</v>
      </c>
      <c r="CF89" s="386">
        <v>0</v>
      </c>
      <c r="CG89" s="386">
        <v>0</v>
      </c>
      <c r="CH89" s="386">
        <v>0</v>
      </c>
      <c r="CI89" s="386">
        <v>0.89956888370705779</v>
      </c>
      <c r="CJ89" s="386">
        <v>0</v>
      </c>
      <c r="CK89" s="386">
        <v>0</v>
      </c>
      <c r="CL89" s="386">
        <v>0</v>
      </c>
      <c r="CM89" s="386">
        <v>0</v>
      </c>
      <c r="CN89" s="386">
        <v>0</v>
      </c>
      <c r="CO89" s="386">
        <v>0</v>
      </c>
      <c r="CP89" s="386">
        <v>0</v>
      </c>
      <c r="CQ89" s="386">
        <v>0</v>
      </c>
      <c r="CR89" s="386">
        <v>0</v>
      </c>
      <c r="CS89" s="386">
        <v>0</v>
      </c>
      <c r="CT89" s="386">
        <v>0</v>
      </c>
      <c r="CU89" s="386">
        <v>0</v>
      </c>
      <c r="CV89" s="386">
        <v>0</v>
      </c>
      <c r="CW89" s="386">
        <v>0</v>
      </c>
      <c r="CX89" s="386">
        <v>0</v>
      </c>
      <c r="CY89" s="386">
        <v>0</v>
      </c>
      <c r="CZ89" s="386">
        <v>0</v>
      </c>
      <c r="DA89" s="386">
        <v>0</v>
      </c>
      <c r="DB89" s="386">
        <v>0</v>
      </c>
      <c r="DC89" s="386">
        <v>0</v>
      </c>
      <c r="DD89" s="386">
        <v>0</v>
      </c>
      <c r="DE89" s="386">
        <v>0</v>
      </c>
      <c r="DF89" s="387">
        <v>0</v>
      </c>
    </row>
    <row r="90" spans="1:110" s="381" customFormat="1">
      <c r="A90" s="304" t="s">
        <v>344</v>
      </c>
      <c r="B90" s="305" t="s">
        <v>580</v>
      </c>
      <c r="C90" s="388">
        <v>0</v>
      </c>
      <c r="D90" s="389">
        <v>0</v>
      </c>
      <c r="E90" s="389">
        <v>0</v>
      </c>
      <c r="F90" s="389">
        <v>0</v>
      </c>
      <c r="G90" s="389">
        <v>0</v>
      </c>
      <c r="H90" s="389">
        <v>0</v>
      </c>
      <c r="I90" s="389">
        <v>0</v>
      </c>
      <c r="J90" s="389">
        <v>0</v>
      </c>
      <c r="K90" s="389">
        <v>0</v>
      </c>
      <c r="L90" s="389">
        <v>0</v>
      </c>
      <c r="M90" s="389">
        <v>0</v>
      </c>
      <c r="N90" s="389">
        <v>0</v>
      </c>
      <c r="O90" s="389">
        <v>0</v>
      </c>
      <c r="P90" s="389">
        <v>0</v>
      </c>
      <c r="Q90" s="389">
        <v>0</v>
      </c>
      <c r="R90" s="389">
        <v>0</v>
      </c>
      <c r="S90" s="389">
        <v>0</v>
      </c>
      <c r="T90" s="389">
        <v>0</v>
      </c>
      <c r="U90" s="389">
        <v>0</v>
      </c>
      <c r="V90" s="389">
        <v>0</v>
      </c>
      <c r="W90" s="389">
        <v>0</v>
      </c>
      <c r="X90" s="389">
        <v>0</v>
      </c>
      <c r="Y90" s="389">
        <v>0</v>
      </c>
      <c r="Z90" s="389">
        <v>0</v>
      </c>
      <c r="AA90" s="389">
        <v>0</v>
      </c>
      <c r="AB90" s="389">
        <v>0</v>
      </c>
      <c r="AC90" s="389">
        <v>0</v>
      </c>
      <c r="AD90" s="389">
        <v>0</v>
      </c>
      <c r="AE90" s="389">
        <v>0</v>
      </c>
      <c r="AF90" s="389">
        <v>0</v>
      </c>
      <c r="AG90" s="389">
        <v>0</v>
      </c>
      <c r="AH90" s="389">
        <v>0</v>
      </c>
      <c r="AI90" s="389">
        <v>0</v>
      </c>
      <c r="AJ90" s="389">
        <v>0</v>
      </c>
      <c r="AK90" s="389">
        <v>0</v>
      </c>
      <c r="AL90" s="389">
        <v>0</v>
      </c>
      <c r="AM90" s="389">
        <v>0</v>
      </c>
      <c r="AN90" s="389">
        <v>0</v>
      </c>
      <c r="AO90" s="389">
        <v>0</v>
      </c>
      <c r="AP90" s="389">
        <v>0</v>
      </c>
      <c r="AQ90" s="389">
        <v>0</v>
      </c>
      <c r="AR90" s="389">
        <v>0</v>
      </c>
      <c r="AS90" s="389">
        <v>0</v>
      </c>
      <c r="AT90" s="389">
        <v>0</v>
      </c>
      <c r="AU90" s="389">
        <v>0</v>
      </c>
      <c r="AV90" s="389">
        <v>0</v>
      </c>
      <c r="AW90" s="389">
        <v>0</v>
      </c>
      <c r="AX90" s="389">
        <v>0</v>
      </c>
      <c r="AY90" s="389">
        <v>0</v>
      </c>
      <c r="AZ90" s="389">
        <v>0</v>
      </c>
      <c r="BA90" s="389">
        <v>0</v>
      </c>
      <c r="BB90" s="389">
        <v>0</v>
      </c>
      <c r="BC90" s="389">
        <v>0</v>
      </c>
      <c r="BD90" s="389">
        <v>0</v>
      </c>
      <c r="BE90" s="389">
        <v>0</v>
      </c>
      <c r="BF90" s="389">
        <v>0</v>
      </c>
      <c r="BG90" s="389">
        <v>0</v>
      </c>
      <c r="BH90" s="389">
        <v>0</v>
      </c>
      <c r="BI90" s="389">
        <v>0</v>
      </c>
      <c r="BJ90" s="389">
        <v>0</v>
      </c>
      <c r="BK90" s="389">
        <v>0</v>
      </c>
      <c r="BL90" s="389">
        <v>0</v>
      </c>
      <c r="BM90" s="389">
        <v>0</v>
      </c>
      <c r="BN90" s="389">
        <v>0</v>
      </c>
      <c r="BO90" s="389">
        <v>0</v>
      </c>
      <c r="BP90" s="389">
        <v>0</v>
      </c>
      <c r="BQ90" s="389">
        <v>0</v>
      </c>
      <c r="BR90" s="389">
        <v>0</v>
      </c>
      <c r="BS90" s="389">
        <v>0</v>
      </c>
      <c r="BT90" s="389">
        <v>0</v>
      </c>
      <c r="BU90" s="389">
        <v>0</v>
      </c>
      <c r="BV90" s="389">
        <v>0</v>
      </c>
      <c r="BW90" s="389">
        <v>0</v>
      </c>
      <c r="BX90" s="389">
        <v>0</v>
      </c>
      <c r="BY90" s="389">
        <v>0</v>
      </c>
      <c r="BZ90" s="389">
        <v>0</v>
      </c>
      <c r="CA90" s="389">
        <v>0</v>
      </c>
      <c r="CB90" s="389">
        <v>0</v>
      </c>
      <c r="CC90" s="389">
        <v>0</v>
      </c>
      <c r="CD90" s="389">
        <v>0</v>
      </c>
      <c r="CE90" s="389">
        <v>0</v>
      </c>
      <c r="CF90" s="389">
        <v>0</v>
      </c>
      <c r="CG90" s="389">
        <v>0</v>
      </c>
      <c r="CH90" s="389">
        <v>0</v>
      </c>
      <c r="CI90" s="389">
        <v>0</v>
      </c>
      <c r="CJ90" s="389">
        <v>0.26007561362612397</v>
      </c>
      <c r="CK90" s="389">
        <v>0</v>
      </c>
      <c r="CL90" s="389">
        <v>0</v>
      </c>
      <c r="CM90" s="389">
        <v>0</v>
      </c>
      <c r="CN90" s="389">
        <v>0</v>
      </c>
      <c r="CO90" s="389">
        <v>0</v>
      </c>
      <c r="CP90" s="389">
        <v>0</v>
      </c>
      <c r="CQ90" s="389">
        <v>0</v>
      </c>
      <c r="CR90" s="389">
        <v>0</v>
      </c>
      <c r="CS90" s="389">
        <v>0</v>
      </c>
      <c r="CT90" s="389">
        <v>0</v>
      </c>
      <c r="CU90" s="389">
        <v>0</v>
      </c>
      <c r="CV90" s="389">
        <v>0</v>
      </c>
      <c r="CW90" s="389">
        <v>0</v>
      </c>
      <c r="CX90" s="389">
        <v>0</v>
      </c>
      <c r="CY90" s="389">
        <v>0</v>
      </c>
      <c r="CZ90" s="389">
        <v>0</v>
      </c>
      <c r="DA90" s="389">
        <v>0</v>
      </c>
      <c r="DB90" s="389">
        <v>0</v>
      </c>
      <c r="DC90" s="389">
        <v>0</v>
      </c>
      <c r="DD90" s="389">
        <v>0</v>
      </c>
      <c r="DE90" s="389">
        <v>0</v>
      </c>
      <c r="DF90" s="390">
        <v>0</v>
      </c>
    </row>
    <row r="91" spans="1:110" s="381" customFormat="1">
      <c r="A91" s="298" t="s">
        <v>345</v>
      </c>
      <c r="B91" s="299" t="s">
        <v>581</v>
      </c>
      <c r="C91" s="382">
        <v>0</v>
      </c>
      <c r="D91" s="383">
        <v>0</v>
      </c>
      <c r="E91" s="383">
        <v>0</v>
      </c>
      <c r="F91" s="383">
        <v>0</v>
      </c>
      <c r="G91" s="383">
        <v>0</v>
      </c>
      <c r="H91" s="383">
        <v>0</v>
      </c>
      <c r="I91" s="383">
        <v>0</v>
      </c>
      <c r="J91" s="383">
        <v>0</v>
      </c>
      <c r="K91" s="383">
        <v>0</v>
      </c>
      <c r="L91" s="383">
        <v>0</v>
      </c>
      <c r="M91" s="383">
        <v>0</v>
      </c>
      <c r="N91" s="383">
        <v>0</v>
      </c>
      <c r="O91" s="383">
        <v>0</v>
      </c>
      <c r="P91" s="383">
        <v>0</v>
      </c>
      <c r="Q91" s="383">
        <v>0</v>
      </c>
      <c r="R91" s="383">
        <v>0</v>
      </c>
      <c r="S91" s="383">
        <v>0</v>
      </c>
      <c r="T91" s="383">
        <v>0</v>
      </c>
      <c r="U91" s="383">
        <v>0</v>
      </c>
      <c r="V91" s="383">
        <v>0</v>
      </c>
      <c r="W91" s="383">
        <v>0</v>
      </c>
      <c r="X91" s="383">
        <v>0</v>
      </c>
      <c r="Y91" s="383">
        <v>0</v>
      </c>
      <c r="Z91" s="383">
        <v>0</v>
      </c>
      <c r="AA91" s="383">
        <v>0</v>
      </c>
      <c r="AB91" s="383">
        <v>0</v>
      </c>
      <c r="AC91" s="383">
        <v>0</v>
      </c>
      <c r="AD91" s="383">
        <v>0</v>
      </c>
      <c r="AE91" s="383">
        <v>0</v>
      </c>
      <c r="AF91" s="383">
        <v>0</v>
      </c>
      <c r="AG91" s="383">
        <v>0</v>
      </c>
      <c r="AH91" s="383">
        <v>0</v>
      </c>
      <c r="AI91" s="383">
        <v>0</v>
      </c>
      <c r="AJ91" s="383">
        <v>0</v>
      </c>
      <c r="AK91" s="383">
        <v>0</v>
      </c>
      <c r="AL91" s="383">
        <v>0</v>
      </c>
      <c r="AM91" s="383">
        <v>0</v>
      </c>
      <c r="AN91" s="383">
        <v>0</v>
      </c>
      <c r="AO91" s="383">
        <v>0</v>
      </c>
      <c r="AP91" s="383">
        <v>0</v>
      </c>
      <c r="AQ91" s="383">
        <v>0</v>
      </c>
      <c r="AR91" s="383">
        <v>0</v>
      </c>
      <c r="AS91" s="383">
        <v>0</v>
      </c>
      <c r="AT91" s="383">
        <v>0</v>
      </c>
      <c r="AU91" s="383">
        <v>0</v>
      </c>
      <c r="AV91" s="383">
        <v>0</v>
      </c>
      <c r="AW91" s="383">
        <v>0</v>
      </c>
      <c r="AX91" s="383">
        <v>0</v>
      </c>
      <c r="AY91" s="383">
        <v>0</v>
      </c>
      <c r="AZ91" s="383">
        <v>0</v>
      </c>
      <c r="BA91" s="383">
        <v>0</v>
      </c>
      <c r="BB91" s="383">
        <v>0</v>
      </c>
      <c r="BC91" s="383">
        <v>0</v>
      </c>
      <c r="BD91" s="383">
        <v>0</v>
      </c>
      <c r="BE91" s="383">
        <v>0</v>
      </c>
      <c r="BF91" s="383">
        <v>0</v>
      </c>
      <c r="BG91" s="383">
        <v>0</v>
      </c>
      <c r="BH91" s="383">
        <v>0</v>
      </c>
      <c r="BI91" s="383">
        <v>0</v>
      </c>
      <c r="BJ91" s="383">
        <v>0</v>
      </c>
      <c r="BK91" s="383">
        <v>0</v>
      </c>
      <c r="BL91" s="383">
        <v>0</v>
      </c>
      <c r="BM91" s="383">
        <v>0</v>
      </c>
      <c r="BN91" s="383">
        <v>0</v>
      </c>
      <c r="BO91" s="383">
        <v>0</v>
      </c>
      <c r="BP91" s="383">
        <v>0</v>
      </c>
      <c r="BQ91" s="383">
        <v>0</v>
      </c>
      <c r="BR91" s="383">
        <v>0</v>
      </c>
      <c r="BS91" s="383">
        <v>0</v>
      </c>
      <c r="BT91" s="383">
        <v>0</v>
      </c>
      <c r="BU91" s="383">
        <v>0</v>
      </c>
      <c r="BV91" s="383">
        <v>0</v>
      </c>
      <c r="BW91" s="383">
        <v>0</v>
      </c>
      <c r="BX91" s="383">
        <v>0</v>
      </c>
      <c r="BY91" s="383">
        <v>0</v>
      </c>
      <c r="BZ91" s="383">
        <v>0</v>
      </c>
      <c r="CA91" s="383">
        <v>0</v>
      </c>
      <c r="CB91" s="383">
        <v>0</v>
      </c>
      <c r="CC91" s="383">
        <v>0</v>
      </c>
      <c r="CD91" s="383">
        <v>0</v>
      </c>
      <c r="CE91" s="383">
        <v>0</v>
      </c>
      <c r="CF91" s="383">
        <v>0</v>
      </c>
      <c r="CG91" s="383">
        <v>0</v>
      </c>
      <c r="CH91" s="383">
        <v>0</v>
      </c>
      <c r="CI91" s="383">
        <v>0</v>
      </c>
      <c r="CJ91" s="383">
        <v>0</v>
      </c>
      <c r="CK91" s="383">
        <v>0.35763401749372137</v>
      </c>
      <c r="CL91" s="383">
        <v>0</v>
      </c>
      <c r="CM91" s="383">
        <v>0</v>
      </c>
      <c r="CN91" s="383">
        <v>0</v>
      </c>
      <c r="CO91" s="383">
        <v>0</v>
      </c>
      <c r="CP91" s="383">
        <v>0</v>
      </c>
      <c r="CQ91" s="383">
        <v>0</v>
      </c>
      <c r="CR91" s="383">
        <v>0</v>
      </c>
      <c r="CS91" s="383">
        <v>0</v>
      </c>
      <c r="CT91" s="383">
        <v>0</v>
      </c>
      <c r="CU91" s="383">
        <v>0</v>
      </c>
      <c r="CV91" s="383">
        <v>0</v>
      </c>
      <c r="CW91" s="383">
        <v>0</v>
      </c>
      <c r="CX91" s="383">
        <v>0</v>
      </c>
      <c r="CY91" s="383">
        <v>0</v>
      </c>
      <c r="CZ91" s="383">
        <v>0</v>
      </c>
      <c r="DA91" s="383">
        <v>0</v>
      </c>
      <c r="DB91" s="383">
        <v>0</v>
      </c>
      <c r="DC91" s="383">
        <v>0</v>
      </c>
      <c r="DD91" s="383">
        <v>0</v>
      </c>
      <c r="DE91" s="383">
        <v>0</v>
      </c>
      <c r="DF91" s="384">
        <v>0</v>
      </c>
    </row>
    <row r="92" spans="1:110" s="381" customFormat="1">
      <c r="A92" s="298" t="s">
        <v>346</v>
      </c>
      <c r="B92" s="299" t="s">
        <v>582</v>
      </c>
      <c r="C92" s="382">
        <v>0</v>
      </c>
      <c r="D92" s="383">
        <v>0</v>
      </c>
      <c r="E92" s="383">
        <v>0</v>
      </c>
      <c r="F92" s="383">
        <v>0</v>
      </c>
      <c r="G92" s="383">
        <v>0</v>
      </c>
      <c r="H92" s="383">
        <v>0</v>
      </c>
      <c r="I92" s="383">
        <v>0</v>
      </c>
      <c r="J92" s="383">
        <v>0</v>
      </c>
      <c r="K92" s="383">
        <v>0</v>
      </c>
      <c r="L92" s="383">
        <v>0</v>
      </c>
      <c r="M92" s="383">
        <v>0</v>
      </c>
      <c r="N92" s="383">
        <v>0</v>
      </c>
      <c r="O92" s="383">
        <v>0</v>
      </c>
      <c r="P92" s="383">
        <v>0</v>
      </c>
      <c r="Q92" s="383">
        <v>0</v>
      </c>
      <c r="R92" s="383">
        <v>0</v>
      </c>
      <c r="S92" s="383">
        <v>0</v>
      </c>
      <c r="T92" s="383">
        <v>0</v>
      </c>
      <c r="U92" s="383">
        <v>0</v>
      </c>
      <c r="V92" s="383">
        <v>0</v>
      </c>
      <c r="W92" s="383">
        <v>0</v>
      </c>
      <c r="X92" s="383">
        <v>0</v>
      </c>
      <c r="Y92" s="383">
        <v>0</v>
      </c>
      <c r="Z92" s="383">
        <v>0</v>
      </c>
      <c r="AA92" s="383">
        <v>0</v>
      </c>
      <c r="AB92" s="383">
        <v>0</v>
      </c>
      <c r="AC92" s="383">
        <v>0</v>
      </c>
      <c r="AD92" s="383">
        <v>0</v>
      </c>
      <c r="AE92" s="383">
        <v>0</v>
      </c>
      <c r="AF92" s="383">
        <v>0</v>
      </c>
      <c r="AG92" s="383">
        <v>0</v>
      </c>
      <c r="AH92" s="383">
        <v>0</v>
      </c>
      <c r="AI92" s="383">
        <v>0</v>
      </c>
      <c r="AJ92" s="383">
        <v>0</v>
      </c>
      <c r="AK92" s="383">
        <v>0</v>
      </c>
      <c r="AL92" s="383">
        <v>0</v>
      </c>
      <c r="AM92" s="383">
        <v>0</v>
      </c>
      <c r="AN92" s="383">
        <v>0</v>
      </c>
      <c r="AO92" s="383">
        <v>0</v>
      </c>
      <c r="AP92" s="383">
        <v>0</v>
      </c>
      <c r="AQ92" s="383">
        <v>0</v>
      </c>
      <c r="AR92" s="383">
        <v>0</v>
      </c>
      <c r="AS92" s="383">
        <v>0</v>
      </c>
      <c r="AT92" s="383">
        <v>0</v>
      </c>
      <c r="AU92" s="383">
        <v>0</v>
      </c>
      <c r="AV92" s="383">
        <v>0</v>
      </c>
      <c r="AW92" s="383">
        <v>0</v>
      </c>
      <c r="AX92" s="383">
        <v>0</v>
      </c>
      <c r="AY92" s="383">
        <v>0</v>
      </c>
      <c r="AZ92" s="383">
        <v>0</v>
      </c>
      <c r="BA92" s="383">
        <v>0</v>
      </c>
      <c r="BB92" s="383">
        <v>0</v>
      </c>
      <c r="BC92" s="383">
        <v>0</v>
      </c>
      <c r="BD92" s="383">
        <v>0</v>
      </c>
      <c r="BE92" s="383">
        <v>0</v>
      </c>
      <c r="BF92" s="383">
        <v>0</v>
      </c>
      <c r="BG92" s="383">
        <v>0</v>
      </c>
      <c r="BH92" s="383">
        <v>0</v>
      </c>
      <c r="BI92" s="383">
        <v>0</v>
      </c>
      <c r="BJ92" s="383">
        <v>0</v>
      </c>
      <c r="BK92" s="383">
        <v>0</v>
      </c>
      <c r="BL92" s="383">
        <v>0</v>
      </c>
      <c r="BM92" s="383">
        <v>0</v>
      </c>
      <c r="BN92" s="383">
        <v>0</v>
      </c>
      <c r="BO92" s="383">
        <v>0</v>
      </c>
      <c r="BP92" s="383">
        <v>0</v>
      </c>
      <c r="BQ92" s="383">
        <v>0</v>
      </c>
      <c r="BR92" s="383">
        <v>0</v>
      </c>
      <c r="BS92" s="383">
        <v>0</v>
      </c>
      <c r="BT92" s="383">
        <v>0</v>
      </c>
      <c r="BU92" s="383">
        <v>0</v>
      </c>
      <c r="BV92" s="383">
        <v>0</v>
      </c>
      <c r="BW92" s="383">
        <v>0</v>
      </c>
      <c r="BX92" s="383">
        <v>0</v>
      </c>
      <c r="BY92" s="383">
        <v>0</v>
      </c>
      <c r="BZ92" s="383">
        <v>0</v>
      </c>
      <c r="CA92" s="383">
        <v>0</v>
      </c>
      <c r="CB92" s="383">
        <v>0</v>
      </c>
      <c r="CC92" s="383">
        <v>0</v>
      </c>
      <c r="CD92" s="383">
        <v>0</v>
      </c>
      <c r="CE92" s="383">
        <v>0</v>
      </c>
      <c r="CF92" s="383">
        <v>0</v>
      </c>
      <c r="CG92" s="383">
        <v>0</v>
      </c>
      <c r="CH92" s="383">
        <v>0</v>
      </c>
      <c r="CI92" s="383">
        <v>0</v>
      </c>
      <c r="CJ92" s="383">
        <v>0</v>
      </c>
      <c r="CK92" s="383">
        <v>0</v>
      </c>
      <c r="CL92" s="383">
        <v>0.5283937933966274</v>
      </c>
      <c r="CM92" s="383">
        <v>0</v>
      </c>
      <c r="CN92" s="383">
        <v>0</v>
      </c>
      <c r="CO92" s="383">
        <v>0</v>
      </c>
      <c r="CP92" s="383">
        <v>0</v>
      </c>
      <c r="CQ92" s="383">
        <v>0</v>
      </c>
      <c r="CR92" s="383">
        <v>0</v>
      </c>
      <c r="CS92" s="383">
        <v>0</v>
      </c>
      <c r="CT92" s="383">
        <v>0</v>
      </c>
      <c r="CU92" s="383">
        <v>0</v>
      </c>
      <c r="CV92" s="383">
        <v>0</v>
      </c>
      <c r="CW92" s="383">
        <v>0</v>
      </c>
      <c r="CX92" s="383">
        <v>0</v>
      </c>
      <c r="CY92" s="383">
        <v>0</v>
      </c>
      <c r="CZ92" s="383">
        <v>0</v>
      </c>
      <c r="DA92" s="383">
        <v>0</v>
      </c>
      <c r="DB92" s="383">
        <v>0</v>
      </c>
      <c r="DC92" s="383">
        <v>0</v>
      </c>
      <c r="DD92" s="383">
        <v>0</v>
      </c>
      <c r="DE92" s="383">
        <v>0</v>
      </c>
      <c r="DF92" s="384">
        <v>0</v>
      </c>
    </row>
    <row r="93" spans="1:110" s="381" customFormat="1">
      <c r="A93" s="298" t="s">
        <v>347</v>
      </c>
      <c r="B93" s="299" t="s">
        <v>583</v>
      </c>
      <c r="C93" s="382">
        <v>0</v>
      </c>
      <c r="D93" s="383">
        <v>0</v>
      </c>
      <c r="E93" s="383">
        <v>0</v>
      </c>
      <c r="F93" s="383">
        <v>0</v>
      </c>
      <c r="G93" s="383">
        <v>0</v>
      </c>
      <c r="H93" s="383">
        <v>0</v>
      </c>
      <c r="I93" s="383">
        <v>0</v>
      </c>
      <c r="J93" s="383">
        <v>0</v>
      </c>
      <c r="K93" s="383">
        <v>0</v>
      </c>
      <c r="L93" s="383">
        <v>0</v>
      </c>
      <c r="M93" s="383">
        <v>0</v>
      </c>
      <c r="N93" s="383">
        <v>0</v>
      </c>
      <c r="O93" s="383">
        <v>0</v>
      </c>
      <c r="P93" s="383">
        <v>0</v>
      </c>
      <c r="Q93" s="383">
        <v>0</v>
      </c>
      <c r="R93" s="383">
        <v>0</v>
      </c>
      <c r="S93" s="383">
        <v>0</v>
      </c>
      <c r="T93" s="383">
        <v>0</v>
      </c>
      <c r="U93" s="383">
        <v>0</v>
      </c>
      <c r="V93" s="383">
        <v>0</v>
      </c>
      <c r="W93" s="383">
        <v>0</v>
      </c>
      <c r="X93" s="383">
        <v>0</v>
      </c>
      <c r="Y93" s="383">
        <v>0</v>
      </c>
      <c r="Z93" s="383">
        <v>0</v>
      </c>
      <c r="AA93" s="383">
        <v>0</v>
      </c>
      <c r="AB93" s="383">
        <v>0</v>
      </c>
      <c r="AC93" s="383">
        <v>0</v>
      </c>
      <c r="AD93" s="383">
        <v>0</v>
      </c>
      <c r="AE93" s="383">
        <v>0</v>
      </c>
      <c r="AF93" s="383">
        <v>0</v>
      </c>
      <c r="AG93" s="383">
        <v>0</v>
      </c>
      <c r="AH93" s="383">
        <v>0</v>
      </c>
      <c r="AI93" s="383">
        <v>0</v>
      </c>
      <c r="AJ93" s="383">
        <v>0</v>
      </c>
      <c r="AK93" s="383">
        <v>0</v>
      </c>
      <c r="AL93" s="383">
        <v>0</v>
      </c>
      <c r="AM93" s="383">
        <v>0</v>
      </c>
      <c r="AN93" s="383">
        <v>0</v>
      </c>
      <c r="AO93" s="383">
        <v>0</v>
      </c>
      <c r="AP93" s="383">
        <v>0</v>
      </c>
      <c r="AQ93" s="383">
        <v>0</v>
      </c>
      <c r="AR93" s="383">
        <v>0</v>
      </c>
      <c r="AS93" s="383">
        <v>0</v>
      </c>
      <c r="AT93" s="383">
        <v>0</v>
      </c>
      <c r="AU93" s="383">
        <v>0</v>
      </c>
      <c r="AV93" s="383">
        <v>0</v>
      </c>
      <c r="AW93" s="383">
        <v>0</v>
      </c>
      <c r="AX93" s="383">
        <v>0</v>
      </c>
      <c r="AY93" s="383">
        <v>0</v>
      </c>
      <c r="AZ93" s="383">
        <v>0</v>
      </c>
      <c r="BA93" s="383">
        <v>0</v>
      </c>
      <c r="BB93" s="383">
        <v>0</v>
      </c>
      <c r="BC93" s="383">
        <v>0</v>
      </c>
      <c r="BD93" s="383">
        <v>0</v>
      </c>
      <c r="BE93" s="383">
        <v>0</v>
      </c>
      <c r="BF93" s="383">
        <v>0</v>
      </c>
      <c r="BG93" s="383">
        <v>0</v>
      </c>
      <c r="BH93" s="383">
        <v>0</v>
      </c>
      <c r="BI93" s="383">
        <v>0</v>
      </c>
      <c r="BJ93" s="383">
        <v>0</v>
      </c>
      <c r="BK93" s="383">
        <v>0</v>
      </c>
      <c r="BL93" s="383">
        <v>0</v>
      </c>
      <c r="BM93" s="383">
        <v>0</v>
      </c>
      <c r="BN93" s="383">
        <v>0</v>
      </c>
      <c r="BO93" s="383">
        <v>0</v>
      </c>
      <c r="BP93" s="383">
        <v>0</v>
      </c>
      <c r="BQ93" s="383">
        <v>0</v>
      </c>
      <c r="BR93" s="383">
        <v>0</v>
      </c>
      <c r="BS93" s="383">
        <v>0</v>
      </c>
      <c r="BT93" s="383">
        <v>0</v>
      </c>
      <c r="BU93" s="383">
        <v>0</v>
      </c>
      <c r="BV93" s="383">
        <v>0</v>
      </c>
      <c r="BW93" s="383">
        <v>0</v>
      </c>
      <c r="BX93" s="383">
        <v>0</v>
      </c>
      <c r="BY93" s="383">
        <v>0</v>
      </c>
      <c r="BZ93" s="383">
        <v>0</v>
      </c>
      <c r="CA93" s="383">
        <v>0</v>
      </c>
      <c r="CB93" s="383">
        <v>0</v>
      </c>
      <c r="CC93" s="383">
        <v>0</v>
      </c>
      <c r="CD93" s="383">
        <v>0</v>
      </c>
      <c r="CE93" s="383">
        <v>0</v>
      </c>
      <c r="CF93" s="383">
        <v>0</v>
      </c>
      <c r="CG93" s="383">
        <v>0</v>
      </c>
      <c r="CH93" s="383">
        <v>0</v>
      </c>
      <c r="CI93" s="383">
        <v>0</v>
      </c>
      <c r="CJ93" s="383">
        <v>0</v>
      </c>
      <c r="CK93" s="383">
        <v>0</v>
      </c>
      <c r="CL93" s="383">
        <v>0</v>
      </c>
      <c r="CM93" s="383">
        <v>1</v>
      </c>
      <c r="CN93" s="383">
        <v>0</v>
      </c>
      <c r="CO93" s="383">
        <v>0</v>
      </c>
      <c r="CP93" s="383">
        <v>0</v>
      </c>
      <c r="CQ93" s="383">
        <v>0</v>
      </c>
      <c r="CR93" s="383">
        <v>0</v>
      </c>
      <c r="CS93" s="383">
        <v>0</v>
      </c>
      <c r="CT93" s="383">
        <v>0</v>
      </c>
      <c r="CU93" s="383">
        <v>0</v>
      </c>
      <c r="CV93" s="383">
        <v>0</v>
      </c>
      <c r="CW93" s="383">
        <v>0</v>
      </c>
      <c r="CX93" s="383">
        <v>0</v>
      </c>
      <c r="CY93" s="383">
        <v>0</v>
      </c>
      <c r="CZ93" s="383">
        <v>0</v>
      </c>
      <c r="DA93" s="383">
        <v>0</v>
      </c>
      <c r="DB93" s="383">
        <v>0</v>
      </c>
      <c r="DC93" s="383">
        <v>0</v>
      </c>
      <c r="DD93" s="383">
        <v>0</v>
      </c>
      <c r="DE93" s="383">
        <v>0</v>
      </c>
      <c r="DF93" s="384">
        <v>0</v>
      </c>
    </row>
    <row r="94" spans="1:110" s="381" customFormat="1">
      <c r="A94" s="300" t="s">
        <v>348</v>
      </c>
      <c r="B94" s="301" t="s">
        <v>584</v>
      </c>
      <c r="C94" s="385">
        <v>0</v>
      </c>
      <c r="D94" s="386">
        <v>0</v>
      </c>
      <c r="E94" s="386">
        <v>0</v>
      </c>
      <c r="F94" s="386">
        <v>0</v>
      </c>
      <c r="G94" s="386">
        <v>0</v>
      </c>
      <c r="H94" s="386">
        <v>0</v>
      </c>
      <c r="I94" s="386">
        <v>0</v>
      </c>
      <c r="J94" s="386">
        <v>0</v>
      </c>
      <c r="K94" s="386">
        <v>0</v>
      </c>
      <c r="L94" s="386">
        <v>0</v>
      </c>
      <c r="M94" s="386">
        <v>0</v>
      </c>
      <c r="N94" s="386">
        <v>0</v>
      </c>
      <c r="O94" s="386">
        <v>0</v>
      </c>
      <c r="P94" s="386">
        <v>0</v>
      </c>
      <c r="Q94" s="386">
        <v>0</v>
      </c>
      <c r="R94" s="386">
        <v>0</v>
      </c>
      <c r="S94" s="386">
        <v>0</v>
      </c>
      <c r="T94" s="386">
        <v>0</v>
      </c>
      <c r="U94" s="386">
        <v>0</v>
      </c>
      <c r="V94" s="386">
        <v>0</v>
      </c>
      <c r="W94" s="386">
        <v>0</v>
      </c>
      <c r="X94" s="386">
        <v>0</v>
      </c>
      <c r="Y94" s="386">
        <v>0</v>
      </c>
      <c r="Z94" s="386">
        <v>0</v>
      </c>
      <c r="AA94" s="386">
        <v>0</v>
      </c>
      <c r="AB94" s="386">
        <v>0</v>
      </c>
      <c r="AC94" s="386">
        <v>0</v>
      </c>
      <c r="AD94" s="386">
        <v>0</v>
      </c>
      <c r="AE94" s="386">
        <v>0</v>
      </c>
      <c r="AF94" s="386">
        <v>0</v>
      </c>
      <c r="AG94" s="386">
        <v>0</v>
      </c>
      <c r="AH94" s="386">
        <v>0</v>
      </c>
      <c r="AI94" s="386">
        <v>0</v>
      </c>
      <c r="AJ94" s="386">
        <v>0</v>
      </c>
      <c r="AK94" s="386">
        <v>0</v>
      </c>
      <c r="AL94" s="386">
        <v>0</v>
      </c>
      <c r="AM94" s="386">
        <v>0</v>
      </c>
      <c r="AN94" s="386">
        <v>0</v>
      </c>
      <c r="AO94" s="386">
        <v>0</v>
      </c>
      <c r="AP94" s="386">
        <v>0</v>
      </c>
      <c r="AQ94" s="386">
        <v>0</v>
      </c>
      <c r="AR94" s="386">
        <v>0</v>
      </c>
      <c r="AS94" s="386">
        <v>0</v>
      </c>
      <c r="AT94" s="386">
        <v>0</v>
      </c>
      <c r="AU94" s="386">
        <v>0</v>
      </c>
      <c r="AV94" s="386">
        <v>0</v>
      </c>
      <c r="AW94" s="386">
        <v>0</v>
      </c>
      <c r="AX94" s="386">
        <v>0</v>
      </c>
      <c r="AY94" s="386">
        <v>0</v>
      </c>
      <c r="AZ94" s="386">
        <v>0</v>
      </c>
      <c r="BA94" s="386">
        <v>0</v>
      </c>
      <c r="BB94" s="386">
        <v>0</v>
      </c>
      <c r="BC94" s="386">
        <v>0</v>
      </c>
      <c r="BD94" s="386">
        <v>0</v>
      </c>
      <c r="BE94" s="386">
        <v>0</v>
      </c>
      <c r="BF94" s="386">
        <v>0</v>
      </c>
      <c r="BG94" s="386">
        <v>0</v>
      </c>
      <c r="BH94" s="386">
        <v>0</v>
      </c>
      <c r="BI94" s="386">
        <v>0</v>
      </c>
      <c r="BJ94" s="386">
        <v>0</v>
      </c>
      <c r="BK94" s="386">
        <v>0</v>
      </c>
      <c r="BL94" s="386">
        <v>0</v>
      </c>
      <c r="BM94" s="386">
        <v>0</v>
      </c>
      <c r="BN94" s="386">
        <v>0</v>
      </c>
      <c r="BO94" s="386">
        <v>0</v>
      </c>
      <c r="BP94" s="386">
        <v>0</v>
      </c>
      <c r="BQ94" s="386">
        <v>0</v>
      </c>
      <c r="BR94" s="386">
        <v>0</v>
      </c>
      <c r="BS94" s="386">
        <v>0</v>
      </c>
      <c r="BT94" s="386">
        <v>0</v>
      </c>
      <c r="BU94" s="386">
        <v>0</v>
      </c>
      <c r="BV94" s="386">
        <v>0</v>
      </c>
      <c r="BW94" s="386">
        <v>0</v>
      </c>
      <c r="BX94" s="386">
        <v>0</v>
      </c>
      <c r="BY94" s="386">
        <v>0</v>
      </c>
      <c r="BZ94" s="386">
        <v>0</v>
      </c>
      <c r="CA94" s="386">
        <v>0</v>
      </c>
      <c r="CB94" s="386">
        <v>0</v>
      </c>
      <c r="CC94" s="386">
        <v>0</v>
      </c>
      <c r="CD94" s="386">
        <v>0</v>
      </c>
      <c r="CE94" s="386">
        <v>0</v>
      </c>
      <c r="CF94" s="386">
        <v>0</v>
      </c>
      <c r="CG94" s="386">
        <v>0</v>
      </c>
      <c r="CH94" s="386">
        <v>0</v>
      </c>
      <c r="CI94" s="386">
        <v>0</v>
      </c>
      <c r="CJ94" s="386">
        <v>0</v>
      </c>
      <c r="CK94" s="386">
        <v>0</v>
      </c>
      <c r="CL94" s="386">
        <v>0</v>
      </c>
      <c r="CM94" s="386">
        <v>0</v>
      </c>
      <c r="CN94" s="386">
        <v>0.9402496217262778</v>
      </c>
      <c r="CO94" s="386">
        <v>0</v>
      </c>
      <c r="CP94" s="386">
        <v>0</v>
      </c>
      <c r="CQ94" s="386">
        <v>0</v>
      </c>
      <c r="CR94" s="386">
        <v>0</v>
      </c>
      <c r="CS94" s="386">
        <v>0</v>
      </c>
      <c r="CT94" s="386">
        <v>0</v>
      </c>
      <c r="CU94" s="386">
        <v>0</v>
      </c>
      <c r="CV94" s="386">
        <v>0</v>
      </c>
      <c r="CW94" s="386">
        <v>0</v>
      </c>
      <c r="CX94" s="386">
        <v>0</v>
      </c>
      <c r="CY94" s="386">
        <v>0</v>
      </c>
      <c r="CZ94" s="386">
        <v>0</v>
      </c>
      <c r="DA94" s="386">
        <v>0</v>
      </c>
      <c r="DB94" s="386">
        <v>0</v>
      </c>
      <c r="DC94" s="386">
        <v>0</v>
      </c>
      <c r="DD94" s="386">
        <v>0</v>
      </c>
      <c r="DE94" s="386">
        <v>0</v>
      </c>
      <c r="DF94" s="387">
        <v>0</v>
      </c>
    </row>
    <row r="95" spans="1:110" s="381" customFormat="1">
      <c r="A95" s="304" t="s">
        <v>349</v>
      </c>
      <c r="B95" s="305" t="s">
        <v>645</v>
      </c>
      <c r="C95" s="388">
        <v>0</v>
      </c>
      <c r="D95" s="389">
        <v>0</v>
      </c>
      <c r="E95" s="389">
        <v>0</v>
      </c>
      <c r="F95" s="389">
        <v>0</v>
      </c>
      <c r="G95" s="389">
        <v>0</v>
      </c>
      <c r="H95" s="389">
        <v>0</v>
      </c>
      <c r="I95" s="389">
        <v>0</v>
      </c>
      <c r="J95" s="389">
        <v>0</v>
      </c>
      <c r="K95" s="389">
        <v>0</v>
      </c>
      <c r="L95" s="389">
        <v>0</v>
      </c>
      <c r="M95" s="389">
        <v>0</v>
      </c>
      <c r="N95" s="389">
        <v>0</v>
      </c>
      <c r="O95" s="389">
        <v>0</v>
      </c>
      <c r="P95" s="389">
        <v>0</v>
      </c>
      <c r="Q95" s="389">
        <v>0</v>
      </c>
      <c r="R95" s="389">
        <v>0</v>
      </c>
      <c r="S95" s="389">
        <v>0</v>
      </c>
      <c r="T95" s="389">
        <v>0</v>
      </c>
      <c r="U95" s="389">
        <v>0</v>
      </c>
      <c r="V95" s="389">
        <v>0</v>
      </c>
      <c r="W95" s="389">
        <v>0</v>
      </c>
      <c r="X95" s="389">
        <v>0</v>
      </c>
      <c r="Y95" s="389">
        <v>0</v>
      </c>
      <c r="Z95" s="389">
        <v>0</v>
      </c>
      <c r="AA95" s="389">
        <v>0</v>
      </c>
      <c r="AB95" s="389">
        <v>0</v>
      </c>
      <c r="AC95" s="389">
        <v>0</v>
      </c>
      <c r="AD95" s="389">
        <v>0</v>
      </c>
      <c r="AE95" s="389">
        <v>0</v>
      </c>
      <c r="AF95" s="389">
        <v>0</v>
      </c>
      <c r="AG95" s="389">
        <v>0</v>
      </c>
      <c r="AH95" s="389">
        <v>0</v>
      </c>
      <c r="AI95" s="389">
        <v>0</v>
      </c>
      <c r="AJ95" s="389">
        <v>0</v>
      </c>
      <c r="AK95" s="389">
        <v>0</v>
      </c>
      <c r="AL95" s="389">
        <v>0</v>
      </c>
      <c r="AM95" s="389">
        <v>0</v>
      </c>
      <c r="AN95" s="389">
        <v>0</v>
      </c>
      <c r="AO95" s="389">
        <v>0</v>
      </c>
      <c r="AP95" s="389">
        <v>0</v>
      </c>
      <c r="AQ95" s="389">
        <v>0</v>
      </c>
      <c r="AR95" s="389">
        <v>0</v>
      </c>
      <c r="AS95" s="389">
        <v>0</v>
      </c>
      <c r="AT95" s="389">
        <v>0</v>
      </c>
      <c r="AU95" s="389">
        <v>0</v>
      </c>
      <c r="AV95" s="389">
        <v>0</v>
      </c>
      <c r="AW95" s="389">
        <v>0</v>
      </c>
      <c r="AX95" s="389">
        <v>0</v>
      </c>
      <c r="AY95" s="389">
        <v>0</v>
      </c>
      <c r="AZ95" s="389">
        <v>0</v>
      </c>
      <c r="BA95" s="389">
        <v>0</v>
      </c>
      <c r="BB95" s="389">
        <v>0</v>
      </c>
      <c r="BC95" s="389">
        <v>0</v>
      </c>
      <c r="BD95" s="389">
        <v>0</v>
      </c>
      <c r="BE95" s="389">
        <v>0</v>
      </c>
      <c r="BF95" s="389">
        <v>0</v>
      </c>
      <c r="BG95" s="389">
        <v>0</v>
      </c>
      <c r="BH95" s="389">
        <v>0</v>
      </c>
      <c r="BI95" s="389">
        <v>0</v>
      </c>
      <c r="BJ95" s="389">
        <v>0</v>
      </c>
      <c r="BK95" s="389">
        <v>0</v>
      </c>
      <c r="BL95" s="389">
        <v>0</v>
      </c>
      <c r="BM95" s="389">
        <v>0</v>
      </c>
      <c r="BN95" s="389">
        <v>0</v>
      </c>
      <c r="BO95" s="389">
        <v>0</v>
      </c>
      <c r="BP95" s="389">
        <v>0</v>
      </c>
      <c r="BQ95" s="389">
        <v>0</v>
      </c>
      <c r="BR95" s="389">
        <v>0</v>
      </c>
      <c r="BS95" s="389">
        <v>0</v>
      </c>
      <c r="BT95" s="389">
        <v>0</v>
      </c>
      <c r="BU95" s="389">
        <v>0</v>
      </c>
      <c r="BV95" s="389">
        <v>0</v>
      </c>
      <c r="BW95" s="389">
        <v>0</v>
      </c>
      <c r="BX95" s="389">
        <v>0</v>
      </c>
      <c r="BY95" s="389">
        <v>0</v>
      </c>
      <c r="BZ95" s="389">
        <v>0</v>
      </c>
      <c r="CA95" s="389">
        <v>0</v>
      </c>
      <c r="CB95" s="389">
        <v>0</v>
      </c>
      <c r="CC95" s="389">
        <v>0</v>
      </c>
      <c r="CD95" s="389">
        <v>0</v>
      </c>
      <c r="CE95" s="389">
        <v>0</v>
      </c>
      <c r="CF95" s="389">
        <v>0</v>
      </c>
      <c r="CG95" s="389">
        <v>0</v>
      </c>
      <c r="CH95" s="389">
        <v>0</v>
      </c>
      <c r="CI95" s="389">
        <v>0</v>
      </c>
      <c r="CJ95" s="389">
        <v>0</v>
      </c>
      <c r="CK95" s="389">
        <v>0</v>
      </c>
      <c r="CL95" s="389">
        <v>0</v>
      </c>
      <c r="CM95" s="389">
        <v>0</v>
      </c>
      <c r="CN95" s="389">
        <v>0</v>
      </c>
      <c r="CO95" s="389">
        <v>0.90289095006934816</v>
      </c>
      <c r="CP95" s="389">
        <v>0</v>
      </c>
      <c r="CQ95" s="389">
        <v>0</v>
      </c>
      <c r="CR95" s="389">
        <v>0</v>
      </c>
      <c r="CS95" s="389">
        <v>0</v>
      </c>
      <c r="CT95" s="389">
        <v>0</v>
      </c>
      <c r="CU95" s="389">
        <v>0</v>
      </c>
      <c r="CV95" s="389">
        <v>0</v>
      </c>
      <c r="CW95" s="389">
        <v>0</v>
      </c>
      <c r="CX95" s="389">
        <v>0</v>
      </c>
      <c r="CY95" s="389">
        <v>0</v>
      </c>
      <c r="CZ95" s="389">
        <v>0</v>
      </c>
      <c r="DA95" s="389">
        <v>0</v>
      </c>
      <c r="DB95" s="389">
        <v>0</v>
      </c>
      <c r="DC95" s="389">
        <v>0</v>
      </c>
      <c r="DD95" s="389">
        <v>0</v>
      </c>
      <c r="DE95" s="389">
        <v>0</v>
      </c>
      <c r="DF95" s="390">
        <v>0</v>
      </c>
    </row>
    <row r="96" spans="1:110" s="381" customFormat="1">
      <c r="A96" s="298" t="s">
        <v>350</v>
      </c>
      <c r="B96" s="299" t="s">
        <v>644</v>
      </c>
      <c r="C96" s="382">
        <v>0</v>
      </c>
      <c r="D96" s="383">
        <v>0</v>
      </c>
      <c r="E96" s="383">
        <v>0</v>
      </c>
      <c r="F96" s="383">
        <v>0</v>
      </c>
      <c r="G96" s="383">
        <v>0</v>
      </c>
      <c r="H96" s="383">
        <v>0</v>
      </c>
      <c r="I96" s="383">
        <v>0</v>
      </c>
      <c r="J96" s="383">
        <v>0</v>
      </c>
      <c r="K96" s="383">
        <v>0</v>
      </c>
      <c r="L96" s="383">
        <v>0</v>
      </c>
      <c r="M96" s="383">
        <v>0</v>
      </c>
      <c r="N96" s="383">
        <v>0</v>
      </c>
      <c r="O96" s="383">
        <v>0</v>
      </c>
      <c r="P96" s="383">
        <v>0</v>
      </c>
      <c r="Q96" s="383">
        <v>0</v>
      </c>
      <c r="R96" s="383">
        <v>0</v>
      </c>
      <c r="S96" s="383">
        <v>0</v>
      </c>
      <c r="T96" s="383">
        <v>0</v>
      </c>
      <c r="U96" s="383">
        <v>0</v>
      </c>
      <c r="V96" s="383">
        <v>0</v>
      </c>
      <c r="W96" s="383">
        <v>0</v>
      </c>
      <c r="X96" s="383">
        <v>0</v>
      </c>
      <c r="Y96" s="383">
        <v>0</v>
      </c>
      <c r="Z96" s="383">
        <v>0</v>
      </c>
      <c r="AA96" s="383">
        <v>0</v>
      </c>
      <c r="AB96" s="383">
        <v>0</v>
      </c>
      <c r="AC96" s="383">
        <v>0</v>
      </c>
      <c r="AD96" s="383">
        <v>0</v>
      </c>
      <c r="AE96" s="383">
        <v>0</v>
      </c>
      <c r="AF96" s="383">
        <v>0</v>
      </c>
      <c r="AG96" s="383">
        <v>0</v>
      </c>
      <c r="AH96" s="383">
        <v>0</v>
      </c>
      <c r="AI96" s="383">
        <v>0</v>
      </c>
      <c r="AJ96" s="383">
        <v>0</v>
      </c>
      <c r="AK96" s="383">
        <v>0</v>
      </c>
      <c r="AL96" s="383">
        <v>0</v>
      </c>
      <c r="AM96" s="383">
        <v>0</v>
      </c>
      <c r="AN96" s="383">
        <v>0</v>
      </c>
      <c r="AO96" s="383">
        <v>0</v>
      </c>
      <c r="AP96" s="383">
        <v>0</v>
      </c>
      <c r="AQ96" s="383">
        <v>0</v>
      </c>
      <c r="AR96" s="383">
        <v>0</v>
      </c>
      <c r="AS96" s="383">
        <v>0</v>
      </c>
      <c r="AT96" s="383">
        <v>0</v>
      </c>
      <c r="AU96" s="383">
        <v>0</v>
      </c>
      <c r="AV96" s="383">
        <v>0</v>
      </c>
      <c r="AW96" s="383">
        <v>0</v>
      </c>
      <c r="AX96" s="383">
        <v>0</v>
      </c>
      <c r="AY96" s="383">
        <v>0</v>
      </c>
      <c r="AZ96" s="383">
        <v>0</v>
      </c>
      <c r="BA96" s="383">
        <v>0</v>
      </c>
      <c r="BB96" s="383">
        <v>0</v>
      </c>
      <c r="BC96" s="383">
        <v>0</v>
      </c>
      <c r="BD96" s="383">
        <v>0</v>
      </c>
      <c r="BE96" s="383">
        <v>0</v>
      </c>
      <c r="BF96" s="383">
        <v>0</v>
      </c>
      <c r="BG96" s="383">
        <v>0</v>
      </c>
      <c r="BH96" s="383">
        <v>0</v>
      </c>
      <c r="BI96" s="383">
        <v>0</v>
      </c>
      <c r="BJ96" s="383">
        <v>0</v>
      </c>
      <c r="BK96" s="383">
        <v>0</v>
      </c>
      <c r="BL96" s="383">
        <v>0</v>
      </c>
      <c r="BM96" s="383">
        <v>0</v>
      </c>
      <c r="BN96" s="383">
        <v>0</v>
      </c>
      <c r="BO96" s="383">
        <v>0</v>
      </c>
      <c r="BP96" s="383">
        <v>0</v>
      </c>
      <c r="BQ96" s="383">
        <v>0</v>
      </c>
      <c r="BR96" s="383">
        <v>0</v>
      </c>
      <c r="BS96" s="383">
        <v>0</v>
      </c>
      <c r="BT96" s="383">
        <v>0</v>
      </c>
      <c r="BU96" s="383">
        <v>0</v>
      </c>
      <c r="BV96" s="383">
        <v>0</v>
      </c>
      <c r="BW96" s="383">
        <v>0</v>
      </c>
      <c r="BX96" s="383">
        <v>0</v>
      </c>
      <c r="BY96" s="383">
        <v>0</v>
      </c>
      <c r="BZ96" s="383">
        <v>0</v>
      </c>
      <c r="CA96" s="383">
        <v>0</v>
      </c>
      <c r="CB96" s="383">
        <v>0</v>
      </c>
      <c r="CC96" s="383">
        <v>0</v>
      </c>
      <c r="CD96" s="383">
        <v>0</v>
      </c>
      <c r="CE96" s="383">
        <v>0</v>
      </c>
      <c r="CF96" s="383">
        <v>0</v>
      </c>
      <c r="CG96" s="383">
        <v>0</v>
      </c>
      <c r="CH96" s="383">
        <v>0</v>
      </c>
      <c r="CI96" s="383">
        <v>0</v>
      </c>
      <c r="CJ96" s="383">
        <v>0</v>
      </c>
      <c r="CK96" s="383">
        <v>0</v>
      </c>
      <c r="CL96" s="383">
        <v>0</v>
      </c>
      <c r="CM96" s="383">
        <v>0</v>
      </c>
      <c r="CN96" s="383">
        <v>0</v>
      </c>
      <c r="CO96" s="383">
        <v>0</v>
      </c>
      <c r="CP96" s="383">
        <v>0.99516792386713637</v>
      </c>
      <c r="CQ96" s="383">
        <v>0</v>
      </c>
      <c r="CR96" s="383">
        <v>0</v>
      </c>
      <c r="CS96" s="383">
        <v>0</v>
      </c>
      <c r="CT96" s="383">
        <v>0</v>
      </c>
      <c r="CU96" s="383">
        <v>0</v>
      </c>
      <c r="CV96" s="383">
        <v>0</v>
      </c>
      <c r="CW96" s="383">
        <v>0</v>
      </c>
      <c r="CX96" s="383">
        <v>0</v>
      </c>
      <c r="CY96" s="383">
        <v>0</v>
      </c>
      <c r="CZ96" s="383">
        <v>0</v>
      </c>
      <c r="DA96" s="383">
        <v>0</v>
      </c>
      <c r="DB96" s="383">
        <v>0</v>
      </c>
      <c r="DC96" s="383">
        <v>0</v>
      </c>
      <c r="DD96" s="383">
        <v>0</v>
      </c>
      <c r="DE96" s="383">
        <v>0</v>
      </c>
      <c r="DF96" s="384">
        <v>0</v>
      </c>
    </row>
    <row r="97" spans="1:110" s="381" customFormat="1">
      <c r="A97" s="298" t="s">
        <v>351</v>
      </c>
      <c r="B97" s="299" t="s">
        <v>587</v>
      </c>
      <c r="C97" s="382">
        <v>0</v>
      </c>
      <c r="D97" s="383">
        <v>0</v>
      </c>
      <c r="E97" s="383">
        <v>0</v>
      </c>
      <c r="F97" s="383">
        <v>0</v>
      </c>
      <c r="G97" s="383">
        <v>0</v>
      </c>
      <c r="H97" s="383">
        <v>0</v>
      </c>
      <c r="I97" s="383">
        <v>0</v>
      </c>
      <c r="J97" s="383">
        <v>0</v>
      </c>
      <c r="K97" s="383">
        <v>0</v>
      </c>
      <c r="L97" s="383">
        <v>0</v>
      </c>
      <c r="M97" s="383">
        <v>0</v>
      </c>
      <c r="N97" s="383">
        <v>0</v>
      </c>
      <c r="O97" s="383">
        <v>0</v>
      </c>
      <c r="P97" s="383">
        <v>0</v>
      </c>
      <c r="Q97" s="383">
        <v>0</v>
      </c>
      <c r="R97" s="383">
        <v>0</v>
      </c>
      <c r="S97" s="383">
        <v>0</v>
      </c>
      <c r="T97" s="383">
        <v>0</v>
      </c>
      <c r="U97" s="383">
        <v>0</v>
      </c>
      <c r="V97" s="383">
        <v>0</v>
      </c>
      <c r="W97" s="383">
        <v>0</v>
      </c>
      <c r="X97" s="383">
        <v>0</v>
      </c>
      <c r="Y97" s="383">
        <v>0</v>
      </c>
      <c r="Z97" s="383">
        <v>0</v>
      </c>
      <c r="AA97" s="383">
        <v>0</v>
      </c>
      <c r="AB97" s="383">
        <v>0</v>
      </c>
      <c r="AC97" s="383">
        <v>0</v>
      </c>
      <c r="AD97" s="383">
        <v>0</v>
      </c>
      <c r="AE97" s="383">
        <v>0</v>
      </c>
      <c r="AF97" s="383">
        <v>0</v>
      </c>
      <c r="AG97" s="383">
        <v>0</v>
      </c>
      <c r="AH97" s="383">
        <v>0</v>
      </c>
      <c r="AI97" s="383">
        <v>0</v>
      </c>
      <c r="AJ97" s="383">
        <v>0</v>
      </c>
      <c r="AK97" s="383">
        <v>0</v>
      </c>
      <c r="AL97" s="383">
        <v>0</v>
      </c>
      <c r="AM97" s="383">
        <v>0</v>
      </c>
      <c r="AN97" s="383">
        <v>0</v>
      </c>
      <c r="AO97" s="383">
        <v>0</v>
      </c>
      <c r="AP97" s="383">
        <v>0</v>
      </c>
      <c r="AQ97" s="383">
        <v>0</v>
      </c>
      <c r="AR97" s="383">
        <v>0</v>
      </c>
      <c r="AS97" s="383">
        <v>0</v>
      </c>
      <c r="AT97" s="383">
        <v>0</v>
      </c>
      <c r="AU97" s="383">
        <v>0</v>
      </c>
      <c r="AV97" s="383">
        <v>0</v>
      </c>
      <c r="AW97" s="383">
        <v>0</v>
      </c>
      <c r="AX97" s="383">
        <v>0</v>
      </c>
      <c r="AY97" s="383">
        <v>0</v>
      </c>
      <c r="AZ97" s="383">
        <v>0</v>
      </c>
      <c r="BA97" s="383">
        <v>0</v>
      </c>
      <c r="BB97" s="383">
        <v>0</v>
      </c>
      <c r="BC97" s="383">
        <v>0</v>
      </c>
      <c r="BD97" s="383">
        <v>0</v>
      </c>
      <c r="BE97" s="383">
        <v>0</v>
      </c>
      <c r="BF97" s="383">
        <v>0</v>
      </c>
      <c r="BG97" s="383">
        <v>0</v>
      </c>
      <c r="BH97" s="383">
        <v>0</v>
      </c>
      <c r="BI97" s="383">
        <v>0</v>
      </c>
      <c r="BJ97" s="383">
        <v>0</v>
      </c>
      <c r="BK97" s="383">
        <v>0</v>
      </c>
      <c r="BL97" s="383">
        <v>0</v>
      </c>
      <c r="BM97" s="383">
        <v>0</v>
      </c>
      <c r="BN97" s="383">
        <v>0</v>
      </c>
      <c r="BO97" s="383">
        <v>0</v>
      </c>
      <c r="BP97" s="383">
        <v>0</v>
      </c>
      <c r="BQ97" s="383">
        <v>0</v>
      </c>
      <c r="BR97" s="383">
        <v>0</v>
      </c>
      <c r="BS97" s="383">
        <v>0</v>
      </c>
      <c r="BT97" s="383">
        <v>0</v>
      </c>
      <c r="BU97" s="383">
        <v>0</v>
      </c>
      <c r="BV97" s="383">
        <v>0</v>
      </c>
      <c r="BW97" s="383">
        <v>0</v>
      </c>
      <c r="BX97" s="383">
        <v>0</v>
      </c>
      <c r="BY97" s="383">
        <v>0</v>
      </c>
      <c r="BZ97" s="383">
        <v>0</v>
      </c>
      <c r="CA97" s="383">
        <v>0</v>
      </c>
      <c r="CB97" s="383">
        <v>0</v>
      </c>
      <c r="CC97" s="383">
        <v>0</v>
      </c>
      <c r="CD97" s="383">
        <v>0</v>
      </c>
      <c r="CE97" s="383">
        <v>0</v>
      </c>
      <c r="CF97" s="383">
        <v>0</v>
      </c>
      <c r="CG97" s="383">
        <v>0</v>
      </c>
      <c r="CH97" s="383">
        <v>0</v>
      </c>
      <c r="CI97" s="383">
        <v>0</v>
      </c>
      <c r="CJ97" s="383">
        <v>0</v>
      </c>
      <c r="CK97" s="383">
        <v>0</v>
      </c>
      <c r="CL97" s="383">
        <v>0</v>
      </c>
      <c r="CM97" s="383">
        <v>0</v>
      </c>
      <c r="CN97" s="383">
        <v>0</v>
      </c>
      <c r="CO97" s="383">
        <v>0</v>
      </c>
      <c r="CP97" s="383">
        <v>0</v>
      </c>
      <c r="CQ97" s="383">
        <v>0.94079468101947128</v>
      </c>
      <c r="CR97" s="383">
        <v>0</v>
      </c>
      <c r="CS97" s="383">
        <v>0</v>
      </c>
      <c r="CT97" s="383">
        <v>0</v>
      </c>
      <c r="CU97" s="383">
        <v>0</v>
      </c>
      <c r="CV97" s="383">
        <v>0</v>
      </c>
      <c r="CW97" s="383">
        <v>0</v>
      </c>
      <c r="CX97" s="383">
        <v>0</v>
      </c>
      <c r="CY97" s="383">
        <v>0</v>
      </c>
      <c r="CZ97" s="383">
        <v>0</v>
      </c>
      <c r="DA97" s="383">
        <v>0</v>
      </c>
      <c r="DB97" s="383">
        <v>0</v>
      </c>
      <c r="DC97" s="383">
        <v>0</v>
      </c>
      <c r="DD97" s="383">
        <v>0</v>
      </c>
      <c r="DE97" s="383">
        <v>0</v>
      </c>
      <c r="DF97" s="384">
        <v>0</v>
      </c>
    </row>
    <row r="98" spans="1:110" s="381" customFormat="1">
      <c r="A98" s="298" t="s">
        <v>352</v>
      </c>
      <c r="B98" s="299" t="s">
        <v>588</v>
      </c>
      <c r="C98" s="382">
        <v>0</v>
      </c>
      <c r="D98" s="383">
        <v>0</v>
      </c>
      <c r="E98" s="383">
        <v>0</v>
      </c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v>0</v>
      </c>
      <c r="L98" s="383">
        <v>0</v>
      </c>
      <c r="M98" s="383">
        <v>0</v>
      </c>
      <c r="N98" s="383">
        <v>0</v>
      </c>
      <c r="O98" s="383">
        <v>0</v>
      </c>
      <c r="P98" s="383">
        <v>0</v>
      </c>
      <c r="Q98" s="383">
        <v>0</v>
      </c>
      <c r="R98" s="383">
        <v>0</v>
      </c>
      <c r="S98" s="383">
        <v>0</v>
      </c>
      <c r="T98" s="383">
        <v>0</v>
      </c>
      <c r="U98" s="383">
        <v>0</v>
      </c>
      <c r="V98" s="383">
        <v>0</v>
      </c>
      <c r="W98" s="383">
        <v>0</v>
      </c>
      <c r="X98" s="383">
        <v>0</v>
      </c>
      <c r="Y98" s="383">
        <v>0</v>
      </c>
      <c r="Z98" s="383">
        <v>0</v>
      </c>
      <c r="AA98" s="383">
        <v>0</v>
      </c>
      <c r="AB98" s="383">
        <v>0</v>
      </c>
      <c r="AC98" s="383">
        <v>0</v>
      </c>
      <c r="AD98" s="383">
        <v>0</v>
      </c>
      <c r="AE98" s="383">
        <v>0</v>
      </c>
      <c r="AF98" s="383">
        <v>0</v>
      </c>
      <c r="AG98" s="383">
        <v>0</v>
      </c>
      <c r="AH98" s="383">
        <v>0</v>
      </c>
      <c r="AI98" s="383">
        <v>0</v>
      </c>
      <c r="AJ98" s="383">
        <v>0</v>
      </c>
      <c r="AK98" s="383">
        <v>0</v>
      </c>
      <c r="AL98" s="383">
        <v>0</v>
      </c>
      <c r="AM98" s="383">
        <v>0</v>
      </c>
      <c r="AN98" s="383">
        <v>0</v>
      </c>
      <c r="AO98" s="383">
        <v>0</v>
      </c>
      <c r="AP98" s="383">
        <v>0</v>
      </c>
      <c r="AQ98" s="383">
        <v>0</v>
      </c>
      <c r="AR98" s="383">
        <v>0</v>
      </c>
      <c r="AS98" s="383">
        <v>0</v>
      </c>
      <c r="AT98" s="383">
        <v>0</v>
      </c>
      <c r="AU98" s="383">
        <v>0</v>
      </c>
      <c r="AV98" s="383">
        <v>0</v>
      </c>
      <c r="AW98" s="383">
        <v>0</v>
      </c>
      <c r="AX98" s="383">
        <v>0</v>
      </c>
      <c r="AY98" s="383">
        <v>0</v>
      </c>
      <c r="AZ98" s="383">
        <v>0</v>
      </c>
      <c r="BA98" s="383">
        <v>0</v>
      </c>
      <c r="BB98" s="383">
        <v>0</v>
      </c>
      <c r="BC98" s="383">
        <v>0</v>
      </c>
      <c r="BD98" s="383">
        <v>0</v>
      </c>
      <c r="BE98" s="383">
        <v>0</v>
      </c>
      <c r="BF98" s="383">
        <v>0</v>
      </c>
      <c r="BG98" s="383">
        <v>0</v>
      </c>
      <c r="BH98" s="383">
        <v>0</v>
      </c>
      <c r="BI98" s="383">
        <v>0</v>
      </c>
      <c r="BJ98" s="383">
        <v>0</v>
      </c>
      <c r="BK98" s="383">
        <v>0</v>
      </c>
      <c r="BL98" s="383">
        <v>0</v>
      </c>
      <c r="BM98" s="383">
        <v>0</v>
      </c>
      <c r="BN98" s="383">
        <v>0</v>
      </c>
      <c r="BO98" s="383">
        <v>0</v>
      </c>
      <c r="BP98" s="383">
        <v>0</v>
      </c>
      <c r="BQ98" s="383">
        <v>0</v>
      </c>
      <c r="BR98" s="383">
        <v>0</v>
      </c>
      <c r="BS98" s="383">
        <v>0</v>
      </c>
      <c r="BT98" s="383">
        <v>0</v>
      </c>
      <c r="BU98" s="383">
        <v>0</v>
      </c>
      <c r="BV98" s="383">
        <v>0</v>
      </c>
      <c r="BW98" s="383">
        <v>0</v>
      </c>
      <c r="BX98" s="383">
        <v>0</v>
      </c>
      <c r="BY98" s="383">
        <v>0</v>
      </c>
      <c r="BZ98" s="383">
        <v>0</v>
      </c>
      <c r="CA98" s="383">
        <v>0</v>
      </c>
      <c r="CB98" s="383">
        <v>0</v>
      </c>
      <c r="CC98" s="383">
        <v>0</v>
      </c>
      <c r="CD98" s="383">
        <v>0</v>
      </c>
      <c r="CE98" s="383">
        <v>0</v>
      </c>
      <c r="CF98" s="383">
        <v>0</v>
      </c>
      <c r="CG98" s="383">
        <v>0</v>
      </c>
      <c r="CH98" s="383">
        <v>0</v>
      </c>
      <c r="CI98" s="383">
        <v>0</v>
      </c>
      <c r="CJ98" s="383">
        <v>0</v>
      </c>
      <c r="CK98" s="383">
        <v>0</v>
      </c>
      <c r="CL98" s="383">
        <v>0</v>
      </c>
      <c r="CM98" s="383">
        <v>0</v>
      </c>
      <c r="CN98" s="383">
        <v>0</v>
      </c>
      <c r="CO98" s="383">
        <v>0</v>
      </c>
      <c r="CP98" s="383">
        <v>0</v>
      </c>
      <c r="CQ98" s="383">
        <v>0</v>
      </c>
      <c r="CR98" s="383">
        <v>1</v>
      </c>
      <c r="CS98" s="383">
        <v>0</v>
      </c>
      <c r="CT98" s="383">
        <v>0</v>
      </c>
      <c r="CU98" s="383">
        <v>0</v>
      </c>
      <c r="CV98" s="383">
        <v>0</v>
      </c>
      <c r="CW98" s="383">
        <v>0</v>
      </c>
      <c r="CX98" s="383">
        <v>0</v>
      </c>
      <c r="CY98" s="383">
        <v>0</v>
      </c>
      <c r="CZ98" s="383">
        <v>0</v>
      </c>
      <c r="DA98" s="383">
        <v>0</v>
      </c>
      <c r="DB98" s="383">
        <v>0</v>
      </c>
      <c r="DC98" s="383">
        <v>0</v>
      </c>
      <c r="DD98" s="383">
        <v>0</v>
      </c>
      <c r="DE98" s="383">
        <v>0</v>
      </c>
      <c r="DF98" s="384">
        <v>0</v>
      </c>
    </row>
    <row r="99" spans="1:110" s="381" customFormat="1">
      <c r="A99" s="300" t="s">
        <v>353</v>
      </c>
      <c r="B99" s="301" t="s">
        <v>589</v>
      </c>
      <c r="C99" s="385">
        <v>0</v>
      </c>
      <c r="D99" s="386">
        <v>0</v>
      </c>
      <c r="E99" s="386">
        <v>0</v>
      </c>
      <c r="F99" s="386">
        <v>0</v>
      </c>
      <c r="G99" s="386">
        <v>0</v>
      </c>
      <c r="H99" s="386">
        <v>0</v>
      </c>
      <c r="I99" s="386">
        <v>0</v>
      </c>
      <c r="J99" s="386">
        <v>0</v>
      </c>
      <c r="K99" s="386">
        <v>0</v>
      </c>
      <c r="L99" s="386">
        <v>0</v>
      </c>
      <c r="M99" s="386">
        <v>0</v>
      </c>
      <c r="N99" s="386">
        <v>0</v>
      </c>
      <c r="O99" s="386">
        <v>0</v>
      </c>
      <c r="P99" s="386">
        <v>0</v>
      </c>
      <c r="Q99" s="386">
        <v>0</v>
      </c>
      <c r="R99" s="386">
        <v>0</v>
      </c>
      <c r="S99" s="386">
        <v>0</v>
      </c>
      <c r="T99" s="386">
        <v>0</v>
      </c>
      <c r="U99" s="386">
        <v>0</v>
      </c>
      <c r="V99" s="386">
        <v>0</v>
      </c>
      <c r="W99" s="386">
        <v>0</v>
      </c>
      <c r="X99" s="386">
        <v>0</v>
      </c>
      <c r="Y99" s="386">
        <v>0</v>
      </c>
      <c r="Z99" s="386">
        <v>0</v>
      </c>
      <c r="AA99" s="386">
        <v>0</v>
      </c>
      <c r="AB99" s="386">
        <v>0</v>
      </c>
      <c r="AC99" s="386">
        <v>0</v>
      </c>
      <c r="AD99" s="386">
        <v>0</v>
      </c>
      <c r="AE99" s="386">
        <v>0</v>
      </c>
      <c r="AF99" s="386">
        <v>0</v>
      </c>
      <c r="AG99" s="386">
        <v>0</v>
      </c>
      <c r="AH99" s="386">
        <v>0</v>
      </c>
      <c r="AI99" s="386">
        <v>0</v>
      </c>
      <c r="AJ99" s="386">
        <v>0</v>
      </c>
      <c r="AK99" s="386">
        <v>0</v>
      </c>
      <c r="AL99" s="386">
        <v>0</v>
      </c>
      <c r="AM99" s="386">
        <v>0</v>
      </c>
      <c r="AN99" s="386">
        <v>0</v>
      </c>
      <c r="AO99" s="386">
        <v>0</v>
      </c>
      <c r="AP99" s="386">
        <v>0</v>
      </c>
      <c r="AQ99" s="386">
        <v>0</v>
      </c>
      <c r="AR99" s="386">
        <v>0</v>
      </c>
      <c r="AS99" s="386">
        <v>0</v>
      </c>
      <c r="AT99" s="386">
        <v>0</v>
      </c>
      <c r="AU99" s="386">
        <v>0</v>
      </c>
      <c r="AV99" s="386">
        <v>0</v>
      </c>
      <c r="AW99" s="386">
        <v>0</v>
      </c>
      <c r="AX99" s="386">
        <v>0</v>
      </c>
      <c r="AY99" s="386">
        <v>0</v>
      </c>
      <c r="AZ99" s="386">
        <v>0</v>
      </c>
      <c r="BA99" s="386">
        <v>0</v>
      </c>
      <c r="BB99" s="386">
        <v>0</v>
      </c>
      <c r="BC99" s="386">
        <v>0</v>
      </c>
      <c r="BD99" s="386">
        <v>0</v>
      </c>
      <c r="BE99" s="386">
        <v>0</v>
      </c>
      <c r="BF99" s="386">
        <v>0</v>
      </c>
      <c r="BG99" s="386">
        <v>0</v>
      </c>
      <c r="BH99" s="386">
        <v>0</v>
      </c>
      <c r="BI99" s="386">
        <v>0</v>
      </c>
      <c r="BJ99" s="386">
        <v>0</v>
      </c>
      <c r="BK99" s="386">
        <v>0</v>
      </c>
      <c r="BL99" s="386">
        <v>0</v>
      </c>
      <c r="BM99" s="386">
        <v>0</v>
      </c>
      <c r="BN99" s="386">
        <v>0</v>
      </c>
      <c r="BO99" s="386">
        <v>0</v>
      </c>
      <c r="BP99" s="386">
        <v>0</v>
      </c>
      <c r="BQ99" s="386">
        <v>0</v>
      </c>
      <c r="BR99" s="386">
        <v>0</v>
      </c>
      <c r="BS99" s="386">
        <v>0</v>
      </c>
      <c r="BT99" s="386">
        <v>0</v>
      </c>
      <c r="BU99" s="386">
        <v>0</v>
      </c>
      <c r="BV99" s="386">
        <v>0</v>
      </c>
      <c r="BW99" s="386">
        <v>0</v>
      </c>
      <c r="BX99" s="386">
        <v>0</v>
      </c>
      <c r="BY99" s="386">
        <v>0</v>
      </c>
      <c r="BZ99" s="386">
        <v>0</v>
      </c>
      <c r="CA99" s="386">
        <v>0</v>
      </c>
      <c r="CB99" s="386">
        <v>0</v>
      </c>
      <c r="CC99" s="386">
        <v>0</v>
      </c>
      <c r="CD99" s="386">
        <v>0</v>
      </c>
      <c r="CE99" s="386">
        <v>0</v>
      </c>
      <c r="CF99" s="386">
        <v>0</v>
      </c>
      <c r="CG99" s="386">
        <v>0</v>
      </c>
      <c r="CH99" s="386">
        <v>0</v>
      </c>
      <c r="CI99" s="386">
        <v>0</v>
      </c>
      <c r="CJ99" s="386">
        <v>0</v>
      </c>
      <c r="CK99" s="386">
        <v>0</v>
      </c>
      <c r="CL99" s="386">
        <v>0</v>
      </c>
      <c r="CM99" s="386">
        <v>0</v>
      </c>
      <c r="CN99" s="386">
        <v>0</v>
      </c>
      <c r="CO99" s="386">
        <v>0</v>
      </c>
      <c r="CP99" s="386">
        <v>0</v>
      </c>
      <c r="CQ99" s="386">
        <v>0</v>
      </c>
      <c r="CR99" s="386">
        <v>0</v>
      </c>
      <c r="CS99" s="386">
        <v>1</v>
      </c>
      <c r="CT99" s="386">
        <v>0</v>
      </c>
      <c r="CU99" s="386">
        <v>0</v>
      </c>
      <c r="CV99" s="386">
        <v>0</v>
      </c>
      <c r="CW99" s="386">
        <v>0</v>
      </c>
      <c r="CX99" s="386">
        <v>0</v>
      </c>
      <c r="CY99" s="386">
        <v>0</v>
      </c>
      <c r="CZ99" s="386">
        <v>0</v>
      </c>
      <c r="DA99" s="386">
        <v>0</v>
      </c>
      <c r="DB99" s="386">
        <v>0</v>
      </c>
      <c r="DC99" s="386">
        <v>0</v>
      </c>
      <c r="DD99" s="386">
        <v>0</v>
      </c>
      <c r="DE99" s="386">
        <v>0</v>
      </c>
      <c r="DF99" s="387">
        <v>0</v>
      </c>
    </row>
    <row r="100" spans="1:110" s="381" customFormat="1">
      <c r="A100" s="304" t="s">
        <v>354</v>
      </c>
      <c r="B100" s="305" t="s">
        <v>643</v>
      </c>
      <c r="C100" s="388">
        <v>0</v>
      </c>
      <c r="D100" s="389">
        <v>0</v>
      </c>
      <c r="E100" s="389">
        <v>0</v>
      </c>
      <c r="F100" s="389">
        <v>0</v>
      </c>
      <c r="G100" s="389">
        <v>0</v>
      </c>
      <c r="H100" s="389">
        <v>0</v>
      </c>
      <c r="I100" s="389">
        <v>0</v>
      </c>
      <c r="J100" s="389">
        <v>0</v>
      </c>
      <c r="K100" s="389">
        <v>0</v>
      </c>
      <c r="L100" s="389">
        <v>0</v>
      </c>
      <c r="M100" s="389">
        <v>0</v>
      </c>
      <c r="N100" s="389">
        <v>0</v>
      </c>
      <c r="O100" s="389">
        <v>0</v>
      </c>
      <c r="P100" s="389">
        <v>0</v>
      </c>
      <c r="Q100" s="389">
        <v>0</v>
      </c>
      <c r="R100" s="389">
        <v>0</v>
      </c>
      <c r="S100" s="389">
        <v>0</v>
      </c>
      <c r="T100" s="389">
        <v>0</v>
      </c>
      <c r="U100" s="389">
        <v>0</v>
      </c>
      <c r="V100" s="389">
        <v>0</v>
      </c>
      <c r="W100" s="389">
        <v>0</v>
      </c>
      <c r="X100" s="389">
        <v>0</v>
      </c>
      <c r="Y100" s="389">
        <v>0</v>
      </c>
      <c r="Z100" s="389">
        <v>0</v>
      </c>
      <c r="AA100" s="389">
        <v>0</v>
      </c>
      <c r="AB100" s="389">
        <v>0</v>
      </c>
      <c r="AC100" s="389">
        <v>0</v>
      </c>
      <c r="AD100" s="389">
        <v>0</v>
      </c>
      <c r="AE100" s="389">
        <v>0</v>
      </c>
      <c r="AF100" s="389">
        <v>0</v>
      </c>
      <c r="AG100" s="389">
        <v>0</v>
      </c>
      <c r="AH100" s="389">
        <v>0</v>
      </c>
      <c r="AI100" s="389">
        <v>0</v>
      </c>
      <c r="AJ100" s="389">
        <v>0</v>
      </c>
      <c r="AK100" s="389">
        <v>0</v>
      </c>
      <c r="AL100" s="389">
        <v>0</v>
      </c>
      <c r="AM100" s="389">
        <v>0</v>
      </c>
      <c r="AN100" s="389">
        <v>0</v>
      </c>
      <c r="AO100" s="389">
        <v>0</v>
      </c>
      <c r="AP100" s="389">
        <v>0</v>
      </c>
      <c r="AQ100" s="389">
        <v>0</v>
      </c>
      <c r="AR100" s="389">
        <v>0</v>
      </c>
      <c r="AS100" s="389">
        <v>0</v>
      </c>
      <c r="AT100" s="389">
        <v>0</v>
      </c>
      <c r="AU100" s="389">
        <v>0</v>
      </c>
      <c r="AV100" s="389">
        <v>0</v>
      </c>
      <c r="AW100" s="389">
        <v>0</v>
      </c>
      <c r="AX100" s="389">
        <v>0</v>
      </c>
      <c r="AY100" s="389">
        <v>0</v>
      </c>
      <c r="AZ100" s="389">
        <v>0</v>
      </c>
      <c r="BA100" s="389">
        <v>0</v>
      </c>
      <c r="BB100" s="389">
        <v>0</v>
      </c>
      <c r="BC100" s="389">
        <v>0</v>
      </c>
      <c r="BD100" s="389">
        <v>0</v>
      </c>
      <c r="BE100" s="389">
        <v>0</v>
      </c>
      <c r="BF100" s="389">
        <v>0</v>
      </c>
      <c r="BG100" s="389">
        <v>0</v>
      </c>
      <c r="BH100" s="389">
        <v>0</v>
      </c>
      <c r="BI100" s="389">
        <v>0</v>
      </c>
      <c r="BJ100" s="389">
        <v>0</v>
      </c>
      <c r="BK100" s="389">
        <v>0</v>
      </c>
      <c r="BL100" s="389">
        <v>0</v>
      </c>
      <c r="BM100" s="389">
        <v>0</v>
      </c>
      <c r="BN100" s="389">
        <v>0</v>
      </c>
      <c r="BO100" s="389">
        <v>0</v>
      </c>
      <c r="BP100" s="389">
        <v>0</v>
      </c>
      <c r="BQ100" s="389">
        <v>0</v>
      </c>
      <c r="BR100" s="389">
        <v>0</v>
      </c>
      <c r="BS100" s="389">
        <v>0</v>
      </c>
      <c r="BT100" s="389">
        <v>0</v>
      </c>
      <c r="BU100" s="389">
        <v>0</v>
      </c>
      <c r="BV100" s="389">
        <v>0</v>
      </c>
      <c r="BW100" s="389">
        <v>0</v>
      </c>
      <c r="BX100" s="389">
        <v>0</v>
      </c>
      <c r="BY100" s="389">
        <v>0</v>
      </c>
      <c r="BZ100" s="389">
        <v>0</v>
      </c>
      <c r="CA100" s="389">
        <v>0</v>
      </c>
      <c r="CB100" s="389">
        <v>0</v>
      </c>
      <c r="CC100" s="389">
        <v>0</v>
      </c>
      <c r="CD100" s="389">
        <v>0</v>
      </c>
      <c r="CE100" s="389">
        <v>0</v>
      </c>
      <c r="CF100" s="389">
        <v>0</v>
      </c>
      <c r="CG100" s="389">
        <v>0</v>
      </c>
      <c r="CH100" s="389">
        <v>0</v>
      </c>
      <c r="CI100" s="389">
        <v>0</v>
      </c>
      <c r="CJ100" s="389">
        <v>0</v>
      </c>
      <c r="CK100" s="389">
        <v>0</v>
      </c>
      <c r="CL100" s="389">
        <v>0</v>
      </c>
      <c r="CM100" s="389">
        <v>0</v>
      </c>
      <c r="CN100" s="389">
        <v>0</v>
      </c>
      <c r="CO100" s="389">
        <v>0</v>
      </c>
      <c r="CP100" s="389">
        <v>0</v>
      </c>
      <c r="CQ100" s="389">
        <v>0</v>
      </c>
      <c r="CR100" s="389">
        <v>0</v>
      </c>
      <c r="CS100" s="389">
        <v>0</v>
      </c>
      <c r="CT100" s="389">
        <v>0.96657141979291483</v>
      </c>
      <c r="CU100" s="389">
        <v>0</v>
      </c>
      <c r="CV100" s="389">
        <v>0</v>
      </c>
      <c r="CW100" s="389">
        <v>0</v>
      </c>
      <c r="CX100" s="389">
        <v>0</v>
      </c>
      <c r="CY100" s="389">
        <v>0</v>
      </c>
      <c r="CZ100" s="389">
        <v>0</v>
      </c>
      <c r="DA100" s="389">
        <v>0</v>
      </c>
      <c r="DB100" s="389">
        <v>0</v>
      </c>
      <c r="DC100" s="389">
        <v>0</v>
      </c>
      <c r="DD100" s="389">
        <v>0</v>
      </c>
      <c r="DE100" s="389">
        <v>0</v>
      </c>
      <c r="DF100" s="390">
        <v>0</v>
      </c>
    </row>
    <row r="101" spans="1:110" s="381" customFormat="1">
      <c r="A101" s="298" t="s">
        <v>355</v>
      </c>
      <c r="B101" s="299" t="s">
        <v>590</v>
      </c>
      <c r="C101" s="382">
        <v>0</v>
      </c>
      <c r="D101" s="383">
        <v>0</v>
      </c>
      <c r="E101" s="383">
        <v>0</v>
      </c>
      <c r="F101" s="383">
        <v>0</v>
      </c>
      <c r="G101" s="383">
        <v>0</v>
      </c>
      <c r="H101" s="383">
        <v>0</v>
      </c>
      <c r="I101" s="383">
        <v>0</v>
      </c>
      <c r="J101" s="383">
        <v>0</v>
      </c>
      <c r="K101" s="383">
        <v>0</v>
      </c>
      <c r="L101" s="383">
        <v>0</v>
      </c>
      <c r="M101" s="383">
        <v>0</v>
      </c>
      <c r="N101" s="383">
        <v>0</v>
      </c>
      <c r="O101" s="383">
        <v>0</v>
      </c>
      <c r="P101" s="383">
        <v>0</v>
      </c>
      <c r="Q101" s="383">
        <v>0</v>
      </c>
      <c r="R101" s="383">
        <v>0</v>
      </c>
      <c r="S101" s="383">
        <v>0</v>
      </c>
      <c r="T101" s="383">
        <v>0</v>
      </c>
      <c r="U101" s="383">
        <v>0</v>
      </c>
      <c r="V101" s="383">
        <v>0</v>
      </c>
      <c r="W101" s="383">
        <v>0</v>
      </c>
      <c r="X101" s="383">
        <v>0</v>
      </c>
      <c r="Y101" s="383">
        <v>0</v>
      </c>
      <c r="Z101" s="383">
        <v>0</v>
      </c>
      <c r="AA101" s="383">
        <v>0</v>
      </c>
      <c r="AB101" s="383">
        <v>0</v>
      </c>
      <c r="AC101" s="383">
        <v>0</v>
      </c>
      <c r="AD101" s="383">
        <v>0</v>
      </c>
      <c r="AE101" s="383">
        <v>0</v>
      </c>
      <c r="AF101" s="383">
        <v>0</v>
      </c>
      <c r="AG101" s="383">
        <v>0</v>
      </c>
      <c r="AH101" s="383">
        <v>0</v>
      </c>
      <c r="AI101" s="383">
        <v>0</v>
      </c>
      <c r="AJ101" s="383">
        <v>0</v>
      </c>
      <c r="AK101" s="383">
        <v>0</v>
      </c>
      <c r="AL101" s="383">
        <v>0</v>
      </c>
      <c r="AM101" s="383">
        <v>0</v>
      </c>
      <c r="AN101" s="383">
        <v>0</v>
      </c>
      <c r="AO101" s="383">
        <v>0</v>
      </c>
      <c r="AP101" s="383">
        <v>0</v>
      </c>
      <c r="AQ101" s="383">
        <v>0</v>
      </c>
      <c r="AR101" s="383">
        <v>0</v>
      </c>
      <c r="AS101" s="383">
        <v>0</v>
      </c>
      <c r="AT101" s="383">
        <v>0</v>
      </c>
      <c r="AU101" s="383">
        <v>0</v>
      </c>
      <c r="AV101" s="383">
        <v>0</v>
      </c>
      <c r="AW101" s="383">
        <v>0</v>
      </c>
      <c r="AX101" s="383">
        <v>0</v>
      </c>
      <c r="AY101" s="383">
        <v>0</v>
      </c>
      <c r="AZ101" s="383">
        <v>0</v>
      </c>
      <c r="BA101" s="383">
        <v>0</v>
      </c>
      <c r="BB101" s="383">
        <v>0</v>
      </c>
      <c r="BC101" s="383">
        <v>0</v>
      </c>
      <c r="BD101" s="383">
        <v>0</v>
      </c>
      <c r="BE101" s="383">
        <v>0</v>
      </c>
      <c r="BF101" s="383">
        <v>0</v>
      </c>
      <c r="BG101" s="383">
        <v>0</v>
      </c>
      <c r="BH101" s="383">
        <v>0</v>
      </c>
      <c r="BI101" s="383">
        <v>0</v>
      </c>
      <c r="BJ101" s="383">
        <v>0</v>
      </c>
      <c r="BK101" s="383">
        <v>0</v>
      </c>
      <c r="BL101" s="383">
        <v>0</v>
      </c>
      <c r="BM101" s="383">
        <v>0</v>
      </c>
      <c r="BN101" s="383">
        <v>0</v>
      </c>
      <c r="BO101" s="383">
        <v>0</v>
      </c>
      <c r="BP101" s="383">
        <v>0</v>
      </c>
      <c r="BQ101" s="383">
        <v>0</v>
      </c>
      <c r="BR101" s="383">
        <v>0</v>
      </c>
      <c r="BS101" s="383">
        <v>0</v>
      </c>
      <c r="BT101" s="383">
        <v>0</v>
      </c>
      <c r="BU101" s="383">
        <v>0</v>
      </c>
      <c r="BV101" s="383">
        <v>0</v>
      </c>
      <c r="BW101" s="383">
        <v>0</v>
      </c>
      <c r="BX101" s="383">
        <v>0</v>
      </c>
      <c r="BY101" s="383">
        <v>0</v>
      </c>
      <c r="BZ101" s="383">
        <v>0</v>
      </c>
      <c r="CA101" s="383">
        <v>0</v>
      </c>
      <c r="CB101" s="383">
        <v>0</v>
      </c>
      <c r="CC101" s="383">
        <v>0</v>
      </c>
      <c r="CD101" s="383">
        <v>0</v>
      </c>
      <c r="CE101" s="383">
        <v>0</v>
      </c>
      <c r="CF101" s="383">
        <v>0</v>
      </c>
      <c r="CG101" s="383">
        <v>0</v>
      </c>
      <c r="CH101" s="383">
        <v>0</v>
      </c>
      <c r="CI101" s="383">
        <v>0</v>
      </c>
      <c r="CJ101" s="383">
        <v>0</v>
      </c>
      <c r="CK101" s="383">
        <v>0</v>
      </c>
      <c r="CL101" s="383">
        <v>0</v>
      </c>
      <c r="CM101" s="383">
        <v>0</v>
      </c>
      <c r="CN101" s="383">
        <v>0</v>
      </c>
      <c r="CO101" s="383">
        <v>0</v>
      </c>
      <c r="CP101" s="383">
        <v>0</v>
      </c>
      <c r="CQ101" s="383">
        <v>0</v>
      </c>
      <c r="CR101" s="383">
        <v>0</v>
      </c>
      <c r="CS101" s="383">
        <v>0</v>
      </c>
      <c r="CT101" s="383">
        <v>0</v>
      </c>
      <c r="CU101" s="383">
        <v>0.57407505786817437</v>
      </c>
      <c r="CV101" s="383">
        <v>0</v>
      </c>
      <c r="CW101" s="383">
        <v>0</v>
      </c>
      <c r="CX101" s="383">
        <v>0</v>
      </c>
      <c r="CY101" s="383">
        <v>0</v>
      </c>
      <c r="CZ101" s="383">
        <v>0</v>
      </c>
      <c r="DA101" s="383">
        <v>0</v>
      </c>
      <c r="DB101" s="383">
        <v>0</v>
      </c>
      <c r="DC101" s="383">
        <v>0</v>
      </c>
      <c r="DD101" s="383">
        <v>0</v>
      </c>
      <c r="DE101" s="383">
        <v>0</v>
      </c>
      <c r="DF101" s="384">
        <v>0</v>
      </c>
    </row>
    <row r="102" spans="1:110" s="381" customFormat="1">
      <c r="A102" s="298" t="s">
        <v>356</v>
      </c>
      <c r="B102" s="299" t="s">
        <v>591</v>
      </c>
      <c r="C102" s="382">
        <v>0</v>
      </c>
      <c r="D102" s="383">
        <v>0</v>
      </c>
      <c r="E102" s="383">
        <v>0</v>
      </c>
      <c r="F102" s="383">
        <v>0</v>
      </c>
      <c r="G102" s="383">
        <v>0</v>
      </c>
      <c r="H102" s="383">
        <v>0</v>
      </c>
      <c r="I102" s="383">
        <v>0</v>
      </c>
      <c r="J102" s="383">
        <v>0</v>
      </c>
      <c r="K102" s="383">
        <v>0</v>
      </c>
      <c r="L102" s="383">
        <v>0</v>
      </c>
      <c r="M102" s="383">
        <v>0</v>
      </c>
      <c r="N102" s="383">
        <v>0</v>
      </c>
      <c r="O102" s="383">
        <v>0</v>
      </c>
      <c r="P102" s="383">
        <v>0</v>
      </c>
      <c r="Q102" s="383">
        <v>0</v>
      </c>
      <c r="R102" s="383">
        <v>0</v>
      </c>
      <c r="S102" s="383">
        <v>0</v>
      </c>
      <c r="T102" s="383">
        <v>0</v>
      </c>
      <c r="U102" s="383">
        <v>0</v>
      </c>
      <c r="V102" s="383">
        <v>0</v>
      </c>
      <c r="W102" s="383">
        <v>0</v>
      </c>
      <c r="X102" s="383">
        <v>0</v>
      </c>
      <c r="Y102" s="383">
        <v>0</v>
      </c>
      <c r="Z102" s="383">
        <v>0</v>
      </c>
      <c r="AA102" s="383">
        <v>0</v>
      </c>
      <c r="AB102" s="383">
        <v>0</v>
      </c>
      <c r="AC102" s="383">
        <v>0</v>
      </c>
      <c r="AD102" s="383">
        <v>0</v>
      </c>
      <c r="AE102" s="383">
        <v>0</v>
      </c>
      <c r="AF102" s="383">
        <v>0</v>
      </c>
      <c r="AG102" s="383">
        <v>0</v>
      </c>
      <c r="AH102" s="383">
        <v>0</v>
      </c>
      <c r="AI102" s="383">
        <v>0</v>
      </c>
      <c r="AJ102" s="383">
        <v>0</v>
      </c>
      <c r="AK102" s="383">
        <v>0</v>
      </c>
      <c r="AL102" s="383">
        <v>0</v>
      </c>
      <c r="AM102" s="383">
        <v>0</v>
      </c>
      <c r="AN102" s="383">
        <v>0</v>
      </c>
      <c r="AO102" s="383">
        <v>0</v>
      </c>
      <c r="AP102" s="383">
        <v>0</v>
      </c>
      <c r="AQ102" s="383">
        <v>0</v>
      </c>
      <c r="AR102" s="383">
        <v>0</v>
      </c>
      <c r="AS102" s="383">
        <v>0</v>
      </c>
      <c r="AT102" s="383">
        <v>0</v>
      </c>
      <c r="AU102" s="383">
        <v>0</v>
      </c>
      <c r="AV102" s="383">
        <v>0</v>
      </c>
      <c r="AW102" s="383">
        <v>0</v>
      </c>
      <c r="AX102" s="383">
        <v>0</v>
      </c>
      <c r="AY102" s="383">
        <v>0</v>
      </c>
      <c r="AZ102" s="383">
        <v>0</v>
      </c>
      <c r="BA102" s="383">
        <v>0</v>
      </c>
      <c r="BB102" s="383">
        <v>0</v>
      </c>
      <c r="BC102" s="383">
        <v>0</v>
      </c>
      <c r="BD102" s="383">
        <v>0</v>
      </c>
      <c r="BE102" s="383">
        <v>0</v>
      </c>
      <c r="BF102" s="383">
        <v>0</v>
      </c>
      <c r="BG102" s="383">
        <v>0</v>
      </c>
      <c r="BH102" s="383">
        <v>0</v>
      </c>
      <c r="BI102" s="383">
        <v>0</v>
      </c>
      <c r="BJ102" s="383">
        <v>0</v>
      </c>
      <c r="BK102" s="383">
        <v>0</v>
      </c>
      <c r="BL102" s="383">
        <v>0</v>
      </c>
      <c r="BM102" s="383">
        <v>0</v>
      </c>
      <c r="BN102" s="383">
        <v>0</v>
      </c>
      <c r="BO102" s="383">
        <v>0</v>
      </c>
      <c r="BP102" s="383">
        <v>0</v>
      </c>
      <c r="BQ102" s="383">
        <v>0</v>
      </c>
      <c r="BR102" s="383">
        <v>0</v>
      </c>
      <c r="BS102" s="383">
        <v>0</v>
      </c>
      <c r="BT102" s="383">
        <v>0</v>
      </c>
      <c r="BU102" s="383">
        <v>0</v>
      </c>
      <c r="BV102" s="383">
        <v>0</v>
      </c>
      <c r="BW102" s="383">
        <v>0</v>
      </c>
      <c r="BX102" s="383">
        <v>0</v>
      </c>
      <c r="BY102" s="383">
        <v>0</v>
      </c>
      <c r="BZ102" s="383">
        <v>0</v>
      </c>
      <c r="CA102" s="383">
        <v>0</v>
      </c>
      <c r="CB102" s="383">
        <v>0</v>
      </c>
      <c r="CC102" s="383">
        <v>0</v>
      </c>
      <c r="CD102" s="383">
        <v>0</v>
      </c>
      <c r="CE102" s="383">
        <v>0</v>
      </c>
      <c r="CF102" s="383">
        <v>0</v>
      </c>
      <c r="CG102" s="383">
        <v>0</v>
      </c>
      <c r="CH102" s="383">
        <v>0</v>
      </c>
      <c r="CI102" s="383">
        <v>0</v>
      </c>
      <c r="CJ102" s="383">
        <v>0</v>
      </c>
      <c r="CK102" s="383">
        <v>0</v>
      </c>
      <c r="CL102" s="383">
        <v>0</v>
      </c>
      <c r="CM102" s="383">
        <v>0</v>
      </c>
      <c r="CN102" s="383">
        <v>0</v>
      </c>
      <c r="CO102" s="383">
        <v>0</v>
      </c>
      <c r="CP102" s="383">
        <v>0</v>
      </c>
      <c r="CQ102" s="383">
        <v>0</v>
      </c>
      <c r="CR102" s="383">
        <v>0</v>
      </c>
      <c r="CS102" s="383">
        <v>0</v>
      </c>
      <c r="CT102" s="383">
        <v>0</v>
      </c>
      <c r="CU102" s="383">
        <v>0</v>
      </c>
      <c r="CV102" s="383">
        <v>0.12619672395418191</v>
      </c>
      <c r="CW102" s="383">
        <v>0</v>
      </c>
      <c r="CX102" s="383">
        <v>0</v>
      </c>
      <c r="CY102" s="383">
        <v>0</v>
      </c>
      <c r="CZ102" s="383">
        <v>0</v>
      </c>
      <c r="DA102" s="383">
        <v>0</v>
      </c>
      <c r="DB102" s="383">
        <v>0</v>
      </c>
      <c r="DC102" s="383">
        <v>0</v>
      </c>
      <c r="DD102" s="383">
        <v>0</v>
      </c>
      <c r="DE102" s="383">
        <v>0</v>
      </c>
      <c r="DF102" s="384">
        <v>0</v>
      </c>
    </row>
    <row r="103" spans="1:110" s="381" customFormat="1">
      <c r="A103" s="298" t="s">
        <v>357</v>
      </c>
      <c r="B103" s="299" t="s">
        <v>592</v>
      </c>
      <c r="C103" s="382">
        <v>0</v>
      </c>
      <c r="D103" s="383">
        <v>0</v>
      </c>
      <c r="E103" s="383">
        <v>0</v>
      </c>
      <c r="F103" s="383">
        <v>0</v>
      </c>
      <c r="G103" s="383">
        <v>0</v>
      </c>
      <c r="H103" s="383">
        <v>0</v>
      </c>
      <c r="I103" s="383">
        <v>0</v>
      </c>
      <c r="J103" s="383">
        <v>0</v>
      </c>
      <c r="K103" s="383">
        <v>0</v>
      </c>
      <c r="L103" s="383">
        <v>0</v>
      </c>
      <c r="M103" s="383">
        <v>0</v>
      </c>
      <c r="N103" s="383">
        <v>0</v>
      </c>
      <c r="O103" s="383">
        <v>0</v>
      </c>
      <c r="P103" s="383">
        <v>0</v>
      </c>
      <c r="Q103" s="383">
        <v>0</v>
      </c>
      <c r="R103" s="383">
        <v>0</v>
      </c>
      <c r="S103" s="383">
        <v>0</v>
      </c>
      <c r="T103" s="383">
        <v>0</v>
      </c>
      <c r="U103" s="383">
        <v>0</v>
      </c>
      <c r="V103" s="383">
        <v>0</v>
      </c>
      <c r="W103" s="383">
        <v>0</v>
      </c>
      <c r="X103" s="383">
        <v>0</v>
      </c>
      <c r="Y103" s="383">
        <v>0</v>
      </c>
      <c r="Z103" s="383">
        <v>0</v>
      </c>
      <c r="AA103" s="383">
        <v>0</v>
      </c>
      <c r="AB103" s="383">
        <v>0</v>
      </c>
      <c r="AC103" s="383">
        <v>0</v>
      </c>
      <c r="AD103" s="383">
        <v>0</v>
      </c>
      <c r="AE103" s="383">
        <v>0</v>
      </c>
      <c r="AF103" s="383">
        <v>0</v>
      </c>
      <c r="AG103" s="383">
        <v>0</v>
      </c>
      <c r="AH103" s="383">
        <v>0</v>
      </c>
      <c r="AI103" s="383">
        <v>0</v>
      </c>
      <c r="AJ103" s="383">
        <v>0</v>
      </c>
      <c r="AK103" s="383">
        <v>0</v>
      </c>
      <c r="AL103" s="383">
        <v>0</v>
      </c>
      <c r="AM103" s="383">
        <v>0</v>
      </c>
      <c r="AN103" s="383">
        <v>0</v>
      </c>
      <c r="AO103" s="383">
        <v>0</v>
      </c>
      <c r="AP103" s="383">
        <v>0</v>
      </c>
      <c r="AQ103" s="383">
        <v>0</v>
      </c>
      <c r="AR103" s="383">
        <v>0</v>
      </c>
      <c r="AS103" s="383">
        <v>0</v>
      </c>
      <c r="AT103" s="383">
        <v>0</v>
      </c>
      <c r="AU103" s="383">
        <v>0</v>
      </c>
      <c r="AV103" s="383">
        <v>0</v>
      </c>
      <c r="AW103" s="383">
        <v>0</v>
      </c>
      <c r="AX103" s="383">
        <v>0</v>
      </c>
      <c r="AY103" s="383">
        <v>0</v>
      </c>
      <c r="AZ103" s="383">
        <v>0</v>
      </c>
      <c r="BA103" s="383">
        <v>0</v>
      </c>
      <c r="BB103" s="383">
        <v>0</v>
      </c>
      <c r="BC103" s="383">
        <v>0</v>
      </c>
      <c r="BD103" s="383">
        <v>0</v>
      </c>
      <c r="BE103" s="383">
        <v>0</v>
      </c>
      <c r="BF103" s="383">
        <v>0</v>
      </c>
      <c r="BG103" s="383">
        <v>0</v>
      </c>
      <c r="BH103" s="383">
        <v>0</v>
      </c>
      <c r="BI103" s="383">
        <v>0</v>
      </c>
      <c r="BJ103" s="383">
        <v>0</v>
      </c>
      <c r="BK103" s="383">
        <v>0</v>
      </c>
      <c r="BL103" s="383">
        <v>0</v>
      </c>
      <c r="BM103" s="383">
        <v>0</v>
      </c>
      <c r="BN103" s="383">
        <v>0</v>
      </c>
      <c r="BO103" s="383">
        <v>0</v>
      </c>
      <c r="BP103" s="383">
        <v>0</v>
      </c>
      <c r="BQ103" s="383">
        <v>0</v>
      </c>
      <c r="BR103" s="383">
        <v>0</v>
      </c>
      <c r="BS103" s="383">
        <v>0</v>
      </c>
      <c r="BT103" s="383">
        <v>0</v>
      </c>
      <c r="BU103" s="383">
        <v>0</v>
      </c>
      <c r="BV103" s="383">
        <v>0</v>
      </c>
      <c r="BW103" s="383">
        <v>0</v>
      </c>
      <c r="BX103" s="383">
        <v>0</v>
      </c>
      <c r="BY103" s="383">
        <v>0</v>
      </c>
      <c r="BZ103" s="383">
        <v>0</v>
      </c>
      <c r="CA103" s="383">
        <v>0</v>
      </c>
      <c r="CB103" s="383">
        <v>0</v>
      </c>
      <c r="CC103" s="383">
        <v>0</v>
      </c>
      <c r="CD103" s="383">
        <v>0</v>
      </c>
      <c r="CE103" s="383">
        <v>0</v>
      </c>
      <c r="CF103" s="383">
        <v>0</v>
      </c>
      <c r="CG103" s="383">
        <v>0</v>
      </c>
      <c r="CH103" s="383">
        <v>0</v>
      </c>
      <c r="CI103" s="383">
        <v>0</v>
      </c>
      <c r="CJ103" s="383">
        <v>0</v>
      </c>
      <c r="CK103" s="383">
        <v>0</v>
      </c>
      <c r="CL103" s="383">
        <v>0</v>
      </c>
      <c r="CM103" s="383">
        <v>0</v>
      </c>
      <c r="CN103" s="383">
        <v>0</v>
      </c>
      <c r="CO103" s="383">
        <v>0</v>
      </c>
      <c r="CP103" s="383">
        <v>0</v>
      </c>
      <c r="CQ103" s="383">
        <v>0</v>
      </c>
      <c r="CR103" s="383">
        <v>0</v>
      </c>
      <c r="CS103" s="383">
        <v>0</v>
      </c>
      <c r="CT103" s="383">
        <v>0</v>
      </c>
      <c r="CU103" s="383">
        <v>0</v>
      </c>
      <c r="CV103" s="383">
        <v>0</v>
      </c>
      <c r="CW103" s="383">
        <v>0.81048866518706408</v>
      </c>
      <c r="CX103" s="383">
        <v>0</v>
      </c>
      <c r="CY103" s="383">
        <v>0</v>
      </c>
      <c r="CZ103" s="383">
        <v>0</v>
      </c>
      <c r="DA103" s="383">
        <v>0</v>
      </c>
      <c r="DB103" s="383">
        <v>0</v>
      </c>
      <c r="DC103" s="383">
        <v>0</v>
      </c>
      <c r="DD103" s="383">
        <v>0</v>
      </c>
      <c r="DE103" s="383">
        <v>0</v>
      </c>
      <c r="DF103" s="384">
        <v>0</v>
      </c>
    </row>
    <row r="104" spans="1:110" s="381" customFormat="1">
      <c r="A104" s="300" t="s">
        <v>358</v>
      </c>
      <c r="B104" s="301" t="s">
        <v>593</v>
      </c>
      <c r="C104" s="385">
        <v>0</v>
      </c>
      <c r="D104" s="386">
        <v>0</v>
      </c>
      <c r="E104" s="386">
        <v>0</v>
      </c>
      <c r="F104" s="386">
        <v>0</v>
      </c>
      <c r="G104" s="386">
        <v>0</v>
      </c>
      <c r="H104" s="386">
        <v>0</v>
      </c>
      <c r="I104" s="386">
        <v>0</v>
      </c>
      <c r="J104" s="386">
        <v>0</v>
      </c>
      <c r="K104" s="386">
        <v>0</v>
      </c>
      <c r="L104" s="386">
        <v>0</v>
      </c>
      <c r="M104" s="386">
        <v>0</v>
      </c>
      <c r="N104" s="386">
        <v>0</v>
      </c>
      <c r="O104" s="386">
        <v>0</v>
      </c>
      <c r="P104" s="386">
        <v>0</v>
      </c>
      <c r="Q104" s="386">
        <v>0</v>
      </c>
      <c r="R104" s="386">
        <v>0</v>
      </c>
      <c r="S104" s="386">
        <v>0</v>
      </c>
      <c r="T104" s="386">
        <v>0</v>
      </c>
      <c r="U104" s="386">
        <v>0</v>
      </c>
      <c r="V104" s="386">
        <v>0</v>
      </c>
      <c r="W104" s="386">
        <v>0</v>
      </c>
      <c r="X104" s="386">
        <v>0</v>
      </c>
      <c r="Y104" s="386">
        <v>0</v>
      </c>
      <c r="Z104" s="386">
        <v>0</v>
      </c>
      <c r="AA104" s="386">
        <v>0</v>
      </c>
      <c r="AB104" s="386">
        <v>0</v>
      </c>
      <c r="AC104" s="386">
        <v>0</v>
      </c>
      <c r="AD104" s="386">
        <v>0</v>
      </c>
      <c r="AE104" s="386">
        <v>0</v>
      </c>
      <c r="AF104" s="386">
        <v>0</v>
      </c>
      <c r="AG104" s="386">
        <v>0</v>
      </c>
      <c r="AH104" s="386">
        <v>0</v>
      </c>
      <c r="AI104" s="386">
        <v>0</v>
      </c>
      <c r="AJ104" s="386">
        <v>0</v>
      </c>
      <c r="AK104" s="386">
        <v>0</v>
      </c>
      <c r="AL104" s="386">
        <v>0</v>
      </c>
      <c r="AM104" s="386">
        <v>0</v>
      </c>
      <c r="AN104" s="386">
        <v>0</v>
      </c>
      <c r="AO104" s="386">
        <v>0</v>
      </c>
      <c r="AP104" s="386">
        <v>0</v>
      </c>
      <c r="AQ104" s="386">
        <v>0</v>
      </c>
      <c r="AR104" s="386">
        <v>0</v>
      </c>
      <c r="AS104" s="386">
        <v>0</v>
      </c>
      <c r="AT104" s="386">
        <v>0</v>
      </c>
      <c r="AU104" s="386">
        <v>0</v>
      </c>
      <c r="AV104" s="386">
        <v>0</v>
      </c>
      <c r="AW104" s="386">
        <v>0</v>
      </c>
      <c r="AX104" s="386">
        <v>0</v>
      </c>
      <c r="AY104" s="386">
        <v>0</v>
      </c>
      <c r="AZ104" s="386">
        <v>0</v>
      </c>
      <c r="BA104" s="386">
        <v>0</v>
      </c>
      <c r="BB104" s="386">
        <v>0</v>
      </c>
      <c r="BC104" s="386">
        <v>0</v>
      </c>
      <c r="BD104" s="386">
        <v>0</v>
      </c>
      <c r="BE104" s="386">
        <v>0</v>
      </c>
      <c r="BF104" s="386">
        <v>0</v>
      </c>
      <c r="BG104" s="386">
        <v>0</v>
      </c>
      <c r="BH104" s="386">
        <v>0</v>
      </c>
      <c r="BI104" s="386">
        <v>0</v>
      </c>
      <c r="BJ104" s="386">
        <v>0</v>
      </c>
      <c r="BK104" s="386">
        <v>0</v>
      </c>
      <c r="BL104" s="386">
        <v>0</v>
      </c>
      <c r="BM104" s="386">
        <v>0</v>
      </c>
      <c r="BN104" s="386">
        <v>0</v>
      </c>
      <c r="BO104" s="386">
        <v>0</v>
      </c>
      <c r="BP104" s="386">
        <v>0</v>
      </c>
      <c r="BQ104" s="386">
        <v>0</v>
      </c>
      <c r="BR104" s="386">
        <v>0</v>
      </c>
      <c r="BS104" s="386">
        <v>0</v>
      </c>
      <c r="BT104" s="386">
        <v>0</v>
      </c>
      <c r="BU104" s="386">
        <v>0</v>
      </c>
      <c r="BV104" s="386">
        <v>0</v>
      </c>
      <c r="BW104" s="386">
        <v>0</v>
      </c>
      <c r="BX104" s="386">
        <v>0</v>
      </c>
      <c r="BY104" s="386">
        <v>0</v>
      </c>
      <c r="BZ104" s="386">
        <v>0</v>
      </c>
      <c r="CA104" s="386">
        <v>0</v>
      </c>
      <c r="CB104" s="386">
        <v>0</v>
      </c>
      <c r="CC104" s="386">
        <v>0</v>
      </c>
      <c r="CD104" s="386">
        <v>0</v>
      </c>
      <c r="CE104" s="386">
        <v>0</v>
      </c>
      <c r="CF104" s="386">
        <v>0</v>
      </c>
      <c r="CG104" s="386">
        <v>0</v>
      </c>
      <c r="CH104" s="386">
        <v>0</v>
      </c>
      <c r="CI104" s="386">
        <v>0</v>
      </c>
      <c r="CJ104" s="386">
        <v>0</v>
      </c>
      <c r="CK104" s="386">
        <v>0</v>
      </c>
      <c r="CL104" s="386">
        <v>0</v>
      </c>
      <c r="CM104" s="386">
        <v>0</v>
      </c>
      <c r="CN104" s="386">
        <v>0</v>
      </c>
      <c r="CO104" s="386">
        <v>0</v>
      </c>
      <c r="CP104" s="386">
        <v>0</v>
      </c>
      <c r="CQ104" s="386">
        <v>0</v>
      </c>
      <c r="CR104" s="386">
        <v>0</v>
      </c>
      <c r="CS104" s="386">
        <v>0</v>
      </c>
      <c r="CT104" s="386">
        <v>0</v>
      </c>
      <c r="CU104" s="386">
        <v>0</v>
      </c>
      <c r="CV104" s="386">
        <v>0</v>
      </c>
      <c r="CW104" s="386">
        <v>0</v>
      </c>
      <c r="CX104" s="386">
        <v>0.69023231594503076</v>
      </c>
      <c r="CY104" s="386">
        <v>0</v>
      </c>
      <c r="CZ104" s="386">
        <v>0</v>
      </c>
      <c r="DA104" s="386">
        <v>0</v>
      </c>
      <c r="DB104" s="386">
        <v>0</v>
      </c>
      <c r="DC104" s="386">
        <v>0</v>
      </c>
      <c r="DD104" s="386">
        <v>0</v>
      </c>
      <c r="DE104" s="386">
        <v>0</v>
      </c>
      <c r="DF104" s="387">
        <v>0</v>
      </c>
    </row>
    <row r="105" spans="1:110" s="381" customFormat="1">
      <c r="A105" s="304" t="s">
        <v>359</v>
      </c>
      <c r="B105" s="305" t="s">
        <v>594</v>
      </c>
      <c r="C105" s="388">
        <v>0</v>
      </c>
      <c r="D105" s="389">
        <v>0</v>
      </c>
      <c r="E105" s="389">
        <v>0</v>
      </c>
      <c r="F105" s="389">
        <v>0</v>
      </c>
      <c r="G105" s="389">
        <v>0</v>
      </c>
      <c r="H105" s="389">
        <v>0</v>
      </c>
      <c r="I105" s="389">
        <v>0</v>
      </c>
      <c r="J105" s="389">
        <v>0</v>
      </c>
      <c r="K105" s="389">
        <v>0</v>
      </c>
      <c r="L105" s="389">
        <v>0</v>
      </c>
      <c r="M105" s="389">
        <v>0</v>
      </c>
      <c r="N105" s="389">
        <v>0</v>
      </c>
      <c r="O105" s="389">
        <v>0</v>
      </c>
      <c r="P105" s="389">
        <v>0</v>
      </c>
      <c r="Q105" s="389">
        <v>0</v>
      </c>
      <c r="R105" s="389">
        <v>0</v>
      </c>
      <c r="S105" s="389">
        <v>0</v>
      </c>
      <c r="T105" s="389">
        <v>0</v>
      </c>
      <c r="U105" s="389">
        <v>0</v>
      </c>
      <c r="V105" s="389">
        <v>0</v>
      </c>
      <c r="W105" s="389">
        <v>0</v>
      </c>
      <c r="X105" s="389">
        <v>0</v>
      </c>
      <c r="Y105" s="389">
        <v>0</v>
      </c>
      <c r="Z105" s="389">
        <v>0</v>
      </c>
      <c r="AA105" s="389">
        <v>0</v>
      </c>
      <c r="AB105" s="389">
        <v>0</v>
      </c>
      <c r="AC105" s="389">
        <v>0</v>
      </c>
      <c r="AD105" s="389">
        <v>0</v>
      </c>
      <c r="AE105" s="389">
        <v>0</v>
      </c>
      <c r="AF105" s="389">
        <v>0</v>
      </c>
      <c r="AG105" s="389">
        <v>0</v>
      </c>
      <c r="AH105" s="389">
        <v>0</v>
      </c>
      <c r="AI105" s="389">
        <v>0</v>
      </c>
      <c r="AJ105" s="389">
        <v>0</v>
      </c>
      <c r="AK105" s="389">
        <v>0</v>
      </c>
      <c r="AL105" s="389">
        <v>0</v>
      </c>
      <c r="AM105" s="389">
        <v>0</v>
      </c>
      <c r="AN105" s="389">
        <v>0</v>
      </c>
      <c r="AO105" s="389">
        <v>0</v>
      </c>
      <c r="AP105" s="389">
        <v>0</v>
      </c>
      <c r="AQ105" s="389">
        <v>0</v>
      </c>
      <c r="AR105" s="389">
        <v>0</v>
      </c>
      <c r="AS105" s="389">
        <v>0</v>
      </c>
      <c r="AT105" s="389">
        <v>0</v>
      </c>
      <c r="AU105" s="389">
        <v>0</v>
      </c>
      <c r="AV105" s="389">
        <v>0</v>
      </c>
      <c r="AW105" s="389">
        <v>0</v>
      </c>
      <c r="AX105" s="389">
        <v>0</v>
      </c>
      <c r="AY105" s="389">
        <v>0</v>
      </c>
      <c r="AZ105" s="389">
        <v>0</v>
      </c>
      <c r="BA105" s="389">
        <v>0</v>
      </c>
      <c r="BB105" s="389">
        <v>0</v>
      </c>
      <c r="BC105" s="389">
        <v>0</v>
      </c>
      <c r="BD105" s="389">
        <v>0</v>
      </c>
      <c r="BE105" s="389">
        <v>0</v>
      </c>
      <c r="BF105" s="389">
        <v>0</v>
      </c>
      <c r="BG105" s="389">
        <v>0</v>
      </c>
      <c r="BH105" s="389">
        <v>0</v>
      </c>
      <c r="BI105" s="389">
        <v>0</v>
      </c>
      <c r="BJ105" s="389">
        <v>0</v>
      </c>
      <c r="BK105" s="389">
        <v>0</v>
      </c>
      <c r="BL105" s="389">
        <v>0</v>
      </c>
      <c r="BM105" s="389">
        <v>0</v>
      </c>
      <c r="BN105" s="389">
        <v>0</v>
      </c>
      <c r="BO105" s="389">
        <v>0</v>
      </c>
      <c r="BP105" s="389">
        <v>0</v>
      </c>
      <c r="BQ105" s="389">
        <v>0</v>
      </c>
      <c r="BR105" s="389">
        <v>0</v>
      </c>
      <c r="BS105" s="389">
        <v>0</v>
      </c>
      <c r="BT105" s="389">
        <v>0</v>
      </c>
      <c r="BU105" s="389">
        <v>0</v>
      </c>
      <c r="BV105" s="389">
        <v>0</v>
      </c>
      <c r="BW105" s="389">
        <v>0</v>
      </c>
      <c r="BX105" s="389">
        <v>0</v>
      </c>
      <c r="BY105" s="389">
        <v>0</v>
      </c>
      <c r="BZ105" s="389">
        <v>0</v>
      </c>
      <c r="CA105" s="389">
        <v>0</v>
      </c>
      <c r="CB105" s="389">
        <v>0</v>
      </c>
      <c r="CC105" s="389">
        <v>0</v>
      </c>
      <c r="CD105" s="389">
        <v>0</v>
      </c>
      <c r="CE105" s="389">
        <v>0</v>
      </c>
      <c r="CF105" s="389">
        <v>0</v>
      </c>
      <c r="CG105" s="389">
        <v>0</v>
      </c>
      <c r="CH105" s="389">
        <v>0</v>
      </c>
      <c r="CI105" s="389">
        <v>0</v>
      </c>
      <c r="CJ105" s="389">
        <v>0</v>
      </c>
      <c r="CK105" s="389">
        <v>0</v>
      </c>
      <c r="CL105" s="389">
        <v>0</v>
      </c>
      <c r="CM105" s="389">
        <v>0</v>
      </c>
      <c r="CN105" s="389">
        <v>0</v>
      </c>
      <c r="CO105" s="389">
        <v>0</v>
      </c>
      <c r="CP105" s="389">
        <v>0</v>
      </c>
      <c r="CQ105" s="389">
        <v>0</v>
      </c>
      <c r="CR105" s="389">
        <v>0</v>
      </c>
      <c r="CS105" s="389">
        <v>0</v>
      </c>
      <c r="CT105" s="389">
        <v>0</v>
      </c>
      <c r="CU105" s="389">
        <v>0</v>
      </c>
      <c r="CV105" s="389">
        <v>0</v>
      </c>
      <c r="CW105" s="389">
        <v>0</v>
      </c>
      <c r="CX105" s="389">
        <v>0</v>
      </c>
      <c r="CY105" s="389">
        <v>0.41700907378873475</v>
      </c>
      <c r="CZ105" s="389">
        <v>0</v>
      </c>
      <c r="DA105" s="389">
        <v>0</v>
      </c>
      <c r="DB105" s="389">
        <v>0</v>
      </c>
      <c r="DC105" s="389">
        <v>0</v>
      </c>
      <c r="DD105" s="389">
        <v>0</v>
      </c>
      <c r="DE105" s="389">
        <v>0</v>
      </c>
      <c r="DF105" s="390">
        <v>0</v>
      </c>
    </row>
    <row r="106" spans="1:110" s="381" customFormat="1">
      <c r="A106" s="298" t="s">
        <v>360</v>
      </c>
      <c r="B106" s="299" t="s">
        <v>595</v>
      </c>
      <c r="C106" s="382">
        <v>0</v>
      </c>
      <c r="D106" s="383">
        <v>0</v>
      </c>
      <c r="E106" s="383">
        <v>0</v>
      </c>
      <c r="F106" s="383">
        <v>0</v>
      </c>
      <c r="G106" s="383">
        <v>0</v>
      </c>
      <c r="H106" s="383">
        <v>0</v>
      </c>
      <c r="I106" s="383">
        <v>0</v>
      </c>
      <c r="J106" s="383">
        <v>0</v>
      </c>
      <c r="K106" s="383">
        <v>0</v>
      </c>
      <c r="L106" s="383">
        <v>0</v>
      </c>
      <c r="M106" s="383">
        <v>0</v>
      </c>
      <c r="N106" s="383">
        <v>0</v>
      </c>
      <c r="O106" s="383">
        <v>0</v>
      </c>
      <c r="P106" s="383">
        <v>0</v>
      </c>
      <c r="Q106" s="383">
        <v>0</v>
      </c>
      <c r="R106" s="383">
        <v>0</v>
      </c>
      <c r="S106" s="383">
        <v>0</v>
      </c>
      <c r="T106" s="383">
        <v>0</v>
      </c>
      <c r="U106" s="383">
        <v>0</v>
      </c>
      <c r="V106" s="383">
        <v>0</v>
      </c>
      <c r="W106" s="383">
        <v>0</v>
      </c>
      <c r="X106" s="383">
        <v>0</v>
      </c>
      <c r="Y106" s="383">
        <v>0</v>
      </c>
      <c r="Z106" s="383">
        <v>0</v>
      </c>
      <c r="AA106" s="383">
        <v>0</v>
      </c>
      <c r="AB106" s="383">
        <v>0</v>
      </c>
      <c r="AC106" s="383">
        <v>0</v>
      </c>
      <c r="AD106" s="383">
        <v>0</v>
      </c>
      <c r="AE106" s="383">
        <v>0</v>
      </c>
      <c r="AF106" s="383">
        <v>0</v>
      </c>
      <c r="AG106" s="383">
        <v>0</v>
      </c>
      <c r="AH106" s="383">
        <v>0</v>
      </c>
      <c r="AI106" s="383">
        <v>0</v>
      </c>
      <c r="AJ106" s="383">
        <v>0</v>
      </c>
      <c r="AK106" s="383">
        <v>0</v>
      </c>
      <c r="AL106" s="383">
        <v>0</v>
      </c>
      <c r="AM106" s="383">
        <v>0</v>
      </c>
      <c r="AN106" s="383">
        <v>0</v>
      </c>
      <c r="AO106" s="383">
        <v>0</v>
      </c>
      <c r="AP106" s="383">
        <v>0</v>
      </c>
      <c r="AQ106" s="383">
        <v>0</v>
      </c>
      <c r="AR106" s="383">
        <v>0</v>
      </c>
      <c r="AS106" s="383">
        <v>0</v>
      </c>
      <c r="AT106" s="383">
        <v>0</v>
      </c>
      <c r="AU106" s="383">
        <v>0</v>
      </c>
      <c r="AV106" s="383">
        <v>0</v>
      </c>
      <c r="AW106" s="383">
        <v>0</v>
      </c>
      <c r="AX106" s="383">
        <v>0</v>
      </c>
      <c r="AY106" s="383">
        <v>0</v>
      </c>
      <c r="AZ106" s="383">
        <v>0</v>
      </c>
      <c r="BA106" s="383">
        <v>0</v>
      </c>
      <c r="BB106" s="383">
        <v>0</v>
      </c>
      <c r="BC106" s="383">
        <v>0</v>
      </c>
      <c r="BD106" s="383">
        <v>0</v>
      </c>
      <c r="BE106" s="383">
        <v>0</v>
      </c>
      <c r="BF106" s="383">
        <v>0</v>
      </c>
      <c r="BG106" s="383">
        <v>0</v>
      </c>
      <c r="BH106" s="383">
        <v>0</v>
      </c>
      <c r="BI106" s="383">
        <v>0</v>
      </c>
      <c r="BJ106" s="383">
        <v>0</v>
      </c>
      <c r="BK106" s="383">
        <v>0</v>
      </c>
      <c r="BL106" s="383">
        <v>0</v>
      </c>
      <c r="BM106" s="383">
        <v>0</v>
      </c>
      <c r="BN106" s="383">
        <v>0</v>
      </c>
      <c r="BO106" s="383">
        <v>0</v>
      </c>
      <c r="BP106" s="383">
        <v>0</v>
      </c>
      <c r="BQ106" s="383">
        <v>0</v>
      </c>
      <c r="BR106" s="383">
        <v>0</v>
      </c>
      <c r="BS106" s="383">
        <v>0</v>
      </c>
      <c r="BT106" s="383">
        <v>0</v>
      </c>
      <c r="BU106" s="383">
        <v>0</v>
      </c>
      <c r="BV106" s="383">
        <v>0</v>
      </c>
      <c r="BW106" s="383">
        <v>0</v>
      </c>
      <c r="BX106" s="383">
        <v>0</v>
      </c>
      <c r="BY106" s="383">
        <v>0</v>
      </c>
      <c r="BZ106" s="383">
        <v>0</v>
      </c>
      <c r="CA106" s="383">
        <v>0</v>
      </c>
      <c r="CB106" s="383">
        <v>0</v>
      </c>
      <c r="CC106" s="383">
        <v>0</v>
      </c>
      <c r="CD106" s="383">
        <v>0</v>
      </c>
      <c r="CE106" s="383">
        <v>0</v>
      </c>
      <c r="CF106" s="383">
        <v>0</v>
      </c>
      <c r="CG106" s="383">
        <v>0</v>
      </c>
      <c r="CH106" s="383">
        <v>0</v>
      </c>
      <c r="CI106" s="383">
        <v>0</v>
      </c>
      <c r="CJ106" s="383">
        <v>0</v>
      </c>
      <c r="CK106" s="383">
        <v>0</v>
      </c>
      <c r="CL106" s="383">
        <v>0</v>
      </c>
      <c r="CM106" s="383">
        <v>0</v>
      </c>
      <c r="CN106" s="383">
        <v>0</v>
      </c>
      <c r="CO106" s="383">
        <v>0</v>
      </c>
      <c r="CP106" s="383">
        <v>0</v>
      </c>
      <c r="CQ106" s="383">
        <v>0</v>
      </c>
      <c r="CR106" s="383">
        <v>0</v>
      </c>
      <c r="CS106" s="383">
        <v>0</v>
      </c>
      <c r="CT106" s="383">
        <v>0</v>
      </c>
      <c r="CU106" s="383">
        <v>0</v>
      </c>
      <c r="CV106" s="383">
        <v>0</v>
      </c>
      <c r="CW106" s="383">
        <v>0</v>
      </c>
      <c r="CX106" s="383">
        <v>0</v>
      </c>
      <c r="CY106" s="383">
        <v>0</v>
      </c>
      <c r="CZ106" s="383">
        <v>0.91329059088546183</v>
      </c>
      <c r="DA106" s="383">
        <v>0</v>
      </c>
      <c r="DB106" s="383">
        <v>0</v>
      </c>
      <c r="DC106" s="383">
        <v>0</v>
      </c>
      <c r="DD106" s="383">
        <v>0</v>
      </c>
      <c r="DE106" s="383">
        <v>0</v>
      </c>
      <c r="DF106" s="384">
        <v>0</v>
      </c>
    </row>
    <row r="107" spans="1:110" s="381" customFormat="1">
      <c r="A107" s="298" t="s">
        <v>361</v>
      </c>
      <c r="B107" s="299" t="s">
        <v>596</v>
      </c>
      <c r="C107" s="382">
        <v>0</v>
      </c>
      <c r="D107" s="383">
        <v>0</v>
      </c>
      <c r="E107" s="383">
        <v>0</v>
      </c>
      <c r="F107" s="383">
        <v>0</v>
      </c>
      <c r="G107" s="383">
        <v>0</v>
      </c>
      <c r="H107" s="383">
        <v>0</v>
      </c>
      <c r="I107" s="383">
        <v>0</v>
      </c>
      <c r="J107" s="383">
        <v>0</v>
      </c>
      <c r="K107" s="383">
        <v>0</v>
      </c>
      <c r="L107" s="383">
        <v>0</v>
      </c>
      <c r="M107" s="383">
        <v>0</v>
      </c>
      <c r="N107" s="383">
        <v>0</v>
      </c>
      <c r="O107" s="383">
        <v>0</v>
      </c>
      <c r="P107" s="383">
        <v>0</v>
      </c>
      <c r="Q107" s="383">
        <v>0</v>
      </c>
      <c r="R107" s="383">
        <v>0</v>
      </c>
      <c r="S107" s="383">
        <v>0</v>
      </c>
      <c r="T107" s="383">
        <v>0</v>
      </c>
      <c r="U107" s="383">
        <v>0</v>
      </c>
      <c r="V107" s="383">
        <v>0</v>
      </c>
      <c r="W107" s="383">
        <v>0</v>
      </c>
      <c r="X107" s="383">
        <v>0</v>
      </c>
      <c r="Y107" s="383">
        <v>0</v>
      </c>
      <c r="Z107" s="383">
        <v>0</v>
      </c>
      <c r="AA107" s="383">
        <v>0</v>
      </c>
      <c r="AB107" s="383">
        <v>0</v>
      </c>
      <c r="AC107" s="383">
        <v>0</v>
      </c>
      <c r="AD107" s="383">
        <v>0</v>
      </c>
      <c r="AE107" s="383">
        <v>0</v>
      </c>
      <c r="AF107" s="383">
        <v>0</v>
      </c>
      <c r="AG107" s="383">
        <v>0</v>
      </c>
      <c r="AH107" s="383">
        <v>0</v>
      </c>
      <c r="AI107" s="383">
        <v>0</v>
      </c>
      <c r="AJ107" s="383">
        <v>0</v>
      </c>
      <c r="AK107" s="383">
        <v>0</v>
      </c>
      <c r="AL107" s="383">
        <v>0</v>
      </c>
      <c r="AM107" s="383">
        <v>0</v>
      </c>
      <c r="AN107" s="383">
        <v>0</v>
      </c>
      <c r="AO107" s="383">
        <v>0</v>
      </c>
      <c r="AP107" s="383">
        <v>0</v>
      </c>
      <c r="AQ107" s="383">
        <v>0</v>
      </c>
      <c r="AR107" s="383">
        <v>0</v>
      </c>
      <c r="AS107" s="383">
        <v>0</v>
      </c>
      <c r="AT107" s="383">
        <v>0</v>
      </c>
      <c r="AU107" s="383">
        <v>0</v>
      </c>
      <c r="AV107" s="383">
        <v>0</v>
      </c>
      <c r="AW107" s="383">
        <v>0</v>
      </c>
      <c r="AX107" s="383">
        <v>0</v>
      </c>
      <c r="AY107" s="383">
        <v>0</v>
      </c>
      <c r="AZ107" s="383">
        <v>0</v>
      </c>
      <c r="BA107" s="383">
        <v>0</v>
      </c>
      <c r="BB107" s="383">
        <v>0</v>
      </c>
      <c r="BC107" s="383">
        <v>0</v>
      </c>
      <c r="BD107" s="383">
        <v>0</v>
      </c>
      <c r="BE107" s="383">
        <v>0</v>
      </c>
      <c r="BF107" s="383">
        <v>0</v>
      </c>
      <c r="BG107" s="383">
        <v>0</v>
      </c>
      <c r="BH107" s="383">
        <v>0</v>
      </c>
      <c r="BI107" s="383">
        <v>0</v>
      </c>
      <c r="BJ107" s="383">
        <v>0</v>
      </c>
      <c r="BK107" s="383">
        <v>0</v>
      </c>
      <c r="BL107" s="383">
        <v>0</v>
      </c>
      <c r="BM107" s="383">
        <v>0</v>
      </c>
      <c r="BN107" s="383">
        <v>0</v>
      </c>
      <c r="BO107" s="383">
        <v>0</v>
      </c>
      <c r="BP107" s="383">
        <v>0</v>
      </c>
      <c r="BQ107" s="383">
        <v>0</v>
      </c>
      <c r="BR107" s="383">
        <v>0</v>
      </c>
      <c r="BS107" s="383">
        <v>0</v>
      </c>
      <c r="BT107" s="383">
        <v>0</v>
      </c>
      <c r="BU107" s="383">
        <v>0</v>
      </c>
      <c r="BV107" s="383">
        <v>0</v>
      </c>
      <c r="BW107" s="383">
        <v>0</v>
      </c>
      <c r="BX107" s="383">
        <v>0</v>
      </c>
      <c r="BY107" s="383">
        <v>0</v>
      </c>
      <c r="BZ107" s="383">
        <v>0</v>
      </c>
      <c r="CA107" s="383">
        <v>0</v>
      </c>
      <c r="CB107" s="383">
        <v>0</v>
      </c>
      <c r="CC107" s="383">
        <v>0</v>
      </c>
      <c r="CD107" s="383">
        <v>0</v>
      </c>
      <c r="CE107" s="383">
        <v>0</v>
      </c>
      <c r="CF107" s="383">
        <v>0</v>
      </c>
      <c r="CG107" s="383">
        <v>0</v>
      </c>
      <c r="CH107" s="383">
        <v>0</v>
      </c>
      <c r="CI107" s="383">
        <v>0</v>
      </c>
      <c r="CJ107" s="383">
        <v>0</v>
      </c>
      <c r="CK107" s="383">
        <v>0</v>
      </c>
      <c r="CL107" s="383">
        <v>0</v>
      </c>
      <c r="CM107" s="383">
        <v>0</v>
      </c>
      <c r="CN107" s="383">
        <v>0</v>
      </c>
      <c r="CO107" s="383">
        <v>0</v>
      </c>
      <c r="CP107" s="383">
        <v>0</v>
      </c>
      <c r="CQ107" s="383">
        <v>0</v>
      </c>
      <c r="CR107" s="383">
        <v>0</v>
      </c>
      <c r="CS107" s="383">
        <v>0</v>
      </c>
      <c r="CT107" s="383">
        <v>0</v>
      </c>
      <c r="CU107" s="383">
        <v>0</v>
      </c>
      <c r="CV107" s="383">
        <v>0</v>
      </c>
      <c r="CW107" s="383">
        <v>0</v>
      </c>
      <c r="CX107" s="383">
        <v>0</v>
      </c>
      <c r="CY107" s="383">
        <v>0</v>
      </c>
      <c r="CZ107" s="383">
        <v>0</v>
      </c>
      <c r="DA107" s="383">
        <v>0.99120801828732197</v>
      </c>
      <c r="DB107" s="383">
        <v>0</v>
      </c>
      <c r="DC107" s="383">
        <v>0</v>
      </c>
      <c r="DD107" s="383">
        <v>0</v>
      </c>
      <c r="DE107" s="383">
        <v>0</v>
      </c>
      <c r="DF107" s="384">
        <v>0</v>
      </c>
    </row>
    <row r="108" spans="1:110" s="381" customFormat="1">
      <c r="A108" s="298" t="s">
        <v>362</v>
      </c>
      <c r="B108" s="299" t="s">
        <v>597</v>
      </c>
      <c r="C108" s="382">
        <v>0</v>
      </c>
      <c r="D108" s="383">
        <v>0</v>
      </c>
      <c r="E108" s="383">
        <v>0</v>
      </c>
      <c r="F108" s="383">
        <v>0</v>
      </c>
      <c r="G108" s="383">
        <v>0</v>
      </c>
      <c r="H108" s="383">
        <v>0</v>
      </c>
      <c r="I108" s="383">
        <v>0</v>
      </c>
      <c r="J108" s="383">
        <v>0</v>
      </c>
      <c r="K108" s="383">
        <v>0</v>
      </c>
      <c r="L108" s="383">
        <v>0</v>
      </c>
      <c r="M108" s="383">
        <v>0</v>
      </c>
      <c r="N108" s="383">
        <v>0</v>
      </c>
      <c r="O108" s="383">
        <v>0</v>
      </c>
      <c r="P108" s="383">
        <v>0</v>
      </c>
      <c r="Q108" s="383">
        <v>0</v>
      </c>
      <c r="R108" s="383">
        <v>0</v>
      </c>
      <c r="S108" s="383">
        <v>0</v>
      </c>
      <c r="T108" s="383">
        <v>0</v>
      </c>
      <c r="U108" s="383">
        <v>0</v>
      </c>
      <c r="V108" s="383">
        <v>0</v>
      </c>
      <c r="W108" s="383">
        <v>0</v>
      </c>
      <c r="X108" s="383">
        <v>0</v>
      </c>
      <c r="Y108" s="383">
        <v>0</v>
      </c>
      <c r="Z108" s="383">
        <v>0</v>
      </c>
      <c r="AA108" s="383">
        <v>0</v>
      </c>
      <c r="AB108" s="383">
        <v>0</v>
      </c>
      <c r="AC108" s="383">
        <v>0</v>
      </c>
      <c r="AD108" s="383">
        <v>0</v>
      </c>
      <c r="AE108" s="383">
        <v>0</v>
      </c>
      <c r="AF108" s="383">
        <v>0</v>
      </c>
      <c r="AG108" s="383">
        <v>0</v>
      </c>
      <c r="AH108" s="383">
        <v>0</v>
      </c>
      <c r="AI108" s="383">
        <v>0</v>
      </c>
      <c r="AJ108" s="383">
        <v>0</v>
      </c>
      <c r="AK108" s="383">
        <v>0</v>
      </c>
      <c r="AL108" s="383">
        <v>0</v>
      </c>
      <c r="AM108" s="383">
        <v>0</v>
      </c>
      <c r="AN108" s="383">
        <v>0</v>
      </c>
      <c r="AO108" s="383">
        <v>0</v>
      </c>
      <c r="AP108" s="383">
        <v>0</v>
      </c>
      <c r="AQ108" s="383">
        <v>0</v>
      </c>
      <c r="AR108" s="383">
        <v>0</v>
      </c>
      <c r="AS108" s="383">
        <v>0</v>
      </c>
      <c r="AT108" s="383">
        <v>0</v>
      </c>
      <c r="AU108" s="383">
        <v>0</v>
      </c>
      <c r="AV108" s="383">
        <v>0</v>
      </c>
      <c r="AW108" s="383">
        <v>0</v>
      </c>
      <c r="AX108" s="383">
        <v>0</v>
      </c>
      <c r="AY108" s="383">
        <v>0</v>
      </c>
      <c r="AZ108" s="383">
        <v>0</v>
      </c>
      <c r="BA108" s="383">
        <v>0</v>
      </c>
      <c r="BB108" s="383">
        <v>0</v>
      </c>
      <c r="BC108" s="383">
        <v>0</v>
      </c>
      <c r="BD108" s="383">
        <v>0</v>
      </c>
      <c r="BE108" s="383">
        <v>0</v>
      </c>
      <c r="BF108" s="383">
        <v>0</v>
      </c>
      <c r="BG108" s="383">
        <v>0</v>
      </c>
      <c r="BH108" s="383">
        <v>0</v>
      </c>
      <c r="BI108" s="383">
        <v>0</v>
      </c>
      <c r="BJ108" s="383">
        <v>0</v>
      </c>
      <c r="BK108" s="383">
        <v>0</v>
      </c>
      <c r="BL108" s="383">
        <v>0</v>
      </c>
      <c r="BM108" s="383">
        <v>0</v>
      </c>
      <c r="BN108" s="383">
        <v>0</v>
      </c>
      <c r="BO108" s="383">
        <v>0</v>
      </c>
      <c r="BP108" s="383">
        <v>0</v>
      </c>
      <c r="BQ108" s="383">
        <v>0</v>
      </c>
      <c r="BR108" s="383">
        <v>0</v>
      </c>
      <c r="BS108" s="383">
        <v>0</v>
      </c>
      <c r="BT108" s="383">
        <v>0</v>
      </c>
      <c r="BU108" s="383">
        <v>0</v>
      </c>
      <c r="BV108" s="383">
        <v>0</v>
      </c>
      <c r="BW108" s="383">
        <v>0</v>
      </c>
      <c r="BX108" s="383">
        <v>0</v>
      </c>
      <c r="BY108" s="383">
        <v>0</v>
      </c>
      <c r="BZ108" s="383">
        <v>0</v>
      </c>
      <c r="CA108" s="383">
        <v>0</v>
      </c>
      <c r="CB108" s="383">
        <v>0</v>
      </c>
      <c r="CC108" s="383">
        <v>0</v>
      </c>
      <c r="CD108" s="383">
        <v>0</v>
      </c>
      <c r="CE108" s="383">
        <v>0</v>
      </c>
      <c r="CF108" s="383">
        <v>0</v>
      </c>
      <c r="CG108" s="383">
        <v>0</v>
      </c>
      <c r="CH108" s="383">
        <v>0</v>
      </c>
      <c r="CI108" s="383">
        <v>0</v>
      </c>
      <c r="CJ108" s="383">
        <v>0</v>
      </c>
      <c r="CK108" s="383">
        <v>0</v>
      </c>
      <c r="CL108" s="383">
        <v>0</v>
      </c>
      <c r="CM108" s="383">
        <v>0</v>
      </c>
      <c r="CN108" s="383">
        <v>0</v>
      </c>
      <c r="CO108" s="383">
        <v>0</v>
      </c>
      <c r="CP108" s="383">
        <v>0</v>
      </c>
      <c r="CQ108" s="383">
        <v>0</v>
      </c>
      <c r="CR108" s="383">
        <v>0</v>
      </c>
      <c r="CS108" s="383">
        <v>0</v>
      </c>
      <c r="CT108" s="383">
        <v>0</v>
      </c>
      <c r="CU108" s="383">
        <v>0</v>
      </c>
      <c r="CV108" s="383">
        <v>0</v>
      </c>
      <c r="CW108" s="383">
        <v>0</v>
      </c>
      <c r="CX108" s="383">
        <v>0</v>
      </c>
      <c r="CY108" s="383">
        <v>0</v>
      </c>
      <c r="CZ108" s="383">
        <v>0</v>
      </c>
      <c r="DA108" s="383">
        <v>0</v>
      </c>
      <c r="DB108" s="383">
        <v>0.75781422372582186</v>
      </c>
      <c r="DC108" s="383">
        <v>0</v>
      </c>
      <c r="DD108" s="383">
        <v>0</v>
      </c>
      <c r="DE108" s="383">
        <v>0</v>
      </c>
      <c r="DF108" s="384">
        <v>0</v>
      </c>
    </row>
    <row r="109" spans="1:110" s="381" customFormat="1">
      <c r="A109" s="298" t="s">
        <v>683</v>
      </c>
      <c r="B109" s="299" t="s">
        <v>684</v>
      </c>
      <c r="C109" s="382">
        <v>0</v>
      </c>
      <c r="D109" s="383">
        <v>0</v>
      </c>
      <c r="E109" s="383">
        <v>0</v>
      </c>
      <c r="F109" s="383">
        <v>0</v>
      </c>
      <c r="G109" s="383">
        <v>0</v>
      </c>
      <c r="H109" s="383">
        <v>0</v>
      </c>
      <c r="I109" s="383">
        <v>0</v>
      </c>
      <c r="J109" s="383">
        <v>0</v>
      </c>
      <c r="K109" s="383">
        <v>0</v>
      </c>
      <c r="L109" s="383">
        <v>0</v>
      </c>
      <c r="M109" s="383">
        <v>0</v>
      </c>
      <c r="N109" s="383">
        <v>0</v>
      </c>
      <c r="O109" s="383">
        <v>0</v>
      </c>
      <c r="P109" s="383">
        <v>0</v>
      </c>
      <c r="Q109" s="383">
        <v>0</v>
      </c>
      <c r="R109" s="383">
        <v>0</v>
      </c>
      <c r="S109" s="383">
        <v>0</v>
      </c>
      <c r="T109" s="383">
        <v>0</v>
      </c>
      <c r="U109" s="383">
        <v>0</v>
      </c>
      <c r="V109" s="383">
        <v>0</v>
      </c>
      <c r="W109" s="383">
        <v>0</v>
      </c>
      <c r="X109" s="383">
        <v>0</v>
      </c>
      <c r="Y109" s="383">
        <v>0</v>
      </c>
      <c r="Z109" s="383">
        <v>0</v>
      </c>
      <c r="AA109" s="383">
        <v>0</v>
      </c>
      <c r="AB109" s="383">
        <v>0</v>
      </c>
      <c r="AC109" s="383">
        <v>0</v>
      </c>
      <c r="AD109" s="383">
        <v>0</v>
      </c>
      <c r="AE109" s="383">
        <v>0</v>
      </c>
      <c r="AF109" s="383">
        <v>0</v>
      </c>
      <c r="AG109" s="383">
        <v>0</v>
      </c>
      <c r="AH109" s="383">
        <v>0</v>
      </c>
      <c r="AI109" s="383">
        <v>0</v>
      </c>
      <c r="AJ109" s="383">
        <v>0</v>
      </c>
      <c r="AK109" s="383">
        <v>0</v>
      </c>
      <c r="AL109" s="383">
        <v>0</v>
      </c>
      <c r="AM109" s="383">
        <v>0</v>
      </c>
      <c r="AN109" s="383">
        <v>0</v>
      </c>
      <c r="AO109" s="383">
        <v>0</v>
      </c>
      <c r="AP109" s="383">
        <v>0</v>
      </c>
      <c r="AQ109" s="383">
        <v>0</v>
      </c>
      <c r="AR109" s="383">
        <v>0</v>
      </c>
      <c r="AS109" s="383">
        <v>0</v>
      </c>
      <c r="AT109" s="383">
        <v>0</v>
      </c>
      <c r="AU109" s="383">
        <v>0</v>
      </c>
      <c r="AV109" s="383">
        <v>0</v>
      </c>
      <c r="AW109" s="383">
        <v>0</v>
      </c>
      <c r="AX109" s="383">
        <v>0</v>
      </c>
      <c r="AY109" s="383">
        <v>0</v>
      </c>
      <c r="AZ109" s="383">
        <v>0</v>
      </c>
      <c r="BA109" s="383">
        <v>0</v>
      </c>
      <c r="BB109" s="383">
        <v>0</v>
      </c>
      <c r="BC109" s="383">
        <v>0</v>
      </c>
      <c r="BD109" s="383">
        <v>0</v>
      </c>
      <c r="BE109" s="383">
        <v>0</v>
      </c>
      <c r="BF109" s="383">
        <v>0</v>
      </c>
      <c r="BG109" s="383">
        <v>0</v>
      </c>
      <c r="BH109" s="383">
        <v>0</v>
      </c>
      <c r="BI109" s="383">
        <v>0</v>
      </c>
      <c r="BJ109" s="383">
        <v>0</v>
      </c>
      <c r="BK109" s="383">
        <v>0</v>
      </c>
      <c r="BL109" s="383">
        <v>0</v>
      </c>
      <c r="BM109" s="383">
        <v>0</v>
      </c>
      <c r="BN109" s="383">
        <v>0</v>
      </c>
      <c r="BO109" s="383">
        <v>0</v>
      </c>
      <c r="BP109" s="383">
        <v>0</v>
      </c>
      <c r="BQ109" s="383">
        <v>0</v>
      </c>
      <c r="BR109" s="383">
        <v>0</v>
      </c>
      <c r="BS109" s="383">
        <v>0</v>
      </c>
      <c r="BT109" s="383">
        <v>0</v>
      </c>
      <c r="BU109" s="383">
        <v>0</v>
      </c>
      <c r="BV109" s="383">
        <v>0</v>
      </c>
      <c r="BW109" s="383">
        <v>0</v>
      </c>
      <c r="BX109" s="383">
        <v>0</v>
      </c>
      <c r="BY109" s="383">
        <v>0</v>
      </c>
      <c r="BZ109" s="383">
        <v>0</v>
      </c>
      <c r="CA109" s="383">
        <v>0</v>
      </c>
      <c r="CB109" s="383">
        <v>0</v>
      </c>
      <c r="CC109" s="383">
        <v>0</v>
      </c>
      <c r="CD109" s="383">
        <v>0</v>
      </c>
      <c r="CE109" s="383">
        <v>0</v>
      </c>
      <c r="CF109" s="383">
        <v>0</v>
      </c>
      <c r="CG109" s="383">
        <v>0</v>
      </c>
      <c r="CH109" s="383">
        <v>0</v>
      </c>
      <c r="CI109" s="383">
        <v>0</v>
      </c>
      <c r="CJ109" s="383">
        <v>0</v>
      </c>
      <c r="CK109" s="383">
        <v>0</v>
      </c>
      <c r="CL109" s="383">
        <v>0</v>
      </c>
      <c r="CM109" s="383">
        <v>0</v>
      </c>
      <c r="CN109" s="383">
        <v>0</v>
      </c>
      <c r="CO109" s="383">
        <v>0</v>
      </c>
      <c r="CP109" s="383">
        <v>0</v>
      </c>
      <c r="CQ109" s="383">
        <v>0</v>
      </c>
      <c r="CR109" s="383">
        <v>0</v>
      </c>
      <c r="CS109" s="383">
        <v>0</v>
      </c>
      <c r="CT109" s="383">
        <v>0</v>
      </c>
      <c r="CU109" s="383">
        <v>0</v>
      </c>
      <c r="CV109" s="383">
        <v>0</v>
      </c>
      <c r="CW109" s="383">
        <v>0</v>
      </c>
      <c r="CX109" s="383">
        <v>0</v>
      </c>
      <c r="CY109" s="383">
        <v>0</v>
      </c>
      <c r="CZ109" s="383">
        <v>0</v>
      </c>
      <c r="DA109" s="383">
        <v>0</v>
      </c>
      <c r="DB109" s="383">
        <v>0</v>
      </c>
      <c r="DC109" s="383">
        <v>1</v>
      </c>
      <c r="DD109" s="383">
        <v>0</v>
      </c>
      <c r="DE109" s="383">
        <v>0</v>
      </c>
      <c r="DF109" s="384">
        <v>0</v>
      </c>
    </row>
    <row r="110" spans="1:110" s="381" customFormat="1">
      <c r="A110" s="304" t="s">
        <v>363</v>
      </c>
      <c r="B110" s="305" t="s">
        <v>598</v>
      </c>
      <c r="C110" s="388">
        <v>0</v>
      </c>
      <c r="D110" s="389">
        <v>0</v>
      </c>
      <c r="E110" s="389">
        <v>0</v>
      </c>
      <c r="F110" s="389">
        <v>0</v>
      </c>
      <c r="G110" s="389">
        <v>0</v>
      </c>
      <c r="H110" s="389">
        <v>0</v>
      </c>
      <c r="I110" s="389">
        <v>0</v>
      </c>
      <c r="J110" s="389">
        <v>0</v>
      </c>
      <c r="K110" s="389">
        <v>0</v>
      </c>
      <c r="L110" s="389">
        <v>0</v>
      </c>
      <c r="M110" s="389">
        <v>0</v>
      </c>
      <c r="N110" s="389">
        <v>0</v>
      </c>
      <c r="O110" s="389">
        <v>0</v>
      </c>
      <c r="P110" s="389">
        <v>0</v>
      </c>
      <c r="Q110" s="389">
        <v>0</v>
      </c>
      <c r="R110" s="389">
        <v>0</v>
      </c>
      <c r="S110" s="389">
        <v>0</v>
      </c>
      <c r="T110" s="389">
        <v>0</v>
      </c>
      <c r="U110" s="389">
        <v>0</v>
      </c>
      <c r="V110" s="389">
        <v>0</v>
      </c>
      <c r="W110" s="389">
        <v>0</v>
      </c>
      <c r="X110" s="389">
        <v>0</v>
      </c>
      <c r="Y110" s="389">
        <v>0</v>
      </c>
      <c r="Z110" s="389">
        <v>0</v>
      </c>
      <c r="AA110" s="389">
        <v>0</v>
      </c>
      <c r="AB110" s="389">
        <v>0</v>
      </c>
      <c r="AC110" s="389">
        <v>0</v>
      </c>
      <c r="AD110" s="389">
        <v>0</v>
      </c>
      <c r="AE110" s="389">
        <v>0</v>
      </c>
      <c r="AF110" s="389">
        <v>0</v>
      </c>
      <c r="AG110" s="389">
        <v>0</v>
      </c>
      <c r="AH110" s="389">
        <v>0</v>
      </c>
      <c r="AI110" s="389">
        <v>0</v>
      </c>
      <c r="AJ110" s="389">
        <v>0</v>
      </c>
      <c r="AK110" s="389">
        <v>0</v>
      </c>
      <c r="AL110" s="389">
        <v>0</v>
      </c>
      <c r="AM110" s="389">
        <v>0</v>
      </c>
      <c r="AN110" s="389">
        <v>0</v>
      </c>
      <c r="AO110" s="389">
        <v>0</v>
      </c>
      <c r="AP110" s="389">
        <v>0</v>
      </c>
      <c r="AQ110" s="389">
        <v>0</v>
      </c>
      <c r="AR110" s="389">
        <v>0</v>
      </c>
      <c r="AS110" s="389">
        <v>0</v>
      </c>
      <c r="AT110" s="389">
        <v>0</v>
      </c>
      <c r="AU110" s="389">
        <v>0</v>
      </c>
      <c r="AV110" s="389">
        <v>0</v>
      </c>
      <c r="AW110" s="389">
        <v>0</v>
      </c>
      <c r="AX110" s="389">
        <v>0</v>
      </c>
      <c r="AY110" s="389">
        <v>0</v>
      </c>
      <c r="AZ110" s="389">
        <v>0</v>
      </c>
      <c r="BA110" s="389">
        <v>0</v>
      </c>
      <c r="BB110" s="389">
        <v>0</v>
      </c>
      <c r="BC110" s="389">
        <v>0</v>
      </c>
      <c r="BD110" s="389">
        <v>0</v>
      </c>
      <c r="BE110" s="389">
        <v>0</v>
      </c>
      <c r="BF110" s="389">
        <v>0</v>
      </c>
      <c r="BG110" s="389">
        <v>0</v>
      </c>
      <c r="BH110" s="389">
        <v>0</v>
      </c>
      <c r="BI110" s="389">
        <v>0</v>
      </c>
      <c r="BJ110" s="389">
        <v>0</v>
      </c>
      <c r="BK110" s="389">
        <v>0</v>
      </c>
      <c r="BL110" s="389">
        <v>0</v>
      </c>
      <c r="BM110" s="389">
        <v>0</v>
      </c>
      <c r="BN110" s="389">
        <v>0</v>
      </c>
      <c r="BO110" s="389">
        <v>0</v>
      </c>
      <c r="BP110" s="389">
        <v>0</v>
      </c>
      <c r="BQ110" s="389">
        <v>0</v>
      </c>
      <c r="BR110" s="389">
        <v>0</v>
      </c>
      <c r="BS110" s="389">
        <v>0</v>
      </c>
      <c r="BT110" s="389">
        <v>0</v>
      </c>
      <c r="BU110" s="389">
        <v>0</v>
      </c>
      <c r="BV110" s="389">
        <v>0</v>
      </c>
      <c r="BW110" s="389">
        <v>0</v>
      </c>
      <c r="BX110" s="389">
        <v>0</v>
      </c>
      <c r="BY110" s="389">
        <v>0</v>
      </c>
      <c r="BZ110" s="389">
        <v>0</v>
      </c>
      <c r="CA110" s="389">
        <v>0</v>
      </c>
      <c r="CB110" s="389">
        <v>0</v>
      </c>
      <c r="CC110" s="389">
        <v>0</v>
      </c>
      <c r="CD110" s="389">
        <v>0</v>
      </c>
      <c r="CE110" s="389">
        <v>0</v>
      </c>
      <c r="CF110" s="389">
        <v>0</v>
      </c>
      <c r="CG110" s="389">
        <v>0</v>
      </c>
      <c r="CH110" s="389">
        <v>0</v>
      </c>
      <c r="CI110" s="389">
        <v>0</v>
      </c>
      <c r="CJ110" s="389">
        <v>0</v>
      </c>
      <c r="CK110" s="389">
        <v>0</v>
      </c>
      <c r="CL110" s="389">
        <v>0</v>
      </c>
      <c r="CM110" s="389">
        <v>0</v>
      </c>
      <c r="CN110" s="389">
        <v>0</v>
      </c>
      <c r="CO110" s="389">
        <v>0</v>
      </c>
      <c r="CP110" s="389">
        <v>0</v>
      </c>
      <c r="CQ110" s="389">
        <v>0</v>
      </c>
      <c r="CR110" s="389">
        <v>0</v>
      </c>
      <c r="CS110" s="389">
        <v>0</v>
      </c>
      <c r="CT110" s="389">
        <v>0</v>
      </c>
      <c r="CU110" s="389">
        <v>0</v>
      </c>
      <c r="CV110" s="389">
        <v>0</v>
      </c>
      <c r="CW110" s="389">
        <v>0</v>
      </c>
      <c r="CX110" s="389">
        <v>0</v>
      </c>
      <c r="CY110" s="389">
        <v>0</v>
      </c>
      <c r="CZ110" s="389">
        <v>0</v>
      </c>
      <c r="DA110" s="389">
        <v>0</v>
      </c>
      <c r="DB110" s="389">
        <v>0</v>
      </c>
      <c r="DC110" s="389">
        <v>0</v>
      </c>
      <c r="DD110" s="389">
        <v>0.93796155155318106</v>
      </c>
      <c r="DE110" s="389">
        <v>0</v>
      </c>
      <c r="DF110" s="390">
        <v>0</v>
      </c>
    </row>
    <row r="111" spans="1:110" s="381" customFormat="1">
      <c r="A111" s="391" t="s">
        <v>364</v>
      </c>
      <c r="B111" s="392" t="s">
        <v>599</v>
      </c>
      <c r="C111" s="382">
        <v>0</v>
      </c>
      <c r="D111" s="383">
        <v>0</v>
      </c>
      <c r="E111" s="383">
        <v>0</v>
      </c>
      <c r="F111" s="383">
        <v>0</v>
      </c>
      <c r="G111" s="383">
        <v>0</v>
      </c>
      <c r="H111" s="383">
        <v>0</v>
      </c>
      <c r="I111" s="383">
        <v>0</v>
      </c>
      <c r="J111" s="383">
        <v>0</v>
      </c>
      <c r="K111" s="383">
        <v>0</v>
      </c>
      <c r="L111" s="383">
        <v>0</v>
      </c>
      <c r="M111" s="383">
        <v>0</v>
      </c>
      <c r="N111" s="383">
        <v>0</v>
      </c>
      <c r="O111" s="383">
        <v>0</v>
      </c>
      <c r="P111" s="383">
        <v>0</v>
      </c>
      <c r="Q111" s="383">
        <v>0</v>
      </c>
      <c r="R111" s="383">
        <v>0</v>
      </c>
      <c r="S111" s="383">
        <v>0</v>
      </c>
      <c r="T111" s="383">
        <v>0</v>
      </c>
      <c r="U111" s="383">
        <v>0</v>
      </c>
      <c r="V111" s="383">
        <v>0</v>
      </c>
      <c r="W111" s="383">
        <v>0</v>
      </c>
      <c r="X111" s="383">
        <v>0</v>
      </c>
      <c r="Y111" s="383">
        <v>0</v>
      </c>
      <c r="Z111" s="383">
        <v>0</v>
      </c>
      <c r="AA111" s="383">
        <v>0</v>
      </c>
      <c r="AB111" s="383">
        <v>0</v>
      </c>
      <c r="AC111" s="383">
        <v>0</v>
      </c>
      <c r="AD111" s="383">
        <v>0</v>
      </c>
      <c r="AE111" s="383">
        <v>0</v>
      </c>
      <c r="AF111" s="383">
        <v>0</v>
      </c>
      <c r="AG111" s="383">
        <v>0</v>
      </c>
      <c r="AH111" s="383">
        <v>0</v>
      </c>
      <c r="AI111" s="383">
        <v>0</v>
      </c>
      <c r="AJ111" s="383">
        <v>0</v>
      </c>
      <c r="AK111" s="383">
        <v>0</v>
      </c>
      <c r="AL111" s="383">
        <v>0</v>
      </c>
      <c r="AM111" s="383">
        <v>0</v>
      </c>
      <c r="AN111" s="383">
        <v>0</v>
      </c>
      <c r="AO111" s="383">
        <v>0</v>
      </c>
      <c r="AP111" s="383">
        <v>0</v>
      </c>
      <c r="AQ111" s="383">
        <v>0</v>
      </c>
      <c r="AR111" s="383">
        <v>0</v>
      </c>
      <c r="AS111" s="383">
        <v>0</v>
      </c>
      <c r="AT111" s="383">
        <v>0</v>
      </c>
      <c r="AU111" s="383">
        <v>0</v>
      </c>
      <c r="AV111" s="383">
        <v>0</v>
      </c>
      <c r="AW111" s="383">
        <v>0</v>
      </c>
      <c r="AX111" s="383">
        <v>0</v>
      </c>
      <c r="AY111" s="383">
        <v>0</v>
      </c>
      <c r="AZ111" s="383">
        <v>0</v>
      </c>
      <c r="BA111" s="383">
        <v>0</v>
      </c>
      <c r="BB111" s="383">
        <v>0</v>
      </c>
      <c r="BC111" s="383">
        <v>0</v>
      </c>
      <c r="BD111" s="383">
        <v>0</v>
      </c>
      <c r="BE111" s="383">
        <v>0</v>
      </c>
      <c r="BF111" s="383">
        <v>0</v>
      </c>
      <c r="BG111" s="383">
        <v>0</v>
      </c>
      <c r="BH111" s="383">
        <v>0</v>
      </c>
      <c r="BI111" s="383">
        <v>0</v>
      </c>
      <c r="BJ111" s="383">
        <v>0</v>
      </c>
      <c r="BK111" s="383">
        <v>0</v>
      </c>
      <c r="BL111" s="383">
        <v>0</v>
      </c>
      <c r="BM111" s="383">
        <v>0</v>
      </c>
      <c r="BN111" s="383">
        <v>0</v>
      </c>
      <c r="BO111" s="383">
        <v>0</v>
      </c>
      <c r="BP111" s="383">
        <v>0</v>
      </c>
      <c r="BQ111" s="383">
        <v>0</v>
      </c>
      <c r="BR111" s="383">
        <v>0</v>
      </c>
      <c r="BS111" s="383">
        <v>0</v>
      </c>
      <c r="BT111" s="383">
        <v>0</v>
      </c>
      <c r="BU111" s="383">
        <v>0</v>
      </c>
      <c r="BV111" s="383">
        <v>0</v>
      </c>
      <c r="BW111" s="383">
        <v>0</v>
      </c>
      <c r="BX111" s="383">
        <v>0</v>
      </c>
      <c r="BY111" s="383">
        <v>0</v>
      </c>
      <c r="BZ111" s="383">
        <v>0</v>
      </c>
      <c r="CA111" s="383">
        <v>0</v>
      </c>
      <c r="CB111" s="383">
        <v>0</v>
      </c>
      <c r="CC111" s="383">
        <v>0</v>
      </c>
      <c r="CD111" s="383">
        <v>0</v>
      </c>
      <c r="CE111" s="383">
        <v>0</v>
      </c>
      <c r="CF111" s="383">
        <v>0</v>
      </c>
      <c r="CG111" s="383">
        <v>0</v>
      </c>
      <c r="CH111" s="383">
        <v>0</v>
      </c>
      <c r="CI111" s="383">
        <v>0</v>
      </c>
      <c r="CJ111" s="383">
        <v>0</v>
      </c>
      <c r="CK111" s="383">
        <v>0</v>
      </c>
      <c r="CL111" s="383">
        <v>0</v>
      </c>
      <c r="CM111" s="383">
        <v>0</v>
      </c>
      <c r="CN111" s="383">
        <v>0</v>
      </c>
      <c r="CO111" s="383">
        <v>0</v>
      </c>
      <c r="CP111" s="383">
        <v>0</v>
      </c>
      <c r="CQ111" s="383">
        <v>0</v>
      </c>
      <c r="CR111" s="383">
        <v>0</v>
      </c>
      <c r="CS111" s="383">
        <v>0</v>
      </c>
      <c r="CT111" s="383">
        <v>0</v>
      </c>
      <c r="CU111" s="383">
        <v>0</v>
      </c>
      <c r="CV111" s="383">
        <v>0</v>
      </c>
      <c r="CW111" s="383">
        <v>0</v>
      </c>
      <c r="CX111" s="383">
        <v>0</v>
      </c>
      <c r="CY111" s="383">
        <v>0</v>
      </c>
      <c r="CZ111" s="383">
        <v>0</v>
      </c>
      <c r="DA111" s="383">
        <v>0</v>
      </c>
      <c r="DB111" s="383">
        <v>0</v>
      </c>
      <c r="DC111" s="383">
        <v>0</v>
      </c>
      <c r="DD111" s="383">
        <v>0</v>
      </c>
      <c r="DE111" s="383">
        <v>1</v>
      </c>
      <c r="DF111" s="384">
        <v>0</v>
      </c>
    </row>
    <row r="112" spans="1:110" s="381" customFormat="1">
      <c r="A112" s="393" t="s">
        <v>365</v>
      </c>
      <c r="B112" s="394" t="s">
        <v>600</v>
      </c>
      <c r="C112" s="395">
        <v>0</v>
      </c>
      <c r="D112" s="396">
        <v>0</v>
      </c>
      <c r="E112" s="396">
        <v>0</v>
      </c>
      <c r="F112" s="396">
        <v>0</v>
      </c>
      <c r="G112" s="396">
        <v>0</v>
      </c>
      <c r="H112" s="396">
        <v>0</v>
      </c>
      <c r="I112" s="396">
        <v>0</v>
      </c>
      <c r="J112" s="396">
        <v>0</v>
      </c>
      <c r="K112" s="396">
        <v>0</v>
      </c>
      <c r="L112" s="396">
        <v>0</v>
      </c>
      <c r="M112" s="396">
        <v>0</v>
      </c>
      <c r="N112" s="396">
        <v>0</v>
      </c>
      <c r="O112" s="396">
        <v>0</v>
      </c>
      <c r="P112" s="396">
        <v>0</v>
      </c>
      <c r="Q112" s="396">
        <v>0</v>
      </c>
      <c r="R112" s="396">
        <v>0</v>
      </c>
      <c r="S112" s="396">
        <v>0</v>
      </c>
      <c r="T112" s="396">
        <v>0</v>
      </c>
      <c r="U112" s="396">
        <v>0</v>
      </c>
      <c r="V112" s="396">
        <v>0</v>
      </c>
      <c r="W112" s="396">
        <v>0</v>
      </c>
      <c r="X112" s="396">
        <v>0</v>
      </c>
      <c r="Y112" s="396">
        <v>0</v>
      </c>
      <c r="Z112" s="396">
        <v>0</v>
      </c>
      <c r="AA112" s="396">
        <v>0</v>
      </c>
      <c r="AB112" s="396">
        <v>0</v>
      </c>
      <c r="AC112" s="396">
        <v>0</v>
      </c>
      <c r="AD112" s="396">
        <v>0</v>
      </c>
      <c r="AE112" s="396">
        <v>0</v>
      </c>
      <c r="AF112" s="396">
        <v>0</v>
      </c>
      <c r="AG112" s="396">
        <v>0</v>
      </c>
      <c r="AH112" s="396">
        <v>0</v>
      </c>
      <c r="AI112" s="396">
        <v>0</v>
      </c>
      <c r="AJ112" s="396">
        <v>0</v>
      </c>
      <c r="AK112" s="396">
        <v>0</v>
      </c>
      <c r="AL112" s="396">
        <v>0</v>
      </c>
      <c r="AM112" s="396">
        <v>0</v>
      </c>
      <c r="AN112" s="396">
        <v>0</v>
      </c>
      <c r="AO112" s="396">
        <v>0</v>
      </c>
      <c r="AP112" s="396">
        <v>0</v>
      </c>
      <c r="AQ112" s="396">
        <v>0</v>
      </c>
      <c r="AR112" s="396">
        <v>0</v>
      </c>
      <c r="AS112" s="396">
        <v>0</v>
      </c>
      <c r="AT112" s="396">
        <v>0</v>
      </c>
      <c r="AU112" s="396">
        <v>0</v>
      </c>
      <c r="AV112" s="396">
        <v>0</v>
      </c>
      <c r="AW112" s="396">
        <v>0</v>
      </c>
      <c r="AX112" s="396">
        <v>0</v>
      </c>
      <c r="AY112" s="396">
        <v>0</v>
      </c>
      <c r="AZ112" s="396">
        <v>0</v>
      </c>
      <c r="BA112" s="396">
        <v>0</v>
      </c>
      <c r="BB112" s="396">
        <v>0</v>
      </c>
      <c r="BC112" s="396">
        <v>0</v>
      </c>
      <c r="BD112" s="396">
        <v>0</v>
      </c>
      <c r="BE112" s="396">
        <v>0</v>
      </c>
      <c r="BF112" s="396">
        <v>0</v>
      </c>
      <c r="BG112" s="396">
        <v>0</v>
      </c>
      <c r="BH112" s="396">
        <v>0</v>
      </c>
      <c r="BI112" s="396">
        <v>0</v>
      </c>
      <c r="BJ112" s="396">
        <v>0</v>
      </c>
      <c r="BK112" s="396">
        <v>0</v>
      </c>
      <c r="BL112" s="396">
        <v>0</v>
      </c>
      <c r="BM112" s="396">
        <v>0</v>
      </c>
      <c r="BN112" s="396">
        <v>0</v>
      </c>
      <c r="BO112" s="396">
        <v>0</v>
      </c>
      <c r="BP112" s="396">
        <v>0</v>
      </c>
      <c r="BQ112" s="396">
        <v>0</v>
      </c>
      <c r="BR112" s="396">
        <v>0</v>
      </c>
      <c r="BS112" s="396">
        <v>0</v>
      </c>
      <c r="BT112" s="396">
        <v>0</v>
      </c>
      <c r="BU112" s="396">
        <v>0</v>
      </c>
      <c r="BV112" s="396">
        <v>0</v>
      </c>
      <c r="BW112" s="396">
        <v>0</v>
      </c>
      <c r="BX112" s="396">
        <v>0</v>
      </c>
      <c r="BY112" s="396">
        <v>0</v>
      </c>
      <c r="BZ112" s="396">
        <v>0</v>
      </c>
      <c r="CA112" s="396">
        <v>0</v>
      </c>
      <c r="CB112" s="396">
        <v>0</v>
      </c>
      <c r="CC112" s="396">
        <v>0</v>
      </c>
      <c r="CD112" s="396">
        <v>0</v>
      </c>
      <c r="CE112" s="396">
        <v>0</v>
      </c>
      <c r="CF112" s="396">
        <v>0</v>
      </c>
      <c r="CG112" s="396">
        <v>0</v>
      </c>
      <c r="CH112" s="396">
        <v>0</v>
      </c>
      <c r="CI112" s="396">
        <v>0</v>
      </c>
      <c r="CJ112" s="396">
        <v>0</v>
      </c>
      <c r="CK112" s="396">
        <v>0</v>
      </c>
      <c r="CL112" s="396">
        <v>0</v>
      </c>
      <c r="CM112" s="396">
        <v>0</v>
      </c>
      <c r="CN112" s="396">
        <v>0</v>
      </c>
      <c r="CO112" s="396">
        <v>0</v>
      </c>
      <c r="CP112" s="396">
        <v>0</v>
      </c>
      <c r="CQ112" s="396">
        <v>0</v>
      </c>
      <c r="CR112" s="396">
        <v>0</v>
      </c>
      <c r="CS112" s="396">
        <v>0</v>
      </c>
      <c r="CT112" s="396">
        <v>0</v>
      </c>
      <c r="CU112" s="396">
        <v>0</v>
      </c>
      <c r="CV112" s="396">
        <v>0</v>
      </c>
      <c r="CW112" s="396">
        <v>0</v>
      </c>
      <c r="CX112" s="396">
        <v>0</v>
      </c>
      <c r="CY112" s="396">
        <v>0</v>
      </c>
      <c r="CZ112" s="396">
        <v>0</v>
      </c>
      <c r="DA112" s="396">
        <v>0</v>
      </c>
      <c r="DB112" s="396">
        <v>0</v>
      </c>
      <c r="DC112" s="396">
        <v>0</v>
      </c>
      <c r="DD112" s="396">
        <v>0</v>
      </c>
      <c r="DE112" s="396">
        <v>0</v>
      </c>
      <c r="DF112" s="397">
        <v>0.65547513836487226</v>
      </c>
    </row>
  </sheetData>
  <phoneticPr fontId="3"/>
  <pageMargins left="0.7" right="0.7" top="0.75" bottom="0.75" header="0.3" footer="0.3"/>
  <pageSetup paperSize="8" scale="48" fitToWidth="0" orientation="landscape" cellComments="asDisplayed" r:id="rId1"/>
  <headerFooter scaleWithDoc="0">
    <oddHeader>&amp;L&amp;A</oddHeader>
    <oddFooter>&amp;R&amp;F&amp;A</oddFooter>
  </headerFooter>
  <colBreaks count="2" manualBreakCount="2">
    <brk id="32" max="110" man="1"/>
    <brk id="62" max="110" man="1"/>
  </colBreaks>
  <drawing r:id="rId2"/>
  <legacyDrawing r:id="rId3"/>
  <oleObjects>
    <mc:AlternateContent xmlns:mc="http://schemas.openxmlformats.org/markup-compatibility/2006">
      <mc:Choice Requires="x14">
        <oleObject progId="Equation.3" shapeId="33793" r:id="rId4">
          <objectPr defaultSize="0" autoPict="0" r:id="rId5">
            <anchor moveWithCells="1" sizeWithCells="1">
              <from>
                <xdr:col>7</xdr:col>
                <xdr:colOff>45720</xdr:colOff>
                <xdr:row>1</xdr:row>
                <xdr:rowOff>0</xdr:rowOff>
              </from>
              <to>
                <xdr:col>7</xdr:col>
                <xdr:colOff>693420</xdr:colOff>
                <xdr:row>2</xdr:row>
                <xdr:rowOff>22860</xdr:rowOff>
              </to>
            </anchor>
          </objectPr>
        </oleObject>
      </mc:Choice>
      <mc:Fallback>
        <oleObject progId="Equation.3" shapeId="33793" r:id="rId4"/>
      </mc:Fallback>
    </mc:AlternateContent>
  </oleObjec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22"/>
  <sheetViews>
    <sheetView view="pageBreakPreview" zoomScaleNormal="90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398" customWidth="1"/>
    <col min="2" max="2" width="43.5546875" style="398" customWidth="1"/>
    <col min="3" max="3" width="20.33203125" style="398" customWidth="1"/>
    <col min="4" max="4" width="6.109375" style="398" customWidth="1"/>
    <col min="5" max="5" width="68.33203125" style="398" customWidth="1"/>
    <col min="6" max="6" width="11.33203125" style="398" customWidth="1"/>
    <col min="7" max="16384" width="9.109375" style="398"/>
  </cols>
  <sheetData>
    <row r="1" spans="1:6" ht="16.2">
      <c r="C1" s="399" t="str">
        <f>与件データ!$A$1</f>
        <v>令和２年（２０２０年）岐阜県産業連関表による経済波及効果分析システム（Ripple2025）</v>
      </c>
    </row>
    <row r="2" spans="1:6" ht="16.2">
      <c r="C2" s="399" t="s">
        <v>224</v>
      </c>
    </row>
    <row r="3" spans="1:6">
      <c r="C3" s="398">
        <v>2020</v>
      </c>
      <c r="D3" s="400"/>
      <c r="E3" s="401" t="s">
        <v>685</v>
      </c>
      <c r="F3" s="401"/>
    </row>
    <row r="4" spans="1:6">
      <c r="A4" s="656" t="s">
        <v>686</v>
      </c>
      <c r="B4" s="657"/>
      <c r="C4" s="402" t="s">
        <v>680</v>
      </c>
      <c r="D4" s="403" t="s">
        <v>188</v>
      </c>
      <c r="E4" s="404" t="s">
        <v>198</v>
      </c>
      <c r="F4" s="405"/>
    </row>
    <row r="5" spans="1:6">
      <c r="A5" s="406" t="s">
        <v>259</v>
      </c>
      <c r="B5" s="407" t="s">
        <v>0</v>
      </c>
      <c r="C5" s="408">
        <v>1</v>
      </c>
      <c r="D5" s="406" t="s">
        <v>242</v>
      </c>
      <c r="E5" s="407" t="s">
        <v>243</v>
      </c>
      <c r="F5" s="409"/>
    </row>
    <row r="6" spans="1:6">
      <c r="A6" s="410" t="s">
        <v>260</v>
      </c>
      <c r="B6" s="411" t="s">
        <v>1</v>
      </c>
      <c r="C6" s="412">
        <v>1</v>
      </c>
      <c r="D6" s="410" t="s">
        <v>242</v>
      </c>
      <c r="E6" s="411" t="s">
        <v>244</v>
      </c>
      <c r="F6" s="413"/>
    </row>
    <row r="7" spans="1:6">
      <c r="A7" s="410" t="s">
        <v>261</v>
      </c>
      <c r="B7" s="411" t="s">
        <v>2</v>
      </c>
      <c r="C7" s="412">
        <v>1</v>
      </c>
      <c r="D7" s="410" t="s">
        <v>245</v>
      </c>
      <c r="E7" s="411" t="s">
        <v>246</v>
      </c>
      <c r="F7" s="413"/>
    </row>
    <row r="8" spans="1:6">
      <c r="A8" s="410" t="s">
        <v>262</v>
      </c>
      <c r="B8" s="411" t="s">
        <v>3</v>
      </c>
      <c r="C8" s="412">
        <v>1</v>
      </c>
      <c r="D8" s="410" t="s">
        <v>247</v>
      </c>
      <c r="E8" s="411" t="s">
        <v>482</v>
      </c>
      <c r="F8" s="413"/>
    </row>
    <row r="9" spans="1:6">
      <c r="A9" s="410" t="s">
        <v>263</v>
      </c>
      <c r="B9" s="411" t="s">
        <v>4</v>
      </c>
      <c r="C9" s="412">
        <v>1</v>
      </c>
      <c r="D9" s="410" t="s">
        <v>248</v>
      </c>
      <c r="E9" s="411" t="s">
        <v>249</v>
      </c>
      <c r="F9" s="413"/>
    </row>
    <row r="10" spans="1:6">
      <c r="A10" s="414" t="s">
        <v>264</v>
      </c>
      <c r="B10" s="415" t="s">
        <v>5</v>
      </c>
      <c r="C10" s="416">
        <v>1</v>
      </c>
      <c r="D10" s="414" t="s">
        <v>250</v>
      </c>
      <c r="E10" s="415" t="s">
        <v>715</v>
      </c>
      <c r="F10" s="413"/>
    </row>
    <row r="11" spans="1:6">
      <c r="A11" s="410" t="s">
        <v>265</v>
      </c>
      <c r="B11" s="411" t="s">
        <v>605</v>
      </c>
      <c r="C11" s="412">
        <v>1</v>
      </c>
      <c r="D11" s="410" t="s">
        <v>247</v>
      </c>
      <c r="E11" s="411" t="s">
        <v>716</v>
      </c>
      <c r="F11" s="413"/>
    </row>
    <row r="12" spans="1:6">
      <c r="A12" s="410" t="s">
        <v>266</v>
      </c>
      <c r="B12" s="411" t="s">
        <v>6</v>
      </c>
      <c r="C12" s="412">
        <v>0.99999999999999967</v>
      </c>
      <c r="D12" s="410" t="s">
        <v>251</v>
      </c>
      <c r="E12" s="411" t="s">
        <v>6</v>
      </c>
      <c r="F12" s="413"/>
    </row>
    <row r="13" spans="1:6">
      <c r="A13" s="410" t="s">
        <v>267</v>
      </c>
      <c r="B13" s="411" t="s">
        <v>7</v>
      </c>
      <c r="C13" s="412">
        <v>0.99999999999999989</v>
      </c>
      <c r="D13" s="410" t="s">
        <v>251</v>
      </c>
      <c r="E13" s="411" t="s">
        <v>717</v>
      </c>
      <c r="F13" s="413"/>
    </row>
    <row r="14" spans="1:6">
      <c r="A14" s="417" t="s">
        <v>268</v>
      </c>
      <c r="B14" s="418" t="s">
        <v>378</v>
      </c>
      <c r="C14" s="419">
        <v>0.99999999999999989</v>
      </c>
      <c r="D14" s="417" t="s">
        <v>251</v>
      </c>
      <c r="E14" s="418" t="s">
        <v>252</v>
      </c>
      <c r="F14" s="413"/>
    </row>
    <row r="15" spans="1:6">
      <c r="A15" s="410" t="s">
        <v>269</v>
      </c>
      <c r="B15" s="411" t="s">
        <v>8</v>
      </c>
      <c r="C15" s="412">
        <v>1</v>
      </c>
      <c r="D15" s="410" t="s">
        <v>251</v>
      </c>
      <c r="E15" s="411" t="s">
        <v>8</v>
      </c>
      <c r="F15" s="413"/>
    </row>
    <row r="16" spans="1:6">
      <c r="A16" s="410" t="s">
        <v>270</v>
      </c>
      <c r="B16" s="411" t="s">
        <v>9</v>
      </c>
      <c r="C16" s="412">
        <v>1</v>
      </c>
      <c r="D16" s="410" t="s">
        <v>251</v>
      </c>
      <c r="E16" s="411" t="s">
        <v>9</v>
      </c>
      <c r="F16" s="413"/>
    </row>
    <row r="17" spans="1:6">
      <c r="A17" s="410" t="s">
        <v>271</v>
      </c>
      <c r="B17" s="411" t="s">
        <v>10</v>
      </c>
      <c r="C17" s="412">
        <v>1</v>
      </c>
      <c r="D17" s="410" t="s">
        <v>251</v>
      </c>
      <c r="E17" s="411" t="s">
        <v>10</v>
      </c>
      <c r="F17" s="413"/>
    </row>
    <row r="18" spans="1:6">
      <c r="A18" s="410" t="s">
        <v>272</v>
      </c>
      <c r="B18" s="411" t="s">
        <v>379</v>
      </c>
      <c r="C18" s="412">
        <v>1.0000000000000002</v>
      </c>
      <c r="D18" s="410" t="s">
        <v>251</v>
      </c>
      <c r="E18" s="411" t="s">
        <v>718</v>
      </c>
      <c r="F18" s="413"/>
    </row>
    <row r="19" spans="1:6">
      <c r="A19" s="410" t="s">
        <v>273</v>
      </c>
      <c r="B19" s="411" t="s">
        <v>11</v>
      </c>
      <c r="C19" s="412">
        <v>1.0000000000000002</v>
      </c>
      <c r="D19" s="410" t="s">
        <v>251</v>
      </c>
      <c r="E19" s="411" t="s">
        <v>11</v>
      </c>
      <c r="F19" s="413"/>
    </row>
    <row r="20" spans="1:6">
      <c r="A20" s="414" t="s">
        <v>274</v>
      </c>
      <c r="B20" s="415" t="s">
        <v>12</v>
      </c>
      <c r="C20" s="416">
        <v>1</v>
      </c>
      <c r="D20" s="414" t="s">
        <v>251</v>
      </c>
      <c r="E20" s="415" t="s">
        <v>12</v>
      </c>
      <c r="F20" s="413"/>
    </row>
    <row r="21" spans="1:6">
      <c r="A21" s="410" t="s">
        <v>275</v>
      </c>
      <c r="B21" s="411" t="s">
        <v>13</v>
      </c>
      <c r="C21" s="412">
        <v>1.0000000000000002</v>
      </c>
      <c r="D21" s="410" t="s">
        <v>251</v>
      </c>
      <c r="E21" s="411" t="s">
        <v>13</v>
      </c>
      <c r="F21" s="413"/>
    </row>
    <row r="22" spans="1:6">
      <c r="A22" s="410" t="s">
        <v>276</v>
      </c>
      <c r="B22" s="411" t="s">
        <v>14</v>
      </c>
      <c r="C22" s="412">
        <v>1</v>
      </c>
      <c r="D22" s="410" t="s">
        <v>251</v>
      </c>
      <c r="E22" s="411" t="s">
        <v>14</v>
      </c>
      <c r="F22" s="413"/>
    </row>
    <row r="23" spans="1:6">
      <c r="A23" s="410" t="s">
        <v>277</v>
      </c>
      <c r="B23" s="411" t="s">
        <v>15</v>
      </c>
      <c r="C23" s="412">
        <v>0.99999999999999989</v>
      </c>
      <c r="D23" s="410" t="s">
        <v>251</v>
      </c>
      <c r="E23" s="411" t="s">
        <v>15</v>
      </c>
      <c r="F23" s="413"/>
    </row>
    <row r="24" spans="1:6">
      <c r="A24" s="417" t="s">
        <v>278</v>
      </c>
      <c r="B24" s="418" t="s">
        <v>16</v>
      </c>
      <c r="C24" s="419">
        <v>1.0000000000000002</v>
      </c>
      <c r="D24" s="417" t="s">
        <v>251</v>
      </c>
      <c r="E24" s="418" t="s">
        <v>16</v>
      </c>
      <c r="F24" s="413"/>
    </row>
    <row r="25" spans="1:6">
      <c r="A25" s="410" t="s">
        <v>279</v>
      </c>
      <c r="B25" s="411" t="s">
        <v>611</v>
      </c>
      <c r="C25" s="412">
        <v>1.0000000000000002</v>
      </c>
      <c r="D25" s="410" t="s">
        <v>251</v>
      </c>
      <c r="E25" s="411" t="s">
        <v>17</v>
      </c>
      <c r="F25" s="413"/>
    </row>
    <row r="26" spans="1:6">
      <c r="A26" s="410" t="s">
        <v>280</v>
      </c>
      <c r="B26" s="411" t="s">
        <v>612</v>
      </c>
      <c r="C26" s="412">
        <v>0.99999999999999989</v>
      </c>
      <c r="D26" s="410" t="s">
        <v>251</v>
      </c>
      <c r="E26" s="411" t="s">
        <v>719</v>
      </c>
      <c r="F26" s="413"/>
    </row>
    <row r="27" spans="1:6">
      <c r="A27" s="410" t="s">
        <v>281</v>
      </c>
      <c r="B27" s="411" t="s">
        <v>18</v>
      </c>
      <c r="C27" s="412">
        <v>1.0000000000000002</v>
      </c>
      <c r="D27" s="410" t="s">
        <v>251</v>
      </c>
      <c r="E27" s="411" t="s">
        <v>18</v>
      </c>
      <c r="F27" s="413"/>
    </row>
    <row r="28" spans="1:6">
      <c r="A28" s="410" t="s">
        <v>282</v>
      </c>
      <c r="B28" s="411" t="s">
        <v>19</v>
      </c>
      <c r="C28" s="412">
        <v>0.99999999999999989</v>
      </c>
      <c r="D28" s="410" t="s">
        <v>251</v>
      </c>
      <c r="E28" s="411" t="s">
        <v>19</v>
      </c>
      <c r="F28" s="413"/>
    </row>
    <row r="29" spans="1:6">
      <c r="A29" s="410" t="s">
        <v>283</v>
      </c>
      <c r="B29" s="411" t="s">
        <v>20</v>
      </c>
      <c r="C29" s="412">
        <v>1</v>
      </c>
      <c r="D29" s="410" t="s">
        <v>251</v>
      </c>
      <c r="E29" s="411" t="s">
        <v>20</v>
      </c>
      <c r="F29" s="413"/>
    </row>
    <row r="30" spans="1:6">
      <c r="A30" s="414" t="s">
        <v>284</v>
      </c>
      <c r="B30" s="415" t="s">
        <v>380</v>
      </c>
      <c r="C30" s="416">
        <v>1.0000000000000002</v>
      </c>
      <c r="D30" s="414" t="s">
        <v>251</v>
      </c>
      <c r="E30" s="415" t="s">
        <v>720</v>
      </c>
      <c r="F30" s="413"/>
    </row>
    <row r="31" spans="1:6">
      <c r="A31" s="410" t="s">
        <v>285</v>
      </c>
      <c r="B31" s="411" t="s">
        <v>21</v>
      </c>
      <c r="C31" s="412">
        <v>0.99999999999999989</v>
      </c>
      <c r="D31" s="410" t="s">
        <v>251</v>
      </c>
      <c r="E31" s="411" t="s">
        <v>21</v>
      </c>
      <c r="F31" s="413"/>
    </row>
    <row r="32" spans="1:6">
      <c r="A32" s="410" t="s">
        <v>286</v>
      </c>
      <c r="B32" s="411" t="s">
        <v>22</v>
      </c>
      <c r="C32" s="412">
        <v>1</v>
      </c>
      <c r="D32" s="410" t="s">
        <v>251</v>
      </c>
      <c r="E32" s="411" t="s">
        <v>22</v>
      </c>
      <c r="F32" s="413"/>
    </row>
    <row r="33" spans="1:6">
      <c r="A33" s="410" t="s">
        <v>287</v>
      </c>
      <c r="B33" s="411" t="s">
        <v>23</v>
      </c>
      <c r="C33" s="412">
        <v>1</v>
      </c>
      <c r="D33" s="410" t="s">
        <v>251</v>
      </c>
      <c r="E33" s="411" t="s">
        <v>23</v>
      </c>
      <c r="F33" s="413"/>
    </row>
    <row r="34" spans="1:6">
      <c r="A34" s="417" t="s">
        <v>288</v>
      </c>
      <c r="B34" s="418" t="s">
        <v>24</v>
      </c>
      <c r="C34" s="419">
        <v>1</v>
      </c>
      <c r="D34" s="417" t="s">
        <v>251</v>
      </c>
      <c r="E34" s="418" t="s">
        <v>24</v>
      </c>
      <c r="F34" s="413"/>
    </row>
    <row r="35" spans="1:6">
      <c r="A35" s="410" t="s">
        <v>289</v>
      </c>
      <c r="B35" s="411" t="s">
        <v>614</v>
      </c>
      <c r="C35" s="412">
        <v>0.99999999999999989</v>
      </c>
      <c r="D35" s="410" t="s">
        <v>251</v>
      </c>
      <c r="E35" s="411" t="s">
        <v>25</v>
      </c>
      <c r="F35" s="413"/>
    </row>
    <row r="36" spans="1:6">
      <c r="A36" s="410" t="s">
        <v>290</v>
      </c>
      <c r="B36" s="411" t="s">
        <v>26</v>
      </c>
      <c r="C36" s="412">
        <v>1</v>
      </c>
      <c r="D36" s="410" t="s">
        <v>251</v>
      </c>
      <c r="E36" s="411" t="s">
        <v>26</v>
      </c>
      <c r="F36" s="413"/>
    </row>
    <row r="37" spans="1:6">
      <c r="A37" s="410" t="s">
        <v>291</v>
      </c>
      <c r="B37" s="411" t="s">
        <v>27</v>
      </c>
      <c r="C37" s="412">
        <v>1</v>
      </c>
      <c r="D37" s="410" t="s">
        <v>251</v>
      </c>
      <c r="E37" s="411" t="s">
        <v>27</v>
      </c>
      <c r="F37" s="413"/>
    </row>
    <row r="38" spans="1:6">
      <c r="A38" s="410" t="s">
        <v>292</v>
      </c>
      <c r="B38" s="411" t="s">
        <v>28</v>
      </c>
      <c r="C38" s="412">
        <v>0.99999999999999967</v>
      </c>
      <c r="D38" s="410" t="s">
        <v>251</v>
      </c>
      <c r="E38" s="411" t="s">
        <v>28</v>
      </c>
      <c r="F38" s="413"/>
    </row>
    <row r="39" spans="1:6">
      <c r="A39" s="410" t="s">
        <v>293</v>
      </c>
      <c r="B39" s="411" t="s">
        <v>29</v>
      </c>
      <c r="C39" s="412">
        <v>0.99999999999999989</v>
      </c>
      <c r="D39" s="410" t="s">
        <v>251</v>
      </c>
      <c r="E39" s="411" t="s">
        <v>29</v>
      </c>
      <c r="F39" s="413"/>
    </row>
    <row r="40" spans="1:6">
      <c r="A40" s="414" t="s">
        <v>294</v>
      </c>
      <c r="B40" s="415" t="s">
        <v>30</v>
      </c>
      <c r="C40" s="416">
        <v>1</v>
      </c>
      <c r="D40" s="414" t="s">
        <v>251</v>
      </c>
      <c r="E40" s="415" t="s">
        <v>30</v>
      </c>
      <c r="F40" s="413"/>
    </row>
    <row r="41" spans="1:6">
      <c r="A41" s="410" t="s">
        <v>295</v>
      </c>
      <c r="B41" s="411" t="s">
        <v>31</v>
      </c>
      <c r="C41" s="412">
        <v>0.99999999999999989</v>
      </c>
      <c r="D41" s="410" t="s">
        <v>251</v>
      </c>
      <c r="E41" s="411" t="s">
        <v>31</v>
      </c>
      <c r="F41" s="413"/>
    </row>
    <row r="42" spans="1:6">
      <c r="A42" s="410" t="s">
        <v>296</v>
      </c>
      <c r="B42" s="411" t="s">
        <v>615</v>
      </c>
      <c r="C42" s="412">
        <v>1</v>
      </c>
      <c r="D42" s="410" t="s">
        <v>251</v>
      </c>
      <c r="E42" s="411" t="s">
        <v>32</v>
      </c>
      <c r="F42" s="413"/>
    </row>
    <row r="43" spans="1:6">
      <c r="A43" s="410" t="s">
        <v>297</v>
      </c>
      <c r="B43" s="411" t="s">
        <v>33</v>
      </c>
      <c r="C43" s="412">
        <v>1</v>
      </c>
      <c r="D43" s="410" t="s">
        <v>251</v>
      </c>
      <c r="E43" s="411" t="s">
        <v>33</v>
      </c>
      <c r="F43" s="413"/>
    </row>
    <row r="44" spans="1:6">
      <c r="A44" s="417" t="s">
        <v>298</v>
      </c>
      <c r="B44" s="418" t="s">
        <v>34</v>
      </c>
      <c r="C44" s="419">
        <v>1</v>
      </c>
      <c r="D44" s="417" t="s">
        <v>251</v>
      </c>
      <c r="E44" s="418" t="s">
        <v>34</v>
      </c>
      <c r="F44" s="413"/>
    </row>
    <row r="45" spans="1:6">
      <c r="A45" s="410" t="s">
        <v>299</v>
      </c>
      <c r="B45" s="411" t="s">
        <v>35</v>
      </c>
      <c r="C45" s="412">
        <v>0.99999999999999989</v>
      </c>
      <c r="D45" s="410" t="s">
        <v>251</v>
      </c>
      <c r="E45" s="411" t="s">
        <v>35</v>
      </c>
      <c r="F45" s="413"/>
    </row>
    <row r="46" spans="1:6">
      <c r="A46" s="410" t="s">
        <v>300</v>
      </c>
      <c r="B46" s="411" t="s">
        <v>616</v>
      </c>
      <c r="C46" s="412">
        <v>1</v>
      </c>
      <c r="D46" s="410" t="s">
        <v>251</v>
      </c>
      <c r="E46" s="411" t="s">
        <v>36</v>
      </c>
      <c r="F46" s="413"/>
    </row>
    <row r="47" spans="1:6">
      <c r="A47" s="410" t="s">
        <v>301</v>
      </c>
      <c r="B47" s="411" t="s">
        <v>37</v>
      </c>
      <c r="C47" s="412">
        <v>1</v>
      </c>
      <c r="D47" s="410" t="s">
        <v>251</v>
      </c>
      <c r="E47" s="411" t="s">
        <v>37</v>
      </c>
      <c r="F47" s="413"/>
    </row>
    <row r="48" spans="1:6">
      <c r="A48" s="410" t="s">
        <v>302</v>
      </c>
      <c r="B48" s="411" t="s">
        <v>381</v>
      </c>
      <c r="C48" s="412">
        <v>0.99999999999999989</v>
      </c>
      <c r="D48" s="410" t="s">
        <v>251</v>
      </c>
      <c r="E48" s="411" t="s">
        <v>633</v>
      </c>
      <c r="F48" s="413"/>
    </row>
    <row r="49" spans="1:6">
      <c r="A49" s="410" t="s">
        <v>303</v>
      </c>
      <c r="B49" s="411" t="s">
        <v>382</v>
      </c>
      <c r="C49" s="412">
        <v>0.99999999999999989</v>
      </c>
      <c r="D49" s="410" t="s">
        <v>251</v>
      </c>
      <c r="E49" s="411" t="s">
        <v>634</v>
      </c>
      <c r="F49" s="413"/>
    </row>
    <row r="50" spans="1:6">
      <c r="A50" s="414" t="s">
        <v>304</v>
      </c>
      <c r="B50" s="415" t="s">
        <v>383</v>
      </c>
      <c r="C50" s="416">
        <v>1</v>
      </c>
      <c r="D50" s="414" t="s">
        <v>251</v>
      </c>
      <c r="E50" s="415" t="s">
        <v>635</v>
      </c>
      <c r="F50" s="413"/>
    </row>
    <row r="51" spans="1:6">
      <c r="A51" s="410" t="s">
        <v>305</v>
      </c>
      <c r="B51" s="411" t="s">
        <v>384</v>
      </c>
      <c r="C51" s="412">
        <v>0.99999999999999967</v>
      </c>
      <c r="D51" s="410" t="s">
        <v>251</v>
      </c>
      <c r="E51" s="411" t="s">
        <v>721</v>
      </c>
      <c r="F51" s="413"/>
    </row>
    <row r="52" spans="1:6">
      <c r="A52" s="410" t="s">
        <v>306</v>
      </c>
      <c r="B52" s="411" t="s">
        <v>41</v>
      </c>
      <c r="C52" s="412">
        <v>1</v>
      </c>
      <c r="D52" s="410" t="s">
        <v>251</v>
      </c>
      <c r="E52" s="411" t="s">
        <v>636</v>
      </c>
      <c r="F52" s="413"/>
    </row>
    <row r="53" spans="1:6">
      <c r="A53" s="410" t="s">
        <v>307</v>
      </c>
      <c r="B53" s="411" t="s">
        <v>38</v>
      </c>
      <c r="C53" s="412">
        <v>1.0000000000000002</v>
      </c>
      <c r="D53" s="410" t="s">
        <v>251</v>
      </c>
      <c r="E53" s="411" t="s">
        <v>38</v>
      </c>
      <c r="F53" s="413"/>
    </row>
    <row r="54" spans="1:6">
      <c r="A54" s="417" t="s">
        <v>308</v>
      </c>
      <c r="B54" s="418" t="s">
        <v>40</v>
      </c>
      <c r="C54" s="419">
        <v>0.99999999999999989</v>
      </c>
      <c r="D54" s="417" t="s">
        <v>251</v>
      </c>
      <c r="E54" s="418" t="s">
        <v>40</v>
      </c>
      <c r="F54" s="413"/>
    </row>
    <row r="55" spans="1:6">
      <c r="A55" s="410" t="s">
        <v>309</v>
      </c>
      <c r="B55" s="411" t="s">
        <v>39</v>
      </c>
      <c r="C55" s="412">
        <v>1.0000000000000002</v>
      </c>
      <c r="D55" s="410" t="s">
        <v>251</v>
      </c>
      <c r="E55" s="411" t="s">
        <v>39</v>
      </c>
      <c r="F55" s="413"/>
    </row>
    <row r="56" spans="1:6">
      <c r="A56" s="410" t="s">
        <v>310</v>
      </c>
      <c r="B56" s="411" t="s">
        <v>385</v>
      </c>
      <c r="C56" s="412">
        <v>1</v>
      </c>
      <c r="D56" s="410" t="s">
        <v>251</v>
      </c>
      <c r="E56" s="411" t="s">
        <v>722</v>
      </c>
      <c r="F56" s="413"/>
    </row>
    <row r="57" spans="1:6">
      <c r="A57" s="410" t="s">
        <v>311</v>
      </c>
      <c r="B57" s="411" t="s">
        <v>607</v>
      </c>
      <c r="C57" s="412">
        <v>0.99999999999999967</v>
      </c>
      <c r="D57" s="410" t="s">
        <v>251</v>
      </c>
      <c r="E57" s="411" t="s">
        <v>637</v>
      </c>
      <c r="F57" s="413"/>
    </row>
    <row r="58" spans="1:6">
      <c r="A58" s="410" t="s">
        <v>312</v>
      </c>
      <c r="B58" s="411" t="s">
        <v>386</v>
      </c>
      <c r="C58" s="412">
        <v>1</v>
      </c>
      <c r="D58" s="410" t="s">
        <v>251</v>
      </c>
      <c r="E58" s="411" t="s">
        <v>723</v>
      </c>
      <c r="F58" s="413"/>
    </row>
    <row r="59" spans="1:6">
      <c r="A59" s="410" t="s">
        <v>313</v>
      </c>
      <c r="B59" s="411" t="s">
        <v>42</v>
      </c>
      <c r="C59" s="412">
        <v>0.99999999999999989</v>
      </c>
      <c r="D59" s="410" t="s">
        <v>251</v>
      </c>
      <c r="E59" s="411" t="s">
        <v>42</v>
      </c>
      <c r="F59" s="413"/>
    </row>
    <row r="60" spans="1:6">
      <c r="A60" s="414" t="s">
        <v>314</v>
      </c>
      <c r="B60" s="415" t="s">
        <v>43</v>
      </c>
      <c r="C60" s="416">
        <v>1</v>
      </c>
      <c r="D60" s="414" t="s">
        <v>251</v>
      </c>
      <c r="E60" s="415" t="s">
        <v>43</v>
      </c>
      <c r="F60" s="413"/>
    </row>
    <row r="61" spans="1:6">
      <c r="A61" s="410" t="s">
        <v>315</v>
      </c>
      <c r="B61" s="411" t="s">
        <v>387</v>
      </c>
      <c r="C61" s="412">
        <v>1</v>
      </c>
      <c r="D61" s="410" t="s">
        <v>251</v>
      </c>
      <c r="E61" s="411" t="s">
        <v>724</v>
      </c>
      <c r="F61" s="413"/>
    </row>
    <row r="62" spans="1:6">
      <c r="A62" s="410" t="s">
        <v>316</v>
      </c>
      <c r="B62" s="411" t="s">
        <v>44</v>
      </c>
      <c r="C62" s="412">
        <v>1</v>
      </c>
      <c r="D62" s="410" t="s">
        <v>251</v>
      </c>
      <c r="E62" s="411" t="s">
        <v>44</v>
      </c>
      <c r="F62" s="413"/>
    </row>
    <row r="63" spans="1:6">
      <c r="A63" s="410" t="s">
        <v>317</v>
      </c>
      <c r="B63" s="411" t="s">
        <v>45</v>
      </c>
      <c r="C63" s="412">
        <v>1.0000000000000002</v>
      </c>
      <c r="D63" s="410" t="s">
        <v>251</v>
      </c>
      <c r="E63" s="411" t="s">
        <v>45</v>
      </c>
      <c r="F63" s="413"/>
    </row>
    <row r="64" spans="1:6">
      <c r="A64" s="417" t="s">
        <v>318</v>
      </c>
      <c r="B64" s="418" t="s">
        <v>46</v>
      </c>
      <c r="C64" s="419">
        <v>1</v>
      </c>
      <c r="D64" s="417" t="s">
        <v>251</v>
      </c>
      <c r="E64" s="418" t="s">
        <v>46</v>
      </c>
      <c r="F64" s="413"/>
    </row>
    <row r="65" spans="1:6">
      <c r="A65" s="410" t="s">
        <v>319</v>
      </c>
      <c r="B65" s="411" t="s">
        <v>47</v>
      </c>
      <c r="C65" s="412">
        <v>1</v>
      </c>
      <c r="D65" s="410" t="s">
        <v>251</v>
      </c>
      <c r="E65" s="411" t="s">
        <v>46</v>
      </c>
      <c r="F65" s="413"/>
    </row>
    <row r="66" spans="1:6">
      <c r="A66" s="410" t="s">
        <v>320</v>
      </c>
      <c r="B66" s="411" t="s">
        <v>48</v>
      </c>
      <c r="C66" s="412">
        <v>1</v>
      </c>
      <c r="D66" s="410" t="s">
        <v>253</v>
      </c>
      <c r="E66" s="411" t="s">
        <v>725</v>
      </c>
      <c r="F66" s="413"/>
    </row>
    <row r="67" spans="1:6">
      <c r="A67" s="410" t="s">
        <v>321</v>
      </c>
      <c r="B67" s="411" t="s">
        <v>49</v>
      </c>
      <c r="C67" s="412">
        <v>1</v>
      </c>
      <c r="D67" s="410" t="s">
        <v>253</v>
      </c>
      <c r="E67" s="411" t="s">
        <v>726</v>
      </c>
      <c r="F67" s="413"/>
    </row>
    <row r="68" spans="1:6">
      <c r="A68" s="410" t="s">
        <v>322</v>
      </c>
      <c r="B68" s="411" t="s">
        <v>50</v>
      </c>
      <c r="C68" s="412">
        <v>1</v>
      </c>
      <c r="D68" s="410" t="s">
        <v>253</v>
      </c>
      <c r="E68" s="411" t="s">
        <v>727</v>
      </c>
      <c r="F68" s="413"/>
    </row>
    <row r="69" spans="1:6">
      <c r="A69" s="410" t="s">
        <v>323</v>
      </c>
      <c r="B69" s="411" t="s">
        <v>51</v>
      </c>
      <c r="C69" s="412">
        <v>1</v>
      </c>
      <c r="D69" s="410" t="s">
        <v>253</v>
      </c>
      <c r="E69" s="411" t="s">
        <v>728</v>
      </c>
      <c r="F69" s="413"/>
    </row>
    <row r="70" spans="1:6">
      <c r="A70" s="414" t="s">
        <v>324</v>
      </c>
      <c r="B70" s="415" t="s">
        <v>712</v>
      </c>
      <c r="C70" s="416">
        <v>1</v>
      </c>
      <c r="D70" s="414" t="s">
        <v>247</v>
      </c>
      <c r="E70" s="415" t="s">
        <v>729</v>
      </c>
      <c r="F70" s="413"/>
    </row>
    <row r="71" spans="1:6">
      <c r="A71" s="410" t="s">
        <v>325</v>
      </c>
      <c r="B71" s="411" t="s">
        <v>52</v>
      </c>
      <c r="C71" s="412">
        <v>1</v>
      </c>
      <c r="D71" s="410" t="s">
        <v>247</v>
      </c>
      <c r="E71" s="411" t="s">
        <v>730</v>
      </c>
      <c r="F71" s="413"/>
    </row>
    <row r="72" spans="1:6">
      <c r="A72" s="410" t="s">
        <v>326</v>
      </c>
      <c r="B72" s="411" t="s">
        <v>53</v>
      </c>
      <c r="C72" s="412">
        <v>1</v>
      </c>
      <c r="D72" s="410" t="s">
        <v>247</v>
      </c>
      <c r="E72" s="411" t="s">
        <v>53</v>
      </c>
      <c r="F72" s="413"/>
    </row>
    <row r="73" spans="1:6">
      <c r="A73" s="410" t="s">
        <v>327</v>
      </c>
      <c r="B73" s="411" t="s">
        <v>54</v>
      </c>
      <c r="C73" s="412">
        <v>1</v>
      </c>
      <c r="D73" s="410" t="s">
        <v>245</v>
      </c>
      <c r="E73" s="411" t="s">
        <v>54</v>
      </c>
      <c r="F73" s="413"/>
    </row>
    <row r="74" spans="1:6">
      <c r="A74" s="417" t="s">
        <v>328</v>
      </c>
      <c r="B74" s="418" t="s">
        <v>55</v>
      </c>
      <c r="C74" s="419">
        <v>1</v>
      </c>
      <c r="D74" s="417" t="s">
        <v>245</v>
      </c>
      <c r="E74" s="418" t="s">
        <v>731</v>
      </c>
      <c r="F74" s="413"/>
    </row>
    <row r="75" spans="1:6">
      <c r="A75" s="410" t="s">
        <v>329</v>
      </c>
      <c r="B75" s="411" t="s">
        <v>56</v>
      </c>
      <c r="C75" s="412">
        <v>1</v>
      </c>
      <c r="D75" s="410" t="s">
        <v>245</v>
      </c>
      <c r="E75" s="411" t="s">
        <v>56</v>
      </c>
      <c r="F75" s="413"/>
    </row>
    <row r="76" spans="1:6">
      <c r="A76" s="410" t="s">
        <v>330</v>
      </c>
      <c r="B76" s="411" t="s">
        <v>57</v>
      </c>
      <c r="C76" s="412">
        <v>1</v>
      </c>
      <c r="D76" s="410" t="s">
        <v>245</v>
      </c>
      <c r="E76" s="411" t="s">
        <v>174</v>
      </c>
      <c r="F76" s="413"/>
    </row>
    <row r="77" spans="1:6">
      <c r="A77" s="410" t="s">
        <v>331</v>
      </c>
      <c r="B77" s="411" t="s">
        <v>58</v>
      </c>
      <c r="C77" s="412">
        <v>1</v>
      </c>
      <c r="D77" s="410" t="s">
        <v>248</v>
      </c>
      <c r="E77" s="411" t="s">
        <v>254</v>
      </c>
      <c r="F77" s="413"/>
    </row>
    <row r="78" spans="1:6">
      <c r="A78" s="410" t="s">
        <v>332</v>
      </c>
      <c r="B78" s="411" t="s">
        <v>59</v>
      </c>
      <c r="C78" s="412">
        <v>1</v>
      </c>
      <c r="D78" s="410" t="s">
        <v>248</v>
      </c>
      <c r="E78" s="411" t="s">
        <v>255</v>
      </c>
      <c r="F78" s="413"/>
    </row>
    <row r="79" spans="1:6">
      <c r="A79" s="410" t="s">
        <v>333</v>
      </c>
      <c r="B79" s="411" t="s">
        <v>60</v>
      </c>
      <c r="C79" s="412">
        <v>1</v>
      </c>
      <c r="D79" s="410" t="s">
        <v>245</v>
      </c>
      <c r="E79" s="411" t="s">
        <v>491</v>
      </c>
      <c r="F79" s="413"/>
    </row>
    <row r="80" spans="1:6">
      <c r="A80" s="414" t="s">
        <v>334</v>
      </c>
      <c r="B80" s="415" t="s">
        <v>388</v>
      </c>
      <c r="C80" s="416">
        <v>1</v>
      </c>
      <c r="D80" s="414" t="s">
        <v>245</v>
      </c>
      <c r="E80" s="415" t="s">
        <v>492</v>
      </c>
      <c r="F80" s="413"/>
    </row>
    <row r="81" spans="1:6">
      <c r="A81" s="410" t="s">
        <v>335</v>
      </c>
      <c r="B81" s="411" t="s">
        <v>62</v>
      </c>
      <c r="C81" s="412">
        <v>1</v>
      </c>
      <c r="D81" s="410" t="s">
        <v>245</v>
      </c>
      <c r="E81" s="411" t="s">
        <v>492</v>
      </c>
      <c r="F81" s="413"/>
    </row>
    <row r="82" spans="1:6">
      <c r="A82" s="410" t="s">
        <v>336</v>
      </c>
      <c r="B82" s="411" t="s">
        <v>63</v>
      </c>
      <c r="C82" s="412">
        <v>1</v>
      </c>
      <c r="D82" s="410" t="s">
        <v>245</v>
      </c>
      <c r="E82" s="411" t="s">
        <v>490</v>
      </c>
      <c r="F82" s="413"/>
    </row>
    <row r="83" spans="1:6">
      <c r="A83" s="410" t="s">
        <v>337</v>
      </c>
      <c r="B83" s="411" t="s">
        <v>64</v>
      </c>
      <c r="C83" s="412">
        <v>1</v>
      </c>
      <c r="D83" s="410" t="s">
        <v>245</v>
      </c>
      <c r="E83" s="411" t="s">
        <v>638</v>
      </c>
      <c r="F83" s="413"/>
    </row>
    <row r="84" spans="1:6">
      <c r="A84" s="417" t="s">
        <v>338</v>
      </c>
      <c r="B84" s="418" t="s">
        <v>65</v>
      </c>
      <c r="C84" s="419">
        <v>1</v>
      </c>
      <c r="D84" s="417" t="s">
        <v>245</v>
      </c>
      <c r="E84" s="418" t="s">
        <v>639</v>
      </c>
      <c r="F84" s="413"/>
    </row>
    <row r="85" spans="1:6">
      <c r="A85" s="410" t="s">
        <v>339</v>
      </c>
      <c r="B85" s="411" t="s">
        <v>66</v>
      </c>
      <c r="C85" s="412">
        <v>1</v>
      </c>
      <c r="D85" s="410" t="s">
        <v>245</v>
      </c>
      <c r="E85" s="411" t="s">
        <v>66</v>
      </c>
      <c r="F85" s="413"/>
    </row>
    <row r="86" spans="1:6">
      <c r="A86" s="410" t="s">
        <v>340</v>
      </c>
      <c r="B86" s="411" t="s">
        <v>389</v>
      </c>
      <c r="C86" s="412">
        <v>1</v>
      </c>
      <c r="D86" s="410" t="s">
        <v>245</v>
      </c>
      <c r="E86" s="411" t="s">
        <v>640</v>
      </c>
      <c r="F86" s="413"/>
    </row>
    <row r="87" spans="1:6">
      <c r="A87" s="410" t="s">
        <v>341</v>
      </c>
      <c r="B87" s="411" t="s">
        <v>390</v>
      </c>
      <c r="C87" s="412">
        <v>1</v>
      </c>
      <c r="D87" s="410" t="s">
        <v>245</v>
      </c>
      <c r="E87" s="411" t="s">
        <v>641</v>
      </c>
      <c r="F87" s="413"/>
    </row>
    <row r="88" spans="1:6">
      <c r="A88" s="410" t="s">
        <v>342</v>
      </c>
      <c r="B88" s="411" t="s">
        <v>67</v>
      </c>
      <c r="C88" s="412">
        <v>1</v>
      </c>
      <c r="D88" s="410" t="s">
        <v>245</v>
      </c>
      <c r="E88" s="411" t="s">
        <v>67</v>
      </c>
      <c r="F88" s="413"/>
    </row>
    <row r="89" spans="1:6">
      <c r="A89" s="410" t="s">
        <v>343</v>
      </c>
      <c r="B89" s="411" t="s">
        <v>68</v>
      </c>
      <c r="C89" s="412">
        <v>1</v>
      </c>
      <c r="D89" s="410" t="s">
        <v>245</v>
      </c>
      <c r="E89" s="411" t="s">
        <v>483</v>
      </c>
      <c r="F89" s="413"/>
    </row>
    <row r="90" spans="1:6">
      <c r="A90" s="414" t="s">
        <v>344</v>
      </c>
      <c r="B90" s="415" t="s">
        <v>69</v>
      </c>
      <c r="C90" s="416">
        <v>1</v>
      </c>
      <c r="D90" s="414" t="s">
        <v>245</v>
      </c>
      <c r="E90" s="415" t="s">
        <v>484</v>
      </c>
      <c r="F90" s="413"/>
    </row>
    <row r="91" spans="1:6">
      <c r="A91" s="410" t="s">
        <v>345</v>
      </c>
      <c r="B91" s="411" t="s">
        <v>70</v>
      </c>
      <c r="C91" s="412">
        <v>1</v>
      </c>
      <c r="D91" s="410" t="s">
        <v>245</v>
      </c>
      <c r="E91" s="411" t="s">
        <v>485</v>
      </c>
      <c r="F91" s="413"/>
    </row>
    <row r="92" spans="1:6">
      <c r="A92" s="410" t="s">
        <v>346</v>
      </c>
      <c r="B92" s="411" t="s">
        <v>391</v>
      </c>
      <c r="C92" s="412">
        <v>1</v>
      </c>
      <c r="D92" s="410" t="s">
        <v>245</v>
      </c>
      <c r="E92" s="411" t="s">
        <v>642</v>
      </c>
      <c r="F92" s="413"/>
    </row>
    <row r="93" spans="1:6">
      <c r="A93" s="410" t="s">
        <v>347</v>
      </c>
      <c r="B93" s="411" t="s">
        <v>71</v>
      </c>
      <c r="C93" s="412">
        <v>1</v>
      </c>
      <c r="D93" s="410" t="s">
        <v>248</v>
      </c>
      <c r="E93" s="411" t="s">
        <v>488</v>
      </c>
      <c r="F93" s="413"/>
    </row>
    <row r="94" spans="1:6">
      <c r="A94" s="417" t="s">
        <v>348</v>
      </c>
      <c r="B94" s="418" t="s">
        <v>72</v>
      </c>
      <c r="C94" s="419">
        <v>1</v>
      </c>
      <c r="D94" s="417" t="s">
        <v>248</v>
      </c>
      <c r="E94" s="418" t="s">
        <v>72</v>
      </c>
      <c r="F94" s="413"/>
    </row>
    <row r="95" spans="1:6">
      <c r="A95" s="410" t="s">
        <v>349</v>
      </c>
      <c r="B95" s="411" t="s">
        <v>73</v>
      </c>
      <c r="C95" s="412">
        <v>1</v>
      </c>
      <c r="D95" s="410" t="s">
        <v>245</v>
      </c>
      <c r="E95" s="411" t="s">
        <v>731</v>
      </c>
      <c r="F95" s="413"/>
    </row>
    <row r="96" spans="1:6">
      <c r="A96" s="410" t="s">
        <v>350</v>
      </c>
      <c r="B96" s="411" t="s">
        <v>392</v>
      </c>
      <c r="C96" s="412">
        <v>1</v>
      </c>
      <c r="D96" s="410" t="s">
        <v>248</v>
      </c>
      <c r="E96" s="411" t="s">
        <v>732</v>
      </c>
      <c r="F96" s="413"/>
    </row>
    <row r="97" spans="1:6">
      <c r="A97" s="410" t="s">
        <v>351</v>
      </c>
      <c r="B97" s="411" t="s">
        <v>393</v>
      </c>
      <c r="C97" s="412">
        <v>1</v>
      </c>
      <c r="D97" s="410" t="s">
        <v>248</v>
      </c>
      <c r="E97" s="411" t="s">
        <v>732</v>
      </c>
      <c r="F97" s="413"/>
    </row>
    <row r="98" spans="1:6">
      <c r="A98" s="410" t="s">
        <v>352</v>
      </c>
      <c r="B98" s="411" t="s">
        <v>394</v>
      </c>
      <c r="C98" s="412">
        <v>1</v>
      </c>
      <c r="D98" s="410" t="s">
        <v>248</v>
      </c>
      <c r="E98" s="411" t="s">
        <v>493</v>
      </c>
      <c r="F98" s="413"/>
    </row>
    <row r="99" spans="1:6">
      <c r="A99" s="410" t="s">
        <v>353</v>
      </c>
      <c r="B99" s="411" t="s">
        <v>74</v>
      </c>
      <c r="C99" s="412">
        <v>1</v>
      </c>
      <c r="D99" s="410" t="s">
        <v>248</v>
      </c>
      <c r="E99" s="411" t="s">
        <v>256</v>
      </c>
      <c r="F99" s="413"/>
    </row>
    <row r="100" spans="1:6">
      <c r="A100" s="414" t="s">
        <v>354</v>
      </c>
      <c r="B100" s="415" t="s">
        <v>601</v>
      </c>
      <c r="C100" s="416">
        <v>1</v>
      </c>
      <c r="D100" s="414" t="s">
        <v>248</v>
      </c>
      <c r="E100" s="415" t="s">
        <v>488</v>
      </c>
      <c r="F100" s="413"/>
    </row>
    <row r="101" spans="1:6">
      <c r="A101" s="410" t="s">
        <v>355</v>
      </c>
      <c r="B101" s="411" t="s">
        <v>76</v>
      </c>
      <c r="C101" s="412">
        <v>1</v>
      </c>
      <c r="D101" s="410" t="s">
        <v>245</v>
      </c>
      <c r="E101" s="411" t="s">
        <v>733</v>
      </c>
      <c r="F101" s="413"/>
    </row>
    <row r="102" spans="1:6">
      <c r="A102" s="410" t="s">
        <v>356</v>
      </c>
      <c r="B102" s="411" t="s">
        <v>75</v>
      </c>
      <c r="C102" s="412">
        <v>1</v>
      </c>
      <c r="D102" s="410" t="s">
        <v>245</v>
      </c>
      <c r="E102" s="411" t="s">
        <v>486</v>
      </c>
      <c r="F102" s="413"/>
    </row>
    <row r="103" spans="1:6">
      <c r="A103" s="410" t="s">
        <v>357</v>
      </c>
      <c r="B103" s="411" t="s">
        <v>257</v>
      </c>
      <c r="C103" s="412">
        <v>1</v>
      </c>
      <c r="D103" s="410" t="s">
        <v>245</v>
      </c>
      <c r="E103" s="411" t="s">
        <v>487</v>
      </c>
      <c r="F103" s="413"/>
    </row>
    <row r="104" spans="1:6">
      <c r="A104" s="417" t="s">
        <v>358</v>
      </c>
      <c r="B104" s="418" t="s">
        <v>77</v>
      </c>
      <c r="C104" s="419">
        <v>1.0000000000000002</v>
      </c>
      <c r="D104" s="417" t="s">
        <v>245</v>
      </c>
      <c r="E104" s="418" t="s">
        <v>734</v>
      </c>
      <c r="F104" s="413"/>
    </row>
    <row r="105" spans="1:6">
      <c r="A105" s="414" t="s">
        <v>359</v>
      </c>
      <c r="B105" s="415" t="s">
        <v>79</v>
      </c>
      <c r="C105" s="416">
        <v>1</v>
      </c>
      <c r="D105" s="414" t="s">
        <v>248</v>
      </c>
      <c r="E105" s="415" t="s">
        <v>258</v>
      </c>
      <c r="F105" s="413"/>
    </row>
    <row r="106" spans="1:6">
      <c r="A106" s="410" t="s">
        <v>360</v>
      </c>
      <c r="B106" s="411" t="s">
        <v>395</v>
      </c>
      <c r="C106" s="412">
        <v>1</v>
      </c>
      <c r="D106" s="410" t="s">
        <v>248</v>
      </c>
      <c r="E106" s="411" t="s">
        <v>735</v>
      </c>
      <c r="F106" s="413"/>
    </row>
    <row r="107" spans="1:6">
      <c r="A107" s="410" t="s">
        <v>361</v>
      </c>
      <c r="B107" s="411" t="s">
        <v>80</v>
      </c>
      <c r="C107" s="412">
        <v>1</v>
      </c>
      <c r="D107" s="410" t="s">
        <v>248</v>
      </c>
      <c r="E107" s="411" t="s">
        <v>736</v>
      </c>
      <c r="F107" s="413"/>
    </row>
    <row r="108" spans="1:6">
      <c r="A108" s="410" t="s">
        <v>362</v>
      </c>
      <c r="B108" s="411" t="s">
        <v>78</v>
      </c>
      <c r="C108" s="412">
        <v>1</v>
      </c>
      <c r="D108" s="410" t="s">
        <v>248</v>
      </c>
      <c r="E108" s="411" t="s">
        <v>737</v>
      </c>
      <c r="F108" s="413"/>
    </row>
    <row r="109" spans="1:6">
      <c r="A109" s="410" t="s">
        <v>683</v>
      </c>
      <c r="B109" s="411" t="s">
        <v>714</v>
      </c>
      <c r="C109" s="412">
        <v>1</v>
      </c>
      <c r="D109" s="410" t="s">
        <v>245</v>
      </c>
      <c r="E109" s="411" t="s">
        <v>246</v>
      </c>
      <c r="F109" s="413"/>
    </row>
    <row r="110" spans="1:6">
      <c r="A110" s="414" t="s">
        <v>363</v>
      </c>
      <c r="B110" s="415" t="s">
        <v>81</v>
      </c>
      <c r="C110" s="416">
        <v>1</v>
      </c>
      <c r="D110" s="414" t="s">
        <v>248</v>
      </c>
      <c r="E110" s="415" t="s">
        <v>488</v>
      </c>
      <c r="F110" s="413"/>
    </row>
    <row r="111" spans="1:6">
      <c r="A111" s="410" t="s">
        <v>364</v>
      </c>
      <c r="B111" s="411" t="s">
        <v>82</v>
      </c>
      <c r="C111" s="412">
        <v>1</v>
      </c>
      <c r="D111" s="410" t="s">
        <v>248</v>
      </c>
      <c r="E111" s="411" t="s">
        <v>489</v>
      </c>
      <c r="F111" s="413"/>
    </row>
    <row r="112" spans="1:6">
      <c r="A112" s="420" t="s">
        <v>365</v>
      </c>
      <c r="B112" s="421" t="s">
        <v>83</v>
      </c>
      <c r="C112" s="422">
        <v>1</v>
      </c>
      <c r="D112" s="420" t="s">
        <v>245</v>
      </c>
      <c r="E112" s="421" t="s">
        <v>731</v>
      </c>
      <c r="F112" s="413"/>
    </row>
    <row r="113" spans="1:6">
      <c r="A113" s="413"/>
      <c r="B113" s="413"/>
      <c r="C113" s="413">
        <f>COUNTA($A$4:C$4)+COUNTBLANK($A$4:C$4)</f>
        <v>3</v>
      </c>
      <c r="D113" s="413">
        <f>COUNTA($A$4:D$4)+COUNTBLANK($A$4:D$4)</f>
        <v>4</v>
      </c>
      <c r="E113" s="413">
        <f>COUNTA($A$4:E$4)+COUNTBLANK($A$4:E$4)</f>
        <v>5</v>
      </c>
      <c r="F113" s="413"/>
    </row>
    <row r="114" spans="1:6">
      <c r="E114" s="423"/>
      <c r="F114" s="413"/>
    </row>
    <row r="115" spans="1:6">
      <c r="D115" s="424" t="s">
        <v>242</v>
      </c>
      <c r="E115" s="425" t="s">
        <v>687</v>
      </c>
      <c r="F115" s="423"/>
    </row>
    <row r="116" spans="1:6">
      <c r="D116" s="424" t="s">
        <v>247</v>
      </c>
      <c r="E116" s="425" t="s">
        <v>738</v>
      </c>
      <c r="F116" s="425"/>
    </row>
    <row r="117" spans="1:6">
      <c r="D117" s="424" t="s">
        <v>250</v>
      </c>
      <c r="E117" s="425" t="s">
        <v>739</v>
      </c>
      <c r="F117" s="425"/>
    </row>
    <row r="118" spans="1:6" ht="26.4">
      <c r="D118" s="424" t="s">
        <v>251</v>
      </c>
      <c r="E118" s="425" t="s">
        <v>740</v>
      </c>
      <c r="F118" s="425"/>
    </row>
    <row r="119" spans="1:6">
      <c r="D119" s="424" t="s">
        <v>253</v>
      </c>
      <c r="E119" s="425" t="s">
        <v>741</v>
      </c>
      <c r="F119" s="425"/>
    </row>
    <row r="120" spans="1:6">
      <c r="D120" s="424" t="s">
        <v>245</v>
      </c>
      <c r="E120" s="425" t="s">
        <v>742</v>
      </c>
      <c r="F120" s="425"/>
    </row>
    <row r="121" spans="1:6">
      <c r="D121" s="424" t="s">
        <v>248</v>
      </c>
      <c r="E121" s="425" t="s">
        <v>743</v>
      </c>
      <c r="F121" s="425"/>
    </row>
    <row r="122" spans="1:6">
      <c r="F122" s="425"/>
    </row>
  </sheetData>
  <mergeCells count="1">
    <mergeCell ref="A4:B4"/>
  </mergeCells>
  <phoneticPr fontId="3"/>
  <pageMargins left="0.70866141732283472" right="0.62992125984251968" top="0.74803149606299213" bottom="0.74803149606299213" header="0.31496062992125984" footer="0.31496062992125984"/>
  <pageSetup paperSize="9" scale="37" orientation="portrait" cellComments="asDisplayed" r:id="rId1"/>
  <headerFooter scaleWithDoc="0">
    <oddHeader>&amp;L&amp;A</oddHeader>
    <oddFooter>&amp;R&amp;F&amp;A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DU123"/>
  <sheetViews>
    <sheetView view="pageBreakPreview" zoomScaleNormal="85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426"/>
    <col min="2" max="2" width="35.6640625" style="427" customWidth="1"/>
    <col min="3" max="126" width="12.6640625" style="297" customWidth="1"/>
    <col min="127" max="16384" width="9.109375" style="297"/>
  </cols>
  <sheetData>
    <row r="1" spans="1:125" ht="16.2">
      <c r="C1" s="271" t="str">
        <f>与件データ!$A$1</f>
        <v>令和２年（２０２０年）岐阜県産業連関表による経済波及効果分析システム（Ripple2025）</v>
      </c>
    </row>
    <row r="2" spans="1:125" ht="16.2">
      <c r="C2" s="271" t="s">
        <v>688</v>
      </c>
      <c r="DI2" s="336"/>
    </row>
    <row r="3" spans="1:125" s="426" customFormat="1">
      <c r="A3" s="428"/>
      <c r="B3" s="429"/>
      <c r="C3" s="430" t="s">
        <v>259</v>
      </c>
      <c r="D3" s="431" t="s">
        <v>260</v>
      </c>
      <c r="E3" s="431" t="s">
        <v>261</v>
      </c>
      <c r="F3" s="431" t="s">
        <v>262</v>
      </c>
      <c r="G3" s="431" t="s">
        <v>263</v>
      </c>
      <c r="H3" s="431" t="s">
        <v>264</v>
      </c>
      <c r="I3" s="431" t="s">
        <v>265</v>
      </c>
      <c r="J3" s="431" t="s">
        <v>266</v>
      </c>
      <c r="K3" s="431" t="s">
        <v>267</v>
      </c>
      <c r="L3" s="431" t="s">
        <v>268</v>
      </c>
      <c r="M3" s="431" t="s">
        <v>269</v>
      </c>
      <c r="N3" s="431" t="s">
        <v>270</v>
      </c>
      <c r="O3" s="431" t="s">
        <v>271</v>
      </c>
      <c r="P3" s="431" t="s">
        <v>272</v>
      </c>
      <c r="Q3" s="431" t="s">
        <v>273</v>
      </c>
      <c r="R3" s="431" t="s">
        <v>274</v>
      </c>
      <c r="S3" s="431" t="s">
        <v>275</v>
      </c>
      <c r="T3" s="431" t="s">
        <v>276</v>
      </c>
      <c r="U3" s="431" t="s">
        <v>277</v>
      </c>
      <c r="V3" s="431" t="s">
        <v>278</v>
      </c>
      <c r="W3" s="431" t="s">
        <v>279</v>
      </c>
      <c r="X3" s="431" t="s">
        <v>280</v>
      </c>
      <c r="Y3" s="431" t="s">
        <v>281</v>
      </c>
      <c r="Z3" s="431" t="s">
        <v>282</v>
      </c>
      <c r="AA3" s="431" t="s">
        <v>283</v>
      </c>
      <c r="AB3" s="431" t="s">
        <v>284</v>
      </c>
      <c r="AC3" s="431" t="s">
        <v>285</v>
      </c>
      <c r="AD3" s="431" t="s">
        <v>286</v>
      </c>
      <c r="AE3" s="431" t="s">
        <v>287</v>
      </c>
      <c r="AF3" s="431" t="s">
        <v>288</v>
      </c>
      <c r="AG3" s="431" t="s">
        <v>289</v>
      </c>
      <c r="AH3" s="431" t="s">
        <v>290</v>
      </c>
      <c r="AI3" s="431" t="s">
        <v>291</v>
      </c>
      <c r="AJ3" s="431" t="s">
        <v>292</v>
      </c>
      <c r="AK3" s="431" t="s">
        <v>293</v>
      </c>
      <c r="AL3" s="431" t="s">
        <v>294</v>
      </c>
      <c r="AM3" s="431" t="s">
        <v>295</v>
      </c>
      <c r="AN3" s="431" t="s">
        <v>296</v>
      </c>
      <c r="AO3" s="431" t="s">
        <v>297</v>
      </c>
      <c r="AP3" s="431" t="s">
        <v>298</v>
      </c>
      <c r="AQ3" s="431" t="s">
        <v>299</v>
      </c>
      <c r="AR3" s="431" t="s">
        <v>300</v>
      </c>
      <c r="AS3" s="431" t="s">
        <v>301</v>
      </c>
      <c r="AT3" s="431" t="s">
        <v>302</v>
      </c>
      <c r="AU3" s="431" t="s">
        <v>303</v>
      </c>
      <c r="AV3" s="431" t="s">
        <v>304</v>
      </c>
      <c r="AW3" s="431" t="s">
        <v>305</v>
      </c>
      <c r="AX3" s="431" t="s">
        <v>306</v>
      </c>
      <c r="AY3" s="431" t="s">
        <v>307</v>
      </c>
      <c r="AZ3" s="431" t="s">
        <v>308</v>
      </c>
      <c r="BA3" s="431" t="s">
        <v>309</v>
      </c>
      <c r="BB3" s="431" t="s">
        <v>310</v>
      </c>
      <c r="BC3" s="431" t="s">
        <v>311</v>
      </c>
      <c r="BD3" s="431" t="s">
        <v>312</v>
      </c>
      <c r="BE3" s="431" t="s">
        <v>313</v>
      </c>
      <c r="BF3" s="431" t="s">
        <v>314</v>
      </c>
      <c r="BG3" s="431" t="s">
        <v>315</v>
      </c>
      <c r="BH3" s="431" t="s">
        <v>316</v>
      </c>
      <c r="BI3" s="431" t="s">
        <v>317</v>
      </c>
      <c r="BJ3" s="431" t="s">
        <v>318</v>
      </c>
      <c r="BK3" s="431" t="s">
        <v>319</v>
      </c>
      <c r="BL3" s="431" t="s">
        <v>320</v>
      </c>
      <c r="BM3" s="431" t="s">
        <v>321</v>
      </c>
      <c r="BN3" s="431" t="s">
        <v>322</v>
      </c>
      <c r="BO3" s="431" t="s">
        <v>323</v>
      </c>
      <c r="BP3" s="431" t="s">
        <v>324</v>
      </c>
      <c r="BQ3" s="431" t="s">
        <v>325</v>
      </c>
      <c r="BR3" s="431" t="s">
        <v>326</v>
      </c>
      <c r="BS3" s="431" t="s">
        <v>327</v>
      </c>
      <c r="BT3" s="431" t="s">
        <v>328</v>
      </c>
      <c r="BU3" s="431" t="s">
        <v>329</v>
      </c>
      <c r="BV3" s="431" t="s">
        <v>330</v>
      </c>
      <c r="BW3" s="431" t="s">
        <v>331</v>
      </c>
      <c r="BX3" s="431" t="s">
        <v>332</v>
      </c>
      <c r="BY3" s="431" t="s">
        <v>333</v>
      </c>
      <c r="BZ3" s="431" t="s">
        <v>334</v>
      </c>
      <c r="CA3" s="431" t="s">
        <v>335</v>
      </c>
      <c r="CB3" s="431" t="s">
        <v>336</v>
      </c>
      <c r="CC3" s="431" t="s">
        <v>337</v>
      </c>
      <c r="CD3" s="431" t="s">
        <v>338</v>
      </c>
      <c r="CE3" s="431" t="s">
        <v>339</v>
      </c>
      <c r="CF3" s="431" t="s">
        <v>340</v>
      </c>
      <c r="CG3" s="431" t="s">
        <v>341</v>
      </c>
      <c r="CH3" s="431" t="s">
        <v>342</v>
      </c>
      <c r="CI3" s="431" t="s">
        <v>343</v>
      </c>
      <c r="CJ3" s="431" t="s">
        <v>344</v>
      </c>
      <c r="CK3" s="431" t="s">
        <v>345</v>
      </c>
      <c r="CL3" s="431" t="s">
        <v>346</v>
      </c>
      <c r="CM3" s="431" t="s">
        <v>347</v>
      </c>
      <c r="CN3" s="431" t="s">
        <v>348</v>
      </c>
      <c r="CO3" s="431" t="s">
        <v>349</v>
      </c>
      <c r="CP3" s="431" t="s">
        <v>350</v>
      </c>
      <c r="CQ3" s="431" t="s">
        <v>351</v>
      </c>
      <c r="CR3" s="431" t="s">
        <v>352</v>
      </c>
      <c r="CS3" s="431" t="s">
        <v>353</v>
      </c>
      <c r="CT3" s="431" t="s">
        <v>354</v>
      </c>
      <c r="CU3" s="431" t="s">
        <v>355</v>
      </c>
      <c r="CV3" s="431" t="s">
        <v>356</v>
      </c>
      <c r="CW3" s="431" t="s">
        <v>357</v>
      </c>
      <c r="CX3" s="431" t="s">
        <v>358</v>
      </c>
      <c r="CY3" s="431" t="s">
        <v>359</v>
      </c>
      <c r="CZ3" s="431" t="s">
        <v>360</v>
      </c>
      <c r="DA3" s="431" t="s">
        <v>361</v>
      </c>
      <c r="DB3" s="431" t="s">
        <v>362</v>
      </c>
      <c r="DC3" s="431" t="s">
        <v>683</v>
      </c>
      <c r="DD3" s="431" t="s">
        <v>363</v>
      </c>
      <c r="DE3" s="431" t="s">
        <v>364</v>
      </c>
      <c r="DF3" s="432" t="s">
        <v>365</v>
      </c>
      <c r="DG3" s="433"/>
      <c r="DH3" s="430" t="s">
        <v>367</v>
      </c>
      <c r="DI3" s="431" t="s">
        <v>368</v>
      </c>
      <c r="DJ3" s="431" t="s">
        <v>369</v>
      </c>
      <c r="DK3" s="431" t="s">
        <v>370</v>
      </c>
      <c r="DL3" s="431" t="s">
        <v>371</v>
      </c>
      <c r="DM3" s="431" t="s">
        <v>372</v>
      </c>
      <c r="DN3" s="431" t="s">
        <v>373</v>
      </c>
      <c r="DO3" s="433" t="s">
        <v>475</v>
      </c>
      <c r="DP3" s="433" t="s">
        <v>476</v>
      </c>
      <c r="DQ3" s="430" t="s">
        <v>374</v>
      </c>
      <c r="DR3" s="433" t="s">
        <v>375</v>
      </c>
      <c r="DS3" s="433">
        <v>811</v>
      </c>
      <c r="DT3" s="432">
        <v>812</v>
      </c>
      <c r="DU3" s="433" t="s">
        <v>376</v>
      </c>
    </row>
    <row r="4" spans="1:125" s="291" customFormat="1" ht="66">
      <c r="A4" s="434"/>
      <c r="B4" s="435"/>
      <c r="C4" s="436" t="s">
        <v>497</v>
      </c>
      <c r="D4" s="437" t="s">
        <v>498</v>
      </c>
      <c r="E4" s="437" t="s">
        <v>499</v>
      </c>
      <c r="F4" s="437" t="s">
        <v>500</v>
      </c>
      <c r="G4" s="437" t="s">
        <v>501</v>
      </c>
      <c r="H4" s="437" t="s">
        <v>502</v>
      </c>
      <c r="I4" s="437" t="s">
        <v>503</v>
      </c>
      <c r="J4" s="437" t="s">
        <v>504</v>
      </c>
      <c r="K4" s="437" t="s">
        <v>505</v>
      </c>
      <c r="L4" s="437" t="s">
        <v>506</v>
      </c>
      <c r="M4" s="437" t="s">
        <v>8</v>
      </c>
      <c r="N4" s="437" t="s">
        <v>507</v>
      </c>
      <c r="O4" s="437" t="s">
        <v>508</v>
      </c>
      <c r="P4" s="437" t="s">
        <v>509</v>
      </c>
      <c r="Q4" s="437" t="s">
        <v>510</v>
      </c>
      <c r="R4" s="437" t="s">
        <v>511</v>
      </c>
      <c r="S4" s="437" t="s">
        <v>512</v>
      </c>
      <c r="T4" s="437" t="s">
        <v>513</v>
      </c>
      <c r="U4" s="437" t="s">
        <v>514</v>
      </c>
      <c r="V4" s="437" t="s">
        <v>515</v>
      </c>
      <c r="W4" s="437" t="s">
        <v>516</v>
      </c>
      <c r="X4" s="437" t="s">
        <v>517</v>
      </c>
      <c r="Y4" s="437" t="s">
        <v>518</v>
      </c>
      <c r="Z4" s="437" t="s">
        <v>519</v>
      </c>
      <c r="AA4" s="437" t="s">
        <v>520</v>
      </c>
      <c r="AB4" s="437" t="s">
        <v>521</v>
      </c>
      <c r="AC4" s="437" t="s">
        <v>522</v>
      </c>
      <c r="AD4" s="437" t="s">
        <v>523</v>
      </c>
      <c r="AE4" s="437" t="s">
        <v>524</v>
      </c>
      <c r="AF4" s="437" t="s">
        <v>525</v>
      </c>
      <c r="AG4" s="437" t="s">
        <v>526</v>
      </c>
      <c r="AH4" s="437" t="s">
        <v>527</v>
      </c>
      <c r="AI4" s="437" t="s">
        <v>528</v>
      </c>
      <c r="AJ4" s="437" t="s">
        <v>529</v>
      </c>
      <c r="AK4" s="437" t="s">
        <v>530</v>
      </c>
      <c r="AL4" s="437" t="s">
        <v>531</v>
      </c>
      <c r="AM4" s="437" t="s">
        <v>532</v>
      </c>
      <c r="AN4" s="437" t="s">
        <v>533</v>
      </c>
      <c r="AO4" s="437" t="s">
        <v>534</v>
      </c>
      <c r="AP4" s="437" t="s">
        <v>535</v>
      </c>
      <c r="AQ4" s="437" t="s">
        <v>536</v>
      </c>
      <c r="AR4" s="437" t="s">
        <v>537</v>
      </c>
      <c r="AS4" s="437" t="s">
        <v>538</v>
      </c>
      <c r="AT4" s="437" t="s">
        <v>539</v>
      </c>
      <c r="AU4" s="437" t="s">
        <v>540</v>
      </c>
      <c r="AV4" s="437" t="s">
        <v>541</v>
      </c>
      <c r="AW4" s="437" t="s">
        <v>542</v>
      </c>
      <c r="AX4" s="437" t="s">
        <v>543</v>
      </c>
      <c r="AY4" s="437" t="s">
        <v>544</v>
      </c>
      <c r="AZ4" s="437" t="s">
        <v>545</v>
      </c>
      <c r="BA4" s="437" t="s">
        <v>546</v>
      </c>
      <c r="BB4" s="437" t="s">
        <v>547</v>
      </c>
      <c r="BC4" s="437" t="s">
        <v>548</v>
      </c>
      <c r="BD4" s="437" t="s">
        <v>549</v>
      </c>
      <c r="BE4" s="437" t="s">
        <v>550</v>
      </c>
      <c r="BF4" s="437" t="s">
        <v>551</v>
      </c>
      <c r="BG4" s="437" t="s">
        <v>552</v>
      </c>
      <c r="BH4" s="437" t="s">
        <v>553</v>
      </c>
      <c r="BI4" s="437" t="s">
        <v>554</v>
      </c>
      <c r="BJ4" s="437" t="s">
        <v>555</v>
      </c>
      <c r="BK4" s="437" t="s">
        <v>556</v>
      </c>
      <c r="BL4" s="437" t="s">
        <v>557</v>
      </c>
      <c r="BM4" s="437" t="s">
        <v>558</v>
      </c>
      <c r="BN4" s="437" t="s">
        <v>559</v>
      </c>
      <c r="BO4" s="437" t="s">
        <v>560</v>
      </c>
      <c r="BP4" s="437" t="s">
        <v>704</v>
      </c>
      <c r="BQ4" s="437" t="s">
        <v>561</v>
      </c>
      <c r="BR4" s="437" t="s">
        <v>562</v>
      </c>
      <c r="BS4" s="437" t="s">
        <v>563</v>
      </c>
      <c r="BT4" s="437" t="s">
        <v>564</v>
      </c>
      <c r="BU4" s="437" t="s">
        <v>565</v>
      </c>
      <c r="BV4" s="437" t="s">
        <v>566</v>
      </c>
      <c r="BW4" s="437" t="s">
        <v>567</v>
      </c>
      <c r="BX4" s="437" t="s">
        <v>568</v>
      </c>
      <c r="BY4" s="437" t="s">
        <v>569</v>
      </c>
      <c r="BZ4" s="437" t="s">
        <v>570</v>
      </c>
      <c r="CA4" s="437" t="s">
        <v>571</v>
      </c>
      <c r="CB4" s="437" t="s">
        <v>572</v>
      </c>
      <c r="CC4" s="437" t="s">
        <v>573</v>
      </c>
      <c r="CD4" s="437" t="s">
        <v>574</v>
      </c>
      <c r="CE4" s="437" t="s">
        <v>575</v>
      </c>
      <c r="CF4" s="437" t="s">
        <v>576</v>
      </c>
      <c r="CG4" s="437" t="s">
        <v>577</v>
      </c>
      <c r="CH4" s="437" t="s">
        <v>578</v>
      </c>
      <c r="CI4" s="437" t="s">
        <v>579</v>
      </c>
      <c r="CJ4" s="437" t="s">
        <v>580</v>
      </c>
      <c r="CK4" s="437" t="s">
        <v>581</v>
      </c>
      <c r="CL4" s="437" t="s">
        <v>582</v>
      </c>
      <c r="CM4" s="437" t="s">
        <v>583</v>
      </c>
      <c r="CN4" s="437" t="s">
        <v>584</v>
      </c>
      <c r="CO4" s="437" t="s">
        <v>585</v>
      </c>
      <c r="CP4" s="437" t="s">
        <v>586</v>
      </c>
      <c r="CQ4" s="437" t="s">
        <v>587</v>
      </c>
      <c r="CR4" s="437" t="s">
        <v>588</v>
      </c>
      <c r="CS4" s="437" t="s">
        <v>589</v>
      </c>
      <c r="CT4" s="437" t="s">
        <v>601</v>
      </c>
      <c r="CU4" s="437" t="s">
        <v>590</v>
      </c>
      <c r="CV4" s="437" t="s">
        <v>591</v>
      </c>
      <c r="CW4" s="437" t="s">
        <v>592</v>
      </c>
      <c r="CX4" s="437" t="s">
        <v>593</v>
      </c>
      <c r="CY4" s="437" t="s">
        <v>594</v>
      </c>
      <c r="CZ4" s="437" t="s">
        <v>595</v>
      </c>
      <c r="DA4" s="437" t="s">
        <v>596</v>
      </c>
      <c r="DB4" s="437" t="s">
        <v>597</v>
      </c>
      <c r="DC4" s="437" t="s">
        <v>684</v>
      </c>
      <c r="DD4" s="437" t="s">
        <v>598</v>
      </c>
      <c r="DE4" s="437" t="s">
        <v>599</v>
      </c>
      <c r="DF4" s="435" t="s">
        <v>600</v>
      </c>
      <c r="DG4" s="438" t="s">
        <v>481</v>
      </c>
      <c r="DH4" s="436" t="s">
        <v>136</v>
      </c>
      <c r="DI4" s="437" t="s">
        <v>137</v>
      </c>
      <c r="DJ4" s="437" t="s">
        <v>138</v>
      </c>
      <c r="DK4" s="437" t="s">
        <v>139</v>
      </c>
      <c r="DL4" s="437" t="s">
        <v>477</v>
      </c>
      <c r="DM4" s="437" t="s">
        <v>478</v>
      </c>
      <c r="DN4" s="437" t="s">
        <v>140</v>
      </c>
      <c r="DO4" s="438" t="s">
        <v>479</v>
      </c>
      <c r="DP4" s="438" t="s">
        <v>480</v>
      </c>
      <c r="DQ4" s="436" t="s">
        <v>141</v>
      </c>
      <c r="DR4" s="438" t="s">
        <v>142</v>
      </c>
      <c r="DS4" s="438" t="s">
        <v>143</v>
      </c>
      <c r="DT4" s="435" t="s">
        <v>144</v>
      </c>
      <c r="DU4" s="438" t="s">
        <v>150</v>
      </c>
    </row>
    <row r="5" spans="1:125" s="444" customFormat="1">
      <c r="A5" s="430" t="s">
        <v>259</v>
      </c>
      <c r="B5" s="439" t="s">
        <v>497</v>
      </c>
      <c r="C5" s="440">
        <v>2.954371831377179E-2</v>
      </c>
      <c r="D5" s="441">
        <v>4.4138755980861241E-2</v>
      </c>
      <c r="E5" s="441">
        <v>9.3695777906304227E-3</v>
      </c>
      <c r="F5" s="441">
        <v>6.1576354679802956E-4</v>
      </c>
      <c r="G5" s="441">
        <v>0</v>
      </c>
      <c r="H5" s="441">
        <v>0</v>
      </c>
      <c r="I5" s="441">
        <v>0</v>
      </c>
      <c r="J5" s="441">
        <v>6.5441090611863609E-2</v>
      </c>
      <c r="K5" s="441">
        <v>1.8746794182371726E-2</v>
      </c>
      <c r="L5" s="441">
        <v>0.13594976452119309</v>
      </c>
      <c r="M5" s="441">
        <v>0</v>
      </c>
      <c r="N5" s="441">
        <v>2.3478444289399814E-2</v>
      </c>
      <c r="O5" s="441">
        <v>2.336857165567125E-3</v>
      </c>
      <c r="P5" s="441">
        <v>9.0061692259197547E-5</v>
      </c>
      <c r="Q5" s="441">
        <v>0</v>
      </c>
      <c r="R5" s="441">
        <v>4.1326919147829638E-3</v>
      </c>
      <c r="S5" s="441">
        <v>0</v>
      </c>
      <c r="T5" s="441">
        <v>0</v>
      </c>
      <c r="U5" s="441">
        <v>0</v>
      </c>
      <c r="V5" s="441">
        <v>0</v>
      </c>
      <c r="W5" s="441">
        <v>0</v>
      </c>
      <c r="X5" s="441">
        <v>1.5665387326701654E-4</v>
      </c>
      <c r="Y5" s="441">
        <v>0</v>
      </c>
      <c r="Z5" s="441">
        <v>0</v>
      </c>
      <c r="AA5" s="441">
        <v>2.9045004361882279E-3</v>
      </c>
      <c r="AB5" s="441">
        <v>9.3507100695459065E-4</v>
      </c>
      <c r="AC5" s="441">
        <v>0</v>
      </c>
      <c r="AD5" s="441">
        <v>0</v>
      </c>
      <c r="AE5" s="441">
        <v>0</v>
      </c>
      <c r="AF5" s="441">
        <v>1.7984766634231455E-2</v>
      </c>
      <c r="AG5" s="441">
        <v>0</v>
      </c>
      <c r="AH5" s="441">
        <v>0</v>
      </c>
      <c r="AI5" s="441">
        <v>0</v>
      </c>
      <c r="AJ5" s="441">
        <v>0</v>
      </c>
      <c r="AK5" s="441">
        <v>5.4633141594031805E-4</v>
      </c>
      <c r="AL5" s="441">
        <v>0</v>
      </c>
      <c r="AM5" s="441">
        <v>0</v>
      </c>
      <c r="AN5" s="441">
        <v>0</v>
      </c>
      <c r="AO5" s="441">
        <v>0</v>
      </c>
      <c r="AP5" s="441">
        <v>0</v>
      </c>
      <c r="AQ5" s="441">
        <v>0</v>
      </c>
      <c r="AR5" s="441">
        <v>0</v>
      </c>
      <c r="AS5" s="441">
        <v>0</v>
      </c>
      <c r="AT5" s="441">
        <v>0</v>
      </c>
      <c r="AU5" s="441">
        <v>0</v>
      </c>
      <c r="AV5" s="441">
        <v>0</v>
      </c>
      <c r="AW5" s="441">
        <v>0</v>
      </c>
      <c r="AX5" s="441">
        <v>0</v>
      </c>
      <c r="AY5" s="441">
        <v>0</v>
      </c>
      <c r="AZ5" s="441">
        <v>0</v>
      </c>
      <c r="BA5" s="441">
        <v>0</v>
      </c>
      <c r="BB5" s="441">
        <v>0</v>
      </c>
      <c r="BC5" s="441">
        <v>0</v>
      </c>
      <c r="BD5" s="441">
        <v>0</v>
      </c>
      <c r="BE5" s="441">
        <v>0</v>
      </c>
      <c r="BF5" s="441">
        <v>0</v>
      </c>
      <c r="BG5" s="441">
        <v>0</v>
      </c>
      <c r="BH5" s="441">
        <v>0</v>
      </c>
      <c r="BI5" s="441">
        <v>0</v>
      </c>
      <c r="BJ5" s="441">
        <v>4.7581130683031986E-3</v>
      </c>
      <c r="BK5" s="441">
        <v>0</v>
      </c>
      <c r="BL5" s="441">
        <v>6.4408271718105795E-4</v>
      </c>
      <c r="BM5" s="441">
        <v>1.6161964432903605E-5</v>
      </c>
      <c r="BN5" s="441">
        <v>1.5127094172202394E-3</v>
      </c>
      <c r="BO5" s="441">
        <v>1.8013906736000192E-3</v>
      </c>
      <c r="BP5" s="441">
        <v>0</v>
      </c>
      <c r="BQ5" s="441">
        <v>0</v>
      </c>
      <c r="BR5" s="441">
        <v>0</v>
      </c>
      <c r="BS5" s="441">
        <v>0</v>
      </c>
      <c r="BT5" s="441">
        <v>1.7120132661835156E-4</v>
      </c>
      <c r="BU5" s="441">
        <v>0</v>
      </c>
      <c r="BV5" s="441">
        <v>0</v>
      </c>
      <c r="BW5" s="441">
        <v>0</v>
      </c>
      <c r="BX5" s="441">
        <v>1.064389661228424E-5</v>
      </c>
      <c r="BY5" s="441">
        <v>0</v>
      </c>
      <c r="BZ5" s="441">
        <v>0</v>
      </c>
      <c r="CA5" s="441">
        <v>0</v>
      </c>
      <c r="CB5" s="441">
        <v>0</v>
      </c>
      <c r="CC5" s="441">
        <v>0</v>
      </c>
      <c r="CD5" s="441">
        <v>0</v>
      </c>
      <c r="CE5" s="441">
        <v>0</v>
      </c>
      <c r="CF5" s="441">
        <v>0</v>
      </c>
      <c r="CG5" s="441">
        <v>0</v>
      </c>
      <c r="CH5" s="441">
        <v>0</v>
      </c>
      <c r="CI5" s="441">
        <v>0</v>
      </c>
      <c r="CJ5" s="441">
        <v>0</v>
      </c>
      <c r="CK5" s="441">
        <v>0</v>
      </c>
      <c r="CL5" s="441">
        <v>0</v>
      </c>
      <c r="CM5" s="441">
        <v>1.417133139658471E-5</v>
      </c>
      <c r="CN5" s="441">
        <v>1.6721076518831117E-3</v>
      </c>
      <c r="CO5" s="441">
        <v>3.7635169879940081E-4</v>
      </c>
      <c r="CP5" s="441">
        <v>6.4529127574648791E-4</v>
      </c>
      <c r="CQ5" s="441">
        <v>0</v>
      </c>
      <c r="CR5" s="441">
        <v>2.3339871601604106E-3</v>
      </c>
      <c r="CS5" s="441">
        <v>3.368259594357906E-3</v>
      </c>
      <c r="CT5" s="441">
        <v>2.1040600566277893E-3</v>
      </c>
      <c r="CU5" s="441">
        <v>8.3218907335746685E-5</v>
      </c>
      <c r="CV5" s="441">
        <v>0</v>
      </c>
      <c r="CW5" s="441">
        <v>0</v>
      </c>
      <c r="CX5" s="441">
        <v>0</v>
      </c>
      <c r="CY5" s="441">
        <v>1.6277384469591392E-2</v>
      </c>
      <c r="CZ5" s="441">
        <v>1.6826389437602767E-2</v>
      </c>
      <c r="DA5" s="441">
        <v>1.5309442098414196E-4</v>
      </c>
      <c r="DB5" s="441">
        <v>2.9577423542848217E-3</v>
      </c>
      <c r="DC5" s="441">
        <v>2.7460615695909813E-3</v>
      </c>
      <c r="DD5" s="441">
        <v>4.0503313230585954E-3</v>
      </c>
      <c r="DE5" s="441">
        <v>0</v>
      </c>
      <c r="DF5" s="442">
        <v>0</v>
      </c>
      <c r="DG5" s="443">
        <v>3.1915253486657536E-3</v>
      </c>
      <c r="DH5" s="440">
        <v>5.2406447409421826E-3</v>
      </c>
      <c r="DI5" s="441">
        <v>7.0742703392132891E-3</v>
      </c>
      <c r="DJ5" s="441">
        <v>0</v>
      </c>
      <c r="DK5" s="441">
        <v>0</v>
      </c>
      <c r="DL5" s="441">
        <v>0</v>
      </c>
      <c r="DM5" s="441">
        <v>1.9829035874439462E-4</v>
      </c>
      <c r="DN5" s="441">
        <v>4.667952947034294E-4</v>
      </c>
      <c r="DO5" s="443">
        <v>4.040722807117759E-3</v>
      </c>
      <c r="DP5" s="443">
        <v>5.3683734920409454E-3</v>
      </c>
      <c r="DQ5" s="440">
        <v>3.0712935550288809E-4</v>
      </c>
      <c r="DR5" s="443">
        <v>3.0712935550288809E-4</v>
      </c>
      <c r="DS5" s="443">
        <v>5.1522966160809256E-3</v>
      </c>
      <c r="DT5" s="441">
        <v>4.3953260403967178E-3</v>
      </c>
      <c r="DU5" s="443">
        <v>4.1692334261720356E-3</v>
      </c>
    </row>
    <row r="6" spans="1:125" s="444" customFormat="1">
      <c r="A6" s="445" t="s">
        <v>260</v>
      </c>
      <c r="B6" s="446" t="s">
        <v>498</v>
      </c>
      <c r="C6" s="440">
        <v>3.9030488228349192E-3</v>
      </c>
      <c r="D6" s="441">
        <v>8.8660287081339717E-2</v>
      </c>
      <c r="E6" s="441">
        <v>3.4239444765760553E-2</v>
      </c>
      <c r="F6" s="441">
        <v>0</v>
      </c>
      <c r="G6" s="441">
        <v>0</v>
      </c>
      <c r="H6" s="441">
        <v>0</v>
      </c>
      <c r="I6" s="441">
        <v>0</v>
      </c>
      <c r="J6" s="441">
        <v>8.7826463490580722E-2</v>
      </c>
      <c r="K6" s="441">
        <v>0</v>
      </c>
      <c r="L6" s="441">
        <v>1.0800627943485087E-2</v>
      </c>
      <c r="M6" s="441">
        <v>0</v>
      </c>
      <c r="N6" s="441">
        <v>1.4440784670052408E-3</v>
      </c>
      <c r="O6" s="441">
        <v>2.0666083777124236E-4</v>
      </c>
      <c r="P6" s="441">
        <v>0</v>
      </c>
      <c r="Q6" s="441">
        <v>0</v>
      </c>
      <c r="R6" s="441">
        <v>0</v>
      </c>
      <c r="S6" s="441">
        <v>0</v>
      </c>
      <c r="T6" s="441">
        <v>0</v>
      </c>
      <c r="U6" s="441">
        <v>0</v>
      </c>
      <c r="V6" s="441">
        <v>0</v>
      </c>
      <c r="W6" s="441">
        <v>0</v>
      </c>
      <c r="X6" s="441">
        <v>0</v>
      </c>
      <c r="Y6" s="441">
        <v>0</v>
      </c>
      <c r="Z6" s="441">
        <v>0</v>
      </c>
      <c r="AA6" s="441">
        <v>2.0526504849386772E-5</v>
      </c>
      <c r="AB6" s="441">
        <v>0</v>
      </c>
      <c r="AC6" s="441">
        <v>0</v>
      </c>
      <c r="AD6" s="441">
        <v>0</v>
      </c>
      <c r="AE6" s="441">
        <v>0</v>
      </c>
      <c r="AF6" s="441">
        <v>0</v>
      </c>
      <c r="AG6" s="441">
        <v>0</v>
      </c>
      <c r="AH6" s="441">
        <v>0</v>
      </c>
      <c r="AI6" s="441">
        <v>0</v>
      </c>
      <c r="AJ6" s="441">
        <v>0</v>
      </c>
      <c r="AK6" s="441">
        <v>0</v>
      </c>
      <c r="AL6" s="441">
        <v>0</v>
      </c>
      <c r="AM6" s="441">
        <v>0</v>
      </c>
      <c r="AN6" s="441">
        <v>0</v>
      </c>
      <c r="AO6" s="441">
        <v>0</v>
      </c>
      <c r="AP6" s="441">
        <v>0</v>
      </c>
      <c r="AQ6" s="441">
        <v>0</v>
      </c>
      <c r="AR6" s="441">
        <v>0</v>
      </c>
      <c r="AS6" s="441">
        <v>0</v>
      </c>
      <c r="AT6" s="441">
        <v>0</v>
      </c>
      <c r="AU6" s="441">
        <v>0</v>
      </c>
      <c r="AV6" s="441">
        <v>0</v>
      </c>
      <c r="AW6" s="441">
        <v>0</v>
      </c>
      <c r="AX6" s="441">
        <v>0</v>
      </c>
      <c r="AY6" s="441">
        <v>0</v>
      </c>
      <c r="AZ6" s="441">
        <v>0</v>
      </c>
      <c r="BA6" s="441">
        <v>0</v>
      </c>
      <c r="BB6" s="441">
        <v>0</v>
      </c>
      <c r="BC6" s="441">
        <v>0</v>
      </c>
      <c r="BD6" s="441">
        <v>0</v>
      </c>
      <c r="BE6" s="441">
        <v>0</v>
      </c>
      <c r="BF6" s="441">
        <v>0</v>
      </c>
      <c r="BG6" s="441">
        <v>0</v>
      </c>
      <c r="BH6" s="441">
        <v>0</v>
      </c>
      <c r="BI6" s="441">
        <v>0</v>
      </c>
      <c r="BJ6" s="441">
        <v>3.8841739333087336E-5</v>
      </c>
      <c r="BK6" s="441">
        <v>0</v>
      </c>
      <c r="BL6" s="441">
        <v>0</v>
      </c>
      <c r="BM6" s="441">
        <v>0</v>
      </c>
      <c r="BN6" s="441">
        <v>0</v>
      </c>
      <c r="BO6" s="441">
        <v>0</v>
      </c>
      <c r="BP6" s="441">
        <v>0</v>
      </c>
      <c r="BQ6" s="441">
        <v>0</v>
      </c>
      <c r="BR6" s="441">
        <v>0</v>
      </c>
      <c r="BS6" s="441">
        <v>0</v>
      </c>
      <c r="BT6" s="441">
        <v>0</v>
      </c>
      <c r="BU6" s="441">
        <v>0</v>
      </c>
      <c r="BV6" s="441">
        <v>0</v>
      </c>
      <c r="BW6" s="441">
        <v>0</v>
      </c>
      <c r="BX6" s="441">
        <v>0</v>
      </c>
      <c r="BY6" s="441">
        <v>0</v>
      </c>
      <c r="BZ6" s="441">
        <v>0</v>
      </c>
      <c r="CA6" s="441">
        <v>0</v>
      </c>
      <c r="CB6" s="441">
        <v>0</v>
      </c>
      <c r="CC6" s="441">
        <v>0</v>
      </c>
      <c r="CD6" s="441">
        <v>0</v>
      </c>
      <c r="CE6" s="441">
        <v>0</v>
      </c>
      <c r="CF6" s="441">
        <v>0</v>
      </c>
      <c r="CG6" s="441">
        <v>0</v>
      </c>
      <c r="CH6" s="441">
        <v>0</v>
      </c>
      <c r="CI6" s="441">
        <v>0</v>
      </c>
      <c r="CJ6" s="441">
        <v>0</v>
      </c>
      <c r="CK6" s="441">
        <v>0</v>
      </c>
      <c r="CL6" s="441">
        <v>0</v>
      </c>
      <c r="CM6" s="441">
        <v>2.0244759137978157E-6</v>
      </c>
      <c r="CN6" s="441">
        <v>1.0881970432890092E-4</v>
      </c>
      <c r="CO6" s="441">
        <v>1.0060886997607745E-3</v>
      </c>
      <c r="CP6" s="441">
        <v>8.3127042072145822E-5</v>
      </c>
      <c r="CQ6" s="441">
        <v>0</v>
      </c>
      <c r="CR6" s="441">
        <v>3.89967929503111E-4</v>
      </c>
      <c r="CS6" s="441">
        <v>6.2183254049684423E-4</v>
      </c>
      <c r="CT6" s="441">
        <v>0</v>
      </c>
      <c r="CU6" s="441">
        <v>0</v>
      </c>
      <c r="CV6" s="441">
        <v>0</v>
      </c>
      <c r="CW6" s="441">
        <v>0</v>
      </c>
      <c r="CX6" s="441">
        <v>0</v>
      </c>
      <c r="CY6" s="441">
        <v>1.9324748685359645E-3</v>
      </c>
      <c r="CZ6" s="441">
        <v>4.1388703893924517E-3</v>
      </c>
      <c r="DA6" s="441">
        <v>0</v>
      </c>
      <c r="DB6" s="441">
        <v>9.7615259217320846E-6</v>
      </c>
      <c r="DC6" s="441">
        <v>0</v>
      </c>
      <c r="DD6" s="441">
        <v>1.4890923981833071E-4</v>
      </c>
      <c r="DE6" s="441">
        <v>0</v>
      </c>
      <c r="DF6" s="442">
        <v>0</v>
      </c>
      <c r="DG6" s="443">
        <v>2.809424078986661E-3</v>
      </c>
      <c r="DH6" s="440">
        <v>0</v>
      </c>
      <c r="DI6" s="441">
        <v>6.6622097131048997E-4</v>
      </c>
      <c r="DJ6" s="441">
        <v>0</v>
      </c>
      <c r="DK6" s="441">
        <v>0</v>
      </c>
      <c r="DL6" s="441">
        <v>0</v>
      </c>
      <c r="DM6" s="441">
        <v>8.0577354260089686E-5</v>
      </c>
      <c r="DN6" s="441">
        <v>-5.7571419680089624E-3</v>
      </c>
      <c r="DO6" s="443">
        <v>4.0454049888177796E-4</v>
      </c>
      <c r="DP6" s="443">
        <v>2.9781037509182674E-3</v>
      </c>
      <c r="DQ6" s="440">
        <v>4.0862703951028026E-5</v>
      </c>
      <c r="DR6" s="443">
        <v>4.0862703951028026E-5</v>
      </c>
      <c r="DS6" s="443">
        <v>4.4928221747426661E-3</v>
      </c>
      <c r="DT6" s="441">
        <v>3.7972832712774721E-3</v>
      </c>
      <c r="DU6" s="443">
        <v>1.6340935120927398E-3</v>
      </c>
    </row>
    <row r="7" spans="1:125" s="444" customFormat="1">
      <c r="A7" s="445" t="s">
        <v>261</v>
      </c>
      <c r="B7" s="446" t="s">
        <v>499</v>
      </c>
      <c r="C7" s="440">
        <v>8.4561427876935893E-2</v>
      </c>
      <c r="D7" s="441">
        <v>6.1148325358851674E-2</v>
      </c>
      <c r="E7" s="441">
        <v>0</v>
      </c>
      <c r="F7" s="441">
        <v>5.5978504254366322E-5</v>
      </c>
      <c r="G7" s="441">
        <v>0</v>
      </c>
      <c r="H7" s="441">
        <v>0</v>
      </c>
      <c r="I7" s="441">
        <v>0</v>
      </c>
      <c r="J7" s="441">
        <v>0</v>
      </c>
      <c r="K7" s="441">
        <v>0</v>
      </c>
      <c r="L7" s="441">
        <v>0</v>
      </c>
      <c r="M7" s="441">
        <v>0</v>
      </c>
      <c r="N7" s="441">
        <v>0</v>
      </c>
      <c r="O7" s="441">
        <v>0</v>
      </c>
      <c r="P7" s="441">
        <v>0</v>
      </c>
      <c r="Q7" s="441">
        <v>0</v>
      </c>
      <c r="R7" s="441">
        <v>0</v>
      </c>
      <c r="S7" s="441">
        <v>0</v>
      </c>
      <c r="T7" s="441">
        <v>0</v>
      </c>
      <c r="U7" s="441">
        <v>0</v>
      </c>
      <c r="V7" s="441">
        <v>0</v>
      </c>
      <c r="W7" s="441">
        <v>0</v>
      </c>
      <c r="X7" s="441">
        <v>0</v>
      </c>
      <c r="Y7" s="441">
        <v>0</v>
      </c>
      <c r="Z7" s="441">
        <v>0</v>
      </c>
      <c r="AA7" s="441">
        <v>0</v>
      </c>
      <c r="AB7" s="441">
        <v>0</v>
      </c>
      <c r="AC7" s="441">
        <v>0</v>
      </c>
      <c r="AD7" s="441">
        <v>0</v>
      </c>
      <c r="AE7" s="441">
        <v>0</v>
      </c>
      <c r="AF7" s="441">
        <v>0</v>
      </c>
      <c r="AG7" s="441">
        <v>0</v>
      </c>
      <c r="AH7" s="441">
        <v>0</v>
      </c>
      <c r="AI7" s="441">
        <v>0</v>
      </c>
      <c r="AJ7" s="441">
        <v>0</v>
      </c>
      <c r="AK7" s="441">
        <v>0</v>
      </c>
      <c r="AL7" s="441">
        <v>0</v>
      </c>
      <c r="AM7" s="441">
        <v>0</v>
      </c>
      <c r="AN7" s="441">
        <v>0</v>
      </c>
      <c r="AO7" s="441">
        <v>0</v>
      </c>
      <c r="AP7" s="441">
        <v>0</v>
      </c>
      <c r="AQ7" s="441">
        <v>0</v>
      </c>
      <c r="AR7" s="441">
        <v>0</v>
      </c>
      <c r="AS7" s="441">
        <v>0</v>
      </c>
      <c r="AT7" s="441">
        <v>0</v>
      </c>
      <c r="AU7" s="441">
        <v>0</v>
      </c>
      <c r="AV7" s="441">
        <v>0</v>
      </c>
      <c r="AW7" s="441">
        <v>0</v>
      </c>
      <c r="AX7" s="441">
        <v>0</v>
      </c>
      <c r="AY7" s="441">
        <v>0</v>
      </c>
      <c r="AZ7" s="441">
        <v>0</v>
      </c>
      <c r="BA7" s="441">
        <v>0</v>
      </c>
      <c r="BB7" s="441">
        <v>0</v>
      </c>
      <c r="BC7" s="441">
        <v>0</v>
      </c>
      <c r="BD7" s="441">
        <v>0</v>
      </c>
      <c r="BE7" s="441">
        <v>0</v>
      </c>
      <c r="BF7" s="441">
        <v>0</v>
      </c>
      <c r="BG7" s="441">
        <v>0</v>
      </c>
      <c r="BH7" s="441">
        <v>0</v>
      </c>
      <c r="BI7" s="441">
        <v>0</v>
      </c>
      <c r="BJ7" s="441">
        <v>0</v>
      </c>
      <c r="BK7" s="441">
        <v>0</v>
      </c>
      <c r="BL7" s="441">
        <v>0</v>
      </c>
      <c r="BM7" s="441">
        <v>0</v>
      </c>
      <c r="BN7" s="441">
        <v>0</v>
      </c>
      <c r="BO7" s="441">
        <v>0</v>
      </c>
      <c r="BP7" s="441">
        <v>0</v>
      </c>
      <c r="BQ7" s="441">
        <v>0</v>
      </c>
      <c r="BR7" s="441">
        <v>0</v>
      </c>
      <c r="BS7" s="441">
        <v>0</v>
      </c>
      <c r="BT7" s="441">
        <v>0</v>
      </c>
      <c r="BU7" s="441">
        <v>0</v>
      </c>
      <c r="BV7" s="441">
        <v>0</v>
      </c>
      <c r="BW7" s="441">
        <v>0</v>
      </c>
      <c r="BX7" s="441">
        <v>0</v>
      </c>
      <c r="BY7" s="441">
        <v>0</v>
      </c>
      <c r="BZ7" s="441">
        <v>0</v>
      </c>
      <c r="CA7" s="441">
        <v>0</v>
      </c>
      <c r="CB7" s="441">
        <v>0</v>
      </c>
      <c r="CC7" s="441">
        <v>0</v>
      </c>
      <c r="CD7" s="441">
        <v>0</v>
      </c>
      <c r="CE7" s="441">
        <v>0</v>
      </c>
      <c r="CF7" s="441">
        <v>0</v>
      </c>
      <c r="CG7" s="441">
        <v>0</v>
      </c>
      <c r="CH7" s="441">
        <v>0</v>
      </c>
      <c r="CI7" s="441">
        <v>0</v>
      </c>
      <c r="CJ7" s="441">
        <v>0</v>
      </c>
      <c r="CK7" s="441">
        <v>0</v>
      </c>
      <c r="CL7" s="441">
        <v>0</v>
      </c>
      <c r="CM7" s="441">
        <v>0</v>
      </c>
      <c r="CN7" s="441">
        <v>0</v>
      </c>
      <c r="CO7" s="441">
        <v>0</v>
      </c>
      <c r="CP7" s="441">
        <v>0</v>
      </c>
      <c r="CQ7" s="441">
        <v>0</v>
      </c>
      <c r="CR7" s="441">
        <v>0</v>
      </c>
      <c r="CS7" s="441">
        <v>0</v>
      </c>
      <c r="CT7" s="441">
        <v>0</v>
      </c>
      <c r="CU7" s="441">
        <v>0</v>
      </c>
      <c r="CV7" s="441">
        <v>0</v>
      </c>
      <c r="CW7" s="441">
        <v>0</v>
      </c>
      <c r="CX7" s="441">
        <v>0</v>
      </c>
      <c r="CY7" s="441">
        <v>0</v>
      </c>
      <c r="CZ7" s="441">
        <v>0</v>
      </c>
      <c r="DA7" s="441">
        <v>0</v>
      </c>
      <c r="DB7" s="441">
        <v>0</v>
      </c>
      <c r="DC7" s="441">
        <v>0</v>
      </c>
      <c r="DD7" s="441">
        <v>0</v>
      </c>
      <c r="DE7" s="441">
        <v>0</v>
      </c>
      <c r="DF7" s="442">
        <v>0</v>
      </c>
      <c r="DG7" s="443">
        <v>5.7229131607341565E-4</v>
      </c>
      <c r="DH7" s="440">
        <v>0</v>
      </c>
      <c r="DI7" s="441">
        <v>0</v>
      </c>
      <c r="DJ7" s="441">
        <v>0</v>
      </c>
      <c r="DK7" s="441">
        <v>0</v>
      </c>
      <c r="DL7" s="441">
        <v>0</v>
      </c>
      <c r="DM7" s="441">
        <v>0</v>
      </c>
      <c r="DN7" s="441">
        <v>0</v>
      </c>
      <c r="DO7" s="443">
        <v>0</v>
      </c>
      <c r="DP7" s="443">
        <v>5.6096975545676922E-4</v>
      </c>
      <c r="DQ7" s="440">
        <v>0</v>
      </c>
      <c r="DR7" s="443">
        <v>0</v>
      </c>
      <c r="DS7" s="443">
        <v>0</v>
      </c>
      <c r="DT7" s="441">
        <v>0</v>
      </c>
      <c r="DU7" s="443">
        <v>0</v>
      </c>
    </row>
    <row r="8" spans="1:125" s="444" customFormat="1">
      <c r="A8" s="445" t="s">
        <v>262</v>
      </c>
      <c r="B8" s="446" t="s">
        <v>500</v>
      </c>
      <c r="C8" s="440">
        <v>1.1389679838877699E-3</v>
      </c>
      <c r="D8" s="441">
        <v>0</v>
      </c>
      <c r="E8" s="441">
        <v>0</v>
      </c>
      <c r="F8" s="441">
        <v>0.15808329601433049</v>
      </c>
      <c r="G8" s="441">
        <v>0</v>
      </c>
      <c r="H8" s="441">
        <v>0</v>
      </c>
      <c r="I8" s="441">
        <v>0</v>
      </c>
      <c r="J8" s="441">
        <v>8.3683636929783589E-4</v>
      </c>
      <c r="K8" s="441">
        <v>0</v>
      </c>
      <c r="L8" s="441">
        <v>8.7912087912087912E-4</v>
      </c>
      <c r="M8" s="441">
        <v>0</v>
      </c>
      <c r="N8" s="441">
        <v>1.6225600752867874E-5</v>
      </c>
      <c r="O8" s="441">
        <v>0</v>
      </c>
      <c r="P8" s="441">
        <v>4.8107953948454692E-2</v>
      </c>
      <c r="Q8" s="441">
        <v>2.9328953542937587E-5</v>
      </c>
      <c r="R8" s="441">
        <v>9.2869481231077849E-5</v>
      </c>
      <c r="S8" s="441">
        <v>0</v>
      </c>
      <c r="T8" s="441">
        <v>0</v>
      </c>
      <c r="U8" s="441">
        <v>0</v>
      </c>
      <c r="V8" s="441">
        <v>4.7352969031158251E-4</v>
      </c>
      <c r="W8" s="441">
        <v>0</v>
      </c>
      <c r="X8" s="441">
        <v>0</v>
      </c>
      <c r="Y8" s="441">
        <v>0</v>
      </c>
      <c r="Z8" s="441">
        <v>0</v>
      </c>
      <c r="AA8" s="441">
        <v>0</v>
      </c>
      <c r="AB8" s="441">
        <v>1.8233884635614516E-3</v>
      </c>
      <c r="AC8" s="441">
        <v>0</v>
      </c>
      <c r="AD8" s="441">
        <v>0</v>
      </c>
      <c r="AE8" s="441">
        <v>0</v>
      </c>
      <c r="AF8" s="441">
        <v>0</v>
      </c>
      <c r="AG8" s="441">
        <v>0</v>
      </c>
      <c r="AH8" s="441">
        <v>0</v>
      </c>
      <c r="AI8" s="441">
        <v>0</v>
      </c>
      <c r="AJ8" s="441">
        <v>0</v>
      </c>
      <c r="AK8" s="441">
        <v>0</v>
      </c>
      <c r="AL8" s="441">
        <v>0</v>
      </c>
      <c r="AM8" s="441">
        <v>0</v>
      </c>
      <c r="AN8" s="441">
        <v>0</v>
      </c>
      <c r="AO8" s="441">
        <v>0</v>
      </c>
      <c r="AP8" s="441">
        <v>0</v>
      </c>
      <c r="AQ8" s="441">
        <v>0</v>
      </c>
      <c r="AR8" s="441">
        <v>0</v>
      </c>
      <c r="AS8" s="441">
        <v>0</v>
      </c>
      <c r="AT8" s="441">
        <v>0</v>
      </c>
      <c r="AU8" s="441">
        <v>0</v>
      </c>
      <c r="AV8" s="441">
        <v>0</v>
      </c>
      <c r="AW8" s="441">
        <v>0</v>
      </c>
      <c r="AX8" s="441">
        <v>0</v>
      </c>
      <c r="AY8" s="441">
        <v>0</v>
      </c>
      <c r="AZ8" s="441">
        <v>0</v>
      </c>
      <c r="BA8" s="441">
        <v>0</v>
      </c>
      <c r="BB8" s="441">
        <v>0</v>
      </c>
      <c r="BC8" s="441">
        <v>0</v>
      </c>
      <c r="BD8" s="441">
        <v>0</v>
      </c>
      <c r="BE8" s="441">
        <v>0</v>
      </c>
      <c r="BF8" s="441">
        <v>0</v>
      </c>
      <c r="BG8" s="441">
        <v>0</v>
      </c>
      <c r="BH8" s="441">
        <v>0</v>
      </c>
      <c r="BI8" s="441">
        <v>0</v>
      </c>
      <c r="BJ8" s="441">
        <v>3.6899652366432969E-4</v>
      </c>
      <c r="BK8" s="441">
        <v>0</v>
      </c>
      <c r="BL8" s="441">
        <v>4.0381361578749716E-6</v>
      </c>
      <c r="BM8" s="441">
        <v>4.3098571821076282E-5</v>
      </c>
      <c r="BN8" s="441">
        <v>1.1357402972739816E-4</v>
      </c>
      <c r="BO8" s="441">
        <v>3.0023177893333653E-5</v>
      </c>
      <c r="BP8" s="441">
        <v>0</v>
      </c>
      <c r="BQ8" s="441">
        <v>0</v>
      </c>
      <c r="BR8" s="441">
        <v>0</v>
      </c>
      <c r="BS8" s="441">
        <v>0</v>
      </c>
      <c r="BT8" s="441">
        <v>0</v>
      </c>
      <c r="BU8" s="441">
        <v>0</v>
      </c>
      <c r="BV8" s="441">
        <v>0</v>
      </c>
      <c r="BW8" s="441">
        <v>0</v>
      </c>
      <c r="BX8" s="441">
        <v>0</v>
      </c>
      <c r="BY8" s="441">
        <v>0</v>
      </c>
      <c r="BZ8" s="441">
        <v>0</v>
      </c>
      <c r="CA8" s="441">
        <v>0</v>
      </c>
      <c r="CB8" s="441">
        <v>0</v>
      </c>
      <c r="CC8" s="441">
        <v>0</v>
      </c>
      <c r="CD8" s="441">
        <v>0</v>
      </c>
      <c r="CE8" s="441">
        <v>0</v>
      </c>
      <c r="CF8" s="441">
        <v>0</v>
      </c>
      <c r="CG8" s="441">
        <v>0</v>
      </c>
      <c r="CH8" s="441">
        <v>0</v>
      </c>
      <c r="CI8" s="441">
        <v>0</v>
      </c>
      <c r="CJ8" s="441">
        <v>0</v>
      </c>
      <c r="CK8" s="441">
        <v>0</v>
      </c>
      <c r="CL8" s="441">
        <v>0</v>
      </c>
      <c r="CM8" s="441">
        <v>4.0489518275956314E-6</v>
      </c>
      <c r="CN8" s="441">
        <v>6.1045199989383448E-5</v>
      </c>
      <c r="CO8" s="441">
        <v>5.9620071096934785E-5</v>
      </c>
      <c r="CP8" s="441">
        <v>7.0446645823852392E-6</v>
      </c>
      <c r="CQ8" s="441">
        <v>0</v>
      </c>
      <c r="CR8" s="441">
        <v>9.3126669732086212E-5</v>
      </c>
      <c r="CS8" s="441">
        <v>1.6064007296168474E-4</v>
      </c>
      <c r="CT8" s="441">
        <v>0</v>
      </c>
      <c r="CU8" s="441">
        <v>0</v>
      </c>
      <c r="CV8" s="441">
        <v>0</v>
      </c>
      <c r="CW8" s="441">
        <v>0</v>
      </c>
      <c r="CX8" s="441">
        <v>0</v>
      </c>
      <c r="CY8" s="441">
        <v>1.5608450861252022E-3</v>
      </c>
      <c r="CZ8" s="441">
        <v>2.3215300275046752E-3</v>
      </c>
      <c r="DA8" s="441">
        <v>0</v>
      </c>
      <c r="DB8" s="441">
        <v>0</v>
      </c>
      <c r="DC8" s="441">
        <v>0</v>
      </c>
      <c r="DD8" s="441">
        <v>1.1912739185466459E-4</v>
      </c>
      <c r="DE8" s="441">
        <v>0</v>
      </c>
      <c r="DF8" s="442">
        <v>0</v>
      </c>
      <c r="DG8" s="443">
        <v>4.9861170534007708E-4</v>
      </c>
      <c r="DH8" s="440">
        <v>3.2576980822073031E-4</v>
      </c>
      <c r="DI8" s="441">
        <v>4.9481050594163141E-4</v>
      </c>
      <c r="DJ8" s="441">
        <v>0</v>
      </c>
      <c r="DK8" s="441">
        <v>0</v>
      </c>
      <c r="DL8" s="441">
        <v>0</v>
      </c>
      <c r="DM8" s="441">
        <v>0</v>
      </c>
      <c r="DN8" s="441">
        <v>-0.20286923507811042</v>
      </c>
      <c r="DO8" s="443">
        <v>1.0428389191370832E-3</v>
      </c>
      <c r="DP8" s="443">
        <v>1.0668483226679865E-3</v>
      </c>
      <c r="DQ8" s="440">
        <v>4.0994519125063603E-4</v>
      </c>
      <c r="DR8" s="443">
        <v>4.0994519125063603E-4</v>
      </c>
      <c r="DS8" s="443">
        <v>7.8834287399059163E-4</v>
      </c>
      <c r="DT8" s="441">
        <v>7.29225015651257E-4</v>
      </c>
      <c r="DU8" s="443">
        <v>9.2918311146629874E-4</v>
      </c>
    </row>
    <row r="9" spans="1:125" s="444" customFormat="1">
      <c r="A9" s="447" t="s">
        <v>263</v>
      </c>
      <c r="B9" s="448" t="s">
        <v>501</v>
      </c>
      <c r="C9" s="449">
        <v>0</v>
      </c>
      <c r="D9" s="450">
        <v>0</v>
      </c>
      <c r="E9" s="450">
        <v>0</v>
      </c>
      <c r="F9" s="450">
        <v>0</v>
      </c>
      <c r="G9" s="450">
        <v>4.2149143121815655E-2</v>
      </c>
      <c r="H9" s="450">
        <v>0</v>
      </c>
      <c r="I9" s="450">
        <v>0</v>
      </c>
      <c r="J9" s="450">
        <v>1.674645804141367E-2</v>
      </c>
      <c r="K9" s="450">
        <v>0</v>
      </c>
      <c r="L9" s="450">
        <v>6.9073783359497644E-4</v>
      </c>
      <c r="M9" s="450">
        <v>0</v>
      </c>
      <c r="N9" s="450">
        <v>0</v>
      </c>
      <c r="O9" s="450">
        <v>0</v>
      </c>
      <c r="P9" s="450">
        <v>0</v>
      </c>
      <c r="Q9" s="450">
        <v>0</v>
      </c>
      <c r="R9" s="450">
        <v>0</v>
      </c>
      <c r="S9" s="450">
        <v>0</v>
      </c>
      <c r="T9" s="450">
        <v>0</v>
      </c>
      <c r="U9" s="450">
        <v>0</v>
      </c>
      <c r="V9" s="450">
        <v>0</v>
      </c>
      <c r="W9" s="450">
        <v>0</v>
      </c>
      <c r="X9" s="450">
        <v>0</v>
      </c>
      <c r="Y9" s="450">
        <v>0</v>
      </c>
      <c r="Z9" s="450">
        <v>0</v>
      </c>
      <c r="AA9" s="450">
        <v>1.6421203879509418E-4</v>
      </c>
      <c r="AB9" s="450">
        <v>0</v>
      </c>
      <c r="AC9" s="450">
        <v>0</v>
      </c>
      <c r="AD9" s="450">
        <v>0</v>
      </c>
      <c r="AE9" s="450">
        <v>0</v>
      </c>
      <c r="AF9" s="450">
        <v>0</v>
      </c>
      <c r="AG9" s="450">
        <v>0</v>
      </c>
      <c r="AH9" s="450">
        <v>0</v>
      </c>
      <c r="AI9" s="450">
        <v>0</v>
      </c>
      <c r="AJ9" s="450">
        <v>0</v>
      </c>
      <c r="AK9" s="450">
        <v>0</v>
      </c>
      <c r="AL9" s="450">
        <v>0</v>
      </c>
      <c r="AM9" s="450">
        <v>0</v>
      </c>
      <c r="AN9" s="450">
        <v>0</v>
      </c>
      <c r="AO9" s="450">
        <v>0</v>
      </c>
      <c r="AP9" s="450">
        <v>0</v>
      </c>
      <c r="AQ9" s="450">
        <v>0</v>
      </c>
      <c r="AR9" s="450">
        <v>0</v>
      </c>
      <c r="AS9" s="450">
        <v>0</v>
      </c>
      <c r="AT9" s="450">
        <v>0</v>
      </c>
      <c r="AU9" s="450">
        <v>0</v>
      </c>
      <c r="AV9" s="450">
        <v>0</v>
      </c>
      <c r="AW9" s="450">
        <v>0</v>
      </c>
      <c r="AX9" s="450">
        <v>0</v>
      </c>
      <c r="AY9" s="450">
        <v>0</v>
      </c>
      <c r="AZ9" s="450">
        <v>0</v>
      </c>
      <c r="BA9" s="450">
        <v>0</v>
      </c>
      <c r="BB9" s="450">
        <v>0</v>
      </c>
      <c r="BC9" s="450">
        <v>0</v>
      </c>
      <c r="BD9" s="450">
        <v>0</v>
      </c>
      <c r="BE9" s="450">
        <v>0</v>
      </c>
      <c r="BF9" s="450">
        <v>0</v>
      </c>
      <c r="BG9" s="450">
        <v>0</v>
      </c>
      <c r="BH9" s="450">
        <v>0</v>
      </c>
      <c r="BI9" s="450">
        <v>0</v>
      </c>
      <c r="BJ9" s="450">
        <v>1.9226660969878231E-3</v>
      </c>
      <c r="BK9" s="450">
        <v>0</v>
      </c>
      <c r="BL9" s="450">
        <v>0</v>
      </c>
      <c r="BM9" s="450">
        <v>0</v>
      </c>
      <c r="BN9" s="450">
        <v>0</v>
      </c>
      <c r="BO9" s="450">
        <v>0</v>
      </c>
      <c r="BP9" s="450">
        <v>0</v>
      </c>
      <c r="BQ9" s="450">
        <v>0</v>
      </c>
      <c r="BR9" s="450">
        <v>0</v>
      </c>
      <c r="BS9" s="450">
        <v>0</v>
      </c>
      <c r="BT9" s="450">
        <v>0</v>
      </c>
      <c r="BU9" s="450">
        <v>0</v>
      </c>
      <c r="BV9" s="450">
        <v>0</v>
      </c>
      <c r="BW9" s="450">
        <v>0</v>
      </c>
      <c r="BX9" s="450">
        <v>0</v>
      </c>
      <c r="BY9" s="450">
        <v>0</v>
      </c>
      <c r="BZ9" s="450">
        <v>0</v>
      </c>
      <c r="CA9" s="450">
        <v>0</v>
      </c>
      <c r="CB9" s="450">
        <v>0</v>
      </c>
      <c r="CC9" s="450">
        <v>0</v>
      </c>
      <c r="CD9" s="450">
        <v>0</v>
      </c>
      <c r="CE9" s="450">
        <v>0</v>
      </c>
      <c r="CF9" s="450">
        <v>0</v>
      </c>
      <c r="CG9" s="450">
        <v>0</v>
      </c>
      <c r="CH9" s="450">
        <v>0</v>
      </c>
      <c r="CI9" s="450">
        <v>0</v>
      </c>
      <c r="CJ9" s="450">
        <v>0</v>
      </c>
      <c r="CK9" s="450">
        <v>0</v>
      </c>
      <c r="CL9" s="450">
        <v>0</v>
      </c>
      <c r="CM9" s="450">
        <v>4.0489518275956314E-6</v>
      </c>
      <c r="CN9" s="450">
        <v>5.0428643469490669E-5</v>
      </c>
      <c r="CO9" s="450">
        <v>1.9749148550859646E-4</v>
      </c>
      <c r="CP9" s="450">
        <v>1.1553249915111792E-4</v>
      </c>
      <c r="CQ9" s="450">
        <v>0</v>
      </c>
      <c r="CR9" s="450">
        <v>4.6563334866043106E-4</v>
      </c>
      <c r="CS9" s="450">
        <v>8.4983780534568704E-4</v>
      </c>
      <c r="CT9" s="450">
        <v>0</v>
      </c>
      <c r="CU9" s="450">
        <v>0</v>
      </c>
      <c r="CV9" s="450">
        <v>0</v>
      </c>
      <c r="CW9" s="450">
        <v>0</v>
      </c>
      <c r="CX9" s="450">
        <v>0</v>
      </c>
      <c r="CY9" s="450">
        <v>5.5558652470408983E-3</v>
      </c>
      <c r="CZ9" s="450">
        <v>7.1226196791999187E-3</v>
      </c>
      <c r="DA9" s="450">
        <v>0</v>
      </c>
      <c r="DB9" s="450">
        <v>9.7615259217320846E-6</v>
      </c>
      <c r="DC9" s="450">
        <v>0</v>
      </c>
      <c r="DD9" s="450">
        <v>3.4249125158216065E-4</v>
      </c>
      <c r="DE9" s="450">
        <v>0</v>
      </c>
      <c r="DF9" s="451">
        <v>0</v>
      </c>
      <c r="DG9" s="452">
        <v>6.5034006814404109E-4</v>
      </c>
      <c r="DH9" s="449">
        <v>1.3526528993512931E-3</v>
      </c>
      <c r="DI9" s="450">
        <v>4.8953309013593995E-4</v>
      </c>
      <c r="DJ9" s="450">
        <v>0</v>
      </c>
      <c r="DK9" s="450">
        <v>0</v>
      </c>
      <c r="DL9" s="450">
        <v>0</v>
      </c>
      <c r="DM9" s="450">
        <v>0</v>
      </c>
      <c r="DN9" s="450">
        <v>1.5559843156780979E-4</v>
      </c>
      <c r="DO9" s="452">
        <v>2.9322162896378869E-4</v>
      </c>
      <c r="DP9" s="452">
        <v>8.0002268537033054E-4</v>
      </c>
      <c r="DQ9" s="449">
        <v>2.4122176848510093E-4</v>
      </c>
      <c r="DR9" s="452">
        <v>2.4122176848510093E-4</v>
      </c>
      <c r="DS9" s="452">
        <v>5.0644317756361537E-4</v>
      </c>
      <c r="DT9" s="450">
        <v>4.650070842531879E-4</v>
      </c>
      <c r="DU9" s="452">
        <v>3.5547784416979763E-4</v>
      </c>
    </row>
    <row r="10" spans="1:125" s="444" customFormat="1">
      <c r="A10" s="445" t="s">
        <v>264</v>
      </c>
      <c r="B10" s="446" t="s">
        <v>502</v>
      </c>
      <c r="C10" s="440">
        <v>0</v>
      </c>
      <c r="D10" s="441">
        <v>2.3923444976076556E-5</v>
      </c>
      <c r="E10" s="441">
        <v>0</v>
      </c>
      <c r="F10" s="441">
        <v>5.5978504254366322E-5</v>
      </c>
      <c r="G10" s="441">
        <v>0</v>
      </c>
      <c r="H10" s="441">
        <v>0</v>
      </c>
      <c r="I10" s="441">
        <v>0</v>
      </c>
      <c r="J10" s="441">
        <v>1.532578234469874E-4</v>
      </c>
      <c r="K10" s="441">
        <v>2.1510002151000216E-4</v>
      </c>
      <c r="L10" s="441">
        <v>1.2558869701726844E-4</v>
      </c>
      <c r="M10" s="441">
        <v>0</v>
      </c>
      <c r="N10" s="441">
        <v>4.543168210803005E-4</v>
      </c>
      <c r="O10" s="441">
        <v>6.3587950083459185E-5</v>
      </c>
      <c r="P10" s="441">
        <v>0</v>
      </c>
      <c r="Q10" s="441">
        <v>0</v>
      </c>
      <c r="R10" s="441">
        <v>3.6869184048737903E-3</v>
      </c>
      <c r="S10" s="441">
        <v>8.9185380732390342E-6</v>
      </c>
      <c r="T10" s="441">
        <v>0</v>
      </c>
      <c r="U10" s="441">
        <v>9.1200000000000003E-2</v>
      </c>
      <c r="V10" s="441">
        <v>7.5764750449853211E-4</v>
      </c>
      <c r="W10" s="441">
        <v>0</v>
      </c>
      <c r="X10" s="441">
        <v>2.6631158455392811E-3</v>
      </c>
      <c r="Y10" s="441">
        <v>5.8777429467084643E-4</v>
      </c>
      <c r="Z10" s="441">
        <v>1.6312791299844639E-2</v>
      </c>
      <c r="AA10" s="441">
        <v>2.0013342228152102E-4</v>
      </c>
      <c r="AB10" s="441">
        <v>2.4545613932558006E-4</v>
      </c>
      <c r="AC10" s="441">
        <v>0.48146718146718148</v>
      </c>
      <c r="AD10" s="441">
        <v>0</v>
      </c>
      <c r="AE10" s="441">
        <v>2.109891593769912E-5</v>
      </c>
      <c r="AF10" s="441">
        <v>0</v>
      </c>
      <c r="AG10" s="441">
        <v>0</v>
      </c>
      <c r="AH10" s="441">
        <v>4.6427650245034821E-4</v>
      </c>
      <c r="AI10" s="441">
        <v>1.5996329230087654E-2</v>
      </c>
      <c r="AJ10" s="441">
        <v>8.3140556241629408E-3</v>
      </c>
      <c r="AK10" s="441">
        <v>9.3127527567757658E-3</v>
      </c>
      <c r="AL10" s="441">
        <v>2.8696463160915415E-4</v>
      </c>
      <c r="AM10" s="441">
        <v>1.3219507533526582E-3</v>
      </c>
      <c r="AN10" s="441">
        <v>4.1754595826797421E-4</v>
      </c>
      <c r="AO10" s="441">
        <v>0</v>
      </c>
      <c r="AP10" s="441">
        <v>6.6580666638924718E-4</v>
      </c>
      <c r="AQ10" s="441">
        <v>3.7736988286438838E-4</v>
      </c>
      <c r="AR10" s="441">
        <v>3.0599443090135759E-5</v>
      </c>
      <c r="AS10" s="441">
        <v>1.0183024897495874E-4</v>
      </c>
      <c r="AT10" s="441">
        <v>5.4609198373374014E-5</v>
      </c>
      <c r="AU10" s="441">
        <v>1.2592428424636834E-5</v>
      </c>
      <c r="AV10" s="441">
        <v>0</v>
      </c>
      <c r="AW10" s="441">
        <v>0</v>
      </c>
      <c r="AX10" s="441">
        <v>2.3076035537094726E-4</v>
      </c>
      <c r="AY10" s="441">
        <v>3.3189695705806539E-5</v>
      </c>
      <c r="AZ10" s="441">
        <v>0</v>
      </c>
      <c r="BA10" s="441">
        <v>0</v>
      </c>
      <c r="BB10" s="441">
        <v>0</v>
      </c>
      <c r="BC10" s="441">
        <v>0</v>
      </c>
      <c r="BD10" s="441">
        <v>0</v>
      </c>
      <c r="BE10" s="441">
        <v>0</v>
      </c>
      <c r="BF10" s="441">
        <v>0</v>
      </c>
      <c r="BG10" s="441">
        <v>1.1117588024254371E-4</v>
      </c>
      <c r="BH10" s="441">
        <v>0</v>
      </c>
      <c r="BI10" s="441">
        <v>4.9498579390771484E-5</v>
      </c>
      <c r="BJ10" s="441">
        <v>1.9420869666543668E-5</v>
      </c>
      <c r="BK10" s="441">
        <v>0</v>
      </c>
      <c r="BL10" s="441">
        <v>0</v>
      </c>
      <c r="BM10" s="441">
        <v>0</v>
      </c>
      <c r="BN10" s="441">
        <v>7.2494061528126484E-6</v>
      </c>
      <c r="BO10" s="441">
        <v>6.0046355786667303E-6</v>
      </c>
      <c r="BP10" s="441">
        <v>0.11577778925086478</v>
      </c>
      <c r="BQ10" s="441">
        <v>0.4440287582549855</v>
      </c>
      <c r="BR10" s="441">
        <v>0</v>
      </c>
      <c r="BS10" s="441">
        <v>0</v>
      </c>
      <c r="BT10" s="441">
        <v>2.3031568603365681E-6</v>
      </c>
      <c r="BU10" s="441">
        <v>1.8712819965830391E-6</v>
      </c>
      <c r="BV10" s="441">
        <v>5.23091891552589E-6</v>
      </c>
      <c r="BW10" s="441">
        <v>0</v>
      </c>
      <c r="BX10" s="441">
        <v>0</v>
      </c>
      <c r="BY10" s="441">
        <v>0</v>
      </c>
      <c r="BZ10" s="441">
        <v>0</v>
      </c>
      <c r="CA10" s="441">
        <v>0</v>
      </c>
      <c r="CB10" s="441">
        <v>0</v>
      </c>
      <c r="CC10" s="441">
        <v>0</v>
      </c>
      <c r="CD10" s="441">
        <v>0</v>
      </c>
      <c r="CE10" s="441">
        <v>0</v>
      </c>
      <c r="CF10" s="441">
        <v>1.5039177056231484E-5</v>
      </c>
      <c r="CG10" s="441">
        <v>0</v>
      </c>
      <c r="CH10" s="441">
        <v>0</v>
      </c>
      <c r="CI10" s="441">
        <v>0</v>
      </c>
      <c r="CJ10" s="441">
        <v>0</v>
      </c>
      <c r="CK10" s="441">
        <v>0</v>
      </c>
      <c r="CL10" s="441">
        <v>0</v>
      </c>
      <c r="CM10" s="441">
        <v>0</v>
      </c>
      <c r="CN10" s="441">
        <v>5.3082782599463862E-6</v>
      </c>
      <c r="CO10" s="441">
        <v>1.0433512441963587E-4</v>
      </c>
      <c r="CP10" s="441">
        <v>5.6357316659081914E-6</v>
      </c>
      <c r="CQ10" s="441">
        <v>0</v>
      </c>
      <c r="CR10" s="441">
        <v>5.8204168582553882E-6</v>
      </c>
      <c r="CS10" s="441">
        <v>5.1819378374737017E-6</v>
      </c>
      <c r="CT10" s="441">
        <v>3.8964075122736836E-5</v>
      </c>
      <c r="CU10" s="441">
        <v>3.1207090250905004E-5</v>
      </c>
      <c r="CV10" s="441">
        <v>0</v>
      </c>
      <c r="CW10" s="441">
        <v>0</v>
      </c>
      <c r="CX10" s="441">
        <v>0</v>
      </c>
      <c r="CY10" s="441">
        <v>5.5744467361614362E-5</v>
      </c>
      <c r="CZ10" s="441">
        <v>0</v>
      </c>
      <c r="DA10" s="441">
        <v>5.1031473661380659E-5</v>
      </c>
      <c r="DB10" s="441">
        <v>9.7615259217320846E-6</v>
      </c>
      <c r="DC10" s="441">
        <v>0</v>
      </c>
      <c r="DD10" s="441">
        <v>0</v>
      </c>
      <c r="DE10" s="441">
        <v>0</v>
      </c>
      <c r="DF10" s="442">
        <v>0</v>
      </c>
      <c r="DG10" s="443">
        <v>3.0740881254483748E-3</v>
      </c>
      <c r="DH10" s="440">
        <v>0</v>
      </c>
      <c r="DI10" s="441">
        <v>0</v>
      </c>
      <c r="DJ10" s="441">
        <v>0</v>
      </c>
      <c r="DK10" s="441">
        <v>0</v>
      </c>
      <c r="DL10" s="441">
        <v>0</v>
      </c>
      <c r="DM10" s="441">
        <v>0</v>
      </c>
      <c r="DN10" s="441">
        <v>1.1887720171780669E-2</v>
      </c>
      <c r="DO10" s="443">
        <v>-4.4714835235196523E-5</v>
      </c>
      <c r="DP10" s="443">
        <v>2.9884860714356862E-3</v>
      </c>
      <c r="DQ10" s="440">
        <v>0</v>
      </c>
      <c r="DR10" s="443">
        <v>0</v>
      </c>
      <c r="DS10" s="443">
        <v>0</v>
      </c>
      <c r="DT10" s="441">
        <v>0</v>
      </c>
      <c r="DU10" s="443">
        <v>-2.8509875387961935E-5</v>
      </c>
    </row>
    <row r="11" spans="1:125" s="444" customFormat="1">
      <c r="A11" s="445" t="s">
        <v>265</v>
      </c>
      <c r="B11" s="446" t="s">
        <v>503</v>
      </c>
      <c r="C11" s="440">
        <v>0</v>
      </c>
      <c r="D11" s="441">
        <v>0</v>
      </c>
      <c r="E11" s="441">
        <v>0</v>
      </c>
      <c r="F11" s="441">
        <v>1.1195700850873264E-4</v>
      </c>
      <c r="G11" s="441">
        <v>0</v>
      </c>
      <c r="H11" s="441">
        <v>0</v>
      </c>
      <c r="I11" s="441">
        <v>4.5978865854642255E-3</v>
      </c>
      <c r="J11" s="441">
        <v>2.4326638642378949E-6</v>
      </c>
      <c r="K11" s="441">
        <v>0</v>
      </c>
      <c r="L11" s="441">
        <v>1.8838304552590266E-4</v>
      </c>
      <c r="M11" s="441">
        <v>0</v>
      </c>
      <c r="N11" s="441">
        <v>0</v>
      </c>
      <c r="O11" s="441">
        <v>0</v>
      </c>
      <c r="P11" s="441">
        <v>0</v>
      </c>
      <c r="Q11" s="441">
        <v>0</v>
      </c>
      <c r="R11" s="441">
        <v>1.4487639072048144E-3</v>
      </c>
      <c r="S11" s="441">
        <v>1.7837076146478068E-5</v>
      </c>
      <c r="T11" s="441">
        <v>0</v>
      </c>
      <c r="U11" s="441">
        <v>0</v>
      </c>
      <c r="V11" s="441">
        <v>3.305237238374846E-2</v>
      </c>
      <c r="W11" s="441">
        <v>0</v>
      </c>
      <c r="X11" s="441">
        <v>1.3315579227696406E-3</v>
      </c>
      <c r="Y11" s="441">
        <v>5.8777429467084643E-4</v>
      </c>
      <c r="Z11" s="441">
        <v>0</v>
      </c>
      <c r="AA11" s="441">
        <v>1.1289577667162724E-4</v>
      </c>
      <c r="AB11" s="441">
        <v>1.2857226345625622E-4</v>
      </c>
      <c r="AC11" s="441">
        <v>-1.1583011583011582E-3</v>
      </c>
      <c r="AD11" s="441">
        <v>4.6788185983039285E-2</v>
      </c>
      <c r="AE11" s="441">
        <v>0</v>
      </c>
      <c r="AF11" s="441">
        <v>2.8520618729658089E-4</v>
      </c>
      <c r="AG11" s="441">
        <v>0</v>
      </c>
      <c r="AH11" s="441">
        <v>5.6074284240392056E-2</v>
      </c>
      <c r="AI11" s="441">
        <v>3.4318534223600518E-2</v>
      </c>
      <c r="AJ11" s="441">
        <v>4.1187622841041521E-2</v>
      </c>
      <c r="AK11" s="441">
        <v>2.8823691944437468E-2</v>
      </c>
      <c r="AL11" s="441">
        <v>3.8022813688212928E-3</v>
      </c>
      <c r="AM11" s="441">
        <v>0</v>
      </c>
      <c r="AN11" s="441">
        <v>2.4827056978095764E-4</v>
      </c>
      <c r="AO11" s="441">
        <v>0</v>
      </c>
      <c r="AP11" s="441">
        <v>0.35279430735300238</v>
      </c>
      <c r="AQ11" s="441">
        <v>1.2075836251660427E-4</v>
      </c>
      <c r="AR11" s="441">
        <v>8.159851490702869E-5</v>
      </c>
      <c r="AS11" s="441">
        <v>0</v>
      </c>
      <c r="AT11" s="441">
        <v>1.4562452899566404E-5</v>
      </c>
      <c r="AU11" s="441">
        <v>4.7851228013619968E-5</v>
      </c>
      <c r="AV11" s="441">
        <v>0</v>
      </c>
      <c r="AW11" s="441">
        <v>0</v>
      </c>
      <c r="AX11" s="441">
        <v>0</v>
      </c>
      <c r="AY11" s="441">
        <v>0</v>
      </c>
      <c r="AZ11" s="441">
        <v>0</v>
      </c>
      <c r="BA11" s="441">
        <v>0</v>
      </c>
      <c r="BB11" s="441">
        <v>0</v>
      </c>
      <c r="BC11" s="441">
        <v>0</v>
      </c>
      <c r="BD11" s="441">
        <v>0</v>
      </c>
      <c r="BE11" s="441">
        <v>0</v>
      </c>
      <c r="BF11" s="441">
        <v>0</v>
      </c>
      <c r="BG11" s="441">
        <v>0</v>
      </c>
      <c r="BH11" s="441">
        <v>0</v>
      </c>
      <c r="BI11" s="441">
        <v>0</v>
      </c>
      <c r="BJ11" s="441">
        <v>6.020469596628537E-4</v>
      </c>
      <c r="BK11" s="441">
        <v>0</v>
      </c>
      <c r="BL11" s="441">
        <v>1.0317437883370553E-3</v>
      </c>
      <c r="BM11" s="441">
        <v>1.4545767989613244E-4</v>
      </c>
      <c r="BN11" s="441">
        <v>3.743110043568931E-3</v>
      </c>
      <c r="BO11" s="441">
        <v>4.0411197444427099E-3</v>
      </c>
      <c r="BP11" s="441">
        <v>0</v>
      </c>
      <c r="BQ11" s="441">
        <v>0</v>
      </c>
      <c r="BR11" s="441">
        <v>0</v>
      </c>
      <c r="BS11" s="441">
        <v>0</v>
      </c>
      <c r="BT11" s="441">
        <v>0</v>
      </c>
      <c r="BU11" s="441">
        <v>0</v>
      </c>
      <c r="BV11" s="441">
        <v>0</v>
      </c>
      <c r="BW11" s="441">
        <v>0</v>
      </c>
      <c r="BX11" s="441">
        <v>0</v>
      </c>
      <c r="BY11" s="441">
        <v>0</v>
      </c>
      <c r="BZ11" s="441">
        <v>0</v>
      </c>
      <c r="CA11" s="441">
        <v>0</v>
      </c>
      <c r="CB11" s="441">
        <v>0</v>
      </c>
      <c r="CC11" s="441">
        <v>0</v>
      </c>
      <c r="CD11" s="441">
        <v>0</v>
      </c>
      <c r="CE11" s="441">
        <v>0</v>
      </c>
      <c r="CF11" s="441">
        <v>0</v>
      </c>
      <c r="CG11" s="441">
        <v>0</v>
      </c>
      <c r="CH11" s="441">
        <v>0</v>
      </c>
      <c r="CI11" s="441">
        <v>0</v>
      </c>
      <c r="CJ11" s="441">
        <v>0</v>
      </c>
      <c r="CK11" s="441">
        <v>0</v>
      </c>
      <c r="CL11" s="441">
        <v>0</v>
      </c>
      <c r="CM11" s="441">
        <v>6.0734277413934467E-6</v>
      </c>
      <c r="CN11" s="441">
        <v>0</v>
      </c>
      <c r="CO11" s="441">
        <v>0</v>
      </c>
      <c r="CP11" s="441">
        <v>0</v>
      </c>
      <c r="CQ11" s="441">
        <v>0</v>
      </c>
      <c r="CR11" s="441">
        <v>0</v>
      </c>
      <c r="CS11" s="441">
        <v>0</v>
      </c>
      <c r="CT11" s="441">
        <v>0</v>
      </c>
      <c r="CU11" s="441">
        <v>0</v>
      </c>
      <c r="CV11" s="441">
        <v>0</v>
      </c>
      <c r="CW11" s="441">
        <v>0</v>
      </c>
      <c r="CX11" s="441">
        <v>0</v>
      </c>
      <c r="CY11" s="441">
        <v>-7.4325956482152478E-5</v>
      </c>
      <c r="CZ11" s="441">
        <v>-4.1388703893924516E-5</v>
      </c>
      <c r="DA11" s="441">
        <v>0</v>
      </c>
      <c r="DB11" s="441">
        <v>9.7615259217320846E-6</v>
      </c>
      <c r="DC11" s="441">
        <v>0</v>
      </c>
      <c r="DD11" s="441">
        <v>8.9345543890998434E-5</v>
      </c>
      <c r="DE11" s="441">
        <v>0</v>
      </c>
      <c r="DF11" s="442">
        <v>1.648700063411541E-4</v>
      </c>
      <c r="DG11" s="443">
        <v>1.6840391890794238E-3</v>
      </c>
      <c r="DH11" s="440">
        <v>-4.8157275997847088E-4</v>
      </c>
      <c r="DI11" s="441">
        <v>-3.2931074627514712E-5</v>
      </c>
      <c r="DJ11" s="441">
        <v>0</v>
      </c>
      <c r="DK11" s="441">
        <v>0</v>
      </c>
      <c r="DL11" s="441">
        <v>0</v>
      </c>
      <c r="DM11" s="441">
        <v>-4.8346412556053814E-5</v>
      </c>
      <c r="DN11" s="441">
        <v>-1.2696832015933279E-2</v>
      </c>
      <c r="DO11" s="443">
        <v>1.3461272387559162E-5</v>
      </c>
      <c r="DP11" s="443">
        <v>1.6581863656382049E-3</v>
      </c>
      <c r="DQ11" s="440">
        <v>3.4799205945391611E-4</v>
      </c>
      <c r="DR11" s="443">
        <v>3.4799205945391611E-4</v>
      </c>
      <c r="DS11" s="443">
        <v>2.3577065519347107E-4</v>
      </c>
      <c r="DT11" s="441">
        <v>2.5330323898645755E-4</v>
      </c>
      <c r="DU11" s="443">
        <v>1.0038162931101781E-4</v>
      </c>
    </row>
    <row r="12" spans="1:125" s="444" customFormat="1">
      <c r="A12" s="445" t="s">
        <v>266</v>
      </c>
      <c r="B12" s="446" t="s">
        <v>504</v>
      </c>
      <c r="C12" s="440">
        <v>0</v>
      </c>
      <c r="D12" s="441">
        <v>1.0598086124401914E-2</v>
      </c>
      <c r="E12" s="441">
        <v>0</v>
      </c>
      <c r="F12" s="441">
        <v>9.9081952530228386E-3</v>
      </c>
      <c r="G12" s="441">
        <v>5.3265400648448355E-3</v>
      </c>
      <c r="H12" s="441">
        <v>0</v>
      </c>
      <c r="I12" s="441">
        <v>0</v>
      </c>
      <c r="J12" s="441">
        <v>0.25237427993149619</v>
      </c>
      <c r="K12" s="441">
        <v>0.12733921273392126</v>
      </c>
      <c r="L12" s="441">
        <v>0.20558869701726845</v>
      </c>
      <c r="M12" s="441">
        <v>0</v>
      </c>
      <c r="N12" s="441">
        <v>1.1357920527007513E-4</v>
      </c>
      <c r="O12" s="441">
        <v>5.8341944201573803E-3</v>
      </c>
      <c r="P12" s="441">
        <v>1.0807403071103705E-3</v>
      </c>
      <c r="Q12" s="441">
        <v>0</v>
      </c>
      <c r="R12" s="441">
        <v>3.6311967161351435E-3</v>
      </c>
      <c r="S12" s="441">
        <v>1.6053368531830262E-4</v>
      </c>
      <c r="T12" s="441">
        <v>0</v>
      </c>
      <c r="U12" s="441">
        <v>0</v>
      </c>
      <c r="V12" s="441">
        <v>3.7882375224926605E-4</v>
      </c>
      <c r="W12" s="441">
        <v>0</v>
      </c>
      <c r="X12" s="441">
        <v>2.5064619722722646E-3</v>
      </c>
      <c r="Y12" s="441">
        <v>0</v>
      </c>
      <c r="Z12" s="441">
        <v>0</v>
      </c>
      <c r="AA12" s="441">
        <v>1.1910504438856674E-2</v>
      </c>
      <c r="AB12" s="441">
        <v>1.5744258079597919E-2</v>
      </c>
      <c r="AC12" s="441">
        <v>0</v>
      </c>
      <c r="AD12" s="441">
        <v>0</v>
      </c>
      <c r="AE12" s="441">
        <v>2.109891593769912E-5</v>
      </c>
      <c r="AF12" s="441">
        <v>0</v>
      </c>
      <c r="AG12" s="441">
        <v>0</v>
      </c>
      <c r="AH12" s="441">
        <v>5.6744905855042561E-4</v>
      </c>
      <c r="AI12" s="441">
        <v>0</v>
      </c>
      <c r="AJ12" s="441">
        <v>8.1749082496999632E-4</v>
      </c>
      <c r="AK12" s="441">
        <v>1.3312903468890509E-3</v>
      </c>
      <c r="AL12" s="441">
        <v>0</v>
      </c>
      <c r="AM12" s="441">
        <v>0</v>
      </c>
      <c r="AN12" s="441">
        <v>0</v>
      </c>
      <c r="AO12" s="441">
        <v>0</v>
      </c>
      <c r="AP12" s="441">
        <v>0</v>
      </c>
      <c r="AQ12" s="441">
        <v>0</v>
      </c>
      <c r="AR12" s="441">
        <v>0</v>
      </c>
      <c r="AS12" s="441">
        <v>0</v>
      </c>
      <c r="AT12" s="441">
        <v>0</v>
      </c>
      <c r="AU12" s="441">
        <v>0</v>
      </c>
      <c r="AV12" s="441">
        <v>0</v>
      </c>
      <c r="AW12" s="441">
        <v>0</v>
      </c>
      <c r="AX12" s="441">
        <v>0</v>
      </c>
      <c r="AY12" s="441">
        <v>0</v>
      </c>
      <c r="AZ12" s="441">
        <v>0</v>
      </c>
      <c r="BA12" s="441">
        <v>0</v>
      </c>
      <c r="BB12" s="441">
        <v>0</v>
      </c>
      <c r="BC12" s="441">
        <v>0</v>
      </c>
      <c r="BD12" s="441">
        <v>0</v>
      </c>
      <c r="BE12" s="441">
        <v>0</v>
      </c>
      <c r="BF12" s="441">
        <v>0</v>
      </c>
      <c r="BG12" s="441">
        <v>0</v>
      </c>
      <c r="BH12" s="441">
        <v>0</v>
      </c>
      <c r="BI12" s="441">
        <v>0</v>
      </c>
      <c r="BJ12" s="441">
        <v>1.2040939193257074E-3</v>
      </c>
      <c r="BK12" s="441">
        <v>0</v>
      </c>
      <c r="BL12" s="441">
        <v>0</v>
      </c>
      <c r="BM12" s="441">
        <v>0</v>
      </c>
      <c r="BN12" s="441">
        <v>0</v>
      </c>
      <c r="BO12" s="441">
        <v>0</v>
      </c>
      <c r="BP12" s="441">
        <v>0</v>
      </c>
      <c r="BQ12" s="441">
        <v>0</v>
      </c>
      <c r="BR12" s="441">
        <v>0</v>
      </c>
      <c r="BS12" s="441">
        <v>0</v>
      </c>
      <c r="BT12" s="441">
        <v>0</v>
      </c>
      <c r="BU12" s="441">
        <v>0</v>
      </c>
      <c r="BV12" s="441">
        <v>0</v>
      </c>
      <c r="BW12" s="441">
        <v>0</v>
      </c>
      <c r="BX12" s="441">
        <v>0</v>
      </c>
      <c r="BY12" s="441">
        <v>0</v>
      </c>
      <c r="BZ12" s="441">
        <v>0</v>
      </c>
      <c r="CA12" s="441">
        <v>0</v>
      </c>
      <c r="CB12" s="441">
        <v>0</v>
      </c>
      <c r="CC12" s="441">
        <v>0</v>
      </c>
      <c r="CD12" s="441">
        <v>0</v>
      </c>
      <c r="CE12" s="441">
        <v>0</v>
      </c>
      <c r="CF12" s="441">
        <v>0</v>
      </c>
      <c r="CG12" s="441">
        <v>0</v>
      </c>
      <c r="CH12" s="441">
        <v>0</v>
      </c>
      <c r="CI12" s="441">
        <v>0</v>
      </c>
      <c r="CJ12" s="441">
        <v>0</v>
      </c>
      <c r="CK12" s="441">
        <v>0</v>
      </c>
      <c r="CL12" s="441">
        <v>0</v>
      </c>
      <c r="CM12" s="441">
        <v>6.6807705155327911E-4</v>
      </c>
      <c r="CN12" s="441">
        <v>6.1522945032778621E-3</v>
      </c>
      <c r="CO12" s="441">
        <v>2.0755237250620422E-3</v>
      </c>
      <c r="CP12" s="441">
        <v>2.5600311092387959E-3</v>
      </c>
      <c r="CQ12" s="441">
        <v>0</v>
      </c>
      <c r="CR12" s="441">
        <v>1.0721207852906426E-2</v>
      </c>
      <c r="CS12" s="441">
        <v>1.6561473328565949E-2</v>
      </c>
      <c r="CT12" s="441">
        <v>1.5066109047458243E-3</v>
      </c>
      <c r="CU12" s="441">
        <v>0</v>
      </c>
      <c r="CV12" s="441">
        <v>0</v>
      </c>
      <c r="CW12" s="441">
        <v>0</v>
      </c>
      <c r="CX12" s="441">
        <v>0</v>
      </c>
      <c r="CY12" s="441">
        <v>7.1575896092312838E-2</v>
      </c>
      <c r="CZ12" s="441">
        <v>0.16129177907462383</v>
      </c>
      <c r="DA12" s="441">
        <v>0</v>
      </c>
      <c r="DB12" s="441">
        <v>2.9284577765196254E-5</v>
      </c>
      <c r="DC12" s="441">
        <v>0</v>
      </c>
      <c r="DD12" s="441">
        <v>5.5543146452237359E-3</v>
      </c>
      <c r="DE12" s="441">
        <v>0</v>
      </c>
      <c r="DF12" s="442">
        <v>0</v>
      </c>
      <c r="DG12" s="443">
        <v>1.1755638161748657E-2</v>
      </c>
      <c r="DH12" s="440">
        <v>4.7498654429053003E-2</v>
      </c>
      <c r="DI12" s="441">
        <v>6.5699393751581903E-2</v>
      </c>
      <c r="DJ12" s="441">
        <v>0</v>
      </c>
      <c r="DK12" s="441">
        <v>0</v>
      </c>
      <c r="DL12" s="441">
        <v>0</v>
      </c>
      <c r="DM12" s="441">
        <v>0</v>
      </c>
      <c r="DN12" s="441">
        <v>0.1455467728885293</v>
      </c>
      <c r="DO12" s="443">
        <v>3.6668388929168655E-2</v>
      </c>
      <c r="DP12" s="443">
        <v>3.1850298877807423E-2</v>
      </c>
      <c r="DQ12" s="440">
        <v>2.4069450778895865E-3</v>
      </c>
      <c r="DR12" s="443">
        <v>2.4069450778895865E-3</v>
      </c>
      <c r="DS12" s="443">
        <v>6.3209478077966383E-2</v>
      </c>
      <c r="DT12" s="441">
        <v>5.3710171669577249E-2</v>
      </c>
      <c r="DU12" s="443">
        <v>4.2844446686756923E-2</v>
      </c>
    </row>
    <row r="13" spans="1:125" s="444" customFormat="1">
      <c r="A13" s="445" t="s">
        <v>267</v>
      </c>
      <c r="B13" s="446" t="s">
        <v>505</v>
      </c>
      <c r="C13" s="440">
        <v>0</v>
      </c>
      <c r="D13" s="441">
        <v>9.5693779904306223E-5</v>
      </c>
      <c r="E13" s="441">
        <v>0</v>
      </c>
      <c r="F13" s="441">
        <v>0</v>
      </c>
      <c r="G13" s="441">
        <v>3.0106530801296896E-3</v>
      </c>
      <c r="H13" s="441">
        <v>0</v>
      </c>
      <c r="I13" s="441">
        <v>0</v>
      </c>
      <c r="J13" s="441">
        <v>1.5763661840261559E-3</v>
      </c>
      <c r="K13" s="441">
        <v>8.2333669771828516E-2</v>
      </c>
      <c r="L13" s="441">
        <v>0</v>
      </c>
      <c r="M13" s="441">
        <v>0</v>
      </c>
      <c r="N13" s="441">
        <v>0</v>
      </c>
      <c r="O13" s="441">
        <v>0</v>
      </c>
      <c r="P13" s="441">
        <v>0</v>
      </c>
      <c r="Q13" s="441">
        <v>0</v>
      </c>
      <c r="R13" s="441">
        <v>0</v>
      </c>
      <c r="S13" s="441">
        <v>0</v>
      </c>
      <c r="T13" s="441">
        <v>0</v>
      </c>
      <c r="U13" s="441">
        <v>0</v>
      </c>
      <c r="V13" s="441">
        <v>0</v>
      </c>
      <c r="W13" s="441">
        <v>0</v>
      </c>
      <c r="X13" s="441">
        <v>0</v>
      </c>
      <c r="Y13" s="441">
        <v>0</v>
      </c>
      <c r="Z13" s="441">
        <v>0</v>
      </c>
      <c r="AA13" s="441">
        <v>1.0776415045928054E-4</v>
      </c>
      <c r="AB13" s="441">
        <v>0</v>
      </c>
      <c r="AC13" s="441">
        <v>0</v>
      </c>
      <c r="AD13" s="441">
        <v>0</v>
      </c>
      <c r="AE13" s="441">
        <v>0</v>
      </c>
      <c r="AF13" s="441">
        <v>0</v>
      </c>
      <c r="AG13" s="441">
        <v>0</v>
      </c>
      <c r="AH13" s="441">
        <v>0</v>
      </c>
      <c r="AI13" s="441">
        <v>0</v>
      </c>
      <c r="AJ13" s="441">
        <v>0</v>
      </c>
      <c r="AK13" s="441">
        <v>0</v>
      </c>
      <c r="AL13" s="441">
        <v>0</v>
      </c>
      <c r="AM13" s="441">
        <v>0</v>
      </c>
      <c r="AN13" s="441">
        <v>0</v>
      </c>
      <c r="AO13" s="441">
        <v>0</v>
      </c>
      <c r="AP13" s="441">
        <v>0</v>
      </c>
      <c r="AQ13" s="441">
        <v>0</v>
      </c>
      <c r="AR13" s="441">
        <v>0</v>
      </c>
      <c r="AS13" s="441">
        <v>0</v>
      </c>
      <c r="AT13" s="441">
        <v>0</v>
      </c>
      <c r="AU13" s="441">
        <v>0</v>
      </c>
      <c r="AV13" s="441">
        <v>0</v>
      </c>
      <c r="AW13" s="441">
        <v>0</v>
      </c>
      <c r="AX13" s="441">
        <v>0</v>
      </c>
      <c r="AY13" s="441">
        <v>0</v>
      </c>
      <c r="AZ13" s="441">
        <v>0</v>
      </c>
      <c r="BA13" s="441">
        <v>0</v>
      </c>
      <c r="BB13" s="441">
        <v>0</v>
      </c>
      <c r="BC13" s="441">
        <v>0</v>
      </c>
      <c r="BD13" s="441">
        <v>0</v>
      </c>
      <c r="BE13" s="441">
        <v>0</v>
      </c>
      <c r="BF13" s="441">
        <v>0</v>
      </c>
      <c r="BG13" s="441">
        <v>0</v>
      </c>
      <c r="BH13" s="441">
        <v>0</v>
      </c>
      <c r="BI13" s="441">
        <v>0</v>
      </c>
      <c r="BJ13" s="441">
        <v>0</v>
      </c>
      <c r="BK13" s="441">
        <v>0</v>
      </c>
      <c r="BL13" s="441">
        <v>0</v>
      </c>
      <c r="BM13" s="441">
        <v>0</v>
      </c>
      <c r="BN13" s="441">
        <v>0</v>
      </c>
      <c r="BO13" s="441">
        <v>0</v>
      </c>
      <c r="BP13" s="441">
        <v>0</v>
      </c>
      <c r="BQ13" s="441">
        <v>0</v>
      </c>
      <c r="BR13" s="441">
        <v>0</v>
      </c>
      <c r="BS13" s="441">
        <v>0</v>
      </c>
      <c r="BT13" s="441">
        <v>6.909470581009704E-5</v>
      </c>
      <c r="BU13" s="441">
        <v>0</v>
      </c>
      <c r="BV13" s="441">
        <v>0</v>
      </c>
      <c r="BW13" s="441">
        <v>0</v>
      </c>
      <c r="BX13" s="441">
        <v>0</v>
      </c>
      <c r="BY13" s="441">
        <v>0</v>
      </c>
      <c r="BZ13" s="441">
        <v>0</v>
      </c>
      <c r="CA13" s="441">
        <v>0</v>
      </c>
      <c r="CB13" s="441">
        <v>0</v>
      </c>
      <c r="CC13" s="441">
        <v>0</v>
      </c>
      <c r="CD13" s="441">
        <v>0</v>
      </c>
      <c r="CE13" s="441">
        <v>0</v>
      </c>
      <c r="CF13" s="441">
        <v>0</v>
      </c>
      <c r="CG13" s="441">
        <v>0</v>
      </c>
      <c r="CH13" s="441">
        <v>0</v>
      </c>
      <c r="CI13" s="441">
        <v>0</v>
      </c>
      <c r="CJ13" s="441">
        <v>0</v>
      </c>
      <c r="CK13" s="441">
        <v>0</v>
      </c>
      <c r="CL13" s="441">
        <v>0</v>
      </c>
      <c r="CM13" s="441">
        <v>5.6685325586338838E-5</v>
      </c>
      <c r="CN13" s="441">
        <v>5.8391060859410248E-5</v>
      </c>
      <c r="CO13" s="441">
        <v>5.5893816653376361E-5</v>
      </c>
      <c r="CP13" s="441">
        <v>2.8742231496131773E-4</v>
      </c>
      <c r="CQ13" s="441">
        <v>0</v>
      </c>
      <c r="CR13" s="441">
        <v>8.9052377931307441E-4</v>
      </c>
      <c r="CS13" s="441">
        <v>1.3835774026054782E-3</v>
      </c>
      <c r="CT13" s="441">
        <v>0</v>
      </c>
      <c r="CU13" s="441">
        <v>0</v>
      </c>
      <c r="CV13" s="441">
        <v>0</v>
      </c>
      <c r="CW13" s="441">
        <v>0</v>
      </c>
      <c r="CX13" s="441">
        <v>8.0897312995748854E-6</v>
      </c>
      <c r="CY13" s="441">
        <v>2.1387293977739377E-2</v>
      </c>
      <c r="CZ13" s="441">
        <v>5.7887746309820784E-2</v>
      </c>
      <c r="DA13" s="441">
        <v>0</v>
      </c>
      <c r="DB13" s="441">
        <v>0</v>
      </c>
      <c r="DC13" s="441">
        <v>1.4452955629426219E-4</v>
      </c>
      <c r="DD13" s="441">
        <v>1.2657285384558112E-3</v>
      </c>
      <c r="DE13" s="441">
        <v>0</v>
      </c>
      <c r="DF13" s="442">
        <v>3.9061509194673431E-3</v>
      </c>
      <c r="DG13" s="443">
        <v>1.5474042236224511E-3</v>
      </c>
      <c r="DH13" s="440">
        <v>2.5509192374153708E-2</v>
      </c>
      <c r="DI13" s="441">
        <v>1.2747703426963837E-2</v>
      </c>
      <c r="DJ13" s="441">
        <v>0</v>
      </c>
      <c r="DK13" s="441">
        <v>0</v>
      </c>
      <c r="DL13" s="441">
        <v>0</v>
      </c>
      <c r="DM13" s="441">
        <v>0</v>
      </c>
      <c r="DN13" s="441">
        <v>2.0165556731188149E-2</v>
      </c>
      <c r="DO13" s="443">
        <v>7.4144688310675867E-3</v>
      </c>
      <c r="DP13" s="443">
        <v>5.627023051931134E-3</v>
      </c>
      <c r="DQ13" s="440">
        <v>4.6926201956664444E-4</v>
      </c>
      <c r="DR13" s="443">
        <v>4.6926201956664444E-4</v>
      </c>
      <c r="DS13" s="443">
        <v>1.221443316682946E-2</v>
      </c>
      <c r="DT13" s="441">
        <v>1.0379460608257274E-2</v>
      </c>
      <c r="DU13" s="443">
        <v>8.489001979719777E-3</v>
      </c>
    </row>
    <row r="14" spans="1:125" s="444" customFormat="1">
      <c r="A14" s="447" t="s">
        <v>268</v>
      </c>
      <c r="B14" s="448" t="s">
        <v>506</v>
      </c>
      <c r="C14" s="449">
        <v>6.0004166956038616E-3</v>
      </c>
      <c r="D14" s="450">
        <v>0.34617224880382774</v>
      </c>
      <c r="E14" s="450">
        <v>2.6951995373048005E-2</v>
      </c>
      <c r="F14" s="450">
        <v>2.1831616659202867E-3</v>
      </c>
      <c r="G14" s="450">
        <v>6.1139416396479851E-2</v>
      </c>
      <c r="H14" s="450">
        <v>0</v>
      </c>
      <c r="I14" s="450">
        <v>0</v>
      </c>
      <c r="J14" s="450">
        <v>-7.2979915927136848E-6</v>
      </c>
      <c r="K14" s="450">
        <v>0</v>
      </c>
      <c r="L14" s="450">
        <v>5.7833594976452123E-2</v>
      </c>
      <c r="M14" s="450">
        <v>0</v>
      </c>
      <c r="N14" s="450">
        <v>-1.6225600752867874E-5</v>
      </c>
      <c r="O14" s="450">
        <v>0</v>
      </c>
      <c r="P14" s="450">
        <v>0</v>
      </c>
      <c r="Q14" s="450">
        <v>0</v>
      </c>
      <c r="R14" s="450">
        <v>0</v>
      </c>
      <c r="S14" s="450">
        <v>0</v>
      </c>
      <c r="T14" s="450">
        <v>0</v>
      </c>
      <c r="U14" s="450">
        <v>0</v>
      </c>
      <c r="V14" s="450">
        <v>0</v>
      </c>
      <c r="W14" s="450">
        <v>0</v>
      </c>
      <c r="X14" s="450">
        <v>0</v>
      </c>
      <c r="Y14" s="450">
        <v>0</v>
      </c>
      <c r="Z14" s="450">
        <v>0</v>
      </c>
      <c r="AA14" s="450">
        <v>0</v>
      </c>
      <c r="AB14" s="450">
        <v>0</v>
      </c>
      <c r="AC14" s="450">
        <v>0</v>
      </c>
      <c r="AD14" s="450">
        <v>0</v>
      </c>
      <c r="AE14" s="450">
        <v>0</v>
      </c>
      <c r="AF14" s="450">
        <v>0</v>
      </c>
      <c r="AG14" s="450">
        <v>0</v>
      </c>
      <c r="AH14" s="450">
        <v>0</v>
      </c>
      <c r="AI14" s="450">
        <v>0</v>
      </c>
      <c r="AJ14" s="450">
        <v>0</v>
      </c>
      <c r="AK14" s="450">
        <v>0</v>
      </c>
      <c r="AL14" s="450">
        <v>0</v>
      </c>
      <c r="AM14" s="450">
        <v>0</v>
      </c>
      <c r="AN14" s="450">
        <v>0</v>
      </c>
      <c r="AO14" s="450">
        <v>0</v>
      </c>
      <c r="AP14" s="450">
        <v>0</v>
      </c>
      <c r="AQ14" s="450">
        <v>0</v>
      </c>
      <c r="AR14" s="450">
        <v>0</v>
      </c>
      <c r="AS14" s="450">
        <v>0</v>
      </c>
      <c r="AT14" s="450">
        <v>0</v>
      </c>
      <c r="AU14" s="450">
        <v>0</v>
      </c>
      <c r="AV14" s="450">
        <v>0</v>
      </c>
      <c r="AW14" s="450">
        <v>0</v>
      </c>
      <c r="AX14" s="450">
        <v>0</v>
      </c>
      <c r="AY14" s="450">
        <v>0</v>
      </c>
      <c r="AZ14" s="450">
        <v>0</v>
      </c>
      <c r="BA14" s="450">
        <v>0</v>
      </c>
      <c r="BB14" s="450">
        <v>0</v>
      </c>
      <c r="BC14" s="450">
        <v>0</v>
      </c>
      <c r="BD14" s="450">
        <v>0</v>
      </c>
      <c r="BE14" s="450">
        <v>0</v>
      </c>
      <c r="BF14" s="450">
        <v>0</v>
      </c>
      <c r="BG14" s="450">
        <v>0</v>
      </c>
      <c r="BH14" s="450">
        <v>0</v>
      </c>
      <c r="BI14" s="450">
        <v>0</v>
      </c>
      <c r="BJ14" s="450">
        <v>0</v>
      </c>
      <c r="BK14" s="450">
        <v>0</v>
      </c>
      <c r="BL14" s="450">
        <v>0</v>
      </c>
      <c r="BM14" s="450">
        <v>0</v>
      </c>
      <c r="BN14" s="450">
        <v>1.3773871690344033E-4</v>
      </c>
      <c r="BO14" s="450">
        <v>0</v>
      </c>
      <c r="BP14" s="450">
        <v>0</v>
      </c>
      <c r="BQ14" s="450">
        <v>0</v>
      </c>
      <c r="BR14" s="450">
        <v>0</v>
      </c>
      <c r="BS14" s="450">
        <v>0</v>
      </c>
      <c r="BT14" s="450">
        <v>6.2952954182532862E-5</v>
      </c>
      <c r="BU14" s="450">
        <v>0</v>
      </c>
      <c r="BV14" s="450">
        <v>0</v>
      </c>
      <c r="BW14" s="450">
        <v>0</v>
      </c>
      <c r="BX14" s="450">
        <v>0</v>
      </c>
      <c r="BY14" s="450">
        <v>0</v>
      </c>
      <c r="BZ14" s="450">
        <v>0</v>
      </c>
      <c r="CA14" s="450">
        <v>0</v>
      </c>
      <c r="CB14" s="450">
        <v>0</v>
      </c>
      <c r="CC14" s="450">
        <v>0</v>
      </c>
      <c r="CD14" s="450">
        <v>0</v>
      </c>
      <c r="CE14" s="450">
        <v>0</v>
      </c>
      <c r="CF14" s="450">
        <v>0</v>
      </c>
      <c r="CG14" s="450">
        <v>0</v>
      </c>
      <c r="CH14" s="450">
        <v>0</v>
      </c>
      <c r="CI14" s="450">
        <v>0</v>
      </c>
      <c r="CJ14" s="450">
        <v>0</v>
      </c>
      <c r="CK14" s="450">
        <v>0</v>
      </c>
      <c r="CL14" s="450">
        <v>0</v>
      </c>
      <c r="CM14" s="450">
        <v>0</v>
      </c>
      <c r="CN14" s="450">
        <v>4.2997053905565732E-4</v>
      </c>
      <c r="CO14" s="450">
        <v>3.6144668102516711E-3</v>
      </c>
      <c r="CP14" s="450">
        <v>5.6357316659081914E-5</v>
      </c>
      <c r="CQ14" s="450">
        <v>0</v>
      </c>
      <c r="CR14" s="450">
        <v>5.8204168582553882E-5</v>
      </c>
      <c r="CS14" s="450">
        <v>2.5909689187368509E-5</v>
      </c>
      <c r="CT14" s="450">
        <v>0</v>
      </c>
      <c r="CU14" s="450">
        <v>0</v>
      </c>
      <c r="CV14" s="450">
        <v>0</v>
      </c>
      <c r="CW14" s="450">
        <v>0</v>
      </c>
      <c r="CX14" s="450">
        <v>0</v>
      </c>
      <c r="CY14" s="450">
        <v>0</v>
      </c>
      <c r="CZ14" s="450">
        <v>0</v>
      </c>
      <c r="DA14" s="450">
        <v>0</v>
      </c>
      <c r="DB14" s="450">
        <v>1.3178059994338315E-3</v>
      </c>
      <c r="DC14" s="450">
        <v>8.0936551524786824E-3</v>
      </c>
      <c r="DD14" s="450">
        <v>0</v>
      </c>
      <c r="DE14" s="450">
        <v>0</v>
      </c>
      <c r="DF14" s="451">
        <v>0</v>
      </c>
      <c r="DG14" s="452">
        <v>1.1831105148483612E-3</v>
      </c>
      <c r="DH14" s="449">
        <v>0</v>
      </c>
      <c r="DI14" s="450">
        <v>-8.3277621413811254E-4</v>
      </c>
      <c r="DJ14" s="450">
        <v>0</v>
      </c>
      <c r="DK14" s="450">
        <v>0</v>
      </c>
      <c r="DL14" s="450">
        <v>0</v>
      </c>
      <c r="DM14" s="450">
        <v>0</v>
      </c>
      <c r="DN14" s="450">
        <v>9.3047862077550256E-3</v>
      </c>
      <c r="DO14" s="452">
        <v>-4.9677947837218337E-4</v>
      </c>
      <c r="DP14" s="452">
        <v>8.8431415007112217E-4</v>
      </c>
      <c r="DQ14" s="449">
        <v>1.5290560188126615E-4</v>
      </c>
      <c r="DR14" s="452">
        <v>1.5290560188126615E-4</v>
      </c>
      <c r="DS14" s="452">
        <v>3.1170052147782806E-3</v>
      </c>
      <c r="DT14" s="450">
        <v>2.6539177567629904E-3</v>
      </c>
      <c r="DU14" s="452">
        <v>6.4505458894804977E-4</v>
      </c>
    </row>
    <row r="15" spans="1:125" s="444" customFormat="1">
      <c r="A15" s="453" t="s">
        <v>269</v>
      </c>
      <c r="B15" s="454" t="s">
        <v>654</v>
      </c>
      <c r="C15" s="455">
        <v>0</v>
      </c>
      <c r="D15" s="456">
        <v>0</v>
      </c>
      <c r="E15" s="456">
        <v>0</v>
      </c>
      <c r="F15" s="456">
        <v>0</v>
      </c>
      <c r="G15" s="456">
        <v>0</v>
      </c>
      <c r="H15" s="456">
        <v>0</v>
      </c>
      <c r="I15" s="456">
        <v>0</v>
      </c>
      <c r="J15" s="456">
        <v>0</v>
      </c>
      <c r="K15" s="456">
        <v>0</v>
      </c>
      <c r="L15" s="456">
        <v>0</v>
      </c>
      <c r="M15" s="456">
        <v>0</v>
      </c>
      <c r="N15" s="456">
        <v>0</v>
      </c>
      <c r="O15" s="456">
        <v>0</v>
      </c>
      <c r="P15" s="456">
        <v>0</v>
      </c>
      <c r="Q15" s="456">
        <v>0</v>
      </c>
      <c r="R15" s="456">
        <v>0</v>
      </c>
      <c r="S15" s="456">
        <v>0</v>
      </c>
      <c r="T15" s="456">
        <v>0</v>
      </c>
      <c r="U15" s="456">
        <v>0</v>
      </c>
      <c r="V15" s="456">
        <v>0</v>
      </c>
      <c r="W15" s="456">
        <v>0</v>
      </c>
      <c r="X15" s="456">
        <v>0</v>
      </c>
      <c r="Y15" s="456">
        <v>0</v>
      </c>
      <c r="Z15" s="456">
        <v>0</v>
      </c>
      <c r="AA15" s="456">
        <v>0</v>
      </c>
      <c r="AB15" s="456">
        <v>0</v>
      </c>
      <c r="AC15" s="456">
        <v>0</v>
      </c>
      <c r="AD15" s="456">
        <v>0</v>
      </c>
      <c r="AE15" s="456">
        <v>0</v>
      </c>
      <c r="AF15" s="456">
        <v>0</v>
      </c>
      <c r="AG15" s="456">
        <v>0</v>
      </c>
      <c r="AH15" s="456">
        <v>0</v>
      </c>
      <c r="AI15" s="456">
        <v>0</v>
      </c>
      <c r="AJ15" s="456">
        <v>0</v>
      </c>
      <c r="AK15" s="456">
        <v>0</v>
      </c>
      <c r="AL15" s="456">
        <v>0</v>
      </c>
      <c r="AM15" s="456">
        <v>0</v>
      </c>
      <c r="AN15" s="456">
        <v>0</v>
      </c>
      <c r="AO15" s="456">
        <v>0</v>
      </c>
      <c r="AP15" s="456">
        <v>0</v>
      </c>
      <c r="AQ15" s="456">
        <v>0</v>
      </c>
      <c r="AR15" s="456">
        <v>0</v>
      </c>
      <c r="AS15" s="456">
        <v>0</v>
      </c>
      <c r="AT15" s="456">
        <v>0</v>
      </c>
      <c r="AU15" s="456">
        <v>0</v>
      </c>
      <c r="AV15" s="456">
        <v>0</v>
      </c>
      <c r="AW15" s="456">
        <v>0</v>
      </c>
      <c r="AX15" s="456">
        <v>0</v>
      </c>
      <c r="AY15" s="456">
        <v>0</v>
      </c>
      <c r="AZ15" s="456">
        <v>0</v>
      </c>
      <c r="BA15" s="456">
        <v>0</v>
      </c>
      <c r="BB15" s="456">
        <v>0</v>
      </c>
      <c r="BC15" s="456">
        <v>0</v>
      </c>
      <c r="BD15" s="456">
        <v>0</v>
      </c>
      <c r="BE15" s="456">
        <v>0</v>
      </c>
      <c r="BF15" s="456">
        <v>0</v>
      </c>
      <c r="BG15" s="456">
        <v>0</v>
      </c>
      <c r="BH15" s="456">
        <v>0</v>
      </c>
      <c r="BI15" s="456">
        <v>0</v>
      </c>
      <c r="BJ15" s="456">
        <v>0</v>
      </c>
      <c r="BK15" s="456">
        <v>0</v>
      </c>
      <c r="BL15" s="456">
        <v>0</v>
      </c>
      <c r="BM15" s="456">
        <v>0</v>
      </c>
      <c r="BN15" s="456">
        <v>0</v>
      </c>
      <c r="BO15" s="456">
        <v>0</v>
      </c>
      <c r="BP15" s="456">
        <v>0</v>
      </c>
      <c r="BQ15" s="456">
        <v>0</v>
      </c>
      <c r="BR15" s="456">
        <v>0</v>
      </c>
      <c r="BS15" s="456">
        <v>0</v>
      </c>
      <c r="BT15" s="456">
        <v>0</v>
      </c>
      <c r="BU15" s="456">
        <v>0</v>
      </c>
      <c r="BV15" s="456">
        <v>0</v>
      </c>
      <c r="BW15" s="456">
        <v>0</v>
      </c>
      <c r="BX15" s="456">
        <v>0</v>
      </c>
      <c r="BY15" s="456">
        <v>0</v>
      </c>
      <c r="BZ15" s="456">
        <v>0</v>
      </c>
      <c r="CA15" s="456">
        <v>0</v>
      </c>
      <c r="CB15" s="456">
        <v>0</v>
      </c>
      <c r="CC15" s="456">
        <v>0</v>
      </c>
      <c r="CD15" s="456">
        <v>0</v>
      </c>
      <c r="CE15" s="456">
        <v>0</v>
      </c>
      <c r="CF15" s="456">
        <v>0</v>
      </c>
      <c r="CG15" s="456">
        <v>0</v>
      </c>
      <c r="CH15" s="456">
        <v>0</v>
      </c>
      <c r="CI15" s="456">
        <v>0</v>
      </c>
      <c r="CJ15" s="456">
        <v>0</v>
      </c>
      <c r="CK15" s="456">
        <v>0</v>
      </c>
      <c r="CL15" s="456">
        <v>0</v>
      </c>
      <c r="CM15" s="456">
        <v>0</v>
      </c>
      <c r="CN15" s="456">
        <v>0</v>
      </c>
      <c r="CO15" s="456">
        <v>0</v>
      </c>
      <c r="CP15" s="456">
        <v>0</v>
      </c>
      <c r="CQ15" s="456">
        <v>0</v>
      </c>
      <c r="CR15" s="456">
        <v>0</v>
      </c>
      <c r="CS15" s="456">
        <v>0</v>
      </c>
      <c r="CT15" s="456">
        <v>0</v>
      </c>
      <c r="CU15" s="456">
        <v>0</v>
      </c>
      <c r="CV15" s="456">
        <v>0</v>
      </c>
      <c r="CW15" s="456">
        <v>0</v>
      </c>
      <c r="CX15" s="456">
        <v>0</v>
      </c>
      <c r="CY15" s="456">
        <v>0</v>
      </c>
      <c r="CZ15" s="456">
        <v>0</v>
      </c>
      <c r="DA15" s="456">
        <v>0</v>
      </c>
      <c r="DB15" s="456">
        <v>0</v>
      </c>
      <c r="DC15" s="456">
        <v>0</v>
      </c>
      <c r="DD15" s="456">
        <v>0</v>
      </c>
      <c r="DE15" s="456">
        <v>0</v>
      </c>
      <c r="DF15" s="457">
        <v>0</v>
      </c>
      <c r="DG15" s="458">
        <v>0</v>
      </c>
      <c r="DH15" s="455">
        <v>1.6954193932183226E-2</v>
      </c>
      <c r="DI15" s="456">
        <v>1.5169403991879535E-2</v>
      </c>
      <c r="DJ15" s="456">
        <v>0</v>
      </c>
      <c r="DK15" s="456">
        <v>0</v>
      </c>
      <c r="DL15" s="456">
        <v>0</v>
      </c>
      <c r="DM15" s="456">
        <v>0</v>
      </c>
      <c r="DN15" s="456">
        <v>8.4334349909752915E-3</v>
      </c>
      <c r="DO15" s="458">
        <v>8.6600462178155601E-3</v>
      </c>
      <c r="DP15" s="458">
        <v>4.800720117751088E-3</v>
      </c>
      <c r="DQ15" s="455">
        <v>0</v>
      </c>
      <c r="DR15" s="458">
        <v>0</v>
      </c>
      <c r="DS15" s="458">
        <v>0</v>
      </c>
      <c r="DT15" s="456">
        <v>0</v>
      </c>
      <c r="DU15" s="458">
        <v>5.5215866775591305E-3</v>
      </c>
    </row>
    <row r="16" spans="1:125" s="444" customFormat="1">
      <c r="A16" s="445" t="s">
        <v>270</v>
      </c>
      <c r="B16" s="446" t="s">
        <v>507</v>
      </c>
      <c r="C16" s="440">
        <v>5.55594138481839E-5</v>
      </c>
      <c r="D16" s="441">
        <v>0</v>
      </c>
      <c r="E16" s="441">
        <v>0</v>
      </c>
      <c r="F16" s="441">
        <v>6.7174205105239584E-4</v>
      </c>
      <c r="G16" s="441">
        <v>3.937007874015748E-3</v>
      </c>
      <c r="H16" s="441">
        <v>0</v>
      </c>
      <c r="I16" s="441">
        <v>0</v>
      </c>
      <c r="J16" s="441">
        <v>0</v>
      </c>
      <c r="K16" s="441">
        <v>6.6184622003077586E-5</v>
      </c>
      <c r="L16" s="441">
        <v>0</v>
      </c>
      <c r="M16" s="441">
        <v>0</v>
      </c>
      <c r="N16" s="441">
        <v>0.20293358861611852</v>
      </c>
      <c r="O16" s="441">
        <v>0.19759955488434941</v>
      </c>
      <c r="P16" s="441">
        <v>4.5030846129598775E-4</v>
      </c>
      <c r="Q16" s="441">
        <v>4.0278429532300958E-3</v>
      </c>
      <c r="R16" s="441">
        <v>8.4511227920280841E-4</v>
      </c>
      <c r="S16" s="441">
        <v>5.1459964682589229E-3</v>
      </c>
      <c r="T16" s="441">
        <v>2.4759685406350134E-4</v>
      </c>
      <c r="U16" s="441">
        <v>0</v>
      </c>
      <c r="V16" s="441">
        <v>0</v>
      </c>
      <c r="W16" s="441">
        <v>0</v>
      </c>
      <c r="X16" s="441">
        <v>0</v>
      </c>
      <c r="Y16" s="441">
        <v>0</v>
      </c>
      <c r="Z16" s="441">
        <v>5.1786639047125844E-3</v>
      </c>
      <c r="AA16" s="441">
        <v>0</v>
      </c>
      <c r="AB16" s="441">
        <v>2.3376775173864766E-5</v>
      </c>
      <c r="AC16" s="441">
        <v>0</v>
      </c>
      <c r="AD16" s="441">
        <v>0</v>
      </c>
      <c r="AE16" s="441">
        <v>2.9116503994024785E-4</v>
      </c>
      <c r="AF16" s="441">
        <v>7.7844512297419724E-3</v>
      </c>
      <c r="AG16" s="441">
        <v>6.7961165048543687E-2</v>
      </c>
      <c r="AH16" s="441">
        <v>1.2380706732009286E-3</v>
      </c>
      <c r="AI16" s="441">
        <v>1.5822284104933388E-5</v>
      </c>
      <c r="AJ16" s="441">
        <v>0</v>
      </c>
      <c r="AK16" s="441">
        <v>2.0032151917811661E-3</v>
      </c>
      <c r="AL16" s="441">
        <v>0</v>
      </c>
      <c r="AM16" s="441">
        <v>0</v>
      </c>
      <c r="AN16" s="441">
        <v>2.2570051798268876E-5</v>
      </c>
      <c r="AO16" s="441">
        <v>0</v>
      </c>
      <c r="AP16" s="441">
        <v>0</v>
      </c>
      <c r="AQ16" s="441">
        <v>1.8113754377490642E-4</v>
      </c>
      <c r="AR16" s="441">
        <v>1.7339684417743597E-4</v>
      </c>
      <c r="AS16" s="441">
        <v>3.4442584212118397E-4</v>
      </c>
      <c r="AT16" s="441">
        <v>5.8249811598265614E-5</v>
      </c>
      <c r="AU16" s="441">
        <v>5.7925170753329436E-5</v>
      </c>
      <c r="AV16" s="441">
        <v>3.623926977871396E-4</v>
      </c>
      <c r="AW16" s="441">
        <v>0</v>
      </c>
      <c r="AX16" s="441">
        <v>2.3076035537094728E-5</v>
      </c>
      <c r="AY16" s="441">
        <v>0</v>
      </c>
      <c r="AZ16" s="441">
        <v>2.5612838151795733E-3</v>
      </c>
      <c r="BA16" s="441">
        <v>0</v>
      </c>
      <c r="BB16" s="441">
        <v>2.763873107514664E-4</v>
      </c>
      <c r="BC16" s="441">
        <v>0</v>
      </c>
      <c r="BD16" s="441">
        <v>0</v>
      </c>
      <c r="BE16" s="441">
        <v>0</v>
      </c>
      <c r="BF16" s="441">
        <v>7.548024304638261E-5</v>
      </c>
      <c r="BG16" s="441">
        <v>7.0611707721615592E-4</v>
      </c>
      <c r="BH16" s="441">
        <v>0</v>
      </c>
      <c r="BI16" s="441">
        <v>2.2769346519754883E-4</v>
      </c>
      <c r="BJ16" s="441">
        <v>4.0783826299741702E-3</v>
      </c>
      <c r="BK16" s="441">
        <v>0</v>
      </c>
      <c r="BL16" s="441">
        <v>4.4823311352412183E-4</v>
      </c>
      <c r="BM16" s="441">
        <v>2.2626750206065048E-3</v>
      </c>
      <c r="BN16" s="441">
        <v>5.5820427376657394E-4</v>
      </c>
      <c r="BO16" s="441">
        <v>3.4226422798400364E-4</v>
      </c>
      <c r="BP16" s="441">
        <v>0</v>
      </c>
      <c r="BQ16" s="441">
        <v>0</v>
      </c>
      <c r="BR16" s="441">
        <v>8.223278456655099E-5</v>
      </c>
      <c r="BS16" s="441">
        <v>1.0375166002656043E-4</v>
      </c>
      <c r="BT16" s="441">
        <v>2.7561110428694262E-4</v>
      </c>
      <c r="BU16" s="441">
        <v>9.3564099829151961E-6</v>
      </c>
      <c r="BV16" s="441">
        <v>0</v>
      </c>
      <c r="BW16" s="441">
        <v>0</v>
      </c>
      <c r="BX16" s="441">
        <v>0</v>
      </c>
      <c r="BY16" s="441">
        <v>6.9455793430299071E-4</v>
      </c>
      <c r="BZ16" s="441">
        <v>6.6365549252997189E-5</v>
      </c>
      <c r="CA16" s="441">
        <v>2.4118353584710893E-5</v>
      </c>
      <c r="CB16" s="441">
        <v>7.0422535211267607E-3</v>
      </c>
      <c r="CC16" s="441">
        <v>0</v>
      </c>
      <c r="CD16" s="441">
        <v>1.1123470522803114E-3</v>
      </c>
      <c r="CE16" s="441">
        <v>5.4525627044711017E-4</v>
      </c>
      <c r="CF16" s="441">
        <v>1.4362414088701066E-3</v>
      </c>
      <c r="CG16" s="441">
        <v>4.2195873243596775E-5</v>
      </c>
      <c r="CH16" s="441">
        <v>2.529841589752455E-5</v>
      </c>
      <c r="CI16" s="441">
        <v>0</v>
      </c>
      <c r="CJ16" s="441">
        <v>4.0257648953301127E-4</v>
      </c>
      <c r="CK16" s="441">
        <v>0</v>
      </c>
      <c r="CL16" s="441">
        <v>1.2549413314927527E-4</v>
      </c>
      <c r="CM16" s="441">
        <v>6.6807705155327914E-5</v>
      </c>
      <c r="CN16" s="441">
        <v>2.6541391299731931E-6</v>
      </c>
      <c r="CO16" s="441">
        <v>0</v>
      </c>
      <c r="CP16" s="441">
        <v>6.9037712907375342E-5</v>
      </c>
      <c r="CQ16" s="441">
        <v>1.9180940202577648E-3</v>
      </c>
      <c r="CR16" s="441">
        <v>8.1485836015575435E-5</v>
      </c>
      <c r="CS16" s="441">
        <v>5.7001316212210718E-5</v>
      </c>
      <c r="CT16" s="441">
        <v>1.1689222536821051E-4</v>
      </c>
      <c r="CU16" s="441">
        <v>1.3523072442058837E-4</v>
      </c>
      <c r="CV16" s="441">
        <v>0</v>
      </c>
      <c r="CW16" s="441">
        <v>3.0487618977933062E-5</v>
      </c>
      <c r="CX16" s="441">
        <v>2.8516302831001466E-4</v>
      </c>
      <c r="CY16" s="441">
        <v>9.2907445602690602E-4</v>
      </c>
      <c r="CZ16" s="441">
        <v>0</v>
      </c>
      <c r="DA16" s="441">
        <v>8.930507890741615E-5</v>
      </c>
      <c r="DB16" s="441">
        <v>2.186581806467987E-3</v>
      </c>
      <c r="DC16" s="441">
        <v>0</v>
      </c>
      <c r="DD16" s="441">
        <v>3.5738217556399374E-4</v>
      </c>
      <c r="DE16" s="441">
        <v>1.4689858347794503E-2</v>
      </c>
      <c r="DF16" s="442">
        <v>8.8776157260621428E-5</v>
      </c>
      <c r="DG16" s="443">
        <v>2.0445595485167659E-3</v>
      </c>
      <c r="DH16" s="440">
        <v>1.0622928528936857E-4</v>
      </c>
      <c r="DI16" s="441">
        <v>1.7478801148450117E-4</v>
      </c>
      <c r="DJ16" s="441">
        <v>0</v>
      </c>
      <c r="DK16" s="441">
        <v>0</v>
      </c>
      <c r="DL16" s="441">
        <v>9.6665322558372052E-6</v>
      </c>
      <c r="DM16" s="441">
        <v>6.7965246636771299E-5</v>
      </c>
      <c r="DN16" s="441">
        <v>1.1078608327628057E-2</v>
      </c>
      <c r="DO16" s="443">
        <v>6.9179234617804049E-5</v>
      </c>
      <c r="DP16" s="443">
        <v>2.0424620037891575E-3</v>
      </c>
      <c r="DQ16" s="440">
        <v>4.4579891858831221E-3</v>
      </c>
      <c r="DR16" s="443">
        <v>4.4579891858831221E-3</v>
      </c>
      <c r="DS16" s="443">
        <v>1.176705468756483E-2</v>
      </c>
      <c r="DT16" s="441">
        <v>1.062514415631487E-2</v>
      </c>
      <c r="DU16" s="443">
        <v>3.8947325840858471E-3</v>
      </c>
    </row>
    <row r="17" spans="1:125" s="444" customFormat="1">
      <c r="A17" s="445" t="s">
        <v>271</v>
      </c>
      <c r="B17" s="446" t="s">
        <v>508</v>
      </c>
      <c r="C17" s="440">
        <v>2.5418431835544136E-3</v>
      </c>
      <c r="D17" s="441">
        <v>3.3492822966507175E-4</v>
      </c>
      <c r="E17" s="441">
        <v>5.5523423944476577E-3</v>
      </c>
      <c r="F17" s="441">
        <v>2.2391401701746529E-4</v>
      </c>
      <c r="G17" s="441">
        <v>6.4844835572024084E-3</v>
      </c>
      <c r="H17" s="441">
        <v>0</v>
      </c>
      <c r="I17" s="441">
        <v>1.6939582156973462E-3</v>
      </c>
      <c r="J17" s="441">
        <v>1.0436127977580571E-3</v>
      </c>
      <c r="K17" s="441">
        <v>4.9638466502308185E-4</v>
      </c>
      <c r="L17" s="441">
        <v>0</v>
      </c>
      <c r="M17" s="441">
        <v>0</v>
      </c>
      <c r="N17" s="441">
        <v>1.9795232918498806E-3</v>
      </c>
      <c r="O17" s="441">
        <v>1.3893967093235832E-2</v>
      </c>
      <c r="P17" s="441">
        <v>1.2908842557151649E-3</v>
      </c>
      <c r="Q17" s="441">
        <v>1.7890661661191928E-3</v>
      </c>
      <c r="R17" s="441">
        <v>1.2258771522502276E-3</v>
      </c>
      <c r="S17" s="441">
        <v>1.311025096766138E-3</v>
      </c>
      <c r="T17" s="441">
        <v>6.554034372269152E-4</v>
      </c>
      <c r="U17" s="441">
        <v>0</v>
      </c>
      <c r="V17" s="441">
        <v>9.9441234965432336E-4</v>
      </c>
      <c r="W17" s="441">
        <v>0</v>
      </c>
      <c r="X17" s="441">
        <v>3.9163468316754133E-4</v>
      </c>
      <c r="Y17" s="441">
        <v>5.8777429467084643E-4</v>
      </c>
      <c r="Z17" s="441">
        <v>0</v>
      </c>
      <c r="AA17" s="441">
        <v>1.7755426694719557E-3</v>
      </c>
      <c r="AB17" s="441">
        <v>8.0649874349833441E-4</v>
      </c>
      <c r="AC17" s="441">
        <v>0</v>
      </c>
      <c r="AD17" s="441">
        <v>1.0722292621113169E-3</v>
      </c>
      <c r="AE17" s="441">
        <v>8.7771490300828342E-4</v>
      </c>
      <c r="AF17" s="441">
        <v>1.610576116498339E-3</v>
      </c>
      <c r="AG17" s="441">
        <v>0</v>
      </c>
      <c r="AH17" s="441">
        <v>4.9006964147536754E-3</v>
      </c>
      <c r="AI17" s="441">
        <v>1.0917376032404038E-3</v>
      </c>
      <c r="AJ17" s="441">
        <v>4.6266502008940223E-3</v>
      </c>
      <c r="AK17" s="441">
        <v>1.9027404486197282E-3</v>
      </c>
      <c r="AL17" s="441">
        <v>7.1741157902288538E-5</v>
      </c>
      <c r="AM17" s="441">
        <v>3.5039658522600578E-4</v>
      </c>
      <c r="AN17" s="441">
        <v>1.3542031078961326E-3</v>
      </c>
      <c r="AO17" s="441">
        <v>7.7676524638614706E-4</v>
      </c>
      <c r="AP17" s="441">
        <v>8.3225833298655898E-5</v>
      </c>
      <c r="AQ17" s="441">
        <v>1.55476391740128E-3</v>
      </c>
      <c r="AR17" s="441">
        <v>1.060780693791373E-3</v>
      </c>
      <c r="AS17" s="441">
        <v>8.4459206502759899E-4</v>
      </c>
      <c r="AT17" s="441">
        <v>1.2960583080614098E-3</v>
      </c>
      <c r="AU17" s="441">
        <v>9.3183970342312569E-4</v>
      </c>
      <c r="AV17" s="441">
        <v>1.0871780933614187E-3</v>
      </c>
      <c r="AW17" s="441">
        <v>1.4124293785310734E-3</v>
      </c>
      <c r="AX17" s="441">
        <v>2.7633552555670934E-3</v>
      </c>
      <c r="AY17" s="441">
        <v>1.3773723717909712E-3</v>
      </c>
      <c r="AZ17" s="441">
        <v>3.8645919512222764E-3</v>
      </c>
      <c r="BA17" s="441">
        <v>5.5689623166883242E-4</v>
      </c>
      <c r="BB17" s="441">
        <v>6.4490372508675491E-4</v>
      </c>
      <c r="BC17" s="441">
        <v>8.9664023629107404E-4</v>
      </c>
      <c r="BD17" s="441">
        <v>1.1177347242921013E-3</v>
      </c>
      <c r="BE17" s="441">
        <v>0</v>
      </c>
      <c r="BF17" s="441">
        <v>4.7552553119221041E-4</v>
      </c>
      <c r="BG17" s="441">
        <v>5.7841505261323417E-4</v>
      </c>
      <c r="BH17" s="441">
        <v>0</v>
      </c>
      <c r="BI17" s="441">
        <v>4.0258844571160809E-4</v>
      </c>
      <c r="BJ17" s="441">
        <v>7.7877687362840108E-3</v>
      </c>
      <c r="BK17" s="441">
        <v>1.6145603992367532E-3</v>
      </c>
      <c r="BL17" s="441">
        <v>3.973525979348972E-3</v>
      </c>
      <c r="BM17" s="441">
        <v>1.6431330506785332E-3</v>
      </c>
      <c r="BN17" s="441">
        <v>1.5537893854195111E-3</v>
      </c>
      <c r="BO17" s="441">
        <v>1.783376766864019E-3</v>
      </c>
      <c r="BP17" s="441">
        <v>3.3989020255735107E-4</v>
      </c>
      <c r="BQ17" s="441">
        <v>4.2291551449298939E-4</v>
      </c>
      <c r="BR17" s="441">
        <v>7.7298817492557929E-4</v>
      </c>
      <c r="BS17" s="441">
        <v>2.448539176626826E-3</v>
      </c>
      <c r="BT17" s="441">
        <v>3.6981021987470826E-3</v>
      </c>
      <c r="BU17" s="441">
        <v>1.2387886817379718E-3</v>
      </c>
      <c r="BV17" s="441">
        <v>2.772387025228722E-4</v>
      </c>
      <c r="BW17" s="441">
        <v>3.1849162367029746E-5</v>
      </c>
      <c r="BX17" s="441">
        <v>0</v>
      </c>
      <c r="BY17" s="441">
        <v>8.9883967968622323E-4</v>
      </c>
      <c r="BZ17" s="441">
        <v>7.339248976213806E-4</v>
      </c>
      <c r="CA17" s="441">
        <v>5.1130909599587091E-4</v>
      </c>
      <c r="CB17" s="441">
        <v>1.4084507042253521E-2</v>
      </c>
      <c r="CC17" s="441">
        <v>0</v>
      </c>
      <c r="CD17" s="441">
        <v>2.4718823384006923E-4</v>
      </c>
      <c r="CE17" s="441">
        <v>1.8175209014903672E-3</v>
      </c>
      <c r="CF17" s="441">
        <v>2.0678868452318291E-3</v>
      </c>
      <c r="CG17" s="441">
        <v>1.3924638170386937E-3</v>
      </c>
      <c r="CH17" s="441">
        <v>2.9936458812070718E-4</v>
      </c>
      <c r="CI17" s="441">
        <v>4.2203520270102531E-4</v>
      </c>
      <c r="CJ17" s="441">
        <v>8.0515297906602254E-4</v>
      </c>
      <c r="CK17" s="441">
        <v>6.5547981122181438E-4</v>
      </c>
      <c r="CL17" s="441">
        <v>1.1921942649181152E-3</v>
      </c>
      <c r="CM17" s="441">
        <v>4.1866161897338829E-3</v>
      </c>
      <c r="CN17" s="441">
        <v>1.220903999787669E-4</v>
      </c>
      <c r="CO17" s="441">
        <v>7.0798834427610057E-4</v>
      </c>
      <c r="CP17" s="441">
        <v>2.5684847067376582E-3</v>
      </c>
      <c r="CQ17" s="441">
        <v>1.2046976478110172E-2</v>
      </c>
      <c r="CR17" s="441">
        <v>5.5002939310513418E-3</v>
      </c>
      <c r="CS17" s="441">
        <v>2.5132398511747453E-3</v>
      </c>
      <c r="CT17" s="441">
        <v>2.2287450970205472E-2</v>
      </c>
      <c r="CU17" s="441">
        <v>3.3391586568468357E-3</v>
      </c>
      <c r="CV17" s="441">
        <v>6.0038424591738711E-5</v>
      </c>
      <c r="CW17" s="441">
        <v>9.268236169291651E-4</v>
      </c>
      <c r="CX17" s="441">
        <v>1.5127797530205035E-3</v>
      </c>
      <c r="CY17" s="441">
        <v>5.277142910232826E-3</v>
      </c>
      <c r="CZ17" s="441">
        <v>1.0460054256828195E-3</v>
      </c>
      <c r="DA17" s="441">
        <v>1.0308357679598893E-2</v>
      </c>
      <c r="DB17" s="441">
        <v>2.4989506359634137E-3</v>
      </c>
      <c r="DC17" s="441">
        <v>8.5272438213614687E-3</v>
      </c>
      <c r="DD17" s="441">
        <v>2.7994937085846178E-3</v>
      </c>
      <c r="DE17" s="441">
        <v>5.4078049961661084E-3</v>
      </c>
      <c r="DF17" s="442">
        <v>1.3950538998097655E-4</v>
      </c>
      <c r="DG17" s="443">
        <v>1.902893450610796E-3</v>
      </c>
      <c r="DH17" s="440">
        <v>1.2273023427098382E-2</v>
      </c>
      <c r="DI17" s="441">
        <v>6.9011711007866093E-3</v>
      </c>
      <c r="DJ17" s="441">
        <v>0</v>
      </c>
      <c r="DK17" s="441">
        <v>0</v>
      </c>
      <c r="DL17" s="441">
        <v>5.5237327176212598E-6</v>
      </c>
      <c r="DM17" s="441">
        <v>1.132987668161435E-3</v>
      </c>
      <c r="DN17" s="441">
        <v>3.3453662787079105E-2</v>
      </c>
      <c r="DO17" s="443">
        <v>4.0935144057854906E-3</v>
      </c>
      <c r="DP17" s="443">
        <v>4.1344995880489887E-3</v>
      </c>
      <c r="DQ17" s="440">
        <v>2.3489464013139337E-3</v>
      </c>
      <c r="DR17" s="443">
        <v>2.3489464013139337E-3</v>
      </c>
      <c r="DS17" s="443">
        <v>1.1453426020977242E-2</v>
      </c>
      <c r="DT17" s="441">
        <v>1.0031014201456391E-2</v>
      </c>
      <c r="DU17" s="443">
        <v>6.2453046399598292E-3</v>
      </c>
    </row>
    <row r="18" spans="1:125" s="444" customFormat="1">
      <c r="A18" s="445" t="s">
        <v>272</v>
      </c>
      <c r="B18" s="446" t="s">
        <v>509</v>
      </c>
      <c r="C18" s="440">
        <v>2.222376553927356E-4</v>
      </c>
      <c r="D18" s="441">
        <v>5.2392344497607657E-3</v>
      </c>
      <c r="E18" s="441">
        <v>0</v>
      </c>
      <c r="F18" s="441">
        <v>1.2931034482758621E-2</v>
      </c>
      <c r="G18" s="441">
        <v>0</v>
      </c>
      <c r="H18" s="441">
        <v>0</v>
      </c>
      <c r="I18" s="441">
        <v>1.6132935387593774E-4</v>
      </c>
      <c r="J18" s="441">
        <v>3.47870932586019E-4</v>
      </c>
      <c r="K18" s="441">
        <v>5.6256928702615942E-4</v>
      </c>
      <c r="L18" s="441">
        <v>7.2213500784929358E-3</v>
      </c>
      <c r="M18" s="441">
        <v>0</v>
      </c>
      <c r="N18" s="441">
        <v>8.1128003764339372E-5</v>
      </c>
      <c r="O18" s="441">
        <v>3.497337254590255E-4</v>
      </c>
      <c r="P18" s="441">
        <v>0.19597424235601388</v>
      </c>
      <c r="Q18" s="441">
        <v>0.13230290943219145</v>
      </c>
      <c r="R18" s="441">
        <v>1.2045171715670796E-2</v>
      </c>
      <c r="S18" s="441">
        <v>3.6209264577350482E-3</v>
      </c>
      <c r="T18" s="441">
        <v>8.7387124963588694E-5</v>
      </c>
      <c r="U18" s="441">
        <v>0</v>
      </c>
      <c r="V18" s="441">
        <v>0</v>
      </c>
      <c r="W18" s="441">
        <v>0</v>
      </c>
      <c r="X18" s="441">
        <v>0</v>
      </c>
      <c r="Y18" s="441">
        <v>1.9592476489028212E-4</v>
      </c>
      <c r="Z18" s="441">
        <v>0</v>
      </c>
      <c r="AA18" s="441">
        <v>2.0526504849386772E-5</v>
      </c>
      <c r="AB18" s="441">
        <v>3.1558646484717434E-4</v>
      </c>
      <c r="AC18" s="441">
        <v>0</v>
      </c>
      <c r="AD18" s="441">
        <v>0</v>
      </c>
      <c r="AE18" s="441">
        <v>3.2703319703433639E-4</v>
      </c>
      <c r="AF18" s="441">
        <v>1.0066100728114619E-4</v>
      </c>
      <c r="AG18" s="441">
        <v>0</v>
      </c>
      <c r="AH18" s="441">
        <v>2.8372452927521281E-3</v>
      </c>
      <c r="AI18" s="441">
        <v>7.9111420524666937E-5</v>
      </c>
      <c r="AJ18" s="441">
        <v>2.1228671316508095E-2</v>
      </c>
      <c r="AK18" s="441">
        <v>1.2370952751752028E-3</v>
      </c>
      <c r="AL18" s="441">
        <v>0</v>
      </c>
      <c r="AM18" s="441">
        <v>1.5927117510272992E-5</v>
      </c>
      <c r="AN18" s="441">
        <v>3.7240585467143646E-4</v>
      </c>
      <c r="AO18" s="441">
        <v>0</v>
      </c>
      <c r="AP18" s="441">
        <v>0</v>
      </c>
      <c r="AQ18" s="441">
        <v>6.3398140321217246E-4</v>
      </c>
      <c r="AR18" s="441">
        <v>2.5295539621178896E-3</v>
      </c>
      <c r="AS18" s="441">
        <v>3.7737092267190592E-4</v>
      </c>
      <c r="AT18" s="441">
        <v>1.1285900997163963E-4</v>
      </c>
      <c r="AU18" s="441">
        <v>1.6370156952027885E-4</v>
      </c>
      <c r="AV18" s="441">
        <v>8.833322008561528E-4</v>
      </c>
      <c r="AW18" s="441">
        <v>0</v>
      </c>
      <c r="AX18" s="441">
        <v>2.5960539979231567E-4</v>
      </c>
      <c r="AY18" s="441">
        <v>1.382903987741939E-4</v>
      </c>
      <c r="AZ18" s="441">
        <v>3.5132654102020694E-4</v>
      </c>
      <c r="BA18" s="441">
        <v>0</v>
      </c>
      <c r="BB18" s="441">
        <v>2.4567760955685901E-4</v>
      </c>
      <c r="BC18" s="441">
        <v>0</v>
      </c>
      <c r="BD18" s="441">
        <v>0</v>
      </c>
      <c r="BE18" s="441">
        <v>0</v>
      </c>
      <c r="BF18" s="441">
        <v>1.7360455900668E-4</v>
      </c>
      <c r="BG18" s="441">
        <v>1.5925193656364368E-4</v>
      </c>
      <c r="BH18" s="441">
        <v>0</v>
      </c>
      <c r="BI18" s="441">
        <v>6.2698200561643887E-5</v>
      </c>
      <c r="BJ18" s="441">
        <v>2.4858713173175895E-2</v>
      </c>
      <c r="BK18" s="441">
        <v>0</v>
      </c>
      <c r="BL18" s="441">
        <v>5.3672886742395183E-2</v>
      </c>
      <c r="BM18" s="441">
        <v>1.4405697631194746E-2</v>
      </c>
      <c r="BN18" s="441">
        <v>1.3266413259647148E-3</v>
      </c>
      <c r="BO18" s="441">
        <v>3.0683687806986994E-3</v>
      </c>
      <c r="BP18" s="441">
        <v>6.8838522036931865E-5</v>
      </c>
      <c r="BQ18" s="441">
        <v>0</v>
      </c>
      <c r="BR18" s="441">
        <v>0</v>
      </c>
      <c r="BS18" s="441">
        <v>0</v>
      </c>
      <c r="BT18" s="441">
        <v>4.9978503869303531E-4</v>
      </c>
      <c r="BU18" s="441">
        <v>8.2336407849653714E-5</v>
      </c>
      <c r="BV18" s="441">
        <v>0</v>
      </c>
      <c r="BW18" s="441">
        <v>0</v>
      </c>
      <c r="BX18" s="441">
        <v>4.7306207165707734E-6</v>
      </c>
      <c r="BY18" s="441">
        <v>0</v>
      </c>
      <c r="BZ18" s="441">
        <v>0</v>
      </c>
      <c r="CA18" s="441">
        <v>0</v>
      </c>
      <c r="CB18" s="441">
        <v>0</v>
      </c>
      <c r="CC18" s="441">
        <v>0</v>
      </c>
      <c r="CD18" s="441">
        <v>0</v>
      </c>
      <c r="CE18" s="441">
        <v>6.3613231552162855E-4</v>
      </c>
      <c r="CF18" s="441">
        <v>1.5761057554930593E-2</v>
      </c>
      <c r="CG18" s="441">
        <v>4.2195873243596775E-5</v>
      </c>
      <c r="CH18" s="441">
        <v>4.6380429145461673E-5</v>
      </c>
      <c r="CI18" s="441">
        <v>9.9302400635535359E-5</v>
      </c>
      <c r="CJ18" s="441">
        <v>1.4377731769036117E-5</v>
      </c>
      <c r="CK18" s="441">
        <v>0</v>
      </c>
      <c r="CL18" s="441">
        <v>6.2747066574637636E-5</v>
      </c>
      <c r="CM18" s="441">
        <v>2.4293710965573787E-5</v>
      </c>
      <c r="CN18" s="441">
        <v>3.450380868965151E-5</v>
      </c>
      <c r="CO18" s="441">
        <v>1.080613788631943E-4</v>
      </c>
      <c r="CP18" s="441">
        <v>1.4089329164770478E-6</v>
      </c>
      <c r="CQ18" s="441">
        <v>2.3555540599656761E-4</v>
      </c>
      <c r="CR18" s="441">
        <v>3.4922501149532329E-5</v>
      </c>
      <c r="CS18" s="441">
        <v>3.1091627024842209E-5</v>
      </c>
      <c r="CT18" s="441">
        <v>1.1689222536821051E-4</v>
      </c>
      <c r="CU18" s="441">
        <v>3.1207090250905004E-5</v>
      </c>
      <c r="CV18" s="441">
        <v>0</v>
      </c>
      <c r="CW18" s="441">
        <v>1.8292571386759837E-5</v>
      </c>
      <c r="CX18" s="441">
        <v>2.2449004356320305E-4</v>
      </c>
      <c r="CY18" s="441">
        <v>2.4155935856699556E-4</v>
      </c>
      <c r="CZ18" s="441">
        <v>6.8855752841710783E-4</v>
      </c>
      <c r="DA18" s="441">
        <v>2.4239949989155813E-4</v>
      </c>
      <c r="DB18" s="441">
        <v>5.7593002938219307E-4</v>
      </c>
      <c r="DC18" s="441">
        <v>0</v>
      </c>
      <c r="DD18" s="441">
        <v>6.5520065520065522E-4</v>
      </c>
      <c r="DE18" s="441">
        <v>0</v>
      </c>
      <c r="DF18" s="442">
        <v>1.2682308180088777E-5</v>
      </c>
      <c r="DG18" s="443">
        <v>4.4863799631707866E-3</v>
      </c>
      <c r="DH18" s="440">
        <v>4.8865471233109541E-4</v>
      </c>
      <c r="DI18" s="441">
        <v>8.1694396672103809E-5</v>
      </c>
      <c r="DJ18" s="441">
        <v>4.7138135601733755E-5</v>
      </c>
      <c r="DK18" s="441">
        <v>0</v>
      </c>
      <c r="DL18" s="441">
        <v>8.2855990764318889E-6</v>
      </c>
      <c r="DM18" s="441">
        <v>1.4153587443946187E-4</v>
      </c>
      <c r="DN18" s="441">
        <v>1.4906329744196178E-2</v>
      </c>
      <c r="DO18" s="443">
        <v>2.8795417455126556E-5</v>
      </c>
      <c r="DP18" s="443">
        <v>4.4135893414578454E-3</v>
      </c>
      <c r="DQ18" s="440">
        <v>1.2258811185308408E-3</v>
      </c>
      <c r="DR18" s="443">
        <v>1.2258811185308408E-3</v>
      </c>
      <c r="DS18" s="443">
        <v>1.0637259280845806E-2</v>
      </c>
      <c r="DT18" s="441">
        <v>9.1669000626050275E-3</v>
      </c>
      <c r="DU18" s="443">
        <v>3.3405065771983989E-3</v>
      </c>
    </row>
    <row r="19" spans="1:125" s="444" customFormat="1">
      <c r="A19" s="447" t="s">
        <v>273</v>
      </c>
      <c r="B19" s="448" t="s">
        <v>510</v>
      </c>
      <c r="C19" s="449">
        <v>0</v>
      </c>
      <c r="D19" s="450">
        <v>0</v>
      </c>
      <c r="E19" s="450">
        <v>0</v>
      </c>
      <c r="F19" s="450">
        <v>5.5978504254366322E-5</v>
      </c>
      <c r="G19" s="450">
        <v>2.3158869847151459E-4</v>
      </c>
      <c r="H19" s="450">
        <v>0</v>
      </c>
      <c r="I19" s="450">
        <v>2.4199403081390659E-4</v>
      </c>
      <c r="J19" s="450">
        <v>3.7463023509263583E-4</v>
      </c>
      <c r="K19" s="450">
        <v>7.9421546403693098E-4</v>
      </c>
      <c r="L19" s="450">
        <v>0</v>
      </c>
      <c r="M19" s="450">
        <v>0</v>
      </c>
      <c r="N19" s="450">
        <v>1.6712368775453912E-3</v>
      </c>
      <c r="O19" s="450">
        <v>1.0809951514188061E-3</v>
      </c>
      <c r="P19" s="450">
        <v>5.553804355983849E-4</v>
      </c>
      <c r="Q19" s="450">
        <v>2.1830517753793213E-2</v>
      </c>
      <c r="R19" s="450">
        <v>1.1887293597577964E-3</v>
      </c>
      <c r="S19" s="450">
        <v>1.0969801830084012E-3</v>
      </c>
      <c r="T19" s="450">
        <v>5.9714535391785606E-4</v>
      </c>
      <c r="U19" s="450">
        <v>0</v>
      </c>
      <c r="V19" s="450">
        <v>9.4705938062316503E-4</v>
      </c>
      <c r="W19" s="450">
        <v>0</v>
      </c>
      <c r="X19" s="450">
        <v>3.9163468316754133E-4</v>
      </c>
      <c r="Y19" s="450">
        <v>3.9184952978056425E-4</v>
      </c>
      <c r="Z19" s="450">
        <v>0</v>
      </c>
      <c r="AA19" s="450">
        <v>1.8473854364448093E-3</v>
      </c>
      <c r="AB19" s="450">
        <v>6.6623809245514585E-4</v>
      </c>
      <c r="AC19" s="450">
        <v>0</v>
      </c>
      <c r="AD19" s="450">
        <v>5.8485232478799106E-4</v>
      </c>
      <c r="AE19" s="450">
        <v>7.9542913085125686E-4</v>
      </c>
      <c r="AF19" s="450">
        <v>1.3253699292017581E-3</v>
      </c>
      <c r="AG19" s="450">
        <v>0</v>
      </c>
      <c r="AH19" s="450">
        <v>3.0951766830023214E-4</v>
      </c>
      <c r="AI19" s="450">
        <v>5.8542451188253535E-4</v>
      </c>
      <c r="AJ19" s="450">
        <v>4.617953489990086E-3</v>
      </c>
      <c r="AK19" s="450">
        <v>1.5259601617643366E-3</v>
      </c>
      <c r="AL19" s="450">
        <v>7.1741157902288538E-5</v>
      </c>
      <c r="AM19" s="450">
        <v>2.3890676265409487E-4</v>
      </c>
      <c r="AN19" s="450">
        <v>9.0280207193075505E-4</v>
      </c>
      <c r="AO19" s="450">
        <v>0</v>
      </c>
      <c r="AP19" s="450">
        <v>1.664516665973118E-4</v>
      </c>
      <c r="AQ19" s="450">
        <v>2.007607776838546E-3</v>
      </c>
      <c r="AR19" s="450">
        <v>3.8759294580838628E-4</v>
      </c>
      <c r="AS19" s="450">
        <v>4.222960325137995E-4</v>
      </c>
      <c r="AT19" s="450">
        <v>5.4973259695863177E-4</v>
      </c>
      <c r="AU19" s="450">
        <v>5.0369713698547342E-4</v>
      </c>
      <c r="AV19" s="450">
        <v>8.833322008561528E-4</v>
      </c>
      <c r="AW19" s="450">
        <v>1.4124293785310734E-3</v>
      </c>
      <c r="AX19" s="450">
        <v>1.2749509634244836E-3</v>
      </c>
      <c r="AY19" s="450">
        <v>6.3060421841032422E-4</v>
      </c>
      <c r="AZ19" s="450">
        <v>9.5198159502249619E-4</v>
      </c>
      <c r="BA19" s="450">
        <v>5.5689623166883242E-4</v>
      </c>
      <c r="BB19" s="450">
        <v>5.5277462150293279E-4</v>
      </c>
      <c r="BC19" s="450">
        <v>9.8454614180980672E-4</v>
      </c>
      <c r="BD19" s="450">
        <v>3.1669150521609537E-3</v>
      </c>
      <c r="BE19" s="450">
        <v>0</v>
      </c>
      <c r="BF19" s="450">
        <v>6.9441823602672001E-4</v>
      </c>
      <c r="BG19" s="450">
        <v>6.5203151385491843E-4</v>
      </c>
      <c r="BH19" s="450">
        <v>0</v>
      </c>
      <c r="BI19" s="450">
        <v>4.3888740393150717E-4</v>
      </c>
      <c r="BJ19" s="450">
        <v>2.6412382746499388E-3</v>
      </c>
      <c r="BK19" s="450">
        <v>1.4677821811243211E-4</v>
      </c>
      <c r="BL19" s="450">
        <v>9.0090817682190617E-3</v>
      </c>
      <c r="BM19" s="450">
        <v>2.0159356969308428E-2</v>
      </c>
      <c r="BN19" s="450">
        <v>5.7995249222501187E-5</v>
      </c>
      <c r="BO19" s="450">
        <v>1.2009271157333461E-4</v>
      </c>
      <c r="BP19" s="450">
        <v>8.5617911783434015E-4</v>
      </c>
      <c r="BQ19" s="450">
        <v>3.9038355183968246E-4</v>
      </c>
      <c r="BR19" s="450">
        <v>3.5689028501883131E-3</v>
      </c>
      <c r="BS19" s="450">
        <v>2.9776726427622842E-3</v>
      </c>
      <c r="BT19" s="450">
        <v>8.2299471809360028E-4</v>
      </c>
      <c r="BU19" s="450">
        <v>2.3297460857458836E-3</v>
      </c>
      <c r="BV19" s="450">
        <v>5.0739913480601136E-4</v>
      </c>
      <c r="BW19" s="450">
        <v>1.7410875427309595E-3</v>
      </c>
      <c r="BX19" s="450">
        <v>1.241787938099828E-4</v>
      </c>
      <c r="BY19" s="450">
        <v>3.2685079261317209E-4</v>
      </c>
      <c r="BZ19" s="450">
        <v>3.474431696186323E-4</v>
      </c>
      <c r="CA19" s="450">
        <v>0</v>
      </c>
      <c r="CB19" s="450">
        <v>7.0422535211267607E-3</v>
      </c>
      <c r="CC19" s="450">
        <v>0</v>
      </c>
      <c r="CD19" s="450">
        <v>2.4718823384006923E-4</v>
      </c>
      <c r="CE19" s="450">
        <v>2.0901490367139222E-3</v>
      </c>
      <c r="CF19" s="450">
        <v>2.0453280796474817E-3</v>
      </c>
      <c r="CG19" s="450">
        <v>2.5317523946158068E-4</v>
      </c>
      <c r="CH19" s="450">
        <v>2.4286479261623568E-3</v>
      </c>
      <c r="CI19" s="450">
        <v>6.2064000397209597E-4</v>
      </c>
      <c r="CJ19" s="450">
        <v>2.113526570048309E-3</v>
      </c>
      <c r="CK19" s="450">
        <v>2.971508477538892E-3</v>
      </c>
      <c r="CL19" s="450">
        <v>1.3176883980673903E-3</v>
      </c>
      <c r="CM19" s="450">
        <v>8.6445121519166724E-4</v>
      </c>
      <c r="CN19" s="450">
        <v>2.1365819996284206E-3</v>
      </c>
      <c r="CO19" s="450">
        <v>4.2628350834308373E-3</v>
      </c>
      <c r="CP19" s="450">
        <v>1.8640182484991343E-3</v>
      </c>
      <c r="CQ19" s="450">
        <v>6.3936467341925494E-4</v>
      </c>
      <c r="CR19" s="450">
        <v>7.3453660751183003E-3</v>
      </c>
      <c r="CS19" s="450">
        <v>2.8707935619604308E-3</v>
      </c>
      <c r="CT19" s="450">
        <v>1.4234875444839857E-2</v>
      </c>
      <c r="CU19" s="450">
        <v>2.0700703199766986E-3</v>
      </c>
      <c r="CV19" s="450">
        <v>3.6023054755043225E-4</v>
      </c>
      <c r="CW19" s="450">
        <v>2.3170590423229128E-4</v>
      </c>
      <c r="CX19" s="450">
        <v>1.6664846477124262E-3</v>
      </c>
      <c r="CY19" s="450">
        <v>1.7652414664511213E-3</v>
      </c>
      <c r="CZ19" s="450">
        <v>2.3892569975129153E-3</v>
      </c>
      <c r="DA19" s="450">
        <v>5.1031473661380651E-4</v>
      </c>
      <c r="DB19" s="450">
        <v>3.5336723836670147E-3</v>
      </c>
      <c r="DC19" s="450">
        <v>1.4452955629426219E-4</v>
      </c>
      <c r="DD19" s="450">
        <v>2.3080932171841264E-3</v>
      </c>
      <c r="DE19" s="450">
        <v>0</v>
      </c>
      <c r="DF19" s="451">
        <v>7.6093849080532654E-5</v>
      </c>
      <c r="DG19" s="452">
        <v>1.898127114606483E-3</v>
      </c>
      <c r="DH19" s="449">
        <v>2.1458315628452452E-3</v>
      </c>
      <c r="DI19" s="450">
        <v>8.8871682167844195E-5</v>
      </c>
      <c r="DJ19" s="450">
        <v>2.0091664354837339E-5</v>
      </c>
      <c r="DK19" s="450">
        <v>0</v>
      </c>
      <c r="DL19" s="450">
        <v>1.7952131332269093E-4</v>
      </c>
      <c r="DM19" s="450">
        <v>2.8839686098654708E-3</v>
      </c>
      <c r="DN19" s="450">
        <v>8.7788635090558287E-2</v>
      </c>
      <c r="DO19" s="452">
        <v>2.5459362993861896E-4</v>
      </c>
      <c r="DP19" s="452">
        <v>2.0017113957582901E-3</v>
      </c>
      <c r="DQ19" s="449">
        <v>3.4271945249249314E-5</v>
      </c>
      <c r="DR19" s="452">
        <v>3.4271945249249314E-5</v>
      </c>
      <c r="DS19" s="452">
        <v>2.3014242402498095E-2</v>
      </c>
      <c r="DT19" s="450">
        <v>1.9424033740815184E-2</v>
      </c>
      <c r="DU19" s="452">
        <v>7.2017288627261441E-3</v>
      </c>
    </row>
    <row r="20" spans="1:125" s="444" customFormat="1">
      <c r="A20" s="453" t="s">
        <v>274</v>
      </c>
      <c r="B20" s="454" t="s">
        <v>511</v>
      </c>
      <c r="C20" s="455">
        <v>5.139245780957011E-4</v>
      </c>
      <c r="D20" s="456">
        <v>0</v>
      </c>
      <c r="E20" s="456">
        <v>1.156737998843262E-4</v>
      </c>
      <c r="F20" s="456">
        <v>0</v>
      </c>
      <c r="G20" s="456">
        <v>0</v>
      </c>
      <c r="H20" s="456">
        <v>0</v>
      </c>
      <c r="I20" s="456">
        <v>0</v>
      </c>
      <c r="J20" s="456">
        <v>2.3110306710260003E-4</v>
      </c>
      <c r="K20" s="456">
        <v>1.3236924400615517E-4</v>
      </c>
      <c r="L20" s="456">
        <v>6.2794348508634219E-5</v>
      </c>
      <c r="M20" s="456">
        <v>0</v>
      </c>
      <c r="N20" s="456">
        <v>1.6874624782982589E-3</v>
      </c>
      <c r="O20" s="456">
        <v>2.5117240282966379E-3</v>
      </c>
      <c r="P20" s="456">
        <v>6.2742978940574295E-3</v>
      </c>
      <c r="Q20" s="456">
        <v>4.8295010167370561E-3</v>
      </c>
      <c r="R20" s="456">
        <v>0.32606474860231432</v>
      </c>
      <c r="S20" s="456">
        <v>0.27718816331626922</v>
      </c>
      <c r="T20" s="456">
        <v>0.10033498397902708</v>
      </c>
      <c r="U20" s="456">
        <v>0</v>
      </c>
      <c r="V20" s="456">
        <v>0</v>
      </c>
      <c r="W20" s="456">
        <v>0</v>
      </c>
      <c r="X20" s="456">
        <v>0</v>
      </c>
      <c r="Y20" s="456">
        <v>3.9184952978056425E-4</v>
      </c>
      <c r="Z20" s="456">
        <v>1.5535991714137752E-3</v>
      </c>
      <c r="AA20" s="456">
        <v>4.192538615487248E-3</v>
      </c>
      <c r="AB20" s="456">
        <v>8.2987551867219915E-4</v>
      </c>
      <c r="AC20" s="456">
        <v>0</v>
      </c>
      <c r="AD20" s="456">
        <v>0</v>
      </c>
      <c r="AE20" s="456">
        <v>1.4241768257946907E-3</v>
      </c>
      <c r="AF20" s="456">
        <v>4.8652820185887324E-3</v>
      </c>
      <c r="AG20" s="456">
        <v>0</v>
      </c>
      <c r="AH20" s="456">
        <v>4.5911787464534438E-3</v>
      </c>
      <c r="AI20" s="456">
        <v>0</v>
      </c>
      <c r="AJ20" s="456">
        <v>1.7202094167985668E-2</v>
      </c>
      <c r="AK20" s="456">
        <v>4.0566677551430513E-3</v>
      </c>
      <c r="AL20" s="456">
        <v>0</v>
      </c>
      <c r="AM20" s="456">
        <v>1.9112541012327589E-4</v>
      </c>
      <c r="AN20" s="456">
        <v>0</v>
      </c>
      <c r="AO20" s="456">
        <v>2.8418240721444403E-4</v>
      </c>
      <c r="AP20" s="456">
        <v>0</v>
      </c>
      <c r="AQ20" s="456">
        <v>2.5661152034778408E-4</v>
      </c>
      <c r="AR20" s="456">
        <v>2.243959159943289E-4</v>
      </c>
      <c r="AS20" s="456">
        <v>3.1447576889325493E-4</v>
      </c>
      <c r="AT20" s="456">
        <v>5.0240462503504089E-4</v>
      </c>
      <c r="AU20" s="456">
        <v>4.4325348054721655E-4</v>
      </c>
      <c r="AV20" s="456">
        <v>1.811963488935698E-4</v>
      </c>
      <c r="AW20" s="456">
        <v>1.4124293785310734E-3</v>
      </c>
      <c r="AX20" s="456">
        <v>1.886465905157494E-3</v>
      </c>
      <c r="AY20" s="456">
        <v>2.5722014172000068E-3</v>
      </c>
      <c r="AZ20" s="456">
        <v>2.549950700953115E-3</v>
      </c>
      <c r="BA20" s="456">
        <v>0</v>
      </c>
      <c r="BB20" s="456">
        <v>1.0441298406166507E-3</v>
      </c>
      <c r="BC20" s="456">
        <v>1.0197085040172999E-3</v>
      </c>
      <c r="BD20" s="456">
        <v>5.5886736214605067E-4</v>
      </c>
      <c r="BE20" s="456">
        <v>0</v>
      </c>
      <c r="BF20" s="456">
        <v>7.548024304638261E-6</v>
      </c>
      <c r="BG20" s="456">
        <v>5.183199822118592E-4</v>
      </c>
      <c r="BH20" s="456">
        <v>0</v>
      </c>
      <c r="BI20" s="456">
        <v>0</v>
      </c>
      <c r="BJ20" s="456">
        <v>1.1885572235924725E-2</v>
      </c>
      <c r="BK20" s="456">
        <v>4.4033465433729633E-4</v>
      </c>
      <c r="BL20" s="456">
        <v>4.2804243273474691E-3</v>
      </c>
      <c r="BM20" s="456">
        <v>4.2990825391523591E-3</v>
      </c>
      <c r="BN20" s="456">
        <v>2.4164687176042161E-6</v>
      </c>
      <c r="BO20" s="456">
        <v>0</v>
      </c>
      <c r="BP20" s="456">
        <v>0</v>
      </c>
      <c r="BQ20" s="456">
        <v>0</v>
      </c>
      <c r="BR20" s="456">
        <v>0</v>
      </c>
      <c r="BS20" s="456">
        <v>3.0087981407702524E-4</v>
      </c>
      <c r="BT20" s="456">
        <v>-5.8884043729271591E-4</v>
      </c>
      <c r="BU20" s="456">
        <v>4.4162255119359724E-4</v>
      </c>
      <c r="BV20" s="456">
        <v>0</v>
      </c>
      <c r="BW20" s="456">
        <v>0</v>
      </c>
      <c r="BX20" s="456">
        <v>6.3863379673705434E-5</v>
      </c>
      <c r="BY20" s="456">
        <v>0</v>
      </c>
      <c r="BZ20" s="456">
        <v>2.8498147620404675E-4</v>
      </c>
      <c r="CA20" s="456">
        <v>0</v>
      </c>
      <c r="CB20" s="456">
        <v>0</v>
      </c>
      <c r="CC20" s="456">
        <v>0</v>
      </c>
      <c r="CD20" s="456">
        <v>1.235941169200346E-3</v>
      </c>
      <c r="CE20" s="456">
        <v>4.4529262086513994E-3</v>
      </c>
      <c r="CF20" s="456">
        <v>1.8122208352758937E-2</v>
      </c>
      <c r="CG20" s="456">
        <v>0</v>
      </c>
      <c r="CH20" s="456">
        <v>9.2760858290923345E-5</v>
      </c>
      <c r="CI20" s="456">
        <v>0</v>
      </c>
      <c r="CJ20" s="456">
        <v>4.6871405567057737E-3</v>
      </c>
      <c r="CK20" s="456">
        <v>2.1849327040727147E-4</v>
      </c>
      <c r="CL20" s="456">
        <v>3.8495325343540186E-2</v>
      </c>
      <c r="CM20" s="456">
        <v>1.5183569353483618E-4</v>
      </c>
      <c r="CN20" s="456">
        <v>2.0091833213897073E-3</v>
      </c>
      <c r="CO20" s="456">
        <v>4.8664883032873019E-3</v>
      </c>
      <c r="CP20" s="456">
        <v>0</v>
      </c>
      <c r="CQ20" s="456">
        <v>5.2495204764949352E-3</v>
      </c>
      <c r="CR20" s="456">
        <v>1.2921325425326962E-3</v>
      </c>
      <c r="CS20" s="456">
        <v>6.891977323840023E-4</v>
      </c>
      <c r="CT20" s="456">
        <v>1.8832636309322804E-3</v>
      </c>
      <c r="CU20" s="456">
        <v>0</v>
      </c>
      <c r="CV20" s="456">
        <v>0</v>
      </c>
      <c r="CW20" s="456">
        <v>1.6463314248083854E-4</v>
      </c>
      <c r="CX20" s="456">
        <v>3.5109433840154998E-3</v>
      </c>
      <c r="CY20" s="456">
        <v>4.2737424977237678E-4</v>
      </c>
      <c r="CZ20" s="456">
        <v>0</v>
      </c>
      <c r="DA20" s="456">
        <v>6.8892489442863884E-4</v>
      </c>
      <c r="DB20" s="456">
        <v>4.0998408871274755E-4</v>
      </c>
      <c r="DC20" s="456">
        <v>0</v>
      </c>
      <c r="DD20" s="456">
        <v>1.0423646787283151E-4</v>
      </c>
      <c r="DE20" s="456">
        <v>0.12397594737479317</v>
      </c>
      <c r="DF20" s="457">
        <v>2.6632847178186431E-4</v>
      </c>
      <c r="DG20" s="458">
        <v>6.3490905533007767E-3</v>
      </c>
      <c r="DH20" s="455">
        <v>-3.8596640321803917E-3</v>
      </c>
      <c r="DI20" s="456">
        <v>-1.0274073090520135E-3</v>
      </c>
      <c r="DJ20" s="456">
        <v>0</v>
      </c>
      <c r="DK20" s="456">
        <v>0</v>
      </c>
      <c r="DL20" s="456">
        <v>0</v>
      </c>
      <c r="DM20" s="456">
        <v>0</v>
      </c>
      <c r="DN20" s="456">
        <v>0.16107549635899671</v>
      </c>
      <c r="DO20" s="458">
        <v>-1.239373495995447E-3</v>
      </c>
      <c r="DP20" s="458">
        <v>5.5364373054166581E-3</v>
      </c>
      <c r="DQ20" s="455">
        <v>8.2265850115601901E-3</v>
      </c>
      <c r="DR20" s="458">
        <v>8.2265850115601901E-3</v>
      </c>
      <c r="DS20" s="458">
        <v>1.3089176467257411E-2</v>
      </c>
      <c r="DT20" s="456">
        <v>1.2329483673267652E-2</v>
      </c>
      <c r="DU20" s="458">
        <v>3.6780724577736654E-3</v>
      </c>
    </row>
    <row r="21" spans="1:125" s="444" customFormat="1">
      <c r="A21" s="445" t="s">
        <v>275</v>
      </c>
      <c r="B21" s="446" t="s">
        <v>512</v>
      </c>
      <c r="C21" s="440">
        <v>3.8516563650253487E-2</v>
      </c>
      <c r="D21" s="441">
        <v>9.7607655502392338E-3</v>
      </c>
      <c r="E21" s="441">
        <v>3.8519375361480625E-2</v>
      </c>
      <c r="F21" s="441">
        <v>2.4630541871921183E-3</v>
      </c>
      <c r="G21" s="441">
        <v>2.3158869847151459E-4</v>
      </c>
      <c r="H21" s="441">
        <v>0</v>
      </c>
      <c r="I21" s="441">
        <v>0</v>
      </c>
      <c r="J21" s="441">
        <v>1.648129768021174E-2</v>
      </c>
      <c r="K21" s="441">
        <v>2.38430100766087E-2</v>
      </c>
      <c r="L21" s="441">
        <v>1.8838304552590266E-4</v>
      </c>
      <c r="M21" s="441">
        <v>0</v>
      </c>
      <c r="N21" s="441">
        <v>2.4662913144359172E-3</v>
      </c>
      <c r="O21" s="441">
        <v>2.9727366664017169E-3</v>
      </c>
      <c r="P21" s="441">
        <v>2.056408639918344E-3</v>
      </c>
      <c r="Q21" s="441">
        <v>5.132566870014078E-3</v>
      </c>
      <c r="R21" s="441">
        <v>1.3651813740968442E-3</v>
      </c>
      <c r="S21" s="441">
        <v>2.1475839680359595E-2</v>
      </c>
      <c r="T21" s="441">
        <v>1.1069035828721234E-3</v>
      </c>
      <c r="U21" s="441">
        <v>0</v>
      </c>
      <c r="V21" s="441">
        <v>1.1838242257789563E-3</v>
      </c>
      <c r="W21" s="441">
        <v>0</v>
      </c>
      <c r="X21" s="441">
        <v>1.5665387326701653E-3</v>
      </c>
      <c r="Y21" s="441">
        <v>7.836990595611285E-4</v>
      </c>
      <c r="Z21" s="441">
        <v>6.7322630761263592E-3</v>
      </c>
      <c r="AA21" s="441">
        <v>2.5021809411402474E-2</v>
      </c>
      <c r="AB21" s="441">
        <v>1.5639062591315527E-2</v>
      </c>
      <c r="AC21" s="441">
        <v>0</v>
      </c>
      <c r="AD21" s="441">
        <v>9.7475387464665168E-5</v>
      </c>
      <c r="AE21" s="441">
        <v>2.856793217964461E-3</v>
      </c>
      <c r="AF21" s="441">
        <v>2.0635506492634971E-3</v>
      </c>
      <c r="AG21" s="441">
        <v>9.7087378640776691E-3</v>
      </c>
      <c r="AH21" s="441">
        <v>1.0265669331957699E-2</v>
      </c>
      <c r="AI21" s="441">
        <v>2.3891648998449417E-3</v>
      </c>
      <c r="AJ21" s="441">
        <v>2.2985406919103196E-2</v>
      </c>
      <c r="AK21" s="441">
        <v>1.8713420913817789E-3</v>
      </c>
      <c r="AL21" s="441">
        <v>0</v>
      </c>
      <c r="AM21" s="441">
        <v>0</v>
      </c>
      <c r="AN21" s="441">
        <v>0</v>
      </c>
      <c r="AO21" s="441">
        <v>1.7050944432866642E-4</v>
      </c>
      <c r="AP21" s="441">
        <v>0</v>
      </c>
      <c r="AQ21" s="441">
        <v>1.3585315783117981E-4</v>
      </c>
      <c r="AR21" s="441">
        <v>2.1419610163095031E-4</v>
      </c>
      <c r="AS21" s="441">
        <v>2.6745415392540636E-3</v>
      </c>
      <c r="AT21" s="441">
        <v>6.3346670113113856E-4</v>
      </c>
      <c r="AU21" s="441">
        <v>5.9939959301271329E-4</v>
      </c>
      <c r="AV21" s="441">
        <v>3.4653801725895222E-3</v>
      </c>
      <c r="AW21" s="441">
        <v>7.0621468926553672E-4</v>
      </c>
      <c r="AX21" s="441">
        <v>8.5958232375677856E-4</v>
      </c>
      <c r="AY21" s="441">
        <v>2.2458360760929091E-3</v>
      </c>
      <c r="AZ21" s="441">
        <v>5.1565669730385209E-3</v>
      </c>
      <c r="BA21" s="441">
        <v>0</v>
      </c>
      <c r="BB21" s="441">
        <v>2.8867119122930932E-3</v>
      </c>
      <c r="BC21" s="441">
        <v>1.8108616536858947E-3</v>
      </c>
      <c r="BD21" s="441">
        <v>1.1177347242921013E-3</v>
      </c>
      <c r="BE21" s="441">
        <v>0</v>
      </c>
      <c r="BF21" s="441">
        <v>3.7740121523191305E-5</v>
      </c>
      <c r="BG21" s="441">
        <v>3.0348010552694364E-4</v>
      </c>
      <c r="BH21" s="441">
        <v>0</v>
      </c>
      <c r="BI21" s="441">
        <v>2.2439355990483073E-4</v>
      </c>
      <c r="BJ21" s="441">
        <v>3.0490765376473558E-3</v>
      </c>
      <c r="BK21" s="441">
        <v>1.6145603992367532E-3</v>
      </c>
      <c r="BL21" s="441">
        <v>2.8266953105124799E-5</v>
      </c>
      <c r="BM21" s="441">
        <v>9.7510518745185079E-4</v>
      </c>
      <c r="BN21" s="441">
        <v>0</v>
      </c>
      <c r="BO21" s="441">
        <v>0</v>
      </c>
      <c r="BP21" s="441">
        <v>0</v>
      </c>
      <c r="BQ21" s="441">
        <v>0</v>
      </c>
      <c r="BR21" s="441">
        <v>4.9339670739930594E-5</v>
      </c>
      <c r="BS21" s="441">
        <v>9.8564077025232403E-4</v>
      </c>
      <c r="BT21" s="441">
        <v>5.8239159808377346E-3</v>
      </c>
      <c r="BU21" s="441">
        <v>1.4259168813962758E-3</v>
      </c>
      <c r="BV21" s="441">
        <v>4.184735132420712E-5</v>
      </c>
      <c r="BW21" s="441">
        <v>0</v>
      </c>
      <c r="BX21" s="441">
        <v>0</v>
      </c>
      <c r="BY21" s="441">
        <v>2.0428174538323254E-4</v>
      </c>
      <c r="BZ21" s="441">
        <v>4.4113570974051072E-4</v>
      </c>
      <c r="CA21" s="441">
        <v>0</v>
      </c>
      <c r="CB21" s="441">
        <v>7.0422535211267607E-3</v>
      </c>
      <c r="CC21" s="441">
        <v>0</v>
      </c>
      <c r="CD21" s="441">
        <v>0</v>
      </c>
      <c r="CE21" s="441">
        <v>1.8175209014903672E-3</v>
      </c>
      <c r="CF21" s="441">
        <v>2.2092551095604047E-2</v>
      </c>
      <c r="CG21" s="441">
        <v>2.9537111270517744E-4</v>
      </c>
      <c r="CH21" s="441">
        <v>2.3190214572730837E-4</v>
      </c>
      <c r="CI21" s="441">
        <v>2.979072019066061E-4</v>
      </c>
      <c r="CJ21" s="441">
        <v>7.7639751552795026E-4</v>
      </c>
      <c r="CK21" s="441">
        <v>3.9328788673308863E-4</v>
      </c>
      <c r="CL21" s="441">
        <v>3.4510886616050698E-4</v>
      </c>
      <c r="CM21" s="441">
        <v>1.6600702493142089E-4</v>
      </c>
      <c r="CN21" s="441">
        <v>8.9444488680096609E-4</v>
      </c>
      <c r="CO21" s="441">
        <v>1.669361990714174E-3</v>
      </c>
      <c r="CP21" s="441">
        <v>1.2666306919128659E-3</v>
      </c>
      <c r="CQ21" s="441">
        <v>5.013965070498368E-3</v>
      </c>
      <c r="CR21" s="441">
        <v>5.1394280858395079E-3</v>
      </c>
      <c r="CS21" s="441">
        <v>5.311486283410544E-3</v>
      </c>
      <c r="CT21" s="441">
        <v>1.8962516559731927E-3</v>
      </c>
      <c r="CU21" s="441">
        <v>1.0402363416968336E-5</v>
      </c>
      <c r="CV21" s="441">
        <v>4.2026897214217097E-4</v>
      </c>
      <c r="CW21" s="441">
        <v>6.0975237955866123E-6</v>
      </c>
      <c r="CX21" s="441">
        <v>7.7459177193429517E-4</v>
      </c>
      <c r="CY21" s="441">
        <v>1.5422635970046639E-3</v>
      </c>
      <c r="CZ21" s="441">
        <v>3.0364258220360986E-3</v>
      </c>
      <c r="DA21" s="441">
        <v>8.9305078907416153E-4</v>
      </c>
      <c r="DB21" s="441">
        <v>5.5640697753872885E-4</v>
      </c>
      <c r="DC21" s="441">
        <v>1.4452955629426219E-4</v>
      </c>
      <c r="DD21" s="441">
        <v>1.1912739185466457E-3</v>
      </c>
      <c r="DE21" s="441">
        <v>0.30852738205738728</v>
      </c>
      <c r="DF21" s="442">
        <v>2.5364616360177552E-4</v>
      </c>
      <c r="DG21" s="443">
        <v>3.6166560406060053E-3</v>
      </c>
      <c r="DH21" s="440">
        <v>1.0835387099515594E-2</v>
      </c>
      <c r="DI21" s="441">
        <v>8.9082778800071856E-4</v>
      </c>
      <c r="DJ21" s="441">
        <v>0</v>
      </c>
      <c r="DK21" s="441">
        <v>0</v>
      </c>
      <c r="DL21" s="441">
        <v>0</v>
      </c>
      <c r="DM21" s="441">
        <v>0</v>
      </c>
      <c r="DN21" s="441">
        <v>1.7458144021908258E-2</v>
      </c>
      <c r="DO21" s="443">
        <v>6.0739602103516955E-4</v>
      </c>
      <c r="DP21" s="443">
        <v>3.8818198624563155E-3</v>
      </c>
      <c r="DQ21" s="440">
        <v>6.4918973212520336E-3</v>
      </c>
      <c r="DR21" s="443">
        <v>6.4918973212520336E-3</v>
      </c>
      <c r="DS21" s="443">
        <v>1.8050855193373429E-2</v>
      </c>
      <c r="DT21" s="441">
        <v>1.6244975122738804E-2</v>
      </c>
      <c r="DU21" s="443">
        <v>6.2745608471642305E-3</v>
      </c>
    </row>
    <row r="22" spans="1:125" s="444" customFormat="1">
      <c r="A22" s="445" t="s">
        <v>276</v>
      </c>
      <c r="B22" s="446" t="s">
        <v>513</v>
      </c>
      <c r="C22" s="440">
        <v>1.3889853462045976E-4</v>
      </c>
      <c r="D22" s="441">
        <v>0</v>
      </c>
      <c r="E22" s="441">
        <v>1.156737998843262E-4</v>
      </c>
      <c r="F22" s="441">
        <v>0</v>
      </c>
      <c r="G22" s="441">
        <v>0</v>
      </c>
      <c r="H22" s="441">
        <v>0</v>
      </c>
      <c r="I22" s="441">
        <v>2.4199403081390659E-4</v>
      </c>
      <c r="J22" s="441">
        <v>6.6679316518760707E-3</v>
      </c>
      <c r="K22" s="441">
        <v>1.4560616840677068E-3</v>
      </c>
      <c r="L22" s="441">
        <v>0</v>
      </c>
      <c r="M22" s="441">
        <v>0</v>
      </c>
      <c r="N22" s="441">
        <v>1.7848160828154663E-4</v>
      </c>
      <c r="O22" s="441">
        <v>4.1332167554248471E-4</v>
      </c>
      <c r="P22" s="441">
        <v>4.6531874333918734E-4</v>
      </c>
      <c r="Q22" s="441">
        <v>3.4217112466760518E-4</v>
      </c>
      <c r="R22" s="441">
        <v>2.7860844369323353E-4</v>
      </c>
      <c r="S22" s="441">
        <v>3.5228225389294186E-3</v>
      </c>
      <c r="T22" s="441">
        <v>3.8930964171278767E-2</v>
      </c>
      <c r="U22" s="441">
        <v>0</v>
      </c>
      <c r="V22" s="441">
        <v>1.4205890709347477E-4</v>
      </c>
      <c r="W22" s="441">
        <v>0</v>
      </c>
      <c r="X22" s="441">
        <v>0</v>
      </c>
      <c r="Y22" s="441">
        <v>0</v>
      </c>
      <c r="Z22" s="441">
        <v>2.0714655618850335E-3</v>
      </c>
      <c r="AA22" s="441">
        <v>3.9154308000205265E-3</v>
      </c>
      <c r="AB22" s="441">
        <v>4.4415872830343055E-3</v>
      </c>
      <c r="AC22" s="441">
        <v>0</v>
      </c>
      <c r="AD22" s="441">
        <v>2.9242616239399553E-4</v>
      </c>
      <c r="AE22" s="441">
        <v>6.3085758653720376E-4</v>
      </c>
      <c r="AF22" s="441">
        <v>1.509915109217193E-4</v>
      </c>
      <c r="AG22" s="441">
        <v>0</v>
      </c>
      <c r="AH22" s="441">
        <v>1.2896569512509672E-3</v>
      </c>
      <c r="AI22" s="441">
        <v>1.1075598873453372E-4</v>
      </c>
      <c r="AJ22" s="441">
        <v>1.2697197919746752E-3</v>
      </c>
      <c r="AK22" s="441">
        <v>8.7915400266258073E-5</v>
      </c>
      <c r="AL22" s="441">
        <v>0</v>
      </c>
      <c r="AM22" s="441">
        <v>1.5927117510272992E-5</v>
      </c>
      <c r="AN22" s="441">
        <v>1.4444833150892081E-3</v>
      </c>
      <c r="AO22" s="441">
        <v>1.894549381429627E-5</v>
      </c>
      <c r="AP22" s="441">
        <v>4.1612916649327949E-5</v>
      </c>
      <c r="AQ22" s="441">
        <v>1.2528680111097694E-3</v>
      </c>
      <c r="AR22" s="441">
        <v>2.3459573035770749E-4</v>
      </c>
      <c r="AS22" s="441">
        <v>1.5244587273015883E-3</v>
      </c>
      <c r="AT22" s="441">
        <v>8.1913797560061012E-4</v>
      </c>
      <c r="AU22" s="441">
        <v>9.4695061753268992E-4</v>
      </c>
      <c r="AV22" s="441">
        <v>3.0576883875789904E-3</v>
      </c>
      <c r="AW22" s="441">
        <v>1.4124293785310734E-3</v>
      </c>
      <c r="AX22" s="441">
        <v>2.192223376023999E-4</v>
      </c>
      <c r="AY22" s="441">
        <v>4.3146604417548497E-4</v>
      </c>
      <c r="AZ22" s="441">
        <v>7.6498521028593447E-3</v>
      </c>
      <c r="BA22" s="441">
        <v>9.2816038611472063E-4</v>
      </c>
      <c r="BB22" s="441">
        <v>9.2129103583822128E-5</v>
      </c>
      <c r="BC22" s="441">
        <v>4.9051495279452875E-3</v>
      </c>
      <c r="BD22" s="441">
        <v>1.6766020864381521E-3</v>
      </c>
      <c r="BE22" s="441">
        <v>0</v>
      </c>
      <c r="BF22" s="441">
        <v>4.5288145827829566E-4</v>
      </c>
      <c r="BG22" s="441">
        <v>2.4188265836553428E-4</v>
      </c>
      <c r="BH22" s="441">
        <v>2.3557126030624262E-3</v>
      </c>
      <c r="BI22" s="441">
        <v>2.7785202564686393E-3</v>
      </c>
      <c r="BJ22" s="441">
        <v>4.7386921986366549E-3</v>
      </c>
      <c r="BK22" s="441">
        <v>2.8621752531924264E-3</v>
      </c>
      <c r="BL22" s="441">
        <v>5.1486236012905878E-4</v>
      </c>
      <c r="BM22" s="441">
        <v>7.8116161425700751E-4</v>
      </c>
      <c r="BN22" s="441">
        <v>3.4555502661740294E-4</v>
      </c>
      <c r="BO22" s="441">
        <v>2.4619005872533598E-4</v>
      </c>
      <c r="BP22" s="441">
        <v>1.2563030271740066E-3</v>
      </c>
      <c r="BQ22" s="441">
        <v>5.0424542112625656E-3</v>
      </c>
      <c r="BR22" s="441">
        <v>2.3354110816900483E-3</v>
      </c>
      <c r="BS22" s="441">
        <v>4.2849435590969452E-3</v>
      </c>
      <c r="BT22" s="441">
        <v>5.0062952954182532E-3</v>
      </c>
      <c r="BU22" s="441">
        <v>1.2981083210296541E-2</v>
      </c>
      <c r="BV22" s="441">
        <v>1.9354399987445796E-4</v>
      </c>
      <c r="BW22" s="441">
        <v>2.1232774911353163E-5</v>
      </c>
      <c r="BX22" s="441">
        <v>0</v>
      </c>
      <c r="BY22" s="441">
        <v>8.1712698153293018E-4</v>
      </c>
      <c r="BZ22" s="441">
        <v>1.1243104814625405E-3</v>
      </c>
      <c r="CA22" s="441">
        <v>0</v>
      </c>
      <c r="CB22" s="441">
        <v>7.0422535211267607E-3</v>
      </c>
      <c r="CC22" s="441">
        <v>0</v>
      </c>
      <c r="CD22" s="441">
        <v>1.1123470522803114E-3</v>
      </c>
      <c r="CE22" s="441">
        <v>7.2700836059614682E-4</v>
      </c>
      <c r="CF22" s="441">
        <v>3.0454333538868753E-3</v>
      </c>
      <c r="CG22" s="441">
        <v>5.0213089159880167E-3</v>
      </c>
      <c r="CH22" s="441">
        <v>5.3168837411297432E-3</v>
      </c>
      <c r="CI22" s="441">
        <v>1.712966410962985E-3</v>
      </c>
      <c r="CJ22" s="441">
        <v>4.528985507246377E-3</v>
      </c>
      <c r="CK22" s="441">
        <v>6.991784653032687E-3</v>
      </c>
      <c r="CL22" s="441">
        <v>7.9312292150341968E-2</v>
      </c>
      <c r="CM22" s="441">
        <v>5.1664625320120257E-3</v>
      </c>
      <c r="CN22" s="441">
        <v>3.0602224168590915E-3</v>
      </c>
      <c r="CO22" s="441">
        <v>2.2737604614593503E-2</v>
      </c>
      <c r="CP22" s="441">
        <v>1.685083768106549E-3</v>
      </c>
      <c r="CQ22" s="441">
        <v>7.4031699027492679E-3</v>
      </c>
      <c r="CR22" s="441">
        <v>6.4140993777974378E-3</v>
      </c>
      <c r="CS22" s="441">
        <v>1.0260236918197929E-3</v>
      </c>
      <c r="CT22" s="441">
        <v>3.0768631321921189E-2</v>
      </c>
      <c r="CU22" s="441">
        <v>1.6643781467149337E-4</v>
      </c>
      <c r="CV22" s="441">
        <v>2.6356868395773295E-2</v>
      </c>
      <c r="CW22" s="441">
        <v>1.0060914262717911E-3</v>
      </c>
      <c r="CX22" s="441">
        <v>2.7019702540580113E-3</v>
      </c>
      <c r="CY22" s="441">
        <v>4.0879276065183866E-4</v>
      </c>
      <c r="CZ22" s="441">
        <v>2.2575656669413373E-4</v>
      </c>
      <c r="DA22" s="441">
        <v>1.2757868415345164E-3</v>
      </c>
      <c r="DB22" s="441">
        <v>3.8167566353972454E-3</v>
      </c>
      <c r="DC22" s="441">
        <v>0</v>
      </c>
      <c r="DD22" s="441">
        <v>1.5039833221651405E-3</v>
      </c>
      <c r="DE22" s="441">
        <v>0</v>
      </c>
      <c r="DF22" s="442">
        <v>3.8046924540266327E-5</v>
      </c>
      <c r="DG22" s="443">
        <v>3.2709642820709702E-3</v>
      </c>
      <c r="DH22" s="440">
        <v>1.4447182799354125E-3</v>
      </c>
      <c r="DI22" s="441">
        <v>1.2518030291100145E-4</v>
      </c>
      <c r="DJ22" s="441">
        <v>0</v>
      </c>
      <c r="DK22" s="441">
        <v>0</v>
      </c>
      <c r="DL22" s="441">
        <v>0</v>
      </c>
      <c r="DM22" s="441">
        <v>0</v>
      </c>
      <c r="DN22" s="441">
        <v>1.3132507624323147E-2</v>
      </c>
      <c r="DO22" s="443">
        <v>4.3895453437692923E-5</v>
      </c>
      <c r="DP22" s="443">
        <v>3.2305888080012392E-3</v>
      </c>
      <c r="DQ22" s="440">
        <v>5.3516960658443161E-4</v>
      </c>
      <c r="DR22" s="443">
        <v>5.3516960658443161E-4</v>
      </c>
      <c r="DS22" s="443">
        <v>9.810353504660009E-3</v>
      </c>
      <c r="DT22" s="441">
        <v>8.3612722000724893E-3</v>
      </c>
      <c r="DU22" s="443">
        <v>3.0581692510396031E-3</v>
      </c>
    </row>
    <row r="23" spans="1:125" s="444" customFormat="1">
      <c r="A23" s="445" t="s">
        <v>277</v>
      </c>
      <c r="B23" s="446" t="s">
        <v>514</v>
      </c>
      <c r="C23" s="440">
        <v>3.0210431279949997E-2</v>
      </c>
      <c r="D23" s="441">
        <v>0</v>
      </c>
      <c r="E23" s="441">
        <v>1.6194331983805667E-3</v>
      </c>
      <c r="F23" s="441">
        <v>5.5978504254366322E-5</v>
      </c>
      <c r="G23" s="441">
        <v>0</v>
      </c>
      <c r="H23" s="441">
        <v>0</v>
      </c>
      <c r="I23" s="441">
        <v>0</v>
      </c>
      <c r="J23" s="441">
        <v>0</v>
      </c>
      <c r="K23" s="441">
        <v>9.9276933004616372E-5</v>
      </c>
      <c r="L23" s="441">
        <v>0</v>
      </c>
      <c r="M23" s="441">
        <v>0</v>
      </c>
      <c r="N23" s="441">
        <v>3.2451201505735747E-5</v>
      </c>
      <c r="O23" s="441">
        <v>0</v>
      </c>
      <c r="P23" s="441">
        <v>4.5030846129598774E-5</v>
      </c>
      <c r="Q23" s="441">
        <v>0</v>
      </c>
      <c r="R23" s="441">
        <v>0</v>
      </c>
      <c r="S23" s="441">
        <v>0</v>
      </c>
      <c r="T23" s="441">
        <v>0</v>
      </c>
      <c r="U23" s="441">
        <v>0.23200000000000001</v>
      </c>
      <c r="V23" s="441">
        <v>1.2880007576475045E-2</v>
      </c>
      <c r="W23" s="441">
        <v>0</v>
      </c>
      <c r="X23" s="441">
        <v>7.7543667267173178E-3</v>
      </c>
      <c r="Y23" s="441">
        <v>2.1551724137931034E-3</v>
      </c>
      <c r="Z23" s="441">
        <v>0</v>
      </c>
      <c r="AA23" s="441">
        <v>1.0879047570174988E-3</v>
      </c>
      <c r="AB23" s="441">
        <v>3.3662556250365263E-3</v>
      </c>
      <c r="AC23" s="441">
        <v>0</v>
      </c>
      <c r="AD23" s="441">
        <v>0</v>
      </c>
      <c r="AE23" s="441">
        <v>0</v>
      </c>
      <c r="AF23" s="441">
        <v>5.0330503640573095E-5</v>
      </c>
      <c r="AG23" s="441">
        <v>0</v>
      </c>
      <c r="AH23" s="441">
        <v>5.1586278050038692E-5</v>
      </c>
      <c r="AI23" s="441">
        <v>0</v>
      </c>
      <c r="AJ23" s="441">
        <v>0</v>
      </c>
      <c r="AK23" s="441">
        <v>1.0675441460902765E-4</v>
      </c>
      <c r="AL23" s="441">
        <v>0</v>
      </c>
      <c r="AM23" s="441">
        <v>6.052304653903737E-4</v>
      </c>
      <c r="AN23" s="441">
        <v>0</v>
      </c>
      <c r="AO23" s="441">
        <v>0</v>
      </c>
      <c r="AP23" s="441">
        <v>0</v>
      </c>
      <c r="AQ23" s="441">
        <v>0</v>
      </c>
      <c r="AR23" s="441">
        <v>0</v>
      </c>
      <c r="AS23" s="441">
        <v>0</v>
      </c>
      <c r="AT23" s="441">
        <v>0</v>
      </c>
      <c r="AU23" s="441">
        <v>2.7703342534201035E-5</v>
      </c>
      <c r="AV23" s="441">
        <v>0</v>
      </c>
      <c r="AW23" s="441">
        <v>0</v>
      </c>
      <c r="AX23" s="441">
        <v>0</v>
      </c>
      <c r="AY23" s="441">
        <v>0</v>
      </c>
      <c r="AZ23" s="441">
        <v>0</v>
      </c>
      <c r="BA23" s="441">
        <v>0</v>
      </c>
      <c r="BB23" s="441">
        <v>1.8425820716764426E-4</v>
      </c>
      <c r="BC23" s="441">
        <v>0</v>
      </c>
      <c r="BD23" s="441">
        <v>0</v>
      </c>
      <c r="BE23" s="441">
        <v>0</v>
      </c>
      <c r="BF23" s="441">
        <v>0</v>
      </c>
      <c r="BG23" s="441">
        <v>0</v>
      </c>
      <c r="BH23" s="441">
        <v>0</v>
      </c>
      <c r="BI23" s="441">
        <v>0</v>
      </c>
      <c r="BJ23" s="441">
        <v>1.9420869666543668E-5</v>
      </c>
      <c r="BK23" s="441">
        <v>0</v>
      </c>
      <c r="BL23" s="441">
        <v>0</v>
      </c>
      <c r="BM23" s="441">
        <v>0</v>
      </c>
      <c r="BN23" s="441">
        <v>2.2714805945479633E-4</v>
      </c>
      <c r="BO23" s="441">
        <v>1.7413443178133518E-4</v>
      </c>
      <c r="BP23" s="441">
        <v>2.1512038136541207E-5</v>
      </c>
      <c r="BQ23" s="441">
        <v>1.6265981326653436E-4</v>
      </c>
      <c r="BR23" s="441">
        <v>0</v>
      </c>
      <c r="BS23" s="441">
        <v>0</v>
      </c>
      <c r="BT23" s="441">
        <v>0</v>
      </c>
      <c r="BU23" s="441">
        <v>0</v>
      </c>
      <c r="BV23" s="441">
        <v>0</v>
      </c>
      <c r="BW23" s="441">
        <v>0</v>
      </c>
      <c r="BX23" s="441">
        <v>0</v>
      </c>
      <c r="BY23" s="441">
        <v>0</v>
      </c>
      <c r="BZ23" s="441">
        <v>0</v>
      </c>
      <c r="CA23" s="441">
        <v>0</v>
      </c>
      <c r="CB23" s="441">
        <v>0</v>
      </c>
      <c r="CC23" s="441">
        <v>0</v>
      </c>
      <c r="CD23" s="441">
        <v>0</v>
      </c>
      <c r="CE23" s="441">
        <v>0</v>
      </c>
      <c r="CF23" s="441">
        <v>0</v>
      </c>
      <c r="CG23" s="441">
        <v>0</v>
      </c>
      <c r="CH23" s="441">
        <v>0</v>
      </c>
      <c r="CI23" s="441">
        <v>0</v>
      </c>
      <c r="CJ23" s="441">
        <v>0</v>
      </c>
      <c r="CK23" s="441">
        <v>0</v>
      </c>
      <c r="CL23" s="441">
        <v>0</v>
      </c>
      <c r="CM23" s="441">
        <v>6.0734277413934467E-6</v>
      </c>
      <c r="CN23" s="441">
        <v>0</v>
      </c>
      <c r="CO23" s="441">
        <v>0</v>
      </c>
      <c r="CP23" s="441">
        <v>0</v>
      </c>
      <c r="CQ23" s="441">
        <v>0</v>
      </c>
      <c r="CR23" s="441">
        <v>0</v>
      </c>
      <c r="CS23" s="441">
        <v>0</v>
      </c>
      <c r="CT23" s="441">
        <v>0</v>
      </c>
      <c r="CU23" s="441">
        <v>0</v>
      </c>
      <c r="CV23" s="441">
        <v>0</v>
      </c>
      <c r="CW23" s="441">
        <v>0</v>
      </c>
      <c r="CX23" s="441">
        <v>0</v>
      </c>
      <c r="CY23" s="441">
        <v>0</v>
      </c>
      <c r="CZ23" s="441">
        <v>0</v>
      </c>
      <c r="DA23" s="441">
        <v>0</v>
      </c>
      <c r="DB23" s="441">
        <v>1.1713831106078502E-4</v>
      </c>
      <c r="DC23" s="441">
        <v>0</v>
      </c>
      <c r="DD23" s="441">
        <v>4.3183679547315913E-4</v>
      </c>
      <c r="DE23" s="441">
        <v>0</v>
      </c>
      <c r="DF23" s="442">
        <v>4.9461001902346231E-4</v>
      </c>
      <c r="DG23" s="443">
        <v>2.3308707043314013E-4</v>
      </c>
      <c r="DH23" s="440">
        <v>0</v>
      </c>
      <c r="DI23" s="441">
        <v>2.4276112706180718E-5</v>
      </c>
      <c r="DJ23" s="441">
        <v>0</v>
      </c>
      <c r="DK23" s="441">
        <v>0</v>
      </c>
      <c r="DL23" s="441">
        <v>0</v>
      </c>
      <c r="DM23" s="441">
        <v>0</v>
      </c>
      <c r="DN23" s="441">
        <v>-1.1825480799153546E-3</v>
      </c>
      <c r="DO23" s="443">
        <v>1.7909345002578712E-5</v>
      </c>
      <c r="DP23" s="443">
        <v>2.384040348812227E-4</v>
      </c>
      <c r="DQ23" s="440">
        <v>3.9544552210672282E-6</v>
      </c>
      <c r="DR23" s="443">
        <v>3.9544552210672282E-6</v>
      </c>
      <c r="DS23" s="443">
        <v>1.2057008661032578E-4</v>
      </c>
      <c r="DT23" s="441">
        <v>1.023509835579426E-4</v>
      </c>
      <c r="DU23" s="443">
        <v>4.8511568068521622E-5</v>
      </c>
    </row>
    <row r="24" spans="1:125" s="444" customFormat="1">
      <c r="A24" s="447" t="s">
        <v>278</v>
      </c>
      <c r="B24" s="448" t="s">
        <v>515</v>
      </c>
      <c r="C24" s="449">
        <v>9.8617959580526429E-4</v>
      </c>
      <c r="D24" s="450">
        <v>3.3492822966507175E-4</v>
      </c>
      <c r="E24" s="450">
        <v>1.156737998843262E-4</v>
      </c>
      <c r="F24" s="450">
        <v>5.5978504254366322E-5</v>
      </c>
      <c r="G24" s="450">
        <v>1.6211208893006021E-3</v>
      </c>
      <c r="H24" s="450">
        <v>0</v>
      </c>
      <c r="I24" s="450">
        <v>2.4199403081390659E-4</v>
      </c>
      <c r="J24" s="450">
        <v>3.8363109139031605E-3</v>
      </c>
      <c r="K24" s="450">
        <v>6.5853698893062196E-3</v>
      </c>
      <c r="L24" s="450">
        <v>1.1930926216640503E-3</v>
      </c>
      <c r="M24" s="450">
        <v>0</v>
      </c>
      <c r="N24" s="450">
        <v>8.9889828170888024E-3</v>
      </c>
      <c r="O24" s="450">
        <v>4.9280661314680865E-4</v>
      </c>
      <c r="P24" s="450">
        <v>2.4016451269119347E-4</v>
      </c>
      <c r="Q24" s="450">
        <v>2.8351321758173003E-4</v>
      </c>
      <c r="R24" s="450">
        <v>6.5751592711603109E-3</v>
      </c>
      <c r="S24" s="450">
        <v>1.0969801830084012E-3</v>
      </c>
      <c r="T24" s="450">
        <v>0</v>
      </c>
      <c r="U24" s="450">
        <v>5.9200000000000003E-2</v>
      </c>
      <c r="V24" s="450">
        <v>0.14740979259399564</v>
      </c>
      <c r="W24" s="450">
        <v>1.3513513513513514E-2</v>
      </c>
      <c r="X24" s="450">
        <v>2.7101120075193857E-2</v>
      </c>
      <c r="Y24" s="450">
        <v>1.3518808777429467E-2</v>
      </c>
      <c r="Z24" s="450">
        <v>3.3661315380631796E-3</v>
      </c>
      <c r="AA24" s="450">
        <v>3.0676861497408527E-2</v>
      </c>
      <c r="AB24" s="450">
        <v>2.9840453509438373E-2</v>
      </c>
      <c r="AC24" s="450">
        <v>0</v>
      </c>
      <c r="AD24" s="450">
        <v>4.8737693732332587E-4</v>
      </c>
      <c r="AE24" s="450">
        <v>3.5614970102836115E-3</v>
      </c>
      <c r="AF24" s="450">
        <v>1.2985269939267859E-2</v>
      </c>
      <c r="AG24" s="450">
        <v>0</v>
      </c>
      <c r="AH24" s="450">
        <v>1.0936290946608203E-2</v>
      </c>
      <c r="AI24" s="450">
        <v>1.0126261827157368E-3</v>
      </c>
      <c r="AJ24" s="450">
        <v>1.9106673855947682E-2</v>
      </c>
      <c r="AK24" s="450">
        <v>2.869809851548567E-3</v>
      </c>
      <c r="AL24" s="450">
        <v>9.4698328431020874E-3</v>
      </c>
      <c r="AM24" s="450">
        <v>7.151275762112573E-3</v>
      </c>
      <c r="AN24" s="450">
        <v>1.6137587035762247E-3</v>
      </c>
      <c r="AO24" s="450">
        <v>1.7050944432866642E-4</v>
      </c>
      <c r="AP24" s="450">
        <v>8.3225833298655901E-4</v>
      </c>
      <c r="AQ24" s="450">
        <v>8.7549812824538095E-4</v>
      </c>
      <c r="AR24" s="450">
        <v>4.4471190624330633E-3</v>
      </c>
      <c r="AS24" s="450">
        <v>7.0981673550191832E-4</v>
      </c>
      <c r="AT24" s="450">
        <v>1.1540743922906374E-3</v>
      </c>
      <c r="AU24" s="450">
        <v>5.9436262164285858E-4</v>
      </c>
      <c r="AV24" s="450">
        <v>5.4358904668070935E-4</v>
      </c>
      <c r="AW24" s="450">
        <v>4.9435028248587575E-3</v>
      </c>
      <c r="AX24" s="450">
        <v>1.1826468212761047E-3</v>
      </c>
      <c r="AY24" s="450">
        <v>7.9655269693935688E-4</v>
      </c>
      <c r="AZ24" s="450">
        <v>7.2531931049333047E-4</v>
      </c>
      <c r="BA24" s="450">
        <v>2.4132170038982737E-3</v>
      </c>
      <c r="BB24" s="450">
        <v>6.4490372508675493E-3</v>
      </c>
      <c r="BC24" s="450">
        <v>3.4459114963343238E-3</v>
      </c>
      <c r="BD24" s="450">
        <v>2.2354694485842027E-3</v>
      </c>
      <c r="BE24" s="450">
        <v>0</v>
      </c>
      <c r="BF24" s="450">
        <v>1.5096048609276522E-5</v>
      </c>
      <c r="BG24" s="450">
        <v>1.6526144360378119E-4</v>
      </c>
      <c r="BH24" s="450">
        <v>0</v>
      </c>
      <c r="BI24" s="450">
        <v>6.0388266856741207E-4</v>
      </c>
      <c r="BJ24" s="450">
        <v>2.2722417509856091E-3</v>
      </c>
      <c r="BK24" s="450">
        <v>8.8066930867459266E-4</v>
      </c>
      <c r="BL24" s="450">
        <v>1.5143010592031143E-4</v>
      </c>
      <c r="BM24" s="450">
        <v>3.7711250343441745E-4</v>
      </c>
      <c r="BN24" s="450">
        <v>6.5969595990595102E-4</v>
      </c>
      <c r="BO24" s="450">
        <v>6.8452845596800728E-4</v>
      </c>
      <c r="BP24" s="450">
        <v>0</v>
      </c>
      <c r="BQ24" s="450">
        <v>0</v>
      </c>
      <c r="BR24" s="450">
        <v>7.3845040540762791E-3</v>
      </c>
      <c r="BS24" s="450">
        <v>5.8308432934926959E-3</v>
      </c>
      <c r="BT24" s="450">
        <v>0</v>
      </c>
      <c r="BU24" s="450">
        <v>0</v>
      </c>
      <c r="BV24" s="450">
        <v>0</v>
      </c>
      <c r="BW24" s="450">
        <v>0</v>
      </c>
      <c r="BX24" s="450">
        <v>0</v>
      </c>
      <c r="BY24" s="450">
        <v>0</v>
      </c>
      <c r="BZ24" s="450">
        <v>5.4653981737762387E-5</v>
      </c>
      <c r="CA24" s="450">
        <v>0</v>
      </c>
      <c r="CB24" s="450">
        <v>0</v>
      </c>
      <c r="CC24" s="450">
        <v>0</v>
      </c>
      <c r="CD24" s="450">
        <v>0</v>
      </c>
      <c r="CE24" s="450">
        <v>6.3613231552162855E-4</v>
      </c>
      <c r="CF24" s="450">
        <v>7.2188049869911113E-4</v>
      </c>
      <c r="CG24" s="450">
        <v>0</v>
      </c>
      <c r="CH24" s="450">
        <v>0</v>
      </c>
      <c r="CI24" s="450">
        <v>0</v>
      </c>
      <c r="CJ24" s="450">
        <v>0</v>
      </c>
      <c r="CK24" s="450">
        <v>0</v>
      </c>
      <c r="CL24" s="450">
        <v>2.1961473301123174E-4</v>
      </c>
      <c r="CM24" s="450">
        <v>1.5790912127622961E-4</v>
      </c>
      <c r="CN24" s="450">
        <v>1.8578973909812352E-5</v>
      </c>
      <c r="CO24" s="450">
        <v>7.109693478309473E-3</v>
      </c>
      <c r="CP24" s="450">
        <v>3.564600278686931E-4</v>
      </c>
      <c r="CQ24" s="450">
        <v>1.7633004677457348E-2</v>
      </c>
      <c r="CR24" s="450">
        <v>3.6668626207008944E-4</v>
      </c>
      <c r="CS24" s="450">
        <v>2.95370456736001E-4</v>
      </c>
      <c r="CT24" s="450">
        <v>0</v>
      </c>
      <c r="CU24" s="450">
        <v>0</v>
      </c>
      <c r="CV24" s="450">
        <v>2.4015369836695484E-4</v>
      </c>
      <c r="CW24" s="450">
        <v>3.8414399912195659E-4</v>
      </c>
      <c r="CX24" s="450">
        <v>0</v>
      </c>
      <c r="CY24" s="450">
        <v>1.1148893472322872E-4</v>
      </c>
      <c r="CZ24" s="450">
        <v>3.3863485004120055E-4</v>
      </c>
      <c r="DA24" s="450">
        <v>1.7733437097329778E-3</v>
      </c>
      <c r="DB24" s="450">
        <v>6.052146071473893E-4</v>
      </c>
      <c r="DC24" s="450">
        <v>4.0468275762393412E-3</v>
      </c>
      <c r="DD24" s="450">
        <v>1.6380016380016381E-4</v>
      </c>
      <c r="DE24" s="450">
        <v>0</v>
      </c>
      <c r="DF24" s="451">
        <v>6.4679771718452754E-4</v>
      </c>
      <c r="DG24" s="452">
        <v>1.9466510630948362E-3</v>
      </c>
      <c r="DH24" s="449">
        <v>0</v>
      </c>
      <c r="DI24" s="450">
        <v>2.702036892514028E-5</v>
      </c>
      <c r="DJ24" s="450">
        <v>0</v>
      </c>
      <c r="DK24" s="450">
        <v>0</v>
      </c>
      <c r="DL24" s="450">
        <v>0</v>
      </c>
      <c r="DM24" s="450">
        <v>0</v>
      </c>
      <c r="DN24" s="450">
        <v>2.019667641750171E-2</v>
      </c>
      <c r="DO24" s="452">
        <v>-6.0985416642768029E-5</v>
      </c>
      <c r="DP24" s="452">
        <v>1.8743333009102116E-3</v>
      </c>
      <c r="DQ24" s="449">
        <v>8.6866199689443445E-3</v>
      </c>
      <c r="DR24" s="452">
        <v>8.6866199689443445E-3</v>
      </c>
      <c r="DS24" s="452">
        <v>2.4087169731929255E-3</v>
      </c>
      <c r="DT24" s="450">
        <v>3.389526837787077E-3</v>
      </c>
      <c r="DU24" s="452">
        <v>1.1895036490401501E-3</v>
      </c>
    </row>
    <row r="25" spans="1:125" s="444" customFormat="1">
      <c r="A25" s="453" t="s">
        <v>279</v>
      </c>
      <c r="B25" s="454" t="s">
        <v>653</v>
      </c>
      <c r="C25" s="455">
        <v>0</v>
      </c>
      <c r="D25" s="456">
        <v>0</v>
      </c>
      <c r="E25" s="456">
        <v>0</v>
      </c>
      <c r="F25" s="456">
        <v>0</v>
      </c>
      <c r="G25" s="456">
        <v>0</v>
      </c>
      <c r="H25" s="456">
        <v>0</v>
      </c>
      <c r="I25" s="456">
        <v>0</v>
      </c>
      <c r="J25" s="456">
        <v>0</v>
      </c>
      <c r="K25" s="456">
        <v>0</v>
      </c>
      <c r="L25" s="456">
        <v>0</v>
      </c>
      <c r="M25" s="456">
        <v>0</v>
      </c>
      <c r="N25" s="456">
        <v>3.2451201505735747E-5</v>
      </c>
      <c r="O25" s="456">
        <v>0</v>
      </c>
      <c r="P25" s="456">
        <v>0</v>
      </c>
      <c r="Q25" s="456">
        <v>0</v>
      </c>
      <c r="R25" s="456">
        <v>1.2073032560040119E-4</v>
      </c>
      <c r="S25" s="456">
        <v>0</v>
      </c>
      <c r="T25" s="456">
        <v>1.4564520827264783E-5</v>
      </c>
      <c r="U25" s="456">
        <v>2.5600000000000001E-2</v>
      </c>
      <c r="V25" s="456">
        <v>3.0305900179941284E-3</v>
      </c>
      <c r="W25" s="456">
        <v>0.29729729729729731</v>
      </c>
      <c r="X25" s="456">
        <v>0.13472233100963421</v>
      </c>
      <c r="Y25" s="456">
        <v>2.8605015673981191E-2</v>
      </c>
      <c r="Z25" s="456">
        <v>0</v>
      </c>
      <c r="AA25" s="456">
        <v>2.9250269410376149E-4</v>
      </c>
      <c r="AB25" s="456">
        <v>1.2962421833908012E-2</v>
      </c>
      <c r="AC25" s="456">
        <v>0</v>
      </c>
      <c r="AD25" s="456">
        <v>0</v>
      </c>
      <c r="AE25" s="456">
        <v>1.2659349562619473E-5</v>
      </c>
      <c r="AF25" s="456">
        <v>3.35536690937154E-4</v>
      </c>
      <c r="AG25" s="456">
        <v>0</v>
      </c>
      <c r="AH25" s="456">
        <v>1.0317255610007738E-4</v>
      </c>
      <c r="AI25" s="456">
        <v>0</v>
      </c>
      <c r="AJ25" s="456">
        <v>0</v>
      </c>
      <c r="AK25" s="456">
        <v>1.6955112908492628E-4</v>
      </c>
      <c r="AL25" s="456">
        <v>0</v>
      </c>
      <c r="AM25" s="456">
        <v>0</v>
      </c>
      <c r="AN25" s="456">
        <v>0</v>
      </c>
      <c r="AO25" s="456">
        <v>0</v>
      </c>
      <c r="AP25" s="456">
        <v>0</v>
      </c>
      <c r="AQ25" s="456">
        <v>0</v>
      </c>
      <c r="AR25" s="456">
        <v>0</v>
      </c>
      <c r="AS25" s="456">
        <v>0</v>
      </c>
      <c r="AT25" s="456">
        <v>2.5484292574241207E-5</v>
      </c>
      <c r="AU25" s="456">
        <v>0</v>
      </c>
      <c r="AV25" s="456">
        <v>0</v>
      </c>
      <c r="AW25" s="456">
        <v>0</v>
      </c>
      <c r="AX25" s="456">
        <v>1.6153224875966308E-4</v>
      </c>
      <c r="AY25" s="456">
        <v>0</v>
      </c>
      <c r="AZ25" s="456">
        <v>0</v>
      </c>
      <c r="BA25" s="456">
        <v>0</v>
      </c>
      <c r="BB25" s="456">
        <v>0</v>
      </c>
      <c r="BC25" s="456">
        <v>0</v>
      </c>
      <c r="BD25" s="456">
        <v>0</v>
      </c>
      <c r="BE25" s="456">
        <v>0</v>
      </c>
      <c r="BF25" s="456">
        <v>0</v>
      </c>
      <c r="BG25" s="456">
        <v>0</v>
      </c>
      <c r="BH25" s="456">
        <v>0</v>
      </c>
      <c r="BI25" s="456">
        <v>0</v>
      </c>
      <c r="BJ25" s="456">
        <v>1.3594608766580567E-4</v>
      </c>
      <c r="BK25" s="456">
        <v>0</v>
      </c>
      <c r="BL25" s="456">
        <v>0</v>
      </c>
      <c r="BM25" s="456">
        <v>0</v>
      </c>
      <c r="BN25" s="456">
        <v>0</v>
      </c>
      <c r="BO25" s="456">
        <v>0</v>
      </c>
      <c r="BP25" s="456">
        <v>0</v>
      </c>
      <c r="BQ25" s="456">
        <v>3.9038355183968246E-4</v>
      </c>
      <c r="BR25" s="456">
        <v>0</v>
      </c>
      <c r="BS25" s="456">
        <v>0</v>
      </c>
      <c r="BT25" s="456">
        <v>0</v>
      </c>
      <c r="BU25" s="456">
        <v>0</v>
      </c>
      <c r="BV25" s="456">
        <v>0</v>
      </c>
      <c r="BW25" s="456">
        <v>0</v>
      </c>
      <c r="BX25" s="456">
        <v>0</v>
      </c>
      <c r="BY25" s="456">
        <v>0</v>
      </c>
      <c r="BZ25" s="456">
        <v>0</v>
      </c>
      <c r="CA25" s="456">
        <v>0</v>
      </c>
      <c r="CB25" s="456">
        <v>0</v>
      </c>
      <c r="CC25" s="456">
        <v>0</v>
      </c>
      <c r="CD25" s="456">
        <v>0</v>
      </c>
      <c r="CE25" s="456">
        <v>0</v>
      </c>
      <c r="CF25" s="456">
        <v>0</v>
      </c>
      <c r="CG25" s="456">
        <v>0</v>
      </c>
      <c r="CH25" s="456">
        <v>0</v>
      </c>
      <c r="CI25" s="456">
        <v>0</v>
      </c>
      <c r="CJ25" s="456">
        <v>0</v>
      </c>
      <c r="CK25" s="456">
        <v>0</v>
      </c>
      <c r="CL25" s="456">
        <v>3.1373533287318818E-5</v>
      </c>
      <c r="CM25" s="456">
        <v>0</v>
      </c>
      <c r="CN25" s="456">
        <v>0</v>
      </c>
      <c r="CO25" s="456">
        <v>1.1439601141724361E-3</v>
      </c>
      <c r="CP25" s="456">
        <v>6.6219847074421251E-5</v>
      </c>
      <c r="CQ25" s="456">
        <v>3.3650772285223949E-5</v>
      </c>
      <c r="CR25" s="456">
        <v>0</v>
      </c>
      <c r="CS25" s="456">
        <v>0</v>
      </c>
      <c r="CT25" s="456">
        <v>0</v>
      </c>
      <c r="CU25" s="456">
        <v>0</v>
      </c>
      <c r="CV25" s="456">
        <v>0</v>
      </c>
      <c r="CW25" s="456">
        <v>0</v>
      </c>
      <c r="CX25" s="456">
        <v>0</v>
      </c>
      <c r="CY25" s="456">
        <v>0</v>
      </c>
      <c r="CZ25" s="456">
        <v>0</v>
      </c>
      <c r="DA25" s="456">
        <v>0</v>
      </c>
      <c r="DB25" s="456">
        <v>0</v>
      </c>
      <c r="DC25" s="456">
        <v>0</v>
      </c>
      <c r="DD25" s="456">
        <v>0</v>
      </c>
      <c r="DE25" s="456">
        <v>0</v>
      </c>
      <c r="DF25" s="457">
        <v>0</v>
      </c>
      <c r="DG25" s="458">
        <v>2.3930978688321543E-4</v>
      </c>
      <c r="DH25" s="455">
        <v>0</v>
      </c>
      <c r="DI25" s="456">
        <v>0</v>
      </c>
      <c r="DJ25" s="456">
        <v>0</v>
      </c>
      <c r="DK25" s="456">
        <v>0</v>
      </c>
      <c r="DL25" s="456">
        <v>0</v>
      </c>
      <c r="DM25" s="456">
        <v>0</v>
      </c>
      <c r="DN25" s="456">
        <v>-1.2759071388560403E-3</v>
      </c>
      <c r="DO25" s="458">
        <v>4.7992362425210927E-6</v>
      </c>
      <c r="DP25" s="458">
        <v>2.3723602382301311E-4</v>
      </c>
      <c r="DQ25" s="455">
        <v>0</v>
      </c>
      <c r="DR25" s="458">
        <v>0</v>
      </c>
      <c r="DS25" s="458">
        <v>1.6352623082776979E-5</v>
      </c>
      <c r="DT25" s="456">
        <v>1.379781870901842E-5</v>
      </c>
      <c r="DU25" s="458">
        <v>8.0603836175389774E-6</v>
      </c>
    </row>
    <row r="26" spans="1:125" s="444" customFormat="1">
      <c r="A26" s="445" t="s">
        <v>280</v>
      </c>
      <c r="B26" s="446" t="s">
        <v>517</v>
      </c>
      <c r="C26" s="440">
        <v>0</v>
      </c>
      <c r="D26" s="441">
        <v>0</v>
      </c>
      <c r="E26" s="441">
        <v>0</v>
      </c>
      <c r="F26" s="441">
        <v>0</v>
      </c>
      <c r="G26" s="441">
        <v>0</v>
      </c>
      <c r="H26" s="441">
        <v>0</v>
      </c>
      <c r="I26" s="441">
        <v>1.6132935387593774E-4</v>
      </c>
      <c r="J26" s="441">
        <v>3.0140705277907518E-3</v>
      </c>
      <c r="K26" s="441">
        <v>6.9162929993216073E-3</v>
      </c>
      <c r="L26" s="441">
        <v>8.1632653061224493E-4</v>
      </c>
      <c r="M26" s="441">
        <v>0</v>
      </c>
      <c r="N26" s="441">
        <v>1.2639742986484074E-2</v>
      </c>
      <c r="O26" s="441">
        <v>6.8357046339718628E-4</v>
      </c>
      <c r="P26" s="441">
        <v>2.2965731526095375E-3</v>
      </c>
      <c r="Q26" s="441">
        <v>1.3393555451274833E-3</v>
      </c>
      <c r="R26" s="441">
        <v>1.15715373613923E-2</v>
      </c>
      <c r="S26" s="441">
        <v>6.4035103365856268E-3</v>
      </c>
      <c r="T26" s="441">
        <v>4.6606466647247305E-4</v>
      </c>
      <c r="U26" s="441">
        <v>0</v>
      </c>
      <c r="V26" s="441">
        <v>2.358177857751681E-2</v>
      </c>
      <c r="W26" s="441">
        <v>0</v>
      </c>
      <c r="X26" s="441">
        <v>0.2351374637737918</v>
      </c>
      <c r="Y26" s="441">
        <v>0.47413793103448276</v>
      </c>
      <c r="Z26" s="441">
        <v>0.23614707405489382</v>
      </c>
      <c r="AA26" s="441">
        <v>7.3756863550059018E-2</v>
      </c>
      <c r="AB26" s="441">
        <v>0.1347086669393957</v>
      </c>
      <c r="AC26" s="441">
        <v>0</v>
      </c>
      <c r="AD26" s="441">
        <v>3.3141631737986159E-3</v>
      </c>
      <c r="AE26" s="441">
        <v>3.74463560062284E-2</v>
      </c>
      <c r="AF26" s="441">
        <v>8.0746904674026107E-2</v>
      </c>
      <c r="AG26" s="441">
        <v>0</v>
      </c>
      <c r="AH26" s="441">
        <v>1.1710085117358783E-2</v>
      </c>
      <c r="AI26" s="441">
        <v>2.2151197746906744E-4</v>
      </c>
      <c r="AJ26" s="441">
        <v>7.1313029412276279E-4</v>
      </c>
      <c r="AK26" s="441">
        <v>8.9045741126824243E-3</v>
      </c>
      <c r="AL26" s="441">
        <v>0</v>
      </c>
      <c r="AM26" s="441">
        <v>0</v>
      </c>
      <c r="AN26" s="441">
        <v>0</v>
      </c>
      <c r="AO26" s="441">
        <v>0</v>
      </c>
      <c r="AP26" s="441">
        <v>3.7451624984395155E-4</v>
      </c>
      <c r="AQ26" s="441">
        <v>9.056877188745321E-5</v>
      </c>
      <c r="AR26" s="441">
        <v>8.159851490702869E-5</v>
      </c>
      <c r="AS26" s="441">
        <v>6.1098149384975246E-4</v>
      </c>
      <c r="AT26" s="441">
        <v>2.9853028444111127E-4</v>
      </c>
      <c r="AU26" s="441">
        <v>1.762939979449157E-5</v>
      </c>
      <c r="AV26" s="441">
        <v>1.2910239858666848E-3</v>
      </c>
      <c r="AW26" s="441">
        <v>2.1186440677966102E-3</v>
      </c>
      <c r="AX26" s="441">
        <v>4.1536863966770509E-4</v>
      </c>
      <c r="AY26" s="441">
        <v>9.0718501595871202E-4</v>
      </c>
      <c r="AZ26" s="441">
        <v>4.2159184922424837E-3</v>
      </c>
      <c r="BA26" s="441">
        <v>0</v>
      </c>
      <c r="BB26" s="441">
        <v>1.2898074501735098E-3</v>
      </c>
      <c r="BC26" s="441">
        <v>1.9339299214121204E-4</v>
      </c>
      <c r="BD26" s="441">
        <v>0</v>
      </c>
      <c r="BE26" s="441">
        <v>0</v>
      </c>
      <c r="BF26" s="441">
        <v>6.7932218741744349E-5</v>
      </c>
      <c r="BG26" s="441">
        <v>3.6808230620842173E-4</v>
      </c>
      <c r="BH26" s="441">
        <v>0</v>
      </c>
      <c r="BI26" s="441">
        <v>1.3199621170872396E-5</v>
      </c>
      <c r="BJ26" s="441">
        <v>1.0293060923268144E-3</v>
      </c>
      <c r="BK26" s="441">
        <v>0</v>
      </c>
      <c r="BL26" s="441">
        <v>6.4610178525999546E-5</v>
      </c>
      <c r="BM26" s="441">
        <v>2.3165482353828501E-4</v>
      </c>
      <c r="BN26" s="441">
        <v>0</v>
      </c>
      <c r="BO26" s="441">
        <v>0</v>
      </c>
      <c r="BP26" s="441">
        <v>0</v>
      </c>
      <c r="BQ26" s="441">
        <v>0</v>
      </c>
      <c r="BR26" s="441">
        <v>3.2893113826620396E-5</v>
      </c>
      <c r="BS26" s="441">
        <v>0</v>
      </c>
      <c r="BT26" s="441">
        <v>0</v>
      </c>
      <c r="BU26" s="441">
        <v>0</v>
      </c>
      <c r="BV26" s="441">
        <v>0</v>
      </c>
      <c r="BW26" s="441">
        <v>0</v>
      </c>
      <c r="BX26" s="441">
        <v>0</v>
      </c>
      <c r="BY26" s="441">
        <v>0</v>
      </c>
      <c r="BZ26" s="441">
        <v>0</v>
      </c>
      <c r="CA26" s="441">
        <v>0</v>
      </c>
      <c r="CB26" s="441">
        <v>0</v>
      </c>
      <c r="CC26" s="441">
        <v>0</v>
      </c>
      <c r="CD26" s="441">
        <v>0</v>
      </c>
      <c r="CE26" s="441">
        <v>0</v>
      </c>
      <c r="CF26" s="441">
        <v>1.2407321071390973E-3</v>
      </c>
      <c r="CG26" s="441">
        <v>0</v>
      </c>
      <c r="CH26" s="441">
        <v>0</v>
      </c>
      <c r="CI26" s="441">
        <v>0</v>
      </c>
      <c r="CJ26" s="441">
        <v>0</v>
      </c>
      <c r="CK26" s="441">
        <v>0</v>
      </c>
      <c r="CL26" s="441">
        <v>2.5098826629855054E-4</v>
      </c>
      <c r="CM26" s="441">
        <v>8.0979036551912628E-6</v>
      </c>
      <c r="CN26" s="441">
        <v>8.2012899116171666E-4</v>
      </c>
      <c r="CO26" s="441">
        <v>5.5670241386762851E-3</v>
      </c>
      <c r="CP26" s="441">
        <v>5.1848731326355354E-4</v>
      </c>
      <c r="CQ26" s="441">
        <v>1.6152370696907493E-3</v>
      </c>
      <c r="CR26" s="441">
        <v>2.3281667433021553E-5</v>
      </c>
      <c r="CS26" s="441">
        <v>5.1819378374737019E-5</v>
      </c>
      <c r="CT26" s="441">
        <v>0</v>
      </c>
      <c r="CU26" s="441">
        <v>0</v>
      </c>
      <c r="CV26" s="441">
        <v>0</v>
      </c>
      <c r="CW26" s="441">
        <v>3.6585142773519675E-4</v>
      </c>
      <c r="CX26" s="441">
        <v>0</v>
      </c>
      <c r="CY26" s="441">
        <v>0</v>
      </c>
      <c r="CZ26" s="441">
        <v>0</v>
      </c>
      <c r="DA26" s="441">
        <v>4.7204113136777107E-4</v>
      </c>
      <c r="DB26" s="441">
        <v>0</v>
      </c>
      <c r="DC26" s="441">
        <v>1.0117068940598353E-3</v>
      </c>
      <c r="DD26" s="441">
        <v>7.4454619909165357E-5</v>
      </c>
      <c r="DE26" s="441">
        <v>0</v>
      </c>
      <c r="DF26" s="442">
        <v>1.2682308180088776E-4</v>
      </c>
      <c r="DG26" s="443">
        <v>4.3559015150527181E-3</v>
      </c>
      <c r="DH26" s="440">
        <v>0</v>
      </c>
      <c r="DI26" s="441">
        <v>6.3328989668297529E-7</v>
      </c>
      <c r="DJ26" s="441">
        <v>0</v>
      </c>
      <c r="DK26" s="441">
        <v>0</v>
      </c>
      <c r="DL26" s="441">
        <v>0</v>
      </c>
      <c r="DM26" s="441">
        <v>0</v>
      </c>
      <c r="DN26" s="441">
        <v>9.958299620339828E-4</v>
      </c>
      <c r="DO26" s="443">
        <v>-3.3945817325149193E-6</v>
      </c>
      <c r="DP26" s="443">
        <v>4.2678475171945831E-3</v>
      </c>
      <c r="DQ26" s="440">
        <v>1.9100018717754714E-3</v>
      </c>
      <c r="DR26" s="443">
        <v>1.9100018717754714E-3</v>
      </c>
      <c r="DS26" s="443">
        <v>1.7316695637657113E-3</v>
      </c>
      <c r="DT26" s="441">
        <v>1.7595307917888563E-3</v>
      </c>
      <c r="DU26" s="443">
        <v>6.3550154169763327E-4</v>
      </c>
    </row>
    <row r="27" spans="1:125" s="444" customFormat="1">
      <c r="A27" s="445" t="s">
        <v>281</v>
      </c>
      <c r="B27" s="446" t="s">
        <v>652</v>
      </c>
      <c r="C27" s="440">
        <v>0</v>
      </c>
      <c r="D27" s="441">
        <v>0</v>
      </c>
      <c r="E27" s="441">
        <v>0</v>
      </c>
      <c r="F27" s="441">
        <v>0</v>
      </c>
      <c r="G27" s="441">
        <v>0</v>
      </c>
      <c r="H27" s="441">
        <v>0</v>
      </c>
      <c r="I27" s="441">
        <v>0</v>
      </c>
      <c r="J27" s="441">
        <v>7.0547252062898956E-5</v>
      </c>
      <c r="K27" s="441">
        <v>0</v>
      </c>
      <c r="L27" s="441">
        <v>0</v>
      </c>
      <c r="M27" s="441">
        <v>0</v>
      </c>
      <c r="N27" s="441">
        <v>5.9710210770553777E-3</v>
      </c>
      <c r="O27" s="441">
        <v>0</v>
      </c>
      <c r="P27" s="441">
        <v>2.9270049984239203E-3</v>
      </c>
      <c r="Q27" s="441">
        <v>2.6396058188643827E-4</v>
      </c>
      <c r="R27" s="441">
        <v>3.2039971024721858E-3</v>
      </c>
      <c r="S27" s="441">
        <v>1.7837076146478069E-3</v>
      </c>
      <c r="T27" s="441">
        <v>3.4954849985435477E-4</v>
      </c>
      <c r="U27" s="441">
        <v>0</v>
      </c>
      <c r="V27" s="441">
        <v>0</v>
      </c>
      <c r="W27" s="441">
        <v>0</v>
      </c>
      <c r="X27" s="441">
        <v>0</v>
      </c>
      <c r="Y27" s="441">
        <v>3.9184952978056425E-4</v>
      </c>
      <c r="Z27" s="441">
        <v>6.4992232004142933E-2</v>
      </c>
      <c r="AA27" s="441">
        <v>0</v>
      </c>
      <c r="AB27" s="441">
        <v>2.3072877096604525E-2</v>
      </c>
      <c r="AC27" s="441">
        <v>0</v>
      </c>
      <c r="AD27" s="441">
        <v>0</v>
      </c>
      <c r="AE27" s="441">
        <v>0.12173441528574262</v>
      </c>
      <c r="AF27" s="441">
        <v>5.3685870549944638E-4</v>
      </c>
      <c r="AG27" s="441">
        <v>4.8543689320388345E-3</v>
      </c>
      <c r="AH27" s="441">
        <v>5.3649729172040236E-3</v>
      </c>
      <c r="AI27" s="441">
        <v>0</v>
      </c>
      <c r="AJ27" s="441">
        <v>0</v>
      </c>
      <c r="AK27" s="441">
        <v>2.2481223782371707E-3</v>
      </c>
      <c r="AL27" s="441">
        <v>0</v>
      </c>
      <c r="AM27" s="441">
        <v>0</v>
      </c>
      <c r="AN27" s="441">
        <v>0</v>
      </c>
      <c r="AO27" s="441">
        <v>0</v>
      </c>
      <c r="AP27" s="441">
        <v>0</v>
      </c>
      <c r="AQ27" s="441">
        <v>7.5473976572877673E-5</v>
      </c>
      <c r="AR27" s="441">
        <v>3.0599443090135759E-5</v>
      </c>
      <c r="AS27" s="441">
        <v>2.6955065905136138E-5</v>
      </c>
      <c r="AT27" s="441">
        <v>3.6406132248916009E-6</v>
      </c>
      <c r="AU27" s="441">
        <v>1.1836882719158624E-4</v>
      </c>
      <c r="AV27" s="441">
        <v>2.332902992004711E-3</v>
      </c>
      <c r="AW27" s="441">
        <v>2.1186440677966102E-3</v>
      </c>
      <c r="AX27" s="441">
        <v>1.1884158301603785E-3</v>
      </c>
      <c r="AY27" s="441">
        <v>3.1806791718064597E-3</v>
      </c>
      <c r="AZ27" s="441">
        <v>4.1365866926572755E-3</v>
      </c>
      <c r="BA27" s="441">
        <v>0</v>
      </c>
      <c r="BB27" s="441">
        <v>3.9001320517151367E-3</v>
      </c>
      <c r="BC27" s="441">
        <v>1.0900332284322861E-3</v>
      </c>
      <c r="BD27" s="441">
        <v>9.3144560357675112E-4</v>
      </c>
      <c r="BE27" s="441">
        <v>0</v>
      </c>
      <c r="BF27" s="441">
        <v>0</v>
      </c>
      <c r="BG27" s="441">
        <v>2.6982686610217362E-3</v>
      </c>
      <c r="BH27" s="441">
        <v>0</v>
      </c>
      <c r="BI27" s="441">
        <v>0</v>
      </c>
      <c r="BJ27" s="441">
        <v>5.0494261133013536E-3</v>
      </c>
      <c r="BK27" s="441">
        <v>0</v>
      </c>
      <c r="BL27" s="441">
        <v>0</v>
      </c>
      <c r="BM27" s="441">
        <v>0</v>
      </c>
      <c r="BN27" s="441">
        <v>0</v>
      </c>
      <c r="BO27" s="441">
        <v>0</v>
      </c>
      <c r="BP27" s="441">
        <v>0</v>
      </c>
      <c r="BQ27" s="441">
        <v>0</v>
      </c>
      <c r="BR27" s="441">
        <v>0</v>
      </c>
      <c r="BS27" s="441">
        <v>0</v>
      </c>
      <c r="BT27" s="441">
        <v>0</v>
      </c>
      <c r="BU27" s="441">
        <v>0</v>
      </c>
      <c r="BV27" s="441">
        <v>0</v>
      </c>
      <c r="BW27" s="441">
        <v>0</v>
      </c>
      <c r="BX27" s="441">
        <v>0</v>
      </c>
      <c r="BY27" s="441">
        <v>0</v>
      </c>
      <c r="BZ27" s="441">
        <v>0</v>
      </c>
      <c r="CA27" s="441">
        <v>0</v>
      </c>
      <c r="CB27" s="441">
        <v>0</v>
      </c>
      <c r="CC27" s="441">
        <v>0</v>
      </c>
      <c r="CD27" s="441">
        <v>0</v>
      </c>
      <c r="CE27" s="441">
        <v>0</v>
      </c>
      <c r="CF27" s="441">
        <v>0</v>
      </c>
      <c r="CG27" s="441">
        <v>0</v>
      </c>
      <c r="CH27" s="441">
        <v>0</v>
      </c>
      <c r="CI27" s="441">
        <v>0</v>
      </c>
      <c r="CJ27" s="441">
        <v>0</v>
      </c>
      <c r="CK27" s="441">
        <v>0</v>
      </c>
      <c r="CL27" s="441">
        <v>3.1373533287318818E-5</v>
      </c>
      <c r="CM27" s="441">
        <v>0</v>
      </c>
      <c r="CN27" s="441">
        <v>0</v>
      </c>
      <c r="CO27" s="441">
        <v>0</v>
      </c>
      <c r="CP27" s="441">
        <v>1.8316127914201621E-4</v>
      </c>
      <c r="CQ27" s="441">
        <v>4.3746003970791131E-4</v>
      </c>
      <c r="CR27" s="441">
        <v>0</v>
      </c>
      <c r="CS27" s="441">
        <v>1.0363875674947403E-5</v>
      </c>
      <c r="CT27" s="441">
        <v>0</v>
      </c>
      <c r="CU27" s="441">
        <v>0</v>
      </c>
      <c r="CV27" s="441">
        <v>0</v>
      </c>
      <c r="CW27" s="441">
        <v>0</v>
      </c>
      <c r="CX27" s="441">
        <v>0</v>
      </c>
      <c r="CY27" s="441">
        <v>0</v>
      </c>
      <c r="CZ27" s="441">
        <v>0</v>
      </c>
      <c r="DA27" s="441">
        <v>0</v>
      </c>
      <c r="DB27" s="441">
        <v>0</v>
      </c>
      <c r="DC27" s="441">
        <v>0</v>
      </c>
      <c r="DD27" s="441">
        <v>0</v>
      </c>
      <c r="DE27" s="441">
        <v>0</v>
      </c>
      <c r="DF27" s="442">
        <v>5.960684844641725E-4</v>
      </c>
      <c r="DG27" s="443">
        <v>4.327237299915669E-3</v>
      </c>
      <c r="DH27" s="440">
        <v>0</v>
      </c>
      <c r="DI27" s="441">
        <v>0</v>
      </c>
      <c r="DJ27" s="441">
        <v>0</v>
      </c>
      <c r="DK27" s="441">
        <v>0</v>
      </c>
      <c r="DL27" s="441">
        <v>0</v>
      </c>
      <c r="DM27" s="441">
        <v>0</v>
      </c>
      <c r="DN27" s="441">
        <v>9.7093421298313307E-3</v>
      </c>
      <c r="DO27" s="443">
        <v>-3.652101726016051E-5</v>
      </c>
      <c r="DP27" s="443">
        <v>4.2213866328791351E-3</v>
      </c>
      <c r="DQ27" s="440">
        <v>1.8875932921894236E-3</v>
      </c>
      <c r="DR27" s="443">
        <v>1.8875932921894236E-3</v>
      </c>
      <c r="DS27" s="443">
        <v>7.7491907892264034E-4</v>
      </c>
      <c r="DT27" s="441">
        <v>9.4875448943952027E-4</v>
      </c>
      <c r="DU27" s="443">
        <v>3.2054951516046208E-4</v>
      </c>
    </row>
    <row r="28" spans="1:125" s="444" customFormat="1">
      <c r="A28" s="445" t="s">
        <v>282</v>
      </c>
      <c r="B28" s="446" t="s">
        <v>519</v>
      </c>
      <c r="C28" s="440">
        <v>0</v>
      </c>
      <c r="D28" s="441">
        <v>0</v>
      </c>
      <c r="E28" s="441">
        <v>0</v>
      </c>
      <c r="F28" s="441">
        <v>0</v>
      </c>
      <c r="G28" s="441">
        <v>0</v>
      </c>
      <c r="H28" s="441">
        <v>0</v>
      </c>
      <c r="I28" s="441">
        <v>0</v>
      </c>
      <c r="J28" s="441">
        <v>0</v>
      </c>
      <c r="K28" s="441">
        <v>0</v>
      </c>
      <c r="L28" s="441">
        <v>0</v>
      </c>
      <c r="M28" s="441">
        <v>0</v>
      </c>
      <c r="N28" s="441">
        <v>0.12797131313786894</v>
      </c>
      <c r="O28" s="441">
        <v>8.3363802559414987E-2</v>
      </c>
      <c r="P28" s="441">
        <v>1.9513366656159469E-4</v>
      </c>
      <c r="Q28" s="441">
        <v>4.8881589238229314E-4</v>
      </c>
      <c r="R28" s="441">
        <v>1.123720722896042E-3</v>
      </c>
      <c r="S28" s="441">
        <v>2.6755614219717104E-5</v>
      </c>
      <c r="T28" s="441">
        <v>0</v>
      </c>
      <c r="U28" s="441">
        <v>0</v>
      </c>
      <c r="V28" s="441">
        <v>0</v>
      </c>
      <c r="W28" s="441">
        <v>0</v>
      </c>
      <c r="X28" s="441">
        <v>0</v>
      </c>
      <c r="Y28" s="441">
        <v>0</v>
      </c>
      <c r="Z28" s="441">
        <v>0</v>
      </c>
      <c r="AA28" s="441">
        <v>0</v>
      </c>
      <c r="AB28" s="441">
        <v>0</v>
      </c>
      <c r="AC28" s="441">
        <v>0</v>
      </c>
      <c r="AD28" s="441">
        <v>6.823277122526562E-4</v>
      </c>
      <c r="AE28" s="441">
        <v>3.3336287181564612E-4</v>
      </c>
      <c r="AF28" s="441">
        <v>8.38841727342885E-5</v>
      </c>
      <c r="AG28" s="441">
        <v>0</v>
      </c>
      <c r="AH28" s="441">
        <v>4.488006190353366E-3</v>
      </c>
      <c r="AI28" s="441">
        <v>0</v>
      </c>
      <c r="AJ28" s="441">
        <v>0</v>
      </c>
      <c r="AK28" s="441">
        <v>2.0032151917811661E-3</v>
      </c>
      <c r="AL28" s="441">
        <v>0</v>
      </c>
      <c r="AM28" s="441">
        <v>0</v>
      </c>
      <c r="AN28" s="441">
        <v>0</v>
      </c>
      <c r="AO28" s="441">
        <v>0</v>
      </c>
      <c r="AP28" s="441">
        <v>0</v>
      </c>
      <c r="AQ28" s="441">
        <v>0</v>
      </c>
      <c r="AR28" s="441">
        <v>0</v>
      </c>
      <c r="AS28" s="441">
        <v>0</v>
      </c>
      <c r="AT28" s="441">
        <v>0</v>
      </c>
      <c r="AU28" s="441">
        <v>0</v>
      </c>
      <c r="AV28" s="441">
        <v>6.1153767751579802E-4</v>
      </c>
      <c r="AW28" s="441">
        <v>0</v>
      </c>
      <c r="AX28" s="441">
        <v>0</v>
      </c>
      <c r="AY28" s="441">
        <v>0</v>
      </c>
      <c r="AZ28" s="441">
        <v>0</v>
      </c>
      <c r="BA28" s="441">
        <v>0</v>
      </c>
      <c r="BB28" s="441">
        <v>0</v>
      </c>
      <c r="BC28" s="441">
        <v>0</v>
      </c>
      <c r="BD28" s="441">
        <v>0</v>
      </c>
      <c r="BE28" s="441">
        <v>0</v>
      </c>
      <c r="BF28" s="441">
        <v>0</v>
      </c>
      <c r="BG28" s="441">
        <v>0</v>
      </c>
      <c r="BH28" s="441">
        <v>0</v>
      </c>
      <c r="BI28" s="441">
        <v>0</v>
      </c>
      <c r="BJ28" s="441">
        <v>9.3608591792740479E-3</v>
      </c>
      <c r="BK28" s="441">
        <v>0</v>
      </c>
      <c r="BL28" s="441">
        <v>0</v>
      </c>
      <c r="BM28" s="441">
        <v>0</v>
      </c>
      <c r="BN28" s="441">
        <v>0</v>
      </c>
      <c r="BO28" s="441">
        <v>0</v>
      </c>
      <c r="BP28" s="441">
        <v>0</v>
      </c>
      <c r="BQ28" s="441">
        <v>0</v>
      </c>
      <c r="BR28" s="441">
        <v>0</v>
      </c>
      <c r="BS28" s="441">
        <v>0</v>
      </c>
      <c r="BT28" s="441">
        <v>0</v>
      </c>
      <c r="BU28" s="441">
        <v>0</v>
      </c>
      <c r="BV28" s="441">
        <v>0</v>
      </c>
      <c r="BW28" s="441">
        <v>0</v>
      </c>
      <c r="BX28" s="441">
        <v>0</v>
      </c>
      <c r="BY28" s="441">
        <v>0</v>
      </c>
      <c r="BZ28" s="441">
        <v>0</v>
      </c>
      <c r="CA28" s="441">
        <v>0</v>
      </c>
      <c r="CB28" s="441">
        <v>0</v>
      </c>
      <c r="CC28" s="441">
        <v>0</v>
      </c>
      <c r="CD28" s="441">
        <v>0</v>
      </c>
      <c r="CE28" s="441">
        <v>0</v>
      </c>
      <c r="CF28" s="441">
        <v>0</v>
      </c>
      <c r="CG28" s="441">
        <v>0</v>
      </c>
      <c r="CH28" s="441">
        <v>0</v>
      </c>
      <c r="CI28" s="441">
        <v>0</v>
      </c>
      <c r="CJ28" s="441">
        <v>0</v>
      </c>
      <c r="CK28" s="441">
        <v>0</v>
      </c>
      <c r="CL28" s="441">
        <v>0</v>
      </c>
      <c r="CM28" s="441">
        <v>0</v>
      </c>
      <c r="CN28" s="441">
        <v>0</v>
      </c>
      <c r="CO28" s="441">
        <v>0</v>
      </c>
      <c r="CP28" s="441">
        <v>0</v>
      </c>
      <c r="CQ28" s="441">
        <v>0</v>
      </c>
      <c r="CR28" s="441">
        <v>0</v>
      </c>
      <c r="CS28" s="441">
        <v>0</v>
      </c>
      <c r="CT28" s="441">
        <v>0</v>
      </c>
      <c r="CU28" s="441">
        <v>0</v>
      </c>
      <c r="CV28" s="441">
        <v>0</v>
      </c>
      <c r="CW28" s="441">
        <v>0</v>
      </c>
      <c r="CX28" s="441">
        <v>0</v>
      </c>
      <c r="CY28" s="441">
        <v>0</v>
      </c>
      <c r="CZ28" s="441">
        <v>0</v>
      </c>
      <c r="DA28" s="441">
        <v>0</v>
      </c>
      <c r="DB28" s="441">
        <v>0</v>
      </c>
      <c r="DC28" s="441">
        <v>0</v>
      </c>
      <c r="DD28" s="441">
        <v>0</v>
      </c>
      <c r="DE28" s="441">
        <v>0</v>
      </c>
      <c r="DF28" s="442">
        <v>5.0729232720355107E-5</v>
      </c>
      <c r="DG28" s="443">
        <v>9.5373059464079805E-4</v>
      </c>
      <c r="DH28" s="440">
        <v>0</v>
      </c>
      <c r="DI28" s="441">
        <v>0</v>
      </c>
      <c r="DJ28" s="441">
        <v>0</v>
      </c>
      <c r="DK28" s="441">
        <v>0</v>
      </c>
      <c r="DL28" s="441">
        <v>0</v>
      </c>
      <c r="DM28" s="441">
        <v>0</v>
      </c>
      <c r="DN28" s="441">
        <v>-6.2239372627123915E-3</v>
      </c>
      <c r="DO28" s="443">
        <v>2.341090850010289E-5</v>
      </c>
      <c r="DP28" s="443">
        <v>9.4784097373707668E-4</v>
      </c>
      <c r="DQ28" s="440">
        <v>7.2498345719565859E-5</v>
      </c>
      <c r="DR28" s="443">
        <v>7.2498345719565859E-5</v>
      </c>
      <c r="DS28" s="443">
        <v>5.0156179753890577E-4</v>
      </c>
      <c r="DT28" s="441">
        <v>4.3452832053774424E-4</v>
      </c>
      <c r="DU28" s="443">
        <v>1.7240264959736144E-4</v>
      </c>
    </row>
    <row r="29" spans="1:125" s="444" customFormat="1">
      <c r="A29" s="447" t="s">
        <v>283</v>
      </c>
      <c r="B29" s="448" t="s">
        <v>520</v>
      </c>
      <c r="C29" s="449">
        <v>0</v>
      </c>
      <c r="D29" s="450">
        <v>8.4688995215310998E-3</v>
      </c>
      <c r="E29" s="450">
        <v>3.4702139965297861E-4</v>
      </c>
      <c r="F29" s="450">
        <v>0</v>
      </c>
      <c r="G29" s="450">
        <v>9.2635479388605835E-4</v>
      </c>
      <c r="H29" s="450">
        <v>0</v>
      </c>
      <c r="I29" s="450">
        <v>0</v>
      </c>
      <c r="J29" s="450">
        <v>0</v>
      </c>
      <c r="K29" s="450">
        <v>0</v>
      </c>
      <c r="L29" s="450">
        <v>0</v>
      </c>
      <c r="M29" s="450">
        <v>0</v>
      </c>
      <c r="N29" s="450">
        <v>0</v>
      </c>
      <c r="O29" s="450">
        <v>1.1127891264605357E-4</v>
      </c>
      <c r="P29" s="450">
        <v>0</v>
      </c>
      <c r="Q29" s="450">
        <v>0</v>
      </c>
      <c r="R29" s="450">
        <v>0</v>
      </c>
      <c r="S29" s="450">
        <v>0</v>
      </c>
      <c r="T29" s="450">
        <v>0</v>
      </c>
      <c r="U29" s="450">
        <v>0</v>
      </c>
      <c r="V29" s="450">
        <v>0</v>
      </c>
      <c r="W29" s="450">
        <v>0</v>
      </c>
      <c r="X29" s="450">
        <v>0</v>
      </c>
      <c r="Y29" s="450">
        <v>0</v>
      </c>
      <c r="Z29" s="450">
        <v>0</v>
      </c>
      <c r="AA29" s="450">
        <v>7.9119412941961301E-2</v>
      </c>
      <c r="AB29" s="450">
        <v>1.9636491146046405E-3</v>
      </c>
      <c r="AC29" s="450">
        <v>0</v>
      </c>
      <c r="AD29" s="450">
        <v>0</v>
      </c>
      <c r="AE29" s="450">
        <v>0</v>
      </c>
      <c r="AF29" s="450">
        <v>0</v>
      </c>
      <c r="AG29" s="450">
        <v>0</v>
      </c>
      <c r="AH29" s="450">
        <v>0</v>
      </c>
      <c r="AI29" s="450">
        <v>0</v>
      </c>
      <c r="AJ29" s="450">
        <v>0</v>
      </c>
      <c r="AK29" s="450">
        <v>0</v>
      </c>
      <c r="AL29" s="450">
        <v>0</v>
      </c>
      <c r="AM29" s="450">
        <v>0</v>
      </c>
      <c r="AN29" s="450">
        <v>0</v>
      </c>
      <c r="AO29" s="450">
        <v>0</v>
      </c>
      <c r="AP29" s="450">
        <v>0</v>
      </c>
      <c r="AQ29" s="450">
        <v>0</v>
      </c>
      <c r="AR29" s="450">
        <v>0</v>
      </c>
      <c r="AS29" s="450">
        <v>0</v>
      </c>
      <c r="AT29" s="450">
        <v>0</v>
      </c>
      <c r="AU29" s="450">
        <v>0</v>
      </c>
      <c r="AV29" s="450">
        <v>0</v>
      </c>
      <c r="AW29" s="450">
        <v>0</v>
      </c>
      <c r="AX29" s="450">
        <v>0</v>
      </c>
      <c r="AY29" s="450">
        <v>0</v>
      </c>
      <c r="AZ29" s="450">
        <v>0</v>
      </c>
      <c r="BA29" s="450">
        <v>0</v>
      </c>
      <c r="BB29" s="450">
        <v>0</v>
      </c>
      <c r="BC29" s="450">
        <v>0</v>
      </c>
      <c r="BD29" s="450">
        <v>0</v>
      </c>
      <c r="BE29" s="450">
        <v>0</v>
      </c>
      <c r="BF29" s="450">
        <v>0</v>
      </c>
      <c r="BG29" s="450">
        <v>0</v>
      </c>
      <c r="BH29" s="450">
        <v>0</v>
      </c>
      <c r="BI29" s="450">
        <v>0</v>
      </c>
      <c r="BJ29" s="450">
        <v>0</v>
      </c>
      <c r="BK29" s="450">
        <v>0</v>
      </c>
      <c r="BL29" s="450">
        <v>0</v>
      </c>
      <c r="BM29" s="450">
        <v>0</v>
      </c>
      <c r="BN29" s="450">
        <v>0</v>
      </c>
      <c r="BO29" s="450">
        <v>0</v>
      </c>
      <c r="BP29" s="450">
        <v>0</v>
      </c>
      <c r="BQ29" s="450">
        <v>0</v>
      </c>
      <c r="BR29" s="450">
        <v>3.2893113826620396E-5</v>
      </c>
      <c r="BS29" s="450">
        <v>5.851593625498008E-3</v>
      </c>
      <c r="BT29" s="450">
        <v>0</v>
      </c>
      <c r="BU29" s="450">
        <v>0</v>
      </c>
      <c r="BV29" s="450">
        <v>0</v>
      </c>
      <c r="BW29" s="450">
        <v>0</v>
      </c>
      <c r="BX29" s="450">
        <v>0</v>
      </c>
      <c r="BY29" s="450">
        <v>0</v>
      </c>
      <c r="BZ29" s="450">
        <v>2.7326990868881194E-5</v>
      </c>
      <c r="CA29" s="450">
        <v>0</v>
      </c>
      <c r="CB29" s="450">
        <v>0</v>
      </c>
      <c r="CC29" s="450">
        <v>0</v>
      </c>
      <c r="CD29" s="450">
        <v>0</v>
      </c>
      <c r="CE29" s="450">
        <v>0</v>
      </c>
      <c r="CF29" s="450">
        <v>0</v>
      </c>
      <c r="CG29" s="450">
        <v>7.5952571838474193E-4</v>
      </c>
      <c r="CH29" s="450">
        <v>0</v>
      </c>
      <c r="CI29" s="450">
        <v>0</v>
      </c>
      <c r="CJ29" s="450">
        <v>0</v>
      </c>
      <c r="CK29" s="450">
        <v>0</v>
      </c>
      <c r="CL29" s="450">
        <v>0</v>
      </c>
      <c r="CM29" s="450">
        <v>3.4011195351803301E-4</v>
      </c>
      <c r="CN29" s="450">
        <v>1.3270695649865965E-5</v>
      </c>
      <c r="CO29" s="450">
        <v>7.2661961649389268E-4</v>
      </c>
      <c r="CP29" s="450">
        <v>0.21446776854613622</v>
      </c>
      <c r="CQ29" s="450">
        <v>2.1065383450550191E-2</v>
      </c>
      <c r="CR29" s="450">
        <v>8.9750827954298094E-3</v>
      </c>
      <c r="CS29" s="450">
        <v>4.2802806537532772E-3</v>
      </c>
      <c r="CT29" s="450">
        <v>0</v>
      </c>
      <c r="CU29" s="450">
        <v>0</v>
      </c>
      <c r="CV29" s="450">
        <v>0</v>
      </c>
      <c r="CW29" s="450">
        <v>0</v>
      </c>
      <c r="CX29" s="450">
        <v>0</v>
      </c>
      <c r="CY29" s="450">
        <v>1.8581489120538119E-5</v>
      </c>
      <c r="CZ29" s="450">
        <v>0</v>
      </c>
      <c r="DA29" s="450">
        <v>0</v>
      </c>
      <c r="DB29" s="450">
        <v>9.7615259217320846E-6</v>
      </c>
      <c r="DC29" s="450">
        <v>9.7701980054921228E-2</v>
      </c>
      <c r="DD29" s="450">
        <v>1.4890923981833074E-5</v>
      </c>
      <c r="DE29" s="450">
        <v>0</v>
      </c>
      <c r="DF29" s="451">
        <v>1.3062777425491439E-3</v>
      </c>
      <c r="DG29" s="452">
        <v>1.1446422113468852E-2</v>
      </c>
      <c r="DH29" s="449">
        <v>1.1083255431857455E-2</v>
      </c>
      <c r="DI29" s="450">
        <v>2.1622628039079054E-3</v>
      </c>
      <c r="DJ29" s="450">
        <v>0</v>
      </c>
      <c r="DK29" s="450">
        <v>0</v>
      </c>
      <c r="DL29" s="450">
        <v>0</v>
      </c>
      <c r="DM29" s="450">
        <v>0</v>
      </c>
      <c r="DN29" s="450">
        <v>-3.6783469222630233E-2</v>
      </c>
      <c r="DO29" s="452">
        <v>1.5205385070816827E-3</v>
      </c>
      <c r="DP29" s="452">
        <v>1.2062893761672406E-2</v>
      </c>
      <c r="DQ29" s="449">
        <v>1.5684687558492984E-2</v>
      </c>
      <c r="DR29" s="452">
        <v>1.5684687558492984E-2</v>
      </c>
      <c r="DS29" s="452">
        <v>3.7611277159388286E-2</v>
      </c>
      <c r="DT29" s="450">
        <v>3.418564038353817E-2</v>
      </c>
      <c r="DU29" s="452">
        <v>1.3358593182437976E-2</v>
      </c>
    </row>
    <row r="30" spans="1:125" s="444" customFormat="1">
      <c r="A30" s="453" t="s">
        <v>284</v>
      </c>
      <c r="B30" s="454" t="s">
        <v>521</v>
      </c>
      <c r="C30" s="455">
        <v>2.577956802555733E-2</v>
      </c>
      <c r="D30" s="456">
        <v>1.291866028708134E-3</v>
      </c>
      <c r="E30" s="456">
        <v>6.0150375939849628E-3</v>
      </c>
      <c r="F30" s="456">
        <v>3.3587102552619792E-4</v>
      </c>
      <c r="G30" s="456">
        <v>2.3158869847151459E-4</v>
      </c>
      <c r="H30" s="456">
        <v>0</v>
      </c>
      <c r="I30" s="456">
        <v>9.0344438170525121E-3</v>
      </c>
      <c r="J30" s="456">
        <v>2.0701969484664489E-3</v>
      </c>
      <c r="K30" s="456">
        <v>6.5191852673031417E-3</v>
      </c>
      <c r="L30" s="456">
        <v>0</v>
      </c>
      <c r="M30" s="456">
        <v>0</v>
      </c>
      <c r="N30" s="456">
        <v>1.3726858236926221E-2</v>
      </c>
      <c r="O30" s="456">
        <v>1.6596454971782849E-2</v>
      </c>
      <c r="P30" s="456">
        <v>3.8216178081986157E-2</v>
      </c>
      <c r="Q30" s="456">
        <v>3.2212967307993119E-2</v>
      </c>
      <c r="R30" s="456">
        <v>1.0048477869202623E-2</v>
      </c>
      <c r="S30" s="456">
        <v>2.2117974421632807E-2</v>
      </c>
      <c r="T30" s="456">
        <v>3.3134284882027382E-2</v>
      </c>
      <c r="U30" s="456">
        <v>0</v>
      </c>
      <c r="V30" s="456">
        <v>1.5531773842219907E-2</v>
      </c>
      <c r="W30" s="456">
        <v>1.3513513513513514E-2</v>
      </c>
      <c r="X30" s="456">
        <v>1.1984021304926764E-2</v>
      </c>
      <c r="Y30" s="456">
        <v>1.2343260188087775E-2</v>
      </c>
      <c r="Z30" s="456">
        <v>2.1232522009321596E-2</v>
      </c>
      <c r="AA30" s="456">
        <v>1.9012675116744496E-2</v>
      </c>
      <c r="AB30" s="456">
        <v>0.13114370872538134</v>
      </c>
      <c r="AC30" s="456">
        <v>0</v>
      </c>
      <c r="AD30" s="456">
        <v>3.4213861000097476E-2</v>
      </c>
      <c r="AE30" s="456">
        <v>4.7936737010452401E-3</v>
      </c>
      <c r="AF30" s="456">
        <v>1.2700063751971278E-2</v>
      </c>
      <c r="AG30" s="456">
        <v>0</v>
      </c>
      <c r="AH30" s="456">
        <v>6.1387670879546044E-3</v>
      </c>
      <c r="AI30" s="456">
        <v>9.8889275655833671E-3</v>
      </c>
      <c r="AJ30" s="456">
        <v>6.4355660689127377E-4</v>
      </c>
      <c r="AK30" s="456">
        <v>2.0364974504533923E-2</v>
      </c>
      <c r="AL30" s="456">
        <v>2.1522347370686563E-4</v>
      </c>
      <c r="AM30" s="456">
        <v>1.3378778708629312E-3</v>
      </c>
      <c r="AN30" s="456">
        <v>5.2249669912992451E-3</v>
      </c>
      <c r="AO30" s="456">
        <v>2.0840043195725897E-4</v>
      </c>
      <c r="AP30" s="456">
        <v>4.1612916649327949E-5</v>
      </c>
      <c r="AQ30" s="456">
        <v>1.8868494143219419E-3</v>
      </c>
      <c r="AR30" s="456">
        <v>6.6910782223763531E-3</v>
      </c>
      <c r="AS30" s="456">
        <v>4.1241250834858295E-3</v>
      </c>
      <c r="AT30" s="456">
        <v>2.7304599186687008E-3</v>
      </c>
      <c r="AU30" s="456">
        <v>2.9743315938992204E-3</v>
      </c>
      <c r="AV30" s="456">
        <v>9.6034064913592E-3</v>
      </c>
      <c r="AW30" s="456">
        <v>2.8248587570621469E-3</v>
      </c>
      <c r="AX30" s="456">
        <v>3.9806161301488407E-3</v>
      </c>
      <c r="AY30" s="456">
        <v>3.7504356147561387E-3</v>
      </c>
      <c r="AZ30" s="456">
        <v>3.2639368972199869E-3</v>
      </c>
      <c r="BA30" s="456">
        <v>2.5988490811212177E-3</v>
      </c>
      <c r="BB30" s="456">
        <v>5.282068605472469E-3</v>
      </c>
      <c r="BC30" s="456">
        <v>4.5535259058703563E-3</v>
      </c>
      <c r="BD30" s="456">
        <v>6.7064083457526085E-3</v>
      </c>
      <c r="BE30" s="456">
        <v>0</v>
      </c>
      <c r="BF30" s="456">
        <v>6.7479337283466055E-3</v>
      </c>
      <c r="BG30" s="456">
        <v>1.4774373058178037E-2</v>
      </c>
      <c r="BH30" s="456">
        <v>1.1778563015312131E-3</v>
      </c>
      <c r="BI30" s="456">
        <v>2.329733136658978E-3</v>
      </c>
      <c r="BJ30" s="456">
        <v>3.5365403662776018E-2</v>
      </c>
      <c r="BK30" s="456">
        <v>2.2016732716864817E-4</v>
      </c>
      <c r="BL30" s="456">
        <v>5.1243947843433385E-3</v>
      </c>
      <c r="BM30" s="456">
        <v>6.0661239838164863E-3</v>
      </c>
      <c r="BN30" s="456">
        <v>1.5948693536187828E-3</v>
      </c>
      <c r="BO30" s="456">
        <v>1.783376766864019E-3</v>
      </c>
      <c r="BP30" s="456">
        <v>5.1628891527698902E-5</v>
      </c>
      <c r="BQ30" s="456">
        <v>5.8232213149419301E-3</v>
      </c>
      <c r="BR30" s="456">
        <v>1.2828314392381954E-3</v>
      </c>
      <c r="BS30" s="456">
        <v>2.8012948207171316E-3</v>
      </c>
      <c r="BT30" s="456">
        <v>1.1515784301682839E-5</v>
      </c>
      <c r="BU30" s="456">
        <v>2.4326665955579508E-5</v>
      </c>
      <c r="BV30" s="456">
        <v>2.092367566210356E-5</v>
      </c>
      <c r="BW30" s="456">
        <v>3.1849162367029746E-5</v>
      </c>
      <c r="BX30" s="456">
        <v>3.902762091170888E-5</v>
      </c>
      <c r="BY30" s="456">
        <v>3.6770714168981862E-4</v>
      </c>
      <c r="BZ30" s="456">
        <v>3.981932955179831E-4</v>
      </c>
      <c r="CA30" s="456">
        <v>1.2541543864049665E-4</v>
      </c>
      <c r="CB30" s="456">
        <v>0</v>
      </c>
      <c r="CC30" s="456">
        <v>0</v>
      </c>
      <c r="CD30" s="456">
        <v>0</v>
      </c>
      <c r="CE30" s="456">
        <v>3.6350418029807341E-4</v>
      </c>
      <c r="CF30" s="456">
        <v>4.6621448874317598E-4</v>
      </c>
      <c r="CG30" s="456">
        <v>0</v>
      </c>
      <c r="CH30" s="456">
        <v>0</v>
      </c>
      <c r="CI30" s="456">
        <v>3.9720960254214144E-4</v>
      </c>
      <c r="CJ30" s="456">
        <v>8.1953071083505863E-4</v>
      </c>
      <c r="CK30" s="456">
        <v>0</v>
      </c>
      <c r="CL30" s="456">
        <v>3.2942209951684759E-3</v>
      </c>
      <c r="CM30" s="456">
        <v>4.312133696389347E-4</v>
      </c>
      <c r="CN30" s="456">
        <v>7.4315895639249407E-5</v>
      </c>
      <c r="CO30" s="456">
        <v>1.0250925974229224E-2</v>
      </c>
      <c r="CP30" s="456">
        <v>1.7977984014247129E-3</v>
      </c>
      <c r="CQ30" s="456">
        <v>1.2181579567251069E-2</v>
      </c>
      <c r="CR30" s="456">
        <v>3.730887206141704E-3</v>
      </c>
      <c r="CS30" s="456">
        <v>2.6324244214366403E-3</v>
      </c>
      <c r="CT30" s="456">
        <v>2.2599163571187363E-3</v>
      </c>
      <c r="CU30" s="456">
        <v>2.6838097615778304E-3</v>
      </c>
      <c r="CV30" s="456">
        <v>3.4221902017291068E-3</v>
      </c>
      <c r="CW30" s="456">
        <v>6.4450826519350489E-3</v>
      </c>
      <c r="CX30" s="456">
        <v>3.1287035801105868E-3</v>
      </c>
      <c r="CY30" s="456">
        <v>4.2737424977237672E-3</v>
      </c>
      <c r="CZ30" s="456">
        <v>2.3478682936189906E-3</v>
      </c>
      <c r="DA30" s="456">
        <v>2.7901458224359875E-2</v>
      </c>
      <c r="DB30" s="456">
        <v>1.5325595697119373E-3</v>
      </c>
      <c r="DC30" s="456">
        <v>2.8905911258852437E-4</v>
      </c>
      <c r="DD30" s="456">
        <v>6.9987342714615446E-3</v>
      </c>
      <c r="DE30" s="456">
        <v>9.3224101053311272E-3</v>
      </c>
      <c r="DF30" s="457">
        <v>4.9461001902346231E-4</v>
      </c>
      <c r="DG30" s="458">
        <v>5.2153645753859924E-3</v>
      </c>
      <c r="DH30" s="455">
        <v>9.8651596272060285E-3</v>
      </c>
      <c r="DI30" s="456">
        <v>4.9269953961935476E-3</v>
      </c>
      <c r="DJ30" s="456">
        <v>0</v>
      </c>
      <c r="DK30" s="456">
        <v>0</v>
      </c>
      <c r="DL30" s="456">
        <v>0</v>
      </c>
      <c r="DM30" s="456">
        <v>0</v>
      </c>
      <c r="DN30" s="456">
        <v>3.9677600049791498E-2</v>
      </c>
      <c r="DO30" s="458">
        <v>2.7458654579770683E-3</v>
      </c>
      <c r="DP30" s="458">
        <v>6.6343677001336658E-3</v>
      </c>
      <c r="DQ30" s="455">
        <v>1.301674843601296E-2</v>
      </c>
      <c r="DR30" s="458">
        <v>1.301674843601296E-2</v>
      </c>
      <c r="DS30" s="458">
        <v>1.4750310089666069E-2</v>
      </c>
      <c r="DT30" s="456">
        <v>1.4479472140762463E-2</v>
      </c>
      <c r="DU30" s="458">
        <v>6.9982041763832848E-3</v>
      </c>
    </row>
    <row r="31" spans="1:125" s="444" customFormat="1">
      <c r="A31" s="445" t="s">
        <v>285</v>
      </c>
      <c r="B31" s="446" t="s">
        <v>522</v>
      </c>
      <c r="C31" s="440">
        <v>8.0700048614487114E-3</v>
      </c>
      <c r="D31" s="441">
        <v>1.3157894736842105E-3</v>
      </c>
      <c r="E31" s="441">
        <v>4.5112781954887221E-3</v>
      </c>
      <c r="F31" s="441">
        <v>7.2772055530676222E-3</v>
      </c>
      <c r="G31" s="441">
        <v>2.6864289022695692E-2</v>
      </c>
      <c r="H31" s="441">
        <v>0</v>
      </c>
      <c r="I31" s="441">
        <v>1.0405743324997984E-2</v>
      </c>
      <c r="J31" s="441">
        <v>3.4178927292542426E-3</v>
      </c>
      <c r="K31" s="441">
        <v>4.1861773416946571E-3</v>
      </c>
      <c r="L31" s="441">
        <v>2.009419152276295E-3</v>
      </c>
      <c r="M31" s="441">
        <v>0</v>
      </c>
      <c r="N31" s="441">
        <v>6.3928866966299425E-3</v>
      </c>
      <c r="O31" s="441">
        <v>1.9871234401080996E-3</v>
      </c>
      <c r="P31" s="441">
        <v>1.5610693324927575E-3</v>
      </c>
      <c r="Q31" s="441">
        <v>1.4762239949945252E-3</v>
      </c>
      <c r="R31" s="441">
        <v>4.6156132171845691E-3</v>
      </c>
      <c r="S31" s="441">
        <v>2.9966287926083157E-3</v>
      </c>
      <c r="T31" s="441">
        <v>1.1942907078357121E-3</v>
      </c>
      <c r="U31" s="441">
        <v>4.3200000000000002E-2</v>
      </c>
      <c r="V31" s="441">
        <v>1.6052656501562648E-2</v>
      </c>
      <c r="W31" s="441">
        <v>0.3783783783783784</v>
      </c>
      <c r="X31" s="441">
        <v>6.3444818673141692E-3</v>
      </c>
      <c r="Y31" s="441">
        <v>1.567398119122257E-3</v>
      </c>
      <c r="Z31" s="441">
        <v>6.2143966856551009E-3</v>
      </c>
      <c r="AA31" s="441">
        <v>1.9551495869040898E-3</v>
      </c>
      <c r="AB31" s="441">
        <v>4.5234059961428317E-3</v>
      </c>
      <c r="AC31" s="441">
        <v>5.2895752895752893E-2</v>
      </c>
      <c r="AD31" s="441">
        <v>0.24476069792377425</v>
      </c>
      <c r="AE31" s="441">
        <v>6.8360487638145155E-4</v>
      </c>
      <c r="AF31" s="441">
        <v>2.617186189309801E-3</v>
      </c>
      <c r="AG31" s="441">
        <v>0</v>
      </c>
      <c r="AH31" s="441">
        <v>2.9455764766572093E-2</v>
      </c>
      <c r="AI31" s="441">
        <v>6.8352267333312237E-3</v>
      </c>
      <c r="AJ31" s="441">
        <v>3.4160680430661124E-2</v>
      </c>
      <c r="AK31" s="441">
        <v>1.1912536736077969E-2</v>
      </c>
      <c r="AL31" s="441">
        <v>1.8652701054595021E-3</v>
      </c>
      <c r="AM31" s="441">
        <v>2.6279743891950433E-3</v>
      </c>
      <c r="AN31" s="441">
        <v>2.1328698949364087E-3</v>
      </c>
      <c r="AO31" s="441">
        <v>3.7890987628592541E-4</v>
      </c>
      <c r="AP31" s="441">
        <v>1.706129582622446E-3</v>
      </c>
      <c r="AQ31" s="441">
        <v>3.7133196473855814E-3</v>
      </c>
      <c r="AR31" s="441">
        <v>4.2533225895288705E-3</v>
      </c>
      <c r="AS31" s="441">
        <v>3.0219623886980403E-3</v>
      </c>
      <c r="AT31" s="441">
        <v>1.0885433542425886E-3</v>
      </c>
      <c r="AU31" s="441">
        <v>9.4946910321761727E-4</v>
      </c>
      <c r="AV31" s="441">
        <v>7.7008448279767161E-4</v>
      </c>
      <c r="AW31" s="441">
        <v>1.4124293785310734E-3</v>
      </c>
      <c r="AX31" s="441">
        <v>6.3459097727010499E-4</v>
      </c>
      <c r="AY31" s="441">
        <v>9.4037471166451855E-4</v>
      </c>
      <c r="AZ31" s="441">
        <v>6.4598751090812244E-4</v>
      </c>
      <c r="BA31" s="441">
        <v>3.7126415444588826E-4</v>
      </c>
      <c r="BB31" s="441">
        <v>9.520007370328287E-4</v>
      </c>
      <c r="BC31" s="441">
        <v>2.6371771655619823E-4</v>
      </c>
      <c r="BD31" s="441">
        <v>0</v>
      </c>
      <c r="BE31" s="441">
        <v>0</v>
      </c>
      <c r="BF31" s="441">
        <v>3.7740121523191305E-4</v>
      </c>
      <c r="BG31" s="441">
        <v>1.6045383797167118E-3</v>
      </c>
      <c r="BH31" s="441">
        <v>7.0671378091872791E-3</v>
      </c>
      <c r="BI31" s="441">
        <v>6.80440471358472E-3</v>
      </c>
      <c r="BJ31" s="441">
        <v>8.7393913499446505E-4</v>
      </c>
      <c r="BK31" s="441">
        <v>7.63246734184647E-3</v>
      </c>
      <c r="BL31" s="441">
        <v>1.8252375433594869E-3</v>
      </c>
      <c r="BM31" s="441">
        <v>2.639787524040922E-3</v>
      </c>
      <c r="BN31" s="441">
        <v>8.44797463674434E-3</v>
      </c>
      <c r="BO31" s="441">
        <v>3.5787628048853715E-3</v>
      </c>
      <c r="BP31" s="441">
        <v>3.9151909408504998E-3</v>
      </c>
      <c r="BQ31" s="441">
        <v>2.7001529002244704E-2</v>
      </c>
      <c r="BR31" s="441">
        <v>1.1890860648323273E-2</v>
      </c>
      <c r="BS31" s="441">
        <v>1.1257055112881807E-2</v>
      </c>
      <c r="BT31" s="441">
        <v>1.4018548089915243E-3</v>
      </c>
      <c r="BU31" s="441">
        <v>3.8361280929952299E-4</v>
      </c>
      <c r="BV31" s="441">
        <v>1.3861935126143609E-3</v>
      </c>
      <c r="BW31" s="441">
        <v>6.9006518461897789E-4</v>
      </c>
      <c r="BX31" s="441">
        <v>0</v>
      </c>
      <c r="BY31" s="441">
        <v>2.9416571335185489E-3</v>
      </c>
      <c r="BZ31" s="441">
        <v>4.4652303079751869E-2</v>
      </c>
      <c r="CA31" s="441">
        <v>0.28721582549888813</v>
      </c>
      <c r="CB31" s="441">
        <v>9.154929577464789E-2</v>
      </c>
      <c r="CC31" s="441">
        <v>0.18</v>
      </c>
      <c r="CD31" s="441">
        <v>1.8786305771845261E-2</v>
      </c>
      <c r="CE31" s="441">
        <v>1.2722646310432571E-3</v>
      </c>
      <c r="CF31" s="441">
        <v>1.9926909599506716E-3</v>
      </c>
      <c r="CG31" s="441">
        <v>3.3756698594877422E-3</v>
      </c>
      <c r="CH31" s="441">
        <v>6.4089320273728856E-4</v>
      </c>
      <c r="CI31" s="441">
        <v>7.4476800476651523E-4</v>
      </c>
      <c r="CJ31" s="441">
        <v>6.6137566137566134E-4</v>
      </c>
      <c r="CK31" s="441">
        <v>2.1849327040727147E-4</v>
      </c>
      <c r="CL31" s="441">
        <v>1.1608207316307962E-3</v>
      </c>
      <c r="CM31" s="441">
        <v>8.4866030306404421E-3</v>
      </c>
      <c r="CN31" s="441">
        <v>1.6429121214534066E-3</v>
      </c>
      <c r="CO31" s="441">
        <v>3.8827571301878775E-3</v>
      </c>
      <c r="CP31" s="441">
        <v>1.7977984014247129E-3</v>
      </c>
      <c r="CQ31" s="441">
        <v>6.4609482787629973E-3</v>
      </c>
      <c r="CR31" s="441">
        <v>1.6122554697367425E-3</v>
      </c>
      <c r="CS31" s="441">
        <v>2.1142306376892702E-3</v>
      </c>
      <c r="CT31" s="441">
        <v>2.9223056342052626E-3</v>
      </c>
      <c r="CU31" s="441">
        <v>1.8828277784712687E-3</v>
      </c>
      <c r="CV31" s="441">
        <v>7.8049951969260322E-4</v>
      </c>
      <c r="CW31" s="441">
        <v>3.317052944799117E-3</v>
      </c>
      <c r="CX31" s="441">
        <v>1.6058116629656147E-3</v>
      </c>
      <c r="CY31" s="441">
        <v>2.1740342271029602E-3</v>
      </c>
      <c r="CZ31" s="441">
        <v>2.2274647913821193E-3</v>
      </c>
      <c r="DA31" s="441">
        <v>5.7282829184899789E-3</v>
      </c>
      <c r="DB31" s="441">
        <v>5.6909696123698056E-3</v>
      </c>
      <c r="DC31" s="441">
        <v>0</v>
      </c>
      <c r="DD31" s="441">
        <v>2.5016752289479562E-3</v>
      </c>
      <c r="DE31" s="441">
        <v>0</v>
      </c>
      <c r="DF31" s="442">
        <v>8.9917564996829426E-3</v>
      </c>
      <c r="DG31" s="443">
        <v>7.8007046630587714E-3</v>
      </c>
      <c r="DH31" s="440">
        <v>1.6005212316931531E-3</v>
      </c>
      <c r="DI31" s="441">
        <v>2.2438094329374499E-2</v>
      </c>
      <c r="DJ31" s="441">
        <v>0</v>
      </c>
      <c r="DK31" s="441">
        <v>0</v>
      </c>
      <c r="DL31" s="441">
        <v>0</v>
      </c>
      <c r="DM31" s="441">
        <v>0</v>
      </c>
      <c r="DN31" s="441">
        <v>-3.2115516275595939E-2</v>
      </c>
      <c r="DO31" s="443">
        <v>1.2589333100472831E-2</v>
      </c>
      <c r="DP31" s="443">
        <v>1.4625315354874529E-2</v>
      </c>
      <c r="DQ31" s="440">
        <v>1.9772276105336141E-5</v>
      </c>
      <c r="DR31" s="443">
        <v>1.9772276105336141E-5</v>
      </c>
      <c r="DS31" s="443">
        <v>8.2251253416355848E-5</v>
      </c>
      <c r="DT31" s="441">
        <v>7.249003262051468E-5</v>
      </c>
      <c r="DU31" s="443">
        <v>8.0531441989195197E-3</v>
      </c>
    </row>
    <row r="32" spans="1:125" s="444" customFormat="1">
      <c r="A32" s="445" t="s">
        <v>286</v>
      </c>
      <c r="B32" s="446" t="s">
        <v>523</v>
      </c>
      <c r="C32" s="440">
        <v>0</v>
      </c>
      <c r="D32" s="441">
        <v>0</v>
      </c>
      <c r="E32" s="441">
        <v>0</v>
      </c>
      <c r="F32" s="441">
        <v>0</v>
      </c>
      <c r="G32" s="441">
        <v>0</v>
      </c>
      <c r="H32" s="441">
        <v>0</v>
      </c>
      <c r="I32" s="441">
        <v>0</v>
      </c>
      <c r="J32" s="441">
        <v>2.4326638642378949E-6</v>
      </c>
      <c r="K32" s="441">
        <v>0</v>
      </c>
      <c r="L32" s="441">
        <v>0</v>
      </c>
      <c r="M32" s="441">
        <v>0</v>
      </c>
      <c r="N32" s="441">
        <v>0</v>
      </c>
      <c r="O32" s="441">
        <v>0</v>
      </c>
      <c r="P32" s="441">
        <v>0</v>
      </c>
      <c r="Q32" s="441">
        <v>0</v>
      </c>
      <c r="R32" s="441">
        <v>5.5721688738646705E-5</v>
      </c>
      <c r="S32" s="441">
        <v>0</v>
      </c>
      <c r="T32" s="441">
        <v>0</v>
      </c>
      <c r="U32" s="441">
        <v>0</v>
      </c>
      <c r="V32" s="441">
        <v>5.6823562837389908E-4</v>
      </c>
      <c r="W32" s="441">
        <v>0</v>
      </c>
      <c r="X32" s="441">
        <v>8.2243283465183673E-3</v>
      </c>
      <c r="Y32" s="441">
        <v>0</v>
      </c>
      <c r="Z32" s="441">
        <v>0</v>
      </c>
      <c r="AA32" s="441">
        <v>0</v>
      </c>
      <c r="AB32" s="441">
        <v>7.0130325521594293E-5</v>
      </c>
      <c r="AC32" s="441">
        <v>0</v>
      </c>
      <c r="AD32" s="441">
        <v>0</v>
      </c>
      <c r="AE32" s="441">
        <v>1.054945796884956E-4</v>
      </c>
      <c r="AF32" s="441">
        <v>0</v>
      </c>
      <c r="AG32" s="441">
        <v>0</v>
      </c>
      <c r="AH32" s="441">
        <v>0</v>
      </c>
      <c r="AI32" s="441">
        <v>6.3289136419733552E-5</v>
      </c>
      <c r="AJ32" s="441">
        <v>0</v>
      </c>
      <c r="AK32" s="441">
        <v>7.7491145663258895E-3</v>
      </c>
      <c r="AL32" s="441">
        <v>2.5826816844823877E-3</v>
      </c>
      <c r="AM32" s="441">
        <v>4.1091963176504319E-3</v>
      </c>
      <c r="AN32" s="441">
        <v>1.8970128536444992E-2</v>
      </c>
      <c r="AO32" s="441">
        <v>9.4727469071481354E-5</v>
      </c>
      <c r="AP32" s="441">
        <v>3.4954849985435479E-3</v>
      </c>
      <c r="AQ32" s="441">
        <v>3.471802922352373E-4</v>
      </c>
      <c r="AR32" s="441">
        <v>1.0199814363378586E-5</v>
      </c>
      <c r="AS32" s="441">
        <v>3.2945080550721946E-5</v>
      </c>
      <c r="AT32" s="441">
        <v>1.4562452899566404E-5</v>
      </c>
      <c r="AU32" s="441">
        <v>1.2592428424636834E-5</v>
      </c>
      <c r="AV32" s="441">
        <v>0</v>
      </c>
      <c r="AW32" s="441">
        <v>0</v>
      </c>
      <c r="AX32" s="441">
        <v>0</v>
      </c>
      <c r="AY32" s="441">
        <v>5.5316159509677565E-6</v>
      </c>
      <c r="AZ32" s="441">
        <v>0</v>
      </c>
      <c r="BA32" s="441">
        <v>0</v>
      </c>
      <c r="BB32" s="441">
        <v>0</v>
      </c>
      <c r="BC32" s="441">
        <v>0</v>
      </c>
      <c r="BD32" s="441">
        <v>0</v>
      </c>
      <c r="BE32" s="441">
        <v>0</v>
      </c>
      <c r="BF32" s="441">
        <v>0</v>
      </c>
      <c r="BG32" s="441">
        <v>4.6573679561065605E-5</v>
      </c>
      <c r="BH32" s="441">
        <v>0</v>
      </c>
      <c r="BI32" s="441">
        <v>2.9699147634462891E-5</v>
      </c>
      <c r="BJ32" s="441">
        <v>1.9420869666543668E-5</v>
      </c>
      <c r="BK32" s="441">
        <v>4.4033465433729633E-4</v>
      </c>
      <c r="BL32" s="441">
        <v>8.3993232083799402E-4</v>
      </c>
      <c r="BM32" s="441">
        <v>2.6936607388172673E-5</v>
      </c>
      <c r="BN32" s="441">
        <v>2.7760392627837235E-2</v>
      </c>
      <c r="BO32" s="441">
        <v>1.0958459931066783E-2</v>
      </c>
      <c r="BP32" s="441">
        <v>1.1237888722529127E-2</v>
      </c>
      <c r="BQ32" s="441">
        <v>0</v>
      </c>
      <c r="BR32" s="441">
        <v>0</v>
      </c>
      <c r="BS32" s="441">
        <v>1.3487715803452854E-4</v>
      </c>
      <c r="BT32" s="441">
        <v>-2.3031568603365681E-6</v>
      </c>
      <c r="BU32" s="441">
        <v>0</v>
      </c>
      <c r="BV32" s="441">
        <v>0</v>
      </c>
      <c r="BW32" s="441">
        <v>0</v>
      </c>
      <c r="BX32" s="441">
        <v>0</v>
      </c>
      <c r="BY32" s="441">
        <v>4.0856349076646512E-5</v>
      </c>
      <c r="BZ32" s="441">
        <v>0</v>
      </c>
      <c r="CA32" s="441">
        <v>0</v>
      </c>
      <c r="CB32" s="441">
        <v>0</v>
      </c>
      <c r="CC32" s="441">
        <v>0</v>
      </c>
      <c r="CD32" s="441">
        <v>0</v>
      </c>
      <c r="CE32" s="441">
        <v>0</v>
      </c>
      <c r="CF32" s="441">
        <v>0</v>
      </c>
      <c r="CG32" s="441">
        <v>0</v>
      </c>
      <c r="CH32" s="441">
        <v>0</v>
      </c>
      <c r="CI32" s="441">
        <v>0</v>
      </c>
      <c r="CJ32" s="441">
        <v>0</v>
      </c>
      <c r="CK32" s="441">
        <v>0</v>
      </c>
      <c r="CL32" s="441">
        <v>0</v>
      </c>
      <c r="CM32" s="441">
        <v>0</v>
      </c>
      <c r="CN32" s="441">
        <v>0</v>
      </c>
      <c r="CO32" s="441">
        <v>0</v>
      </c>
      <c r="CP32" s="441">
        <v>0</v>
      </c>
      <c r="CQ32" s="441">
        <v>0</v>
      </c>
      <c r="CR32" s="441">
        <v>1.1640833716510776E-5</v>
      </c>
      <c r="CS32" s="441">
        <v>1.0363875674947403E-5</v>
      </c>
      <c r="CT32" s="441">
        <v>1.9482037561368418E-4</v>
      </c>
      <c r="CU32" s="441">
        <v>2.0804726833936671E-5</v>
      </c>
      <c r="CV32" s="441">
        <v>0</v>
      </c>
      <c r="CW32" s="441">
        <v>0</v>
      </c>
      <c r="CX32" s="441">
        <v>4.0448656497874427E-6</v>
      </c>
      <c r="CY32" s="441">
        <v>0</v>
      </c>
      <c r="CZ32" s="441">
        <v>4.6280096172297413E-4</v>
      </c>
      <c r="DA32" s="441">
        <v>0</v>
      </c>
      <c r="DB32" s="441">
        <v>0</v>
      </c>
      <c r="DC32" s="441">
        <v>0</v>
      </c>
      <c r="DD32" s="441">
        <v>8.9345543890998434E-5</v>
      </c>
      <c r="DE32" s="441">
        <v>0</v>
      </c>
      <c r="DF32" s="442">
        <v>1.2682308180088777E-5</v>
      </c>
      <c r="DG32" s="443">
        <v>1.3295429487586441E-3</v>
      </c>
      <c r="DH32" s="440">
        <v>7.0819523526245717E-6</v>
      </c>
      <c r="DI32" s="441">
        <v>0</v>
      </c>
      <c r="DJ32" s="441">
        <v>0</v>
      </c>
      <c r="DK32" s="441">
        <v>0</v>
      </c>
      <c r="DL32" s="441">
        <v>0</v>
      </c>
      <c r="DM32" s="441">
        <v>0</v>
      </c>
      <c r="DN32" s="441">
        <v>1.8049418061865936E-3</v>
      </c>
      <c r="DO32" s="443">
        <v>-6.6721089225293236E-6</v>
      </c>
      <c r="DP32" s="443">
        <v>1.299542081264629E-3</v>
      </c>
      <c r="DQ32" s="440">
        <v>0</v>
      </c>
      <c r="DR32" s="443">
        <v>0</v>
      </c>
      <c r="DS32" s="443">
        <v>8.6400426437358962E-5</v>
      </c>
      <c r="DT32" s="441">
        <v>7.2901907805858506E-5</v>
      </c>
      <c r="DU32" s="443">
        <v>2.2166054948232187E-5</v>
      </c>
    </row>
    <row r="33" spans="1:125" s="444" customFormat="1">
      <c r="A33" s="445" t="s">
        <v>287</v>
      </c>
      <c r="B33" s="446" t="s">
        <v>524</v>
      </c>
      <c r="C33" s="440">
        <v>1.1473018959649976E-2</v>
      </c>
      <c r="D33" s="441">
        <v>2.2248803827751196E-3</v>
      </c>
      <c r="E33" s="441">
        <v>4.8582995951417006E-3</v>
      </c>
      <c r="F33" s="441">
        <v>4.6462158531124049E-3</v>
      </c>
      <c r="G33" s="441">
        <v>1.667438628994905E-2</v>
      </c>
      <c r="H33" s="441">
        <v>0</v>
      </c>
      <c r="I33" s="441">
        <v>3.2265870775187547E-4</v>
      </c>
      <c r="J33" s="441">
        <v>1.9643760703721001E-2</v>
      </c>
      <c r="K33" s="441">
        <v>5.7415159587669802E-2</v>
      </c>
      <c r="L33" s="441">
        <v>3.1397174254317112E-4</v>
      </c>
      <c r="M33" s="441">
        <v>0</v>
      </c>
      <c r="N33" s="441">
        <v>4.8839058266132301E-3</v>
      </c>
      <c r="O33" s="441">
        <v>1.011048406327001E-2</v>
      </c>
      <c r="P33" s="441">
        <v>1.586586811966197E-2</v>
      </c>
      <c r="Q33" s="441">
        <v>5.0572892225872045E-2</v>
      </c>
      <c r="R33" s="441">
        <v>1.0726425082189491E-2</v>
      </c>
      <c r="S33" s="441">
        <v>3.1473520860460555E-2</v>
      </c>
      <c r="T33" s="441">
        <v>3.6484124672298279E-2</v>
      </c>
      <c r="U33" s="441">
        <v>0</v>
      </c>
      <c r="V33" s="441">
        <v>7.5764750449853202E-3</v>
      </c>
      <c r="W33" s="441">
        <v>0</v>
      </c>
      <c r="X33" s="441">
        <v>5.4828855643455779E-4</v>
      </c>
      <c r="Y33" s="441">
        <v>1.9592476489028212E-4</v>
      </c>
      <c r="Z33" s="441">
        <v>9.0626618332470231E-3</v>
      </c>
      <c r="AA33" s="441">
        <v>6.1569251295735622E-2</v>
      </c>
      <c r="AB33" s="441">
        <v>2.3774180351820468E-2</v>
      </c>
      <c r="AC33" s="441">
        <v>0</v>
      </c>
      <c r="AD33" s="441">
        <v>0</v>
      </c>
      <c r="AE33" s="441">
        <v>0.22415699281370924</v>
      </c>
      <c r="AF33" s="441">
        <v>3.8435727946850989E-2</v>
      </c>
      <c r="AG33" s="441">
        <v>0.12621359223300971</v>
      </c>
      <c r="AH33" s="441">
        <v>1.7694093371163271E-2</v>
      </c>
      <c r="AI33" s="441">
        <v>1.6455175469130723E-3</v>
      </c>
      <c r="AJ33" s="441">
        <v>5.41805089315221E-3</v>
      </c>
      <c r="AK33" s="441">
        <v>3.2779884956419081E-3</v>
      </c>
      <c r="AL33" s="441">
        <v>0</v>
      </c>
      <c r="AM33" s="441">
        <v>0</v>
      </c>
      <c r="AN33" s="441">
        <v>6.658165280489319E-4</v>
      </c>
      <c r="AO33" s="441">
        <v>1.1367296288577761E-4</v>
      </c>
      <c r="AP33" s="441">
        <v>1.664516665973118E-4</v>
      </c>
      <c r="AQ33" s="441">
        <v>1.8415650283782152E-3</v>
      </c>
      <c r="AR33" s="441">
        <v>2.9783457941065473E-3</v>
      </c>
      <c r="AS33" s="441">
        <v>2.2252904408351279E-3</v>
      </c>
      <c r="AT33" s="441">
        <v>4.0046745473807611E-3</v>
      </c>
      <c r="AU33" s="441">
        <v>2.8937400519815446E-3</v>
      </c>
      <c r="AV33" s="441">
        <v>3.041833707050803E-2</v>
      </c>
      <c r="AW33" s="441">
        <v>1.5536723163841809E-2</v>
      </c>
      <c r="AX33" s="441">
        <v>8.5265951309565022E-3</v>
      </c>
      <c r="AY33" s="441">
        <v>1.9681489553543277E-2</v>
      </c>
      <c r="AZ33" s="441">
        <v>3.9359905708489636E-2</v>
      </c>
      <c r="BA33" s="441">
        <v>2.0419528494523853E-3</v>
      </c>
      <c r="BB33" s="441">
        <v>7.1185087369099898E-2</v>
      </c>
      <c r="BC33" s="441">
        <v>4.3548585593980206E-2</v>
      </c>
      <c r="BD33" s="441">
        <v>2.8688524590163935E-2</v>
      </c>
      <c r="BE33" s="441">
        <v>0</v>
      </c>
      <c r="BF33" s="441">
        <v>4.717515190398913E-3</v>
      </c>
      <c r="BG33" s="441">
        <v>4.0412432468164637E-2</v>
      </c>
      <c r="BH33" s="441">
        <v>1.0600706713780919E-2</v>
      </c>
      <c r="BI33" s="441">
        <v>2.0697005995927917E-2</v>
      </c>
      <c r="BJ33" s="441">
        <v>6.8419723835233343E-2</v>
      </c>
      <c r="BK33" s="441">
        <v>2.7153970350799941E-3</v>
      </c>
      <c r="BL33" s="441">
        <v>1.1752995287495105E-2</v>
      </c>
      <c r="BM33" s="441">
        <v>1.4906718528614757E-2</v>
      </c>
      <c r="BN33" s="441">
        <v>1.1055344383039289E-2</v>
      </c>
      <c r="BO33" s="441">
        <v>9.91965797595744E-3</v>
      </c>
      <c r="BP33" s="441">
        <v>0</v>
      </c>
      <c r="BQ33" s="441">
        <v>0</v>
      </c>
      <c r="BR33" s="441">
        <v>3.6231764880022367E-2</v>
      </c>
      <c r="BS33" s="441">
        <v>2.3344123505976097E-3</v>
      </c>
      <c r="BT33" s="441">
        <v>6.0258260655939077E-3</v>
      </c>
      <c r="BU33" s="441">
        <v>2.443894287537449E-3</v>
      </c>
      <c r="BV33" s="441">
        <v>9.0494897238597907E-4</v>
      </c>
      <c r="BW33" s="441">
        <v>1.9003333545661082E-3</v>
      </c>
      <c r="BX33" s="441">
        <v>3.6544045035509222E-4</v>
      </c>
      <c r="BY33" s="441">
        <v>0</v>
      </c>
      <c r="BZ33" s="441">
        <v>4.4113570974051072E-4</v>
      </c>
      <c r="CA33" s="441">
        <v>3.8589365735537429E-5</v>
      </c>
      <c r="CB33" s="441">
        <v>0</v>
      </c>
      <c r="CC33" s="441">
        <v>0</v>
      </c>
      <c r="CD33" s="441">
        <v>1.235941169200346E-3</v>
      </c>
      <c r="CE33" s="441">
        <v>3.3624136677571793E-3</v>
      </c>
      <c r="CF33" s="441">
        <v>9.7754650865504635E-3</v>
      </c>
      <c r="CG33" s="441">
        <v>0</v>
      </c>
      <c r="CH33" s="441">
        <v>2.1082013247937126E-5</v>
      </c>
      <c r="CI33" s="441">
        <v>6.2064000397209597E-4</v>
      </c>
      <c r="CJ33" s="441">
        <v>7.7783528870485393E-3</v>
      </c>
      <c r="CK33" s="441">
        <v>8.7397308162908579E-5</v>
      </c>
      <c r="CL33" s="441">
        <v>2.6667503294220997E-3</v>
      </c>
      <c r="CM33" s="441">
        <v>7.1059104574303328E-4</v>
      </c>
      <c r="CN33" s="441">
        <v>3.8219603471613981E-4</v>
      </c>
      <c r="CO33" s="441">
        <v>1.0034803216502835E-2</v>
      </c>
      <c r="CP33" s="441">
        <v>1.4976956902151017E-3</v>
      </c>
      <c r="CQ33" s="441">
        <v>0</v>
      </c>
      <c r="CR33" s="441">
        <v>1.6879208888940627E-4</v>
      </c>
      <c r="CS33" s="441">
        <v>2.1245945133642176E-4</v>
      </c>
      <c r="CT33" s="441">
        <v>2.6365690833051927E-3</v>
      </c>
      <c r="CU33" s="441">
        <v>3.6408271959389175E-4</v>
      </c>
      <c r="CV33" s="441">
        <v>3.3621517771373678E-3</v>
      </c>
      <c r="CW33" s="441">
        <v>7.0548350314937102E-3</v>
      </c>
      <c r="CX33" s="441">
        <v>1.3489626942041119E-3</v>
      </c>
      <c r="CY33" s="441">
        <v>1.0777263689912111E-3</v>
      </c>
      <c r="CZ33" s="441">
        <v>8.1648624954378359E-4</v>
      </c>
      <c r="DA33" s="441">
        <v>3.1511934985902555E-3</v>
      </c>
      <c r="DB33" s="441">
        <v>5.300508575500522E-3</v>
      </c>
      <c r="DC33" s="441">
        <v>1.4452955629426219E-4</v>
      </c>
      <c r="DD33" s="441">
        <v>5.2118233936415757E-4</v>
      </c>
      <c r="DE33" s="441">
        <v>3.5957867549134347E-2</v>
      </c>
      <c r="DF33" s="442">
        <v>1.9530754597336716E-3</v>
      </c>
      <c r="DG33" s="443">
        <v>1.6209183365778621E-2</v>
      </c>
      <c r="DH33" s="440">
        <v>1.7917339452140166E-3</v>
      </c>
      <c r="DI33" s="441">
        <v>7.0780700785933869E-4</v>
      </c>
      <c r="DJ33" s="441">
        <v>8.1912170062029154E-5</v>
      </c>
      <c r="DK33" s="441">
        <v>0</v>
      </c>
      <c r="DL33" s="441">
        <v>0</v>
      </c>
      <c r="DM33" s="441">
        <v>-1.9618834080717489E-5</v>
      </c>
      <c r="DN33" s="441">
        <v>0.1170722599116201</v>
      </c>
      <c r="DO33" s="443">
        <v>-9.1302543150401274E-6</v>
      </c>
      <c r="DP33" s="443">
        <v>1.588345793307595E-2</v>
      </c>
      <c r="DQ33" s="440">
        <v>2.4998747755846661E-2</v>
      </c>
      <c r="DR33" s="443">
        <v>2.4998747755846661E-2</v>
      </c>
      <c r="DS33" s="443">
        <v>9.1295718395138933E-2</v>
      </c>
      <c r="DT33" s="441">
        <v>8.0938004547102052E-2</v>
      </c>
      <c r="DU33" s="443">
        <v>2.9326660927872554E-2</v>
      </c>
    </row>
    <row r="34" spans="1:125" s="444" customFormat="1">
      <c r="A34" s="447" t="s">
        <v>288</v>
      </c>
      <c r="B34" s="448" t="s">
        <v>525</v>
      </c>
      <c r="C34" s="449">
        <v>5.139245780957011E-4</v>
      </c>
      <c r="D34" s="450">
        <v>5.0239234449760768E-4</v>
      </c>
      <c r="E34" s="450">
        <v>8.0971659919028337E-4</v>
      </c>
      <c r="F34" s="450">
        <v>5.0380653828929691E-4</v>
      </c>
      <c r="G34" s="450">
        <v>5.7897174617878647E-3</v>
      </c>
      <c r="H34" s="450">
        <v>0</v>
      </c>
      <c r="I34" s="450">
        <v>2.9845930467048481E-3</v>
      </c>
      <c r="J34" s="450">
        <v>2.9921765530126107E-4</v>
      </c>
      <c r="K34" s="450">
        <v>1.8200771050846335E-4</v>
      </c>
      <c r="L34" s="450">
        <v>0</v>
      </c>
      <c r="M34" s="450">
        <v>0</v>
      </c>
      <c r="N34" s="450">
        <v>3.4073761581022538E-4</v>
      </c>
      <c r="O34" s="450">
        <v>4.8803751689054922E-3</v>
      </c>
      <c r="P34" s="450">
        <v>5.1034958946878607E-4</v>
      </c>
      <c r="Q34" s="450">
        <v>1.0753949632410448E-3</v>
      </c>
      <c r="R34" s="450">
        <v>1.5787811809283233E-4</v>
      </c>
      <c r="S34" s="450">
        <v>9.453650357633377E-4</v>
      </c>
      <c r="T34" s="450">
        <v>2.6216137489076607E-4</v>
      </c>
      <c r="U34" s="450">
        <v>0</v>
      </c>
      <c r="V34" s="450">
        <v>4.7352969031158257E-5</v>
      </c>
      <c r="W34" s="450">
        <v>0</v>
      </c>
      <c r="X34" s="450">
        <v>5.4828855643455779E-4</v>
      </c>
      <c r="Y34" s="450">
        <v>3.9184952978056425E-4</v>
      </c>
      <c r="Z34" s="450">
        <v>0</v>
      </c>
      <c r="AA34" s="450">
        <v>2.7454200236054806E-3</v>
      </c>
      <c r="AB34" s="450">
        <v>1.7532581380398575E-4</v>
      </c>
      <c r="AC34" s="450">
        <v>0</v>
      </c>
      <c r="AD34" s="450">
        <v>8.7727848718198659E-4</v>
      </c>
      <c r="AE34" s="450">
        <v>8.5872587866435424E-4</v>
      </c>
      <c r="AF34" s="450">
        <v>6.1084454585108881E-2</v>
      </c>
      <c r="AG34" s="450">
        <v>2.4271844660194174E-2</v>
      </c>
      <c r="AH34" s="450">
        <v>1.5475883415011607E-4</v>
      </c>
      <c r="AI34" s="450">
        <v>1.7404512515426726E-3</v>
      </c>
      <c r="AJ34" s="450">
        <v>0</v>
      </c>
      <c r="AK34" s="450">
        <v>1.1491798749089447E-3</v>
      </c>
      <c r="AL34" s="450">
        <v>1.2913408422411939E-3</v>
      </c>
      <c r="AM34" s="450">
        <v>8.1228299302392253E-4</v>
      </c>
      <c r="AN34" s="450">
        <v>5.4168124315845303E-4</v>
      </c>
      <c r="AO34" s="450">
        <v>1.326184567000739E-4</v>
      </c>
      <c r="AP34" s="450">
        <v>4.1612916649327949E-5</v>
      </c>
      <c r="AQ34" s="450">
        <v>2.5661152034778408E-4</v>
      </c>
      <c r="AR34" s="450">
        <v>3.0701441233769544E-3</v>
      </c>
      <c r="AS34" s="450">
        <v>5.8402642794461634E-4</v>
      </c>
      <c r="AT34" s="450">
        <v>7.4086479126544078E-3</v>
      </c>
      <c r="AU34" s="450">
        <v>7.0542784034815544E-3</v>
      </c>
      <c r="AV34" s="450">
        <v>1.1347421349459808E-2</v>
      </c>
      <c r="AW34" s="450">
        <v>7.0621468926553672E-4</v>
      </c>
      <c r="AX34" s="450">
        <v>2.8845044421368408E-5</v>
      </c>
      <c r="AY34" s="450">
        <v>8.0374379767561496E-3</v>
      </c>
      <c r="AZ34" s="450">
        <v>7.9445130727472599E-3</v>
      </c>
      <c r="BA34" s="450">
        <v>1.8563207722294413E-4</v>
      </c>
      <c r="BB34" s="450">
        <v>4.3300678684396405E-3</v>
      </c>
      <c r="BC34" s="450">
        <v>6.3468063784525046E-3</v>
      </c>
      <c r="BD34" s="450">
        <v>1.1177347242921013E-3</v>
      </c>
      <c r="BE34" s="450">
        <v>0</v>
      </c>
      <c r="BF34" s="450">
        <v>2.1255236441861343E-2</v>
      </c>
      <c r="BG34" s="450">
        <v>1.5171000522827112E-2</v>
      </c>
      <c r="BH34" s="450">
        <v>9.4228504122497048E-3</v>
      </c>
      <c r="BI34" s="450">
        <v>3.068911922227832E-3</v>
      </c>
      <c r="BJ34" s="450">
        <v>6.5059913382921287E-3</v>
      </c>
      <c r="BK34" s="450">
        <v>6.1646851607221487E-3</v>
      </c>
      <c r="BL34" s="450">
        <v>2.7459325873549804E-4</v>
      </c>
      <c r="BM34" s="450">
        <v>2.6397875240409221E-4</v>
      </c>
      <c r="BN34" s="450">
        <v>3.2429010190248584E-3</v>
      </c>
      <c r="BO34" s="450">
        <v>3.1404244076427001E-3</v>
      </c>
      <c r="BP34" s="450">
        <v>0</v>
      </c>
      <c r="BQ34" s="450">
        <v>0</v>
      </c>
      <c r="BR34" s="450">
        <v>1.4144038945446771E-3</v>
      </c>
      <c r="BS34" s="450">
        <v>1.6921895750332004E-2</v>
      </c>
      <c r="BT34" s="450">
        <v>1.0440977766859109E-4</v>
      </c>
      <c r="BU34" s="450">
        <v>9.3564099829151961E-6</v>
      </c>
      <c r="BV34" s="450">
        <v>0</v>
      </c>
      <c r="BW34" s="450">
        <v>0</v>
      </c>
      <c r="BX34" s="450">
        <v>0</v>
      </c>
      <c r="BY34" s="450">
        <v>1.2256904722993952E-4</v>
      </c>
      <c r="BZ34" s="450">
        <v>1.7762544064772775E-3</v>
      </c>
      <c r="CA34" s="450">
        <v>7.6889311228058328E-3</v>
      </c>
      <c r="CB34" s="450">
        <v>7.0422535211267607E-3</v>
      </c>
      <c r="CC34" s="450">
        <v>0</v>
      </c>
      <c r="CD34" s="450">
        <v>1.8539117538005192E-3</v>
      </c>
      <c r="CE34" s="450">
        <v>7.2700836059614682E-4</v>
      </c>
      <c r="CF34" s="450">
        <v>2.0302889025912503E-4</v>
      </c>
      <c r="CG34" s="450">
        <v>2.1097936621798389E-4</v>
      </c>
      <c r="CH34" s="450">
        <v>1.3070848213721017E-4</v>
      </c>
      <c r="CI34" s="450">
        <v>7.4476800476651526E-5</v>
      </c>
      <c r="CJ34" s="450">
        <v>0</v>
      </c>
      <c r="CK34" s="450">
        <v>2.1849327040727147E-4</v>
      </c>
      <c r="CL34" s="450">
        <v>6.2747066574637636E-5</v>
      </c>
      <c r="CM34" s="450">
        <v>1.0081890050713121E-3</v>
      </c>
      <c r="CN34" s="450">
        <v>6.1045199989383448E-5</v>
      </c>
      <c r="CO34" s="450">
        <v>2.9064784659755708E-4</v>
      </c>
      <c r="CP34" s="450">
        <v>1.1581428573441332E-3</v>
      </c>
      <c r="CQ34" s="450">
        <v>4.3746003970791131E-4</v>
      </c>
      <c r="CR34" s="450">
        <v>1.5947942191619764E-3</v>
      </c>
      <c r="CS34" s="450">
        <v>1.1607540755941093E-3</v>
      </c>
      <c r="CT34" s="450">
        <v>4.8445333402602798E-3</v>
      </c>
      <c r="CU34" s="450">
        <v>4.3689926351267011E-4</v>
      </c>
      <c r="CV34" s="450">
        <v>0</v>
      </c>
      <c r="CW34" s="450">
        <v>4.4719239516832217E-2</v>
      </c>
      <c r="CX34" s="450">
        <v>6.4717850396599084E-5</v>
      </c>
      <c r="CY34" s="450">
        <v>3.1588531504914803E-4</v>
      </c>
      <c r="CZ34" s="450">
        <v>7.9014798342946804E-5</v>
      </c>
      <c r="DA34" s="450">
        <v>4.7204113136777107E-4</v>
      </c>
      <c r="DB34" s="450">
        <v>2.069443495407202E-3</v>
      </c>
      <c r="DC34" s="450">
        <v>1.06951871657754E-2</v>
      </c>
      <c r="DD34" s="450">
        <v>6.9987342714615444E-4</v>
      </c>
      <c r="DE34" s="450">
        <v>1.0089188425683038E-2</v>
      </c>
      <c r="DF34" s="451">
        <v>1.3950538998097655E-4</v>
      </c>
      <c r="DG34" s="452">
        <v>2.989220864927135E-3</v>
      </c>
      <c r="DH34" s="449">
        <v>7.294410923203309E-4</v>
      </c>
      <c r="DI34" s="450">
        <v>7.5319278378828533E-4</v>
      </c>
      <c r="DJ34" s="450">
        <v>0</v>
      </c>
      <c r="DK34" s="450">
        <v>0</v>
      </c>
      <c r="DL34" s="450">
        <v>0</v>
      </c>
      <c r="DM34" s="450">
        <v>0</v>
      </c>
      <c r="DN34" s="450">
        <v>2.5206945913985188E-2</v>
      </c>
      <c r="DO34" s="452">
        <v>3.3489304609397185E-4</v>
      </c>
      <c r="DP34" s="452">
        <v>3.1157343872772968E-3</v>
      </c>
      <c r="DQ34" s="449">
        <v>1.6925068346167738E-3</v>
      </c>
      <c r="DR34" s="452">
        <v>1.6925068346167738E-3</v>
      </c>
      <c r="DS34" s="452">
        <v>1.2786286836724184E-2</v>
      </c>
      <c r="DT34" s="450">
        <v>1.1053082473887114E-2</v>
      </c>
      <c r="DU34" s="452">
        <v>4.2192376578734352E-3</v>
      </c>
    </row>
    <row r="35" spans="1:125" s="444" customFormat="1">
      <c r="A35" s="453" t="s">
        <v>289</v>
      </c>
      <c r="B35" s="454" t="s">
        <v>651</v>
      </c>
      <c r="C35" s="455">
        <v>5.55594138481839E-5</v>
      </c>
      <c r="D35" s="456">
        <v>0</v>
      </c>
      <c r="E35" s="456">
        <v>0</v>
      </c>
      <c r="F35" s="456">
        <v>0</v>
      </c>
      <c r="G35" s="456">
        <v>2.5474756831866605E-3</v>
      </c>
      <c r="H35" s="456">
        <v>0</v>
      </c>
      <c r="I35" s="456">
        <v>4.033233846898443E-4</v>
      </c>
      <c r="J35" s="456">
        <v>2.9191966370854739E-5</v>
      </c>
      <c r="K35" s="456">
        <v>1.6546155500769396E-5</v>
      </c>
      <c r="L35" s="456">
        <v>0</v>
      </c>
      <c r="M35" s="456">
        <v>0</v>
      </c>
      <c r="N35" s="456">
        <v>1.1357920527007513E-4</v>
      </c>
      <c r="O35" s="456">
        <v>5.8659883951991095E-3</v>
      </c>
      <c r="P35" s="456">
        <v>4.5030846129598774E-5</v>
      </c>
      <c r="Q35" s="456">
        <v>8.0165806350696077E-4</v>
      </c>
      <c r="R35" s="456">
        <v>1.8573896246215568E-5</v>
      </c>
      <c r="S35" s="456">
        <v>8.9185380732390352E-5</v>
      </c>
      <c r="T35" s="456">
        <v>5.8258083309059131E-5</v>
      </c>
      <c r="U35" s="456">
        <v>0</v>
      </c>
      <c r="V35" s="456">
        <v>0</v>
      </c>
      <c r="W35" s="456">
        <v>0</v>
      </c>
      <c r="X35" s="456">
        <v>0</v>
      </c>
      <c r="Y35" s="456">
        <v>0</v>
      </c>
      <c r="Z35" s="456">
        <v>0</v>
      </c>
      <c r="AA35" s="456">
        <v>2.5658131061733464E-5</v>
      </c>
      <c r="AB35" s="456">
        <v>4.2078195312956579E-4</v>
      </c>
      <c r="AC35" s="456">
        <v>0</v>
      </c>
      <c r="AD35" s="456">
        <v>3.8990154985866067E-4</v>
      </c>
      <c r="AE35" s="456">
        <v>5.0637398250477894E-5</v>
      </c>
      <c r="AF35" s="456">
        <v>8.38841727342885E-5</v>
      </c>
      <c r="AG35" s="456">
        <v>0.24271844660194175</v>
      </c>
      <c r="AH35" s="456">
        <v>5.1586278050038692E-5</v>
      </c>
      <c r="AI35" s="456">
        <v>1.5822284104933387E-4</v>
      </c>
      <c r="AJ35" s="456">
        <v>8.5227766858574083E-4</v>
      </c>
      <c r="AK35" s="456">
        <v>3.2026324382708297E-4</v>
      </c>
      <c r="AL35" s="456">
        <v>7.1741157902288538E-5</v>
      </c>
      <c r="AM35" s="456">
        <v>0</v>
      </c>
      <c r="AN35" s="456">
        <v>2.0313046618441989E-4</v>
      </c>
      <c r="AO35" s="456">
        <v>1.894549381429627E-5</v>
      </c>
      <c r="AP35" s="456">
        <v>0</v>
      </c>
      <c r="AQ35" s="456">
        <v>1.0566356720202873E-4</v>
      </c>
      <c r="AR35" s="456">
        <v>3.6719331708162911E-4</v>
      </c>
      <c r="AS35" s="456">
        <v>5.0915124487479369E-5</v>
      </c>
      <c r="AT35" s="456">
        <v>2.9124905799132807E-5</v>
      </c>
      <c r="AU35" s="456">
        <v>1.3599822698607782E-4</v>
      </c>
      <c r="AV35" s="456">
        <v>2.9444406695205093E-4</v>
      </c>
      <c r="AW35" s="456">
        <v>0</v>
      </c>
      <c r="AX35" s="456">
        <v>1.4999423099111572E-4</v>
      </c>
      <c r="AY35" s="456">
        <v>7.7442623313548584E-5</v>
      </c>
      <c r="AZ35" s="456">
        <v>2.2666228452916577E-5</v>
      </c>
      <c r="BA35" s="456">
        <v>0</v>
      </c>
      <c r="BB35" s="456">
        <v>0</v>
      </c>
      <c r="BC35" s="456">
        <v>1.9339299214121204E-4</v>
      </c>
      <c r="BD35" s="456">
        <v>0</v>
      </c>
      <c r="BE35" s="456">
        <v>0</v>
      </c>
      <c r="BF35" s="456">
        <v>7.548024304638261E-5</v>
      </c>
      <c r="BG35" s="456">
        <v>8.5635475321959339E-5</v>
      </c>
      <c r="BH35" s="456">
        <v>0</v>
      </c>
      <c r="BI35" s="456">
        <v>2.3099337049026693E-5</v>
      </c>
      <c r="BJ35" s="456">
        <v>3.1267600163135305E-3</v>
      </c>
      <c r="BK35" s="456">
        <v>0</v>
      </c>
      <c r="BL35" s="456">
        <v>2.0190680789374858E-6</v>
      </c>
      <c r="BM35" s="456">
        <v>3.2323928865807209E-5</v>
      </c>
      <c r="BN35" s="456">
        <v>1.2082343588021081E-5</v>
      </c>
      <c r="BO35" s="456">
        <v>5.4041720208000578E-5</v>
      </c>
      <c r="BP35" s="456">
        <v>4.7326483900390658E-5</v>
      </c>
      <c r="BQ35" s="456">
        <v>5.7906893522886235E-3</v>
      </c>
      <c r="BR35" s="456">
        <v>1.6446556913310198E-4</v>
      </c>
      <c r="BS35" s="456">
        <v>2.5937915006640105E-4</v>
      </c>
      <c r="BT35" s="456">
        <v>9.7500307087581382E-5</v>
      </c>
      <c r="BU35" s="456">
        <v>9.5435381825734994E-5</v>
      </c>
      <c r="BV35" s="456">
        <v>0</v>
      </c>
      <c r="BW35" s="456">
        <v>0</v>
      </c>
      <c r="BX35" s="456">
        <v>0</v>
      </c>
      <c r="BY35" s="456">
        <v>1.6342539630658605E-4</v>
      </c>
      <c r="BZ35" s="456">
        <v>5.0750125899350787E-5</v>
      </c>
      <c r="CA35" s="456">
        <v>0</v>
      </c>
      <c r="CB35" s="456">
        <v>0</v>
      </c>
      <c r="CC35" s="456">
        <v>0</v>
      </c>
      <c r="CD35" s="456">
        <v>0</v>
      </c>
      <c r="CE35" s="456">
        <v>0</v>
      </c>
      <c r="CF35" s="456">
        <v>4.5117531168694446E-5</v>
      </c>
      <c r="CG35" s="456">
        <v>4.2195873243596778E-4</v>
      </c>
      <c r="CH35" s="456">
        <v>4.1320745965956764E-4</v>
      </c>
      <c r="CI35" s="456">
        <v>1.4895360095330305E-4</v>
      </c>
      <c r="CJ35" s="456">
        <v>0</v>
      </c>
      <c r="CK35" s="456">
        <v>1.7479461632581716E-4</v>
      </c>
      <c r="CL35" s="456">
        <v>0</v>
      </c>
      <c r="CM35" s="456">
        <v>2.4698606148333349E-4</v>
      </c>
      <c r="CN35" s="456">
        <v>6.900761737930302E-5</v>
      </c>
      <c r="CO35" s="456">
        <v>5.1794936765462091E-4</v>
      </c>
      <c r="CP35" s="456">
        <v>4.0859054577834388E-5</v>
      </c>
      <c r="CQ35" s="456">
        <v>1.3460308914089579E-4</v>
      </c>
      <c r="CR35" s="456">
        <v>7.5665419157320047E-5</v>
      </c>
      <c r="CS35" s="456">
        <v>5.1819378374737019E-5</v>
      </c>
      <c r="CT35" s="456">
        <v>1.5066109047458243E-3</v>
      </c>
      <c r="CU35" s="456">
        <v>5.9293471476719512E-4</v>
      </c>
      <c r="CV35" s="456">
        <v>0</v>
      </c>
      <c r="CW35" s="456">
        <v>1.2195047591173225E-5</v>
      </c>
      <c r="CX35" s="456">
        <v>1.0112164124468606E-4</v>
      </c>
      <c r="CY35" s="456">
        <v>1.1148893472322872E-4</v>
      </c>
      <c r="CZ35" s="456">
        <v>7.5252188898044575E-6</v>
      </c>
      <c r="DA35" s="456">
        <v>2.0412589464552264E-4</v>
      </c>
      <c r="DB35" s="456">
        <v>2.6356119988676631E-4</v>
      </c>
      <c r="DC35" s="456">
        <v>0</v>
      </c>
      <c r="DD35" s="456">
        <v>7.5943712307348669E-4</v>
      </c>
      <c r="DE35" s="456">
        <v>0</v>
      </c>
      <c r="DF35" s="457">
        <v>4.4388078630310716E-4</v>
      </c>
      <c r="DG35" s="458">
        <v>1.6589497259456097E-4</v>
      </c>
      <c r="DH35" s="455">
        <v>3.5551400810175347E-3</v>
      </c>
      <c r="DI35" s="456">
        <v>2.1751396984737927E-3</v>
      </c>
      <c r="DJ35" s="456">
        <v>0</v>
      </c>
      <c r="DK35" s="456">
        <v>0</v>
      </c>
      <c r="DL35" s="456">
        <v>0</v>
      </c>
      <c r="DM35" s="456">
        <v>0</v>
      </c>
      <c r="DN35" s="456">
        <v>2.3931038775129147E-2</v>
      </c>
      <c r="DO35" s="458">
        <v>1.1748764430776636E-3</v>
      </c>
      <c r="DP35" s="458">
        <v>8.1390903906237782E-4</v>
      </c>
      <c r="DQ35" s="455">
        <v>4.4817159172095258E-5</v>
      </c>
      <c r="DR35" s="458">
        <v>4.4817159172095258E-5</v>
      </c>
      <c r="DS35" s="458">
        <v>3.0264556153199184E-5</v>
      </c>
      <c r="DT35" s="456">
        <v>3.2538139642162836E-5</v>
      </c>
      <c r="DU35" s="458">
        <v>7.6088528685935061E-4</v>
      </c>
    </row>
    <row r="36" spans="1:125" s="444" customFormat="1">
      <c r="A36" s="445" t="s">
        <v>290</v>
      </c>
      <c r="B36" s="446" t="s">
        <v>650</v>
      </c>
      <c r="C36" s="440">
        <v>0</v>
      </c>
      <c r="D36" s="441">
        <v>0</v>
      </c>
      <c r="E36" s="441">
        <v>0</v>
      </c>
      <c r="F36" s="441">
        <v>1.1195700850873264E-4</v>
      </c>
      <c r="G36" s="441">
        <v>0</v>
      </c>
      <c r="H36" s="441">
        <v>0</v>
      </c>
      <c r="I36" s="441">
        <v>0</v>
      </c>
      <c r="J36" s="441">
        <v>6.9817452903627591E-4</v>
      </c>
      <c r="K36" s="441">
        <v>5.8573390472723662E-3</v>
      </c>
      <c r="L36" s="441">
        <v>0</v>
      </c>
      <c r="M36" s="441">
        <v>0</v>
      </c>
      <c r="N36" s="441">
        <v>2.9206081355162176E-4</v>
      </c>
      <c r="O36" s="441">
        <v>8.9023130116842853E-4</v>
      </c>
      <c r="P36" s="441">
        <v>9.0061692259197547E-5</v>
      </c>
      <c r="Q36" s="441">
        <v>7.0291725324573753E-3</v>
      </c>
      <c r="R36" s="441">
        <v>2.7860844369323353E-5</v>
      </c>
      <c r="S36" s="441">
        <v>0</v>
      </c>
      <c r="T36" s="441">
        <v>0</v>
      </c>
      <c r="U36" s="441">
        <v>0</v>
      </c>
      <c r="V36" s="441">
        <v>1.0891182877166398E-3</v>
      </c>
      <c r="W36" s="441">
        <v>0</v>
      </c>
      <c r="X36" s="441">
        <v>7.8326936633508267E-4</v>
      </c>
      <c r="Y36" s="441">
        <v>0</v>
      </c>
      <c r="Z36" s="441">
        <v>0</v>
      </c>
      <c r="AA36" s="441">
        <v>1.329604351619028E-2</v>
      </c>
      <c r="AB36" s="441">
        <v>5.259774414119572E-3</v>
      </c>
      <c r="AC36" s="441">
        <v>0</v>
      </c>
      <c r="AD36" s="441">
        <v>0</v>
      </c>
      <c r="AE36" s="441">
        <v>3.0276944370598237E-3</v>
      </c>
      <c r="AF36" s="441">
        <v>8.3884172734288492E-4</v>
      </c>
      <c r="AG36" s="441">
        <v>0</v>
      </c>
      <c r="AH36" s="441">
        <v>2.636058808356977E-2</v>
      </c>
      <c r="AI36" s="441">
        <v>2.3733426157400081E-4</v>
      </c>
      <c r="AJ36" s="441">
        <v>0</v>
      </c>
      <c r="AK36" s="441">
        <v>6.694129763130793E-3</v>
      </c>
      <c r="AL36" s="441">
        <v>0</v>
      </c>
      <c r="AM36" s="441">
        <v>0</v>
      </c>
      <c r="AN36" s="441">
        <v>0</v>
      </c>
      <c r="AO36" s="441">
        <v>0</v>
      </c>
      <c r="AP36" s="441">
        <v>0</v>
      </c>
      <c r="AQ36" s="441">
        <v>1.0566356720202873E-4</v>
      </c>
      <c r="AR36" s="441">
        <v>4.3859201762527924E-4</v>
      </c>
      <c r="AS36" s="441">
        <v>1.9617297964293523E-3</v>
      </c>
      <c r="AT36" s="441">
        <v>3.4585825636470209E-4</v>
      </c>
      <c r="AU36" s="441">
        <v>7.0517599177966279E-5</v>
      </c>
      <c r="AV36" s="441">
        <v>4.4166610042807638E-3</v>
      </c>
      <c r="AW36" s="441">
        <v>4.2372881355932203E-3</v>
      </c>
      <c r="AX36" s="441">
        <v>3.4614053305642091E-3</v>
      </c>
      <c r="AY36" s="441">
        <v>1.2722716687225838E-4</v>
      </c>
      <c r="AZ36" s="441">
        <v>2.0512936749889502E-3</v>
      </c>
      <c r="BA36" s="441">
        <v>3.7126415444588826E-4</v>
      </c>
      <c r="BB36" s="441">
        <v>3.7772932469367073E-3</v>
      </c>
      <c r="BC36" s="441">
        <v>4.2194834648991717E-4</v>
      </c>
      <c r="BD36" s="441">
        <v>0</v>
      </c>
      <c r="BE36" s="441">
        <v>0</v>
      </c>
      <c r="BF36" s="441">
        <v>5.3364531833792507E-3</v>
      </c>
      <c r="BG36" s="441">
        <v>2.8545158440653113E-5</v>
      </c>
      <c r="BH36" s="441">
        <v>2.3557126030624262E-3</v>
      </c>
      <c r="BI36" s="441">
        <v>1.0780790591310029E-2</v>
      </c>
      <c r="BJ36" s="441">
        <v>7.0303548192888077E-3</v>
      </c>
      <c r="BK36" s="441">
        <v>0</v>
      </c>
      <c r="BL36" s="441">
        <v>3.1739750200897275E-3</v>
      </c>
      <c r="BM36" s="441">
        <v>2.0417948400234887E-3</v>
      </c>
      <c r="BN36" s="441">
        <v>2.4164687176042161E-5</v>
      </c>
      <c r="BO36" s="441">
        <v>4.2032449050667114E-5</v>
      </c>
      <c r="BP36" s="441">
        <v>0</v>
      </c>
      <c r="BQ36" s="441">
        <v>0</v>
      </c>
      <c r="BR36" s="441">
        <v>0</v>
      </c>
      <c r="BS36" s="441">
        <v>1.1412682602921646E-4</v>
      </c>
      <c r="BT36" s="441">
        <v>7.5236457437661219E-5</v>
      </c>
      <c r="BU36" s="441">
        <v>5.613845989749117E-6</v>
      </c>
      <c r="BV36" s="441">
        <v>0</v>
      </c>
      <c r="BW36" s="441">
        <v>0</v>
      </c>
      <c r="BX36" s="441">
        <v>0</v>
      </c>
      <c r="BY36" s="441">
        <v>0</v>
      </c>
      <c r="BZ36" s="441">
        <v>3.5134702545704391E-5</v>
      </c>
      <c r="CA36" s="441">
        <v>0</v>
      </c>
      <c r="CB36" s="441">
        <v>0</v>
      </c>
      <c r="CC36" s="441">
        <v>0</v>
      </c>
      <c r="CD36" s="441">
        <v>0</v>
      </c>
      <c r="CE36" s="441">
        <v>0</v>
      </c>
      <c r="CF36" s="441">
        <v>0</v>
      </c>
      <c r="CG36" s="441">
        <v>0</v>
      </c>
      <c r="CH36" s="441">
        <v>0</v>
      </c>
      <c r="CI36" s="441">
        <v>0</v>
      </c>
      <c r="CJ36" s="441">
        <v>0</v>
      </c>
      <c r="CK36" s="441">
        <v>0</v>
      </c>
      <c r="CL36" s="441">
        <v>0</v>
      </c>
      <c r="CM36" s="441">
        <v>8.9076940207103889E-5</v>
      </c>
      <c r="CN36" s="441">
        <v>4.591660694853624E-4</v>
      </c>
      <c r="CO36" s="441">
        <v>1.7215295529239918E-3</v>
      </c>
      <c r="CP36" s="441">
        <v>2.5219899204939156E-4</v>
      </c>
      <c r="CQ36" s="441">
        <v>6.5282498233334455E-3</v>
      </c>
      <c r="CR36" s="441">
        <v>1.7461250574766165E-4</v>
      </c>
      <c r="CS36" s="441">
        <v>1.8654976214905325E-4</v>
      </c>
      <c r="CT36" s="441">
        <v>2.7274852585915788E-4</v>
      </c>
      <c r="CU36" s="441">
        <v>0</v>
      </c>
      <c r="CV36" s="441">
        <v>0</v>
      </c>
      <c r="CW36" s="441">
        <v>5.9024030341278408E-3</v>
      </c>
      <c r="CX36" s="441">
        <v>1.2134596949362326E-5</v>
      </c>
      <c r="CY36" s="441">
        <v>5.0170020625452919E-4</v>
      </c>
      <c r="CZ36" s="441">
        <v>1.6555481557569806E-4</v>
      </c>
      <c r="DA36" s="441">
        <v>1.4033655256879681E-4</v>
      </c>
      <c r="DB36" s="441">
        <v>8.0044512558203099E-4</v>
      </c>
      <c r="DC36" s="441">
        <v>0</v>
      </c>
      <c r="DD36" s="441">
        <v>1.4890923981833071E-4</v>
      </c>
      <c r="DE36" s="441">
        <v>0</v>
      </c>
      <c r="DF36" s="442">
        <v>6.3411540900443881E-4</v>
      </c>
      <c r="DG36" s="443">
        <v>1.2154818802109872E-3</v>
      </c>
      <c r="DH36" s="440">
        <v>4.9573666468372005E-4</v>
      </c>
      <c r="DI36" s="441">
        <v>1.351018446257014E-5</v>
      </c>
      <c r="DJ36" s="441">
        <v>0</v>
      </c>
      <c r="DK36" s="441">
        <v>0</v>
      </c>
      <c r="DL36" s="441">
        <v>0</v>
      </c>
      <c r="DM36" s="441">
        <v>0</v>
      </c>
      <c r="DN36" s="441">
        <v>1.9107487396527043E-2</v>
      </c>
      <c r="DO36" s="443">
        <v>-5.618618040024694E-5</v>
      </c>
      <c r="DP36" s="443">
        <v>1.1602892073247532E-3</v>
      </c>
      <c r="DQ36" s="440">
        <v>8.8316166603834767E-4</v>
      </c>
      <c r="DR36" s="443">
        <v>8.8316166603834767E-4</v>
      </c>
      <c r="DS36" s="443">
        <v>3.060625275492885E-3</v>
      </c>
      <c r="DT36" s="441">
        <v>2.7204355991960198E-3</v>
      </c>
      <c r="DU36" s="443">
        <v>9.5008040232658498E-4</v>
      </c>
    </row>
    <row r="37" spans="1:125" s="444" customFormat="1">
      <c r="A37" s="445" t="s">
        <v>291</v>
      </c>
      <c r="B37" s="446" t="s">
        <v>528</v>
      </c>
      <c r="C37" s="440">
        <v>0</v>
      </c>
      <c r="D37" s="441">
        <v>0</v>
      </c>
      <c r="E37" s="441">
        <v>0</v>
      </c>
      <c r="F37" s="441">
        <v>5.5978504254366322E-5</v>
      </c>
      <c r="G37" s="441">
        <v>0</v>
      </c>
      <c r="H37" s="441">
        <v>0</v>
      </c>
      <c r="I37" s="441">
        <v>1.6132935387593774E-4</v>
      </c>
      <c r="J37" s="441">
        <v>0</v>
      </c>
      <c r="K37" s="441">
        <v>0</v>
      </c>
      <c r="L37" s="441">
        <v>0</v>
      </c>
      <c r="M37" s="441">
        <v>0</v>
      </c>
      <c r="N37" s="441">
        <v>0</v>
      </c>
      <c r="O37" s="441">
        <v>0</v>
      </c>
      <c r="P37" s="441">
        <v>3.0020564086399183E-5</v>
      </c>
      <c r="Q37" s="441">
        <v>0</v>
      </c>
      <c r="R37" s="441">
        <v>0</v>
      </c>
      <c r="S37" s="441">
        <v>0</v>
      </c>
      <c r="T37" s="441">
        <v>0</v>
      </c>
      <c r="U37" s="441">
        <v>0</v>
      </c>
      <c r="V37" s="441">
        <v>0</v>
      </c>
      <c r="W37" s="441">
        <v>0</v>
      </c>
      <c r="X37" s="441">
        <v>0</v>
      </c>
      <c r="Y37" s="441">
        <v>0</v>
      </c>
      <c r="Z37" s="441">
        <v>0</v>
      </c>
      <c r="AA37" s="441">
        <v>0</v>
      </c>
      <c r="AB37" s="441">
        <v>0</v>
      </c>
      <c r="AC37" s="441">
        <v>0</v>
      </c>
      <c r="AD37" s="441">
        <v>9.7475387464665168E-5</v>
      </c>
      <c r="AE37" s="441">
        <v>0</v>
      </c>
      <c r="AF37" s="441">
        <v>0</v>
      </c>
      <c r="AG37" s="441">
        <v>0</v>
      </c>
      <c r="AH37" s="441">
        <v>0</v>
      </c>
      <c r="AI37" s="441">
        <v>9.3873611594569792E-2</v>
      </c>
      <c r="AJ37" s="441">
        <v>0</v>
      </c>
      <c r="AK37" s="441">
        <v>7.2216221647283417E-4</v>
      </c>
      <c r="AL37" s="441">
        <v>0</v>
      </c>
      <c r="AM37" s="441">
        <v>0</v>
      </c>
      <c r="AN37" s="441">
        <v>2.2570051798268876E-5</v>
      </c>
      <c r="AO37" s="441">
        <v>0</v>
      </c>
      <c r="AP37" s="441">
        <v>0</v>
      </c>
      <c r="AQ37" s="441">
        <v>0</v>
      </c>
      <c r="AR37" s="441">
        <v>0</v>
      </c>
      <c r="AS37" s="441">
        <v>7.1880175747029705E-5</v>
      </c>
      <c r="AT37" s="441">
        <v>0</v>
      </c>
      <c r="AU37" s="441">
        <v>0</v>
      </c>
      <c r="AV37" s="441">
        <v>0</v>
      </c>
      <c r="AW37" s="441">
        <v>0</v>
      </c>
      <c r="AX37" s="441">
        <v>0</v>
      </c>
      <c r="AY37" s="441">
        <v>0</v>
      </c>
      <c r="AZ37" s="441">
        <v>0</v>
      </c>
      <c r="BA37" s="441">
        <v>0</v>
      </c>
      <c r="BB37" s="441">
        <v>0</v>
      </c>
      <c r="BC37" s="441">
        <v>0</v>
      </c>
      <c r="BD37" s="441">
        <v>0</v>
      </c>
      <c r="BE37" s="441">
        <v>0</v>
      </c>
      <c r="BF37" s="441">
        <v>0</v>
      </c>
      <c r="BG37" s="441">
        <v>0</v>
      </c>
      <c r="BH37" s="441">
        <v>0</v>
      </c>
      <c r="BI37" s="441">
        <v>0</v>
      </c>
      <c r="BJ37" s="441">
        <v>4.0783826299741702E-4</v>
      </c>
      <c r="BK37" s="441">
        <v>0</v>
      </c>
      <c r="BL37" s="441">
        <v>2.9258315531883104E-2</v>
      </c>
      <c r="BM37" s="441">
        <v>3.4694350315966405E-2</v>
      </c>
      <c r="BN37" s="441">
        <v>5.6501871555021788E-2</v>
      </c>
      <c r="BO37" s="441">
        <v>3.1854591744827007E-2</v>
      </c>
      <c r="BP37" s="441">
        <v>0</v>
      </c>
      <c r="BQ37" s="441">
        <v>0</v>
      </c>
      <c r="BR37" s="441">
        <v>0</v>
      </c>
      <c r="BS37" s="441">
        <v>1.7637782204515273E-4</v>
      </c>
      <c r="BT37" s="441">
        <v>0</v>
      </c>
      <c r="BU37" s="441">
        <v>0</v>
      </c>
      <c r="BV37" s="441">
        <v>0</v>
      </c>
      <c r="BW37" s="441">
        <v>5.3081937278382913E-5</v>
      </c>
      <c r="BX37" s="441">
        <v>9.3429759152272772E-5</v>
      </c>
      <c r="BY37" s="441">
        <v>0</v>
      </c>
      <c r="BZ37" s="441">
        <v>0</v>
      </c>
      <c r="CA37" s="441">
        <v>0</v>
      </c>
      <c r="CB37" s="441">
        <v>0</v>
      </c>
      <c r="CC37" s="441">
        <v>0</v>
      </c>
      <c r="CD37" s="441">
        <v>0</v>
      </c>
      <c r="CE37" s="441">
        <v>0</v>
      </c>
      <c r="CF37" s="441">
        <v>0</v>
      </c>
      <c r="CG37" s="441">
        <v>0</v>
      </c>
      <c r="CH37" s="441">
        <v>0</v>
      </c>
      <c r="CI37" s="441">
        <v>0</v>
      </c>
      <c r="CJ37" s="441">
        <v>0</v>
      </c>
      <c r="CK37" s="441">
        <v>0</v>
      </c>
      <c r="CL37" s="441">
        <v>0</v>
      </c>
      <c r="CM37" s="441">
        <v>6.0734277413934467E-6</v>
      </c>
      <c r="CN37" s="441">
        <v>0</v>
      </c>
      <c r="CO37" s="441">
        <v>2.9810035548467393E-5</v>
      </c>
      <c r="CP37" s="441">
        <v>0</v>
      </c>
      <c r="CQ37" s="441">
        <v>0</v>
      </c>
      <c r="CR37" s="441">
        <v>0</v>
      </c>
      <c r="CS37" s="441">
        <v>0</v>
      </c>
      <c r="CT37" s="441">
        <v>0</v>
      </c>
      <c r="CU37" s="441">
        <v>0</v>
      </c>
      <c r="CV37" s="441">
        <v>0</v>
      </c>
      <c r="CW37" s="441">
        <v>0</v>
      </c>
      <c r="CX37" s="441">
        <v>0</v>
      </c>
      <c r="CY37" s="441">
        <v>0</v>
      </c>
      <c r="CZ37" s="441">
        <v>0</v>
      </c>
      <c r="DA37" s="441">
        <v>0</v>
      </c>
      <c r="DB37" s="441">
        <v>0</v>
      </c>
      <c r="DC37" s="441">
        <v>0</v>
      </c>
      <c r="DD37" s="441">
        <v>0</v>
      </c>
      <c r="DE37" s="441">
        <v>0</v>
      </c>
      <c r="DF37" s="442">
        <v>4.1851616994292959E-4</v>
      </c>
      <c r="DG37" s="443">
        <v>3.6981471464575233E-3</v>
      </c>
      <c r="DH37" s="440">
        <v>0</v>
      </c>
      <c r="DI37" s="441">
        <v>6.3328989668297533E-6</v>
      </c>
      <c r="DJ37" s="441">
        <v>0</v>
      </c>
      <c r="DK37" s="441">
        <v>0</v>
      </c>
      <c r="DL37" s="441">
        <v>0</v>
      </c>
      <c r="DM37" s="441">
        <v>0</v>
      </c>
      <c r="DN37" s="441">
        <v>3.3422543100765548E-2</v>
      </c>
      <c r="DO37" s="443">
        <v>-1.222049423705371E-4</v>
      </c>
      <c r="DP37" s="443">
        <v>3.5572425672805194E-3</v>
      </c>
      <c r="DQ37" s="440">
        <v>2.3726731326403369E-5</v>
      </c>
      <c r="DR37" s="443">
        <v>2.3726731326403369E-5</v>
      </c>
      <c r="DS37" s="443">
        <v>7.3098665870025446E-3</v>
      </c>
      <c r="DT37" s="441">
        <v>6.1715377771919995E-3</v>
      </c>
      <c r="DU37" s="443">
        <v>2.158690145867568E-3</v>
      </c>
    </row>
    <row r="38" spans="1:125" s="444" customFormat="1">
      <c r="A38" s="445" t="s">
        <v>292</v>
      </c>
      <c r="B38" s="446" t="s">
        <v>529</v>
      </c>
      <c r="C38" s="440">
        <v>6.9449267310229878E-5</v>
      </c>
      <c r="D38" s="441">
        <v>0</v>
      </c>
      <c r="E38" s="441">
        <v>0</v>
      </c>
      <c r="F38" s="441">
        <v>0</v>
      </c>
      <c r="G38" s="441">
        <v>0</v>
      </c>
      <c r="H38" s="441">
        <v>0</v>
      </c>
      <c r="I38" s="441">
        <v>0</v>
      </c>
      <c r="J38" s="441">
        <v>0</v>
      </c>
      <c r="K38" s="441">
        <v>2.1510002151000216E-4</v>
      </c>
      <c r="L38" s="441">
        <v>0</v>
      </c>
      <c r="M38" s="441">
        <v>0</v>
      </c>
      <c r="N38" s="441">
        <v>0</v>
      </c>
      <c r="O38" s="441">
        <v>0</v>
      </c>
      <c r="P38" s="441">
        <v>3.0020564086399183E-5</v>
      </c>
      <c r="Q38" s="441">
        <v>8.4076333489754417E-4</v>
      </c>
      <c r="R38" s="441">
        <v>0</v>
      </c>
      <c r="S38" s="441">
        <v>0</v>
      </c>
      <c r="T38" s="441">
        <v>0</v>
      </c>
      <c r="U38" s="441">
        <v>0</v>
      </c>
      <c r="V38" s="441">
        <v>2.8411781418694954E-4</v>
      </c>
      <c r="W38" s="441">
        <v>0</v>
      </c>
      <c r="X38" s="441">
        <v>0</v>
      </c>
      <c r="Y38" s="441">
        <v>0</v>
      </c>
      <c r="Z38" s="441">
        <v>0</v>
      </c>
      <c r="AA38" s="441">
        <v>0</v>
      </c>
      <c r="AB38" s="441">
        <v>9.3507100695459062E-5</v>
      </c>
      <c r="AC38" s="441">
        <v>0</v>
      </c>
      <c r="AD38" s="441">
        <v>0</v>
      </c>
      <c r="AE38" s="441">
        <v>8.0175880563256653E-5</v>
      </c>
      <c r="AF38" s="441">
        <v>0</v>
      </c>
      <c r="AG38" s="441">
        <v>0</v>
      </c>
      <c r="AH38" s="441">
        <v>0</v>
      </c>
      <c r="AI38" s="441">
        <v>1.5822284104933388E-5</v>
      </c>
      <c r="AJ38" s="441">
        <v>5.1397561442262539E-3</v>
      </c>
      <c r="AK38" s="441">
        <v>0</v>
      </c>
      <c r="AL38" s="441">
        <v>0</v>
      </c>
      <c r="AM38" s="441">
        <v>0</v>
      </c>
      <c r="AN38" s="441">
        <v>1.1285025899134438E-5</v>
      </c>
      <c r="AO38" s="441">
        <v>0</v>
      </c>
      <c r="AP38" s="441">
        <v>0</v>
      </c>
      <c r="AQ38" s="441">
        <v>0</v>
      </c>
      <c r="AR38" s="441">
        <v>0</v>
      </c>
      <c r="AS38" s="441">
        <v>1.2878531488009489E-4</v>
      </c>
      <c r="AT38" s="441">
        <v>2.5484292574241207E-5</v>
      </c>
      <c r="AU38" s="441">
        <v>5.2888199383474702E-5</v>
      </c>
      <c r="AV38" s="441">
        <v>4.5299087223392448E-4</v>
      </c>
      <c r="AW38" s="441">
        <v>9.887005649717515E-3</v>
      </c>
      <c r="AX38" s="441">
        <v>6.3597553940233073E-2</v>
      </c>
      <c r="AY38" s="441">
        <v>1.9526604306916179E-3</v>
      </c>
      <c r="AZ38" s="441">
        <v>3.3999342679374864E-5</v>
      </c>
      <c r="BA38" s="441">
        <v>3.7126415444588826E-4</v>
      </c>
      <c r="BB38" s="441">
        <v>3.992261155298959E-4</v>
      </c>
      <c r="BC38" s="441">
        <v>4.3952952759366372E-4</v>
      </c>
      <c r="BD38" s="441">
        <v>0</v>
      </c>
      <c r="BE38" s="441">
        <v>0</v>
      </c>
      <c r="BF38" s="441">
        <v>0</v>
      </c>
      <c r="BG38" s="441">
        <v>1.0216161968233745E-4</v>
      </c>
      <c r="BH38" s="441">
        <v>0</v>
      </c>
      <c r="BI38" s="441">
        <v>1.3199621170872396E-5</v>
      </c>
      <c r="BJ38" s="441">
        <v>2.9131304499815502E-4</v>
      </c>
      <c r="BK38" s="441">
        <v>0</v>
      </c>
      <c r="BL38" s="441">
        <v>5.1970812351850876E-3</v>
      </c>
      <c r="BM38" s="441">
        <v>6.6802786322668237E-4</v>
      </c>
      <c r="BN38" s="441">
        <v>2.1023277843156682E-4</v>
      </c>
      <c r="BO38" s="441">
        <v>1.5431913437173499E-3</v>
      </c>
      <c r="BP38" s="441">
        <v>0</v>
      </c>
      <c r="BQ38" s="441">
        <v>0</v>
      </c>
      <c r="BR38" s="441">
        <v>0</v>
      </c>
      <c r="BS38" s="441">
        <v>2.3862881806108898E-4</v>
      </c>
      <c r="BT38" s="441">
        <v>7.5236457437661219E-5</v>
      </c>
      <c r="BU38" s="441">
        <v>3.7425639931660783E-6</v>
      </c>
      <c r="BV38" s="441">
        <v>0</v>
      </c>
      <c r="BW38" s="441">
        <v>0</v>
      </c>
      <c r="BX38" s="441">
        <v>0</v>
      </c>
      <c r="BY38" s="441">
        <v>0</v>
      </c>
      <c r="BZ38" s="441">
        <v>3.1230846707292791E-5</v>
      </c>
      <c r="CA38" s="441">
        <v>0</v>
      </c>
      <c r="CB38" s="441">
        <v>0</v>
      </c>
      <c r="CC38" s="441">
        <v>0</v>
      </c>
      <c r="CD38" s="441">
        <v>0</v>
      </c>
      <c r="CE38" s="441">
        <v>0</v>
      </c>
      <c r="CF38" s="441">
        <v>1.5039177056231484E-5</v>
      </c>
      <c r="CG38" s="441">
        <v>0</v>
      </c>
      <c r="CH38" s="441">
        <v>0</v>
      </c>
      <c r="CI38" s="441">
        <v>0</v>
      </c>
      <c r="CJ38" s="441">
        <v>0</v>
      </c>
      <c r="CK38" s="441">
        <v>0</v>
      </c>
      <c r="CL38" s="441">
        <v>0</v>
      </c>
      <c r="CM38" s="441">
        <v>5.466084967254102E-5</v>
      </c>
      <c r="CN38" s="441">
        <v>1.4066937388857923E-4</v>
      </c>
      <c r="CO38" s="441">
        <v>7.4525088871168481E-6</v>
      </c>
      <c r="CP38" s="441">
        <v>1.6343621831133755E-4</v>
      </c>
      <c r="CQ38" s="441">
        <v>2.3555540599656761E-4</v>
      </c>
      <c r="CR38" s="441">
        <v>7.4501335785668969E-4</v>
      </c>
      <c r="CS38" s="441">
        <v>4.0937308916042241E-4</v>
      </c>
      <c r="CT38" s="441">
        <v>2.0780840065459647E-4</v>
      </c>
      <c r="CU38" s="441">
        <v>0</v>
      </c>
      <c r="CV38" s="441">
        <v>0</v>
      </c>
      <c r="CW38" s="441">
        <v>0</v>
      </c>
      <c r="CX38" s="441">
        <v>8.0897312995748854E-6</v>
      </c>
      <c r="CY38" s="441">
        <v>9.4765594514744408E-4</v>
      </c>
      <c r="CZ38" s="441">
        <v>8.1272364009888135E-4</v>
      </c>
      <c r="DA38" s="441">
        <v>0</v>
      </c>
      <c r="DB38" s="441">
        <v>0</v>
      </c>
      <c r="DC38" s="441">
        <v>0</v>
      </c>
      <c r="DD38" s="441">
        <v>1.9358201176382996E-4</v>
      </c>
      <c r="DE38" s="441">
        <v>0</v>
      </c>
      <c r="DF38" s="442">
        <v>6.0875079264426123E-4</v>
      </c>
      <c r="DG38" s="443">
        <v>1.0789131138651854E-3</v>
      </c>
      <c r="DH38" s="440">
        <v>2.0537661822611256E-4</v>
      </c>
      <c r="DI38" s="441">
        <v>1.5198957520391407E-5</v>
      </c>
      <c r="DJ38" s="441">
        <v>0</v>
      </c>
      <c r="DK38" s="441">
        <v>0</v>
      </c>
      <c r="DL38" s="441">
        <v>0</v>
      </c>
      <c r="DM38" s="441">
        <v>0</v>
      </c>
      <c r="DN38" s="441">
        <v>-1.0238376797161884E-2</v>
      </c>
      <c r="DO38" s="443">
        <v>5.0333453275221218E-5</v>
      </c>
      <c r="DP38" s="443">
        <v>1.085471610096106E-3</v>
      </c>
      <c r="DQ38" s="440">
        <v>3.7189015050656568E-2</v>
      </c>
      <c r="DR38" s="443">
        <v>3.7189015050656568E-2</v>
      </c>
      <c r="DS38" s="443">
        <v>1.9368095593041298E-2</v>
      </c>
      <c r="DT38" s="441">
        <v>2.2152294968532736E-2</v>
      </c>
      <c r="DU38" s="443">
        <v>8.0602343511756887E-3</v>
      </c>
    </row>
    <row r="39" spans="1:125" s="444" customFormat="1">
      <c r="A39" s="447" t="s">
        <v>293</v>
      </c>
      <c r="B39" s="448" t="s">
        <v>530</v>
      </c>
      <c r="C39" s="449">
        <v>3.847489408986735E-3</v>
      </c>
      <c r="D39" s="450">
        <v>6.4593301435406699E-4</v>
      </c>
      <c r="E39" s="450">
        <v>7.5187969924812026E-3</v>
      </c>
      <c r="F39" s="450">
        <v>1.1195700850873264E-4</v>
      </c>
      <c r="G39" s="450">
        <v>0</v>
      </c>
      <c r="H39" s="450">
        <v>0</v>
      </c>
      <c r="I39" s="450">
        <v>0</v>
      </c>
      <c r="J39" s="450">
        <v>1.0703721002646738E-4</v>
      </c>
      <c r="K39" s="450">
        <v>0</v>
      </c>
      <c r="L39" s="450">
        <v>1.8838304552590266E-4</v>
      </c>
      <c r="M39" s="450">
        <v>0</v>
      </c>
      <c r="N39" s="450">
        <v>0</v>
      </c>
      <c r="O39" s="450">
        <v>0</v>
      </c>
      <c r="P39" s="450">
        <v>2.5517479473439303E-4</v>
      </c>
      <c r="Q39" s="450">
        <v>1.2709213201939622E-3</v>
      </c>
      <c r="R39" s="450">
        <v>1.160868515388473E-3</v>
      </c>
      <c r="S39" s="450">
        <v>2.6755614219717104E-5</v>
      </c>
      <c r="T39" s="450">
        <v>1.4564520827264783E-5</v>
      </c>
      <c r="U39" s="450">
        <v>8.0000000000000002E-3</v>
      </c>
      <c r="V39" s="450">
        <v>1.6147362439624963E-2</v>
      </c>
      <c r="W39" s="450">
        <v>0</v>
      </c>
      <c r="X39" s="450">
        <v>4.6996161980104959E-4</v>
      </c>
      <c r="Y39" s="450">
        <v>3.9184952978056425E-4</v>
      </c>
      <c r="Z39" s="450">
        <v>0</v>
      </c>
      <c r="AA39" s="450">
        <v>1.8935700723559296E-3</v>
      </c>
      <c r="AB39" s="450">
        <v>3.6234001519490388E-4</v>
      </c>
      <c r="AC39" s="450">
        <v>0</v>
      </c>
      <c r="AD39" s="450">
        <v>7.7005556097085488E-3</v>
      </c>
      <c r="AE39" s="450">
        <v>8.6505555344566394E-5</v>
      </c>
      <c r="AF39" s="450">
        <v>3.5231352548401165E-4</v>
      </c>
      <c r="AG39" s="450">
        <v>0</v>
      </c>
      <c r="AH39" s="450">
        <v>1.8725818932164046E-2</v>
      </c>
      <c r="AI39" s="450">
        <v>4.5125154267270026E-2</v>
      </c>
      <c r="AJ39" s="450">
        <v>2.2541874663002451E-2</v>
      </c>
      <c r="AK39" s="450">
        <v>6.6608475044585669E-2</v>
      </c>
      <c r="AL39" s="450">
        <v>9.3263505272975101E-3</v>
      </c>
      <c r="AM39" s="450">
        <v>1.3219507533526582E-3</v>
      </c>
      <c r="AN39" s="450">
        <v>1.5641045896200332E-2</v>
      </c>
      <c r="AO39" s="450">
        <v>0</v>
      </c>
      <c r="AP39" s="450">
        <v>8.6970995797095423E-3</v>
      </c>
      <c r="AQ39" s="450">
        <v>2.1887453206134526E-3</v>
      </c>
      <c r="AR39" s="450">
        <v>6.0076906600299877E-3</v>
      </c>
      <c r="AS39" s="450">
        <v>2.8632270005900166E-3</v>
      </c>
      <c r="AT39" s="450">
        <v>9.7058748575610081E-3</v>
      </c>
      <c r="AU39" s="450">
        <v>7.5076058267684806E-3</v>
      </c>
      <c r="AV39" s="450">
        <v>1.3589726167017734E-3</v>
      </c>
      <c r="AW39" s="450">
        <v>5.6497175141242938E-3</v>
      </c>
      <c r="AX39" s="450">
        <v>1.2172608745817468E-3</v>
      </c>
      <c r="AY39" s="450">
        <v>5.0503653632335615E-3</v>
      </c>
      <c r="AZ39" s="450">
        <v>1.5299704205718689E-3</v>
      </c>
      <c r="BA39" s="450">
        <v>7.4252830889177653E-4</v>
      </c>
      <c r="BB39" s="450">
        <v>7.4317476890949849E-3</v>
      </c>
      <c r="BC39" s="450">
        <v>1.6174686615446825E-3</v>
      </c>
      <c r="BD39" s="450">
        <v>1.6766020864381521E-3</v>
      </c>
      <c r="BE39" s="450">
        <v>0</v>
      </c>
      <c r="BF39" s="450">
        <v>6.4158206589425221E-4</v>
      </c>
      <c r="BG39" s="450">
        <v>2.4623955096963394E-3</v>
      </c>
      <c r="BH39" s="450">
        <v>1.1778563015312131E-3</v>
      </c>
      <c r="BI39" s="450">
        <v>2.2109365461211262E-4</v>
      </c>
      <c r="BJ39" s="450">
        <v>3.1850226253131615E-3</v>
      </c>
      <c r="BK39" s="450">
        <v>0</v>
      </c>
      <c r="BL39" s="450">
        <v>7.9632045033294439E-3</v>
      </c>
      <c r="BM39" s="450">
        <v>1.3392881193399453E-2</v>
      </c>
      <c r="BN39" s="450">
        <v>1.2285326960299835E-2</v>
      </c>
      <c r="BO39" s="450">
        <v>1.3834680373248148E-2</v>
      </c>
      <c r="BP39" s="450">
        <v>5.1628891527698902E-5</v>
      </c>
      <c r="BQ39" s="450">
        <v>1.3012785061322749E-4</v>
      </c>
      <c r="BR39" s="450">
        <v>4.7695015048599574E-3</v>
      </c>
      <c r="BS39" s="450">
        <v>0</v>
      </c>
      <c r="BT39" s="450">
        <v>6.6791548949760477E-5</v>
      </c>
      <c r="BU39" s="450">
        <v>1.8712819965830391E-6</v>
      </c>
      <c r="BV39" s="450">
        <v>0</v>
      </c>
      <c r="BW39" s="450">
        <v>0</v>
      </c>
      <c r="BX39" s="450">
        <v>0</v>
      </c>
      <c r="BY39" s="450">
        <v>0</v>
      </c>
      <c r="BZ39" s="450">
        <v>0</v>
      </c>
      <c r="CA39" s="450">
        <v>0</v>
      </c>
      <c r="CB39" s="450">
        <v>0</v>
      </c>
      <c r="CC39" s="450">
        <v>0</v>
      </c>
      <c r="CD39" s="450">
        <v>0</v>
      </c>
      <c r="CE39" s="450">
        <v>0</v>
      </c>
      <c r="CF39" s="450">
        <v>0</v>
      </c>
      <c r="CG39" s="450">
        <v>0</v>
      </c>
      <c r="CH39" s="450">
        <v>0</v>
      </c>
      <c r="CI39" s="450">
        <v>0</v>
      </c>
      <c r="CJ39" s="450">
        <v>0</v>
      </c>
      <c r="CK39" s="450">
        <v>0</v>
      </c>
      <c r="CL39" s="450">
        <v>6.2747066574637636E-5</v>
      </c>
      <c r="CM39" s="450">
        <v>5.8709801500136649E-5</v>
      </c>
      <c r="CN39" s="450">
        <v>1.0377683998195185E-3</v>
      </c>
      <c r="CO39" s="450">
        <v>1.3787141441166169E-4</v>
      </c>
      <c r="CP39" s="450">
        <v>3.3814389995449148E-5</v>
      </c>
      <c r="CQ39" s="450">
        <v>0</v>
      </c>
      <c r="CR39" s="450">
        <v>0</v>
      </c>
      <c r="CS39" s="450">
        <v>5.1819378374737017E-6</v>
      </c>
      <c r="CT39" s="450">
        <v>0</v>
      </c>
      <c r="CU39" s="450">
        <v>0</v>
      </c>
      <c r="CV39" s="450">
        <v>0</v>
      </c>
      <c r="CW39" s="450">
        <v>2.1951085664111803E-4</v>
      </c>
      <c r="CX39" s="450">
        <v>4.0448656497874427E-6</v>
      </c>
      <c r="CY39" s="450">
        <v>7.4325956482152478E-5</v>
      </c>
      <c r="CZ39" s="450">
        <v>5.2676532228631198E-5</v>
      </c>
      <c r="DA39" s="450">
        <v>6.3789342076725814E-5</v>
      </c>
      <c r="DB39" s="450">
        <v>4.978378220083364E-4</v>
      </c>
      <c r="DC39" s="450">
        <v>0</v>
      </c>
      <c r="DD39" s="450">
        <v>9.0834636289181749E-4</v>
      </c>
      <c r="DE39" s="450">
        <v>5.3674482424633761E-3</v>
      </c>
      <c r="DF39" s="451">
        <v>1.128725428027901E-3</v>
      </c>
      <c r="DG39" s="452">
        <v>3.0364870303032391E-3</v>
      </c>
      <c r="DH39" s="449">
        <v>3.1160590351548114E-4</v>
      </c>
      <c r="DI39" s="450">
        <v>6.5756600938915596E-4</v>
      </c>
      <c r="DJ39" s="450">
        <v>0</v>
      </c>
      <c r="DK39" s="450">
        <v>0</v>
      </c>
      <c r="DL39" s="450">
        <v>0</v>
      </c>
      <c r="DM39" s="450">
        <v>0</v>
      </c>
      <c r="DN39" s="450">
        <v>3.6441152673181057E-2</v>
      </c>
      <c r="DO39" s="452">
        <v>2.3270443049102274E-4</v>
      </c>
      <c r="DP39" s="452">
        <v>3.1054169562631123E-3</v>
      </c>
      <c r="DQ39" s="449">
        <v>2.4228947139478908E-2</v>
      </c>
      <c r="DR39" s="452">
        <v>2.4228947139478908E-2</v>
      </c>
      <c r="DS39" s="452">
        <v>2.5321182602175828E-2</v>
      </c>
      <c r="DT39" s="450">
        <v>2.5150540380243173E-2</v>
      </c>
      <c r="DU39" s="452">
        <v>9.2630973397300944E-3</v>
      </c>
    </row>
    <row r="40" spans="1:125" s="444" customFormat="1">
      <c r="A40" s="453" t="s">
        <v>294</v>
      </c>
      <c r="B40" s="454" t="s">
        <v>531</v>
      </c>
      <c r="C40" s="455">
        <v>0</v>
      </c>
      <c r="D40" s="456">
        <v>0</v>
      </c>
      <c r="E40" s="456">
        <v>0</v>
      </c>
      <c r="F40" s="456">
        <v>0</v>
      </c>
      <c r="G40" s="456">
        <v>0</v>
      </c>
      <c r="H40" s="456">
        <v>0</v>
      </c>
      <c r="I40" s="456">
        <v>0</v>
      </c>
      <c r="J40" s="456">
        <v>0</v>
      </c>
      <c r="K40" s="456">
        <v>0</v>
      </c>
      <c r="L40" s="456">
        <v>0</v>
      </c>
      <c r="M40" s="456">
        <v>0</v>
      </c>
      <c r="N40" s="456">
        <v>0</v>
      </c>
      <c r="O40" s="456">
        <v>0</v>
      </c>
      <c r="P40" s="456">
        <v>0</v>
      </c>
      <c r="Q40" s="456">
        <v>0</v>
      </c>
      <c r="R40" s="456">
        <v>0</v>
      </c>
      <c r="S40" s="456">
        <v>0</v>
      </c>
      <c r="T40" s="456">
        <v>0</v>
      </c>
      <c r="U40" s="456">
        <v>0</v>
      </c>
      <c r="V40" s="456">
        <v>9.4705938062316513E-5</v>
      </c>
      <c r="W40" s="456">
        <v>0</v>
      </c>
      <c r="X40" s="456">
        <v>0</v>
      </c>
      <c r="Y40" s="456">
        <v>0</v>
      </c>
      <c r="Z40" s="456">
        <v>0</v>
      </c>
      <c r="AA40" s="456">
        <v>0</v>
      </c>
      <c r="AB40" s="456">
        <v>0</v>
      </c>
      <c r="AC40" s="456">
        <v>0</v>
      </c>
      <c r="AD40" s="456">
        <v>0</v>
      </c>
      <c r="AE40" s="456">
        <v>0</v>
      </c>
      <c r="AF40" s="456">
        <v>0</v>
      </c>
      <c r="AG40" s="456">
        <v>0</v>
      </c>
      <c r="AH40" s="456">
        <v>0</v>
      </c>
      <c r="AI40" s="456">
        <v>0</v>
      </c>
      <c r="AJ40" s="456">
        <v>-8.696710903936131E-6</v>
      </c>
      <c r="AK40" s="456">
        <v>-1.8839014342769587E-5</v>
      </c>
      <c r="AL40" s="456">
        <v>0.42894038309778321</v>
      </c>
      <c r="AM40" s="456">
        <v>0.15525754149014112</v>
      </c>
      <c r="AN40" s="456">
        <v>0.11640504214957173</v>
      </c>
      <c r="AO40" s="456">
        <v>-3.8459352443021427E-3</v>
      </c>
      <c r="AP40" s="456">
        <v>0</v>
      </c>
      <c r="AQ40" s="456">
        <v>1.5094795314575534E-5</v>
      </c>
      <c r="AR40" s="456">
        <v>-4.3859201762527924E-4</v>
      </c>
      <c r="AS40" s="456">
        <v>-1.0452575556547236E-3</v>
      </c>
      <c r="AT40" s="456">
        <v>-6.5895099370537975E-4</v>
      </c>
      <c r="AU40" s="456">
        <v>-3.7525436705417768E-4</v>
      </c>
      <c r="AV40" s="456">
        <v>-1.5854680528187357E-4</v>
      </c>
      <c r="AW40" s="456">
        <v>0</v>
      </c>
      <c r="AX40" s="456">
        <v>0</v>
      </c>
      <c r="AY40" s="456">
        <v>-3.3742857300903315E-4</v>
      </c>
      <c r="AZ40" s="456">
        <v>-3.8532588369958183E-4</v>
      </c>
      <c r="BA40" s="456">
        <v>0</v>
      </c>
      <c r="BB40" s="456">
        <v>-3.3780671314068112E-4</v>
      </c>
      <c r="BC40" s="456">
        <v>0</v>
      </c>
      <c r="BD40" s="456">
        <v>0</v>
      </c>
      <c r="BE40" s="456">
        <v>0</v>
      </c>
      <c r="BF40" s="456">
        <v>-5.359097256293165E-4</v>
      </c>
      <c r="BG40" s="456">
        <v>-2.0432323936467491E-4</v>
      </c>
      <c r="BH40" s="456">
        <v>0</v>
      </c>
      <c r="BI40" s="456">
        <v>-2.5079280224657555E-4</v>
      </c>
      <c r="BJ40" s="456">
        <v>-7.7683478666174671E-5</v>
      </c>
      <c r="BK40" s="456">
        <v>0</v>
      </c>
      <c r="BL40" s="456">
        <v>0</v>
      </c>
      <c r="BM40" s="456">
        <v>-2.6397875240409221E-4</v>
      </c>
      <c r="BN40" s="456">
        <v>-7.4910530245730705E-5</v>
      </c>
      <c r="BO40" s="456">
        <v>-4.2032449050667114E-5</v>
      </c>
      <c r="BP40" s="456">
        <v>0</v>
      </c>
      <c r="BQ40" s="456">
        <v>0</v>
      </c>
      <c r="BR40" s="456">
        <v>0</v>
      </c>
      <c r="BS40" s="456">
        <v>0</v>
      </c>
      <c r="BT40" s="456">
        <v>0</v>
      </c>
      <c r="BU40" s="456">
        <v>0</v>
      </c>
      <c r="BV40" s="456">
        <v>0</v>
      </c>
      <c r="BW40" s="456">
        <v>0</v>
      </c>
      <c r="BX40" s="456">
        <v>0</v>
      </c>
      <c r="BY40" s="456">
        <v>0</v>
      </c>
      <c r="BZ40" s="456">
        <v>0</v>
      </c>
      <c r="CA40" s="456">
        <v>0</v>
      </c>
      <c r="CB40" s="456">
        <v>0</v>
      </c>
      <c r="CC40" s="456">
        <v>0</v>
      </c>
      <c r="CD40" s="456">
        <v>0</v>
      </c>
      <c r="CE40" s="456">
        <v>0</v>
      </c>
      <c r="CF40" s="456">
        <v>0</v>
      </c>
      <c r="CG40" s="456">
        <v>0</v>
      </c>
      <c r="CH40" s="456">
        <v>0</v>
      </c>
      <c r="CI40" s="456">
        <v>0</v>
      </c>
      <c r="CJ40" s="456">
        <v>0</v>
      </c>
      <c r="CK40" s="456">
        <v>0</v>
      </c>
      <c r="CL40" s="456">
        <v>0</v>
      </c>
      <c r="CM40" s="456">
        <v>0</v>
      </c>
      <c r="CN40" s="456">
        <v>0</v>
      </c>
      <c r="CO40" s="456">
        <v>0</v>
      </c>
      <c r="CP40" s="456">
        <v>0</v>
      </c>
      <c r="CQ40" s="456">
        <v>0</v>
      </c>
      <c r="CR40" s="456">
        <v>0</v>
      </c>
      <c r="CS40" s="456">
        <v>0</v>
      </c>
      <c r="CT40" s="456">
        <v>0</v>
      </c>
      <c r="CU40" s="456">
        <v>0</v>
      </c>
      <c r="CV40" s="456">
        <v>0</v>
      </c>
      <c r="CW40" s="456">
        <v>0</v>
      </c>
      <c r="CX40" s="456">
        <v>0</v>
      </c>
      <c r="CY40" s="456">
        <v>0</v>
      </c>
      <c r="CZ40" s="456">
        <v>0</v>
      </c>
      <c r="DA40" s="456">
        <v>0</v>
      </c>
      <c r="DB40" s="456">
        <v>0</v>
      </c>
      <c r="DC40" s="456">
        <v>0</v>
      </c>
      <c r="DD40" s="456">
        <v>0</v>
      </c>
      <c r="DE40" s="456">
        <v>0</v>
      </c>
      <c r="DF40" s="457">
        <v>0</v>
      </c>
      <c r="DG40" s="458">
        <v>1.6304179090309025E-3</v>
      </c>
      <c r="DH40" s="455">
        <v>0</v>
      </c>
      <c r="DI40" s="456">
        <v>-2.1172992212434139E-4</v>
      </c>
      <c r="DJ40" s="456">
        <v>0</v>
      </c>
      <c r="DK40" s="456">
        <v>0</v>
      </c>
      <c r="DL40" s="456">
        <v>-5.2613554135342504E-4</v>
      </c>
      <c r="DM40" s="456">
        <v>-1.5821188340807175E-3</v>
      </c>
      <c r="DN40" s="456">
        <v>6.9085703616107554E-3</v>
      </c>
      <c r="DO40" s="458">
        <v>-4.5229875222198784E-4</v>
      </c>
      <c r="DP40" s="458">
        <v>1.3474305346512219E-3</v>
      </c>
      <c r="DQ40" s="455">
        <v>4.0546347533342644E-3</v>
      </c>
      <c r="DR40" s="458">
        <v>4.0546347533342644E-3</v>
      </c>
      <c r="DS40" s="458">
        <v>1.762666326922617E-3</v>
      </c>
      <c r="DT40" s="456">
        <v>2.1207453293353982E-3</v>
      </c>
      <c r="DU40" s="458">
        <v>4.8018989069672016E-4</v>
      </c>
    </row>
    <row r="41" spans="1:125" s="444" customFormat="1">
      <c r="A41" s="445" t="s">
        <v>295</v>
      </c>
      <c r="B41" s="446" t="s">
        <v>532</v>
      </c>
      <c r="C41" s="440">
        <v>5.55594138481839E-5</v>
      </c>
      <c r="D41" s="441">
        <v>0</v>
      </c>
      <c r="E41" s="441">
        <v>0</v>
      </c>
      <c r="F41" s="441">
        <v>0</v>
      </c>
      <c r="G41" s="441">
        <v>0</v>
      </c>
      <c r="H41" s="441">
        <v>0</v>
      </c>
      <c r="I41" s="441">
        <v>4.8398806162781318E-4</v>
      </c>
      <c r="J41" s="441">
        <v>0</v>
      </c>
      <c r="K41" s="441">
        <v>0</v>
      </c>
      <c r="L41" s="441">
        <v>0</v>
      </c>
      <c r="M41" s="441">
        <v>0</v>
      </c>
      <c r="N41" s="441">
        <v>0</v>
      </c>
      <c r="O41" s="441">
        <v>4.2921866306334949E-4</v>
      </c>
      <c r="P41" s="441">
        <v>6.0041128172798363E-4</v>
      </c>
      <c r="Q41" s="441">
        <v>1.3686844986704208E-2</v>
      </c>
      <c r="R41" s="441">
        <v>0</v>
      </c>
      <c r="S41" s="441">
        <v>0</v>
      </c>
      <c r="T41" s="441">
        <v>0</v>
      </c>
      <c r="U41" s="441">
        <v>0</v>
      </c>
      <c r="V41" s="441">
        <v>0</v>
      </c>
      <c r="W41" s="441">
        <v>0</v>
      </c>
      <c r="X41" s="441">
        <v>0</v>
      </c>
      <c r="Y41" s="441">
        <v>0</v>
      </c>
      <c r="Z41" s="441">
        <v>0</v>
      </c>
      <c r="AA41" s="441">
        <v>0</v>
      </c>
      <c r="AB41" s="441">
        <v>0</v>
      </c>
      <c r="AC41" s="441">
        <v>0</v>
      </c>
      <c r="AD41" s="441">
        <v>0</v>
      </c>
      <c r="AE41" s="441">
        <v>1.3798691023255226E-3</v>
      </c>
      <c r="AF41" s="441">
        <v>5.6370164077441864E-3</v>
      </c>
      <c r="AG41" s="441">
        <v>0</v>
      </c>
      <c r="AH41" s="441">
        <v>0</v>
      </c>
      <c r="AI41" s="441">
        <v>1.7863358754469795E-2</v>
      </c>
      <c r="AJ41" s="441">
        <v>0</v>
      </c>
      <c r="AK41" s="441">
        <v>1.7206299766396223E-3</v>
      </c>
      <c r="AL41" s="441">
        <v>0</v>
      </c>
      <c r="AM41" s="441">
        <v>0.42104927850157681</v>
      </c>
      <c r="AN41" s="441">
        <v>8.7199395122611809E-2</v>
      </c>
      <c r="AO41" s="441">
        <v>0.51533637724267278</v>
      </c>
      <c r="AP41" s="441">
        <v>0</v>
      </c>
      <c r="AQ41" s="441">
        <v>1.0566356720202873E-4</v>
      </c>
      <c r="AR41" s="441">
        <v>0.13513734050040288</v>
      </c>
      <c r="AS41" s="441">
        <v>0.1085181003267553</v>
      </c>
      <c r="AT41" s="441">
        <v>5.5763272765664645E-2</v>
      </c>
      <c r="AU41" s="441">
        <v>4.6168879576088492E-2</v>
      </c>
      <c r="AV41" s="441">
        <v>1.1256823175013024E-2</v>
      </c>
      <c r="AW41" s="441">
        <v>7.0621468926553672E-4</v>
      </c>
      <c r="AX41" s="441">
        <v>1.5230183454482519E-3</v>
      </c>
      <c r="AY41" s="441">
        <v>3.3565845590472342E-2</v>
      </c>
      <c r="AZ41" s="441">
        <v>2.8321452451919263E-2</v>
      </c>
      <c r="BA41" s="441">
        <v>3.7126415444588825E-3</v>
      </c>
      <c r="BB41" s="441">
        <v>2.0544790099192335E-2</v>
      </c>
      <c r="BC41" s="441">
        <v>5.3270978744352042E-3</v>
      </c>
      <c r="BD41" s="441">
        <v>2.6080476900149033E-3</v>
      </c>
      <c r="BE41" s="441">
        <v>0</v>
      </c>
      <c r="BF41" s="441">
        <v>4.7144959806770581E-2</v>
      </c>
      <c r="BG41" s="441">
        <v>1.7888800081729297E-2</v>
      </c>
      <c r="BH41" s="441">
        <v>7.0671378091872791E-3</v>
      </c>
      <c r="BI41" s="441">
        <v>4.7353640950504724E-3</v>
      </c>
      <c r="BJ41" s="441">
        <v>4.6027461109708493E-3</v>
      </c>
      <c r="BK41" s="441">
        <v>0</v>
      </c>
      <c r="BL41" s="441">
        <v>1.6318108213972757E-2</v>
      </c>
      <c r="BM41" s="441">
        <v>1.2196895825364587E-2</v>
      </c>
      <c r="BN41" s="441">
        <v>1.7142429082684311E-2</v>
      </c>
      <c r="BO41" s="441">
        <v>2.4192676746448257E-2</v>
      </c>
      <c r="BP41" s="441">
        <v>0</v>
      </c>
      <c r="BQ41" s="441">
        <v>0</v>
      </c>
      <c r="BR41" s="441">
        <v>0</v>
      </c>
      <c r="BS41" s="441">
        <v>0</v>
      </c>
      <c r="BT41" s="441">
        <v>0</v>
      </c>
      <c r="BU41" s="441">
        <v>0</v>
      </c>
      <c r="BV41" s="441">
        <v>0</v>
      </c>
      <c r="BW41" s="441">
        <v>0</v>
      </c>
      <c r="BX41" s="441">
        <v>0</v>
      </c>
      <c r="BY41" s="441">
        <v>0</v>
      </c>
      <c r="BZ41" s="441">
        <v>0</v>
      </c>
      <c r="CA41" s="441">
        <v>0</v>
      </c>
      <c r="CB41" s="441">
        <v>0</v>
      </c>
      <c r="CC41" s="441">
        <v>0</v>
      </c>
      <c r="CD41" s="441">
        <v>0</v>
      </c>
      <c r="CE41" s="441">
        <v>0</v>
      </c>
      <c r="CF41" s="441">
        <v>3.5868437279112089E-3</v>
      </c>
      <c r="CG41" s="441">
        <v>0</v>
      </c>
      <c r="CH41" s="441">
        <v>0</v>
      </c>
      <c r="CI41" s="441">
        <v>0</v>
      </c>
      <c r="CJ41" s="441">
        <v>0</v>
      </c>
      <c r="CK41" s="441">
        <v>0</v>
      </c>
      <c r="CL41" s="441">
        <v>0</v>
      </c>
      <c r="CM41" s="441">
        <v>0</v>
      </c>
      <c r="CN41" s="441">
        <v>0</v>
      </c>
      <c r="CO41" s="441">
        <v>0</v>
      </c>
      <c r="CP41" s="441">
        <v>0</v>
      </c>
      <c r="CQ41" s="441">
        <v>0</v>
      </c>
      <c r="CR41" s="441">
        <v>0</v>
      </c>
      <c r="CS41" s="441">
        <v>0</v>
      </c>
      <c r="CT41" s="441">
        <v>0</v>
      </c>
      <c r="CU41" s="441">
        <v>0</v>
      </c>
      <c r="CV41" s="441">
        <v>0</v>
      </c>
      <c r="CW41" s="441">
        <v>3.9633904671312978E-4</v>
      </c>
      <c r="CX41" s="441">
        <v>0</v>
      </c>
      <c r="CY41" s="441">
        <v>0</v>
      </c>
      <c r="CZ41" s="441">
        <v>0</v>
      </c>
      <c r="DA41" s="441">
        <v>0</v>
      </c>
      <c r="DB41" s="441">
        <v>0</v>
      </c>
      <c r="DC41" s="441">
        <v>0</v>
      </c>
      <c r="DD41" s="441">
        <v>8.9345543890998434E-5</v>
      </c>
      <c r="DE41" s="441">
        <v>0</v>
      </c>
      <c r="DF41" s="442">
        <v>1.9277108433734939E-3</v>
      </c>
      <c r="DG41" s="443">
        <v>1.3286625005800697E-2</v>
      </c>
      <c r="DH41" s="440">
        <v>0</v>
      </c>
      <c r="DI41" s="441">
        <v>0</v>
      </c>
      <c r="DJ41" s="441">
        <v>0</v>
      </c>
      <c r="DK41" s="441">
        <v>0</v>
      </c>
      <c r="DL41" s="441">
        <v>0</v>
      </c>
      <c r="DM41" s="441">
        <v>0</v>
      </c>
      <c r="DN41" s="441">
        <v>4.6648409784029378E-2</v>
      </c>
      <c r="DO41" s="443">
        <v>-1.7546475920827116E-4</v>
      </c>
      <c r="DP41" s="443">
        <v>1.2926508160211923E-2</v>
      </c>
      <c r="DQ41" s="440">
        <v>3.6249172859782925E-4</v>
      </c>
      <c r="DR41" s="443">
        <v>3.6249172859782925E-4</v>
      </c>
      <c r="DS41" s="443">
        <v>9.2348387997467536E-3</v>
      </c>
      <c r="DT41" s="441">
        <v>7.8486935319120894E-3</v>
      </c>
      <c r="DU41" s="443">
        <v>2.7325446795273571E-3</v>
      </c>
    </row>
    <row r="42" spans="1:125" s="444" customFormat="1">
      <c r="A42" s="445" t="s">
        <v>296</v>
      </c>
      <c r="B42" s="446" t="s">
        <v>649</v>
      </c>
      <c r="C42" s="440">
        <v>0</v>
      </c>
      <c r="D42" s="441">
        <v>0</v>
      </c>
      <c r="E42" s="441">
        <v>0</v>
      </c>
      <c r="F42" s="441">
        <v>0</v>
      </c>
      <c r="G42" s="441">
        <v>0</v>
      </c>
      <c r="H42" s="441">
        <v>0</v>
      </c>
      <c r="I42" s="441">
        <v>0</v>
      </c>
      <c r="J42" s="441">
        <v>0</v>
      </c>
      <c r="K42" s="441">
        <v>0</v>
      </c>
      <c r="L42" s="441">
        <v>0</v>
      </c>
      <c r="M42" s="441">
        <v>0</v>
      </c>
      <c r="N42" s="441">
        <v>0</v>
      </c>
      <c r="O42" s="441">
        <v>0</v>
      </c>
      <c r="P42" s="441">
        <v>0</v>
      </c>
      <c r="Q42" s="441">
        <v>4.4971062099170969E-4</v>
      </c>
      <c r="R42" s="441">
        <v>0</v>
      </c>
      <c r="S42" s="441">
        <v>0</v>
      </c>
      <c r="T42" s="441">
        <v>0</v>
      </c>
      <c r="U42" s="441">
        <v>0</v>
      </c>
      <c r="V42" s="441">
        <v>0</v>
      </c>
      <c r="W42" s="441">
        <v>0</v>
      </c>
      <c r="X42" s="441">
        <v>0</v>
      </c>
      <c r="Y42" s="441">
        <v>0</v>
      </c>
      <c r="Z42" s="441">
        <v>0</v>
      </c>
      <c r="AA42" s="441">
        <v>0</v>
      </c>
      <c r="AB42" s="441">
        <v>0</v>
      </c>
      <c r="AC42" s="441">
        <v>0</v>
      </c>
      <c r="AD42" s="441">
        <v>0</v>
      </c>
      <c r="AE42" s="441">
        <v>0</v>
      </c>
      <c r="AF42" s="441">
        <v>0</v>
      </c>
      <c r="AG42" s="441">
        <v>0</v>
      </c>
      <c r="AH42" s="441">
        <v>0</v>
      </c>
      <c r="AI42" s="441">
        <v>1.7404512515426727E-4</v>
      </c>
      <c r="AJ42" s="441">
        <v>2.1567843041761605E-3</v>
      </c>
      <c r="AK42" s="441">
        <v>1.3187310039938712E-4</v>
      </c>
      <c r="AL42" s="441">
        <v>0</v>
      </c>
      <c r="AM42" s="441">
        <v>0</v>
      </c>
      <c r="AN42" s="441">
        <v>6.8951508243711417E-3</v>
      </c>
      <c r="AO42" s="441">
        <v>0</v>
      </c>
      <c r="AP42" s="441">
        <v>0</v>
      </c>
      <c r="AQ42" s="441">
        <v>0</v>
      </c>
      <c r="AR42" s="441">
        <v>1.4626533797084893E-2</v>
      </c>
      <c r="AS42" s="441">
        <v>7.3796980433617158E-3</v>
      </c>
      <c r="AT42" s="441">
        <v>2.2309677842135729E-2</v>
      </c>
      <c r="AU42" s="441">
        <v>2.7466604879817863E-2</v>
      </c>
      <c r="AV42" s="441">
        <v>3.9636701320468395E-3</v>
      </c>
      <c r="AW42" s="441">
        <v>0</v>
      </c>
      <c r="AX42" s="441">
        <v>1.6153224875966308E-4</v>
      </c>
      <c r="AY42" s="441">
        <v>8.7067635068232476E-3</v>
      </c>
      <c r="AZ42" s="441">
        <v>9.8598093770187103E-4</v>
      </c>
      <c r="BA42" s="441">
        <v>5.5689623166883242E-4</v>
      </c>
      <c r="BB42" s="441">
        <v>1.6583238645087983E-3</v>
      </c>
      <c r="BC42" s="441">
        <v>5.9776015752738265E-4</v>
      </c>
      <c r="BD42" s="441">
        <v>1.8628912071535022E-3</v>
      </c>
      <c r="BE42" s="441">
        <v>0</v>
      </c>
      <c r="BF42" s="441">
        <v>4.830735554968487E-4</v>
      </c>
      <c r="BG42" s="441">
        <v>1.9962080010576734E-2</v>
      </c>
      <c r="BH42" s="441">
        <v>6.9493521790341573E-2</v>
      </c>
      <c r="BI42" s="441">
        <v>5.7748342622566734E-3</v>
      </c>
      <c r="BJ42" s="441">
        <v>2.5441339263172205E-3</v>
      </c>
      <c r="BK42" s="441">
        <v>0</v>
      </c>
      <c r="BL42" s="441">
        <v>2.4228816947249827E-4</v>
      </c>
      <c r="BM42" s="441">
        <v>2.2626750206065045E-4</v>
      </c>
      <c r="BN42" s="441">
        <v>9.9075217421772869E-4</v>
      </c>
      <c r="BO42" s="441">
        <v>5.9085614094080627E-3</v>
      </c>
      <c r="BP42" s="441">
        <v>0</v>
      </c>
      <c r="BQ42" s="441">
        <v>0</v>
      </c>
      <c r="BR42" s="441">
        <v>3.2893113826620396E-5</v>
      </c>
      <c r="BS42" s="441">
        <v>0</v>
      </c>
      <c r="BT42" s="441">
        <v>0</v>
      </c>
      <c r="BU42" s="441">
        <v>0</v>
      </c>
      <c r="BV42" s="441">
        <v>0</v>
      </c>
      <c r="BW42" s="441">
        <v>0</v>
      </c>
      <c r="BX42" s="441">
        <v>0</v>
      </c>
      <c r="BY42" s="441">
        <v>0</v>
      </c>
      <c r="BZ42" s="441">
        <v>0</v>
      </c>
      <c r="CA42" s="441">
        <v>0</v>
      </c>
      <c r="CB42" s="441">
        <v>0</v>
      </c>
      <c r="CC42" s="441">
        <v>0</v>
      </c>
      <c r="CD42" s="441">
        <v>0</v>
      </c>
      <c r="CE42" s="441">
        <v>0</v>
      </c>
      <c r="CF42" s="441">
        <v>0</v>
      </c>
      <c r="CG42" s="441">
        <v>0</v>
      </c>
      <c r="CH42" s="441">
        <v>0</v>
      </c>
      <c r="CI42" s="441">
        <v>0</v>
      </c>
      <c r="CJ42" s="441">
        <v>0</v>
      </c>
      <c r="CK42" s="441">
        <v>0</v>
      </c>
      <c r="CL42" s="441">
        <v>0</v>
      </c>
      <c r="CM42" s="441">
        <v>0</v>
      </c>
      <c r="CN42" s="441">
        <v>0</v>
      </c>
      <c r="CO42" s="441">
        <v>0</v>
      </c>
      <c r="CP42" s="441">
        <v>0</v>
      </c>
      <c r="CQ42" s="441">
        <v>0</v>
      </c>
      <c r="CR42" s="441">
        <v>0</v>
      </c>
      <c r="CS42" s="441">
        <v>0</v>
      </c>
      <c r="CT42" s="441">
        <v>0</v>
      </c>
      <c r="CU42" s="441">
        <v>0</v>
      </c>
      <c r="CV42" s="441">
        <v>0</v>
      </c>
      <c r="CW42" s="441">
        <v>0</v>
      </c>
      <c r="CX42" s="441">
        <v>0</v>
      </c>
      <c r="CY42" s="441">
        <v>1.8581489120538119E-5</v>
      </c>
      <c r="CZ42" s="441">
        <v>2.2575656669413372E-5</v>
      </c>
      <c r="DA42" s="441">
        <v>0</v>
      </c>
      <c r="DB42" s="441">
        <v>9.7615259217320846E-6</v>
      </c>
      <c r="DC42" s="441">
        <v>0</v>
      </c>
      <c r="DD42" s="441">
        <v>2.9781847963666147E-5</v>
      </c>
      <c r="DE42" s="441">
        <v>4.0356753702732155E-5</v>
      </c>
      <c r="DF42" s="442">
        <v>2.2828154724159798E-4</v>
      </c>
      <c r="DG42" s="443">
        <v>2.69509821399432E-3</v>
      </c>
      <c r="DH42" s="440">
        <v>0</v>
      </c>
      <c r="DI42" s="441">
        <v>4.2219326445531688E-7</v>
      </c>
      <c r="DJ42" s="441">
        <v>0</v>
      </c>
      <c r="DK42" s="441">
        <v>0</v>
      </c>
      <c r="DL42" s="441">
        <v>0</v>
      </c>
      <c r="DM42" s="441">
        <v>0</v>
      </c>
      <c r="DN42" s="441">
        <v>1.4315055704238501E-2</v>
      </c>
      <c r="DO42" s="443">
        <v>-5.3610980465235622E-5</v>
      </c>
      <c r="DP42" s="443">
        <v>2.6120620631760309E-3</v>
      </c>
      <c r="DQ42" s="440">
        <v>1.8335490708348383E-3</v>
      </c>
      <c r="DR42" s="443">
        <v>1.8335490708348383E-3</v>
      </c>
      <c r="DS42" s="443">
        <v>1.5545242826690019E-2</v>
      </c>
      <c r="DT42" s="441">
        <v>1.3403036343866354E-2</v>
      </c>
      <c r="DU42" s="443">
        <v>4.8231693637357069E-3</v>
      </c>
    </row>
    <row r="43" spans="1:125" s="444" customFormat="1">
      <c r="A43" s="445" t="s">
        <v>297</v>
      </c>
      <c r="B43" s="446" t="s">
        <v>648</v>
      </c>
      <c r="C43" s="440">
        <v>0</v>
      </c>
      <c r="D43" s="441">
        <v>0</v>
      </c>
      <c r="E43" s="441">
        <v>0</v>
      </c>
      <c r="F43" s="441">
        <v>0</v>
      </c>
      <c r="G43" s="441">
        <v>0</v>
      </c>
      <c r="H43" s="441">
        <v>0</v>
      </c>
      <c r="I43" s="441">
        <v>0</v>
      </c>
      <c r="J43" s="441">
        <v>0</v>
      </c>
      <c r="K43" s="441">
        <v>0</v>
      </c>
      <c r="L43" s="441">
        <v>0</v>
      </c>
      <c r="M43" s="441">
        <v>0</v>
      </c>
      <c r="N43" s="441">
        <v>0</v>
      </c>
      <c r="O43" s="441">
        <v>0</v>
      </c>
      <c r="P43" s="441">
        <v>7.5051410215997954E-5</v>
      </c>
      <c r="Q43" s="441">
        <v>2.6435163460034411E-2</v>
      </c>
      <c r="R43" s="441">
        <v>0</v>
      </c>
      <c r="S43" s="441">
        <v>0</v>
      </c>
      <c r="T43" s="441">
        <v>0</v>
      </c>
      <c r="U43" s="441">
        <v>0</v>
      </c>
      <c r="V43" s="441">
        <v>2.3676484515579126E-4</v>
      </c>
      <c r="W43" s="441">
        <v>0</v>
      </c>
      <c r="X43" s="441">
        <v>0</v>
      </c>
      <c r="Y43" s="441">
        <v>0</v>
      </c>
      <c r="Z43" s="441">
        <v>0</v>
      </c>
      <c r="AA43" s="441">
        <v>0</v>
      </c>
      <c r="AB43" s="441">
        <v>0</v>
      </c>
      <c r="AC43" s="441">
        <v>0</v>
      </c>
      <c r="AD43" s="441">
        <v>0</v>
      </c>
      <c r="AE43" s="441">
        <v>6.329674781309736E-5</v>
      </c>
      <c r="AF43" s="441">
        <v>0</v>
      </c>
      <c r="AG43" s="441">
        <v>0</v>
      </c>
      <c r="AH43" s="441">
        <v>0</v>
      </c>
      <c r="AI43" s="441">
        <v>4.0821492990728145E-3</v>
      </c>
      <c r="AJ43" s="441">
        <v>1.2349329483589307E-3</v>
      </c>
      <c r="AK43" s="441">
        <v>1.9592574916480368E-3</v>
      </c>
      <c r="AL43" s="441">
        <v>0</v>
      </c>
      <c r="AM43" s="441">
        <v>0</v>
      </c>
      <c r="AN43" s="441">
        <v>7.7866678704027628E-4</v>
      </c>
      <c r="AO43" s="441">
        <v>0</v>
      </c>
      <c r="AP43" s="441">
        <v>0</v>
      </c>
      <c r="AQ43" s="441">
        <v>1.2679628064243449E-3</v>
      </c>
      <c r="AR43" s="441">
        <v>9.4032088615987192E-2</v>
      </c>
      <c r="AS43" s="441">
        <v>4.0977690190452519E-2</v>
      </c>
      <c r="AT43" s="441">
        <v>1.8388737398927477E-2</v>
      </c>
      <c r="AU43" s="441">
        <v>1.4775955513468862E-2</v>
      </c>
      <c r="AV43" s="441">
        <v>6.4098208421100311E-3</v>
      </c>
      <c r="AW43" s="441">
        <v>0</v>
      </c>
      <c r="AX43" s="441">
        <v>6.1209184262143767E-3</v>
      </c>
      <c r="AY43" s="441">
        <v>8.7897377460877651E-3</v>
      </c>
      <c r="AZ43" s="441">
        <v>2.2994888765483869E-2</v>
      </c>
      <c r="BA43" s="441">
        <v>0</v>
      </c>
      <c r="BB43" s="441">
        <v>9.3050394619660359E-3</v>
      </c>
      <c r="BC43" s="441">
        <v>4.6765941735965825E-3</v>
      </c>
      <c r="BD43" s="441">
        <v>5.5886736214605067E-4</v>
      </c>
      <c r="BE43" s="441">
        <v>0</v>
      </c>
      <c r="BF43" s="441">
        <v>4.7326112390081894E-3</v>
      </c>
      <c r="BG43" s="441">
        <v>9.8120226197844999E-3</v>
      </c>
      <c r="BH43" s="441">
        <v>3.4157832744405182E-2</v>
      </c>
      <c r="BI43" s="441">
        <v>3.8278901395529946E-3</v>
      </c>
      <c r="BJ43" s="441">
        <v>2.0003495756539978E-3</v>
      </c>
      <c r="BK43" s="441">
        <v>0</v>
      </c>
      <c r="BL43" s="441">
        <v>2.1805935252524843E-4</v>
      </c>
      <c r="BM43" s="441">
        <v>6.0338000549506787E-4</v>
      </c>
      <c r="BN43" s="441">
        <v>3.3347268302938183E-4</v>
      </c>
      <c r="BO43" s="441">
        <v>7.8060262522667499E-5</v>
      </c>
      <c r="BP43" s="441">
        <v>0</v>
      </c>
      <c r="BQ43" s="441">
        <v>0</v>
      </c>
      <c r="BR43" s="441">
        <v>0</v>
      </c>
      <c r="BS43" s="441">
        <v>0</v>
      </c>
      <c r="BT43" s="441">
        <v>0</v>
      </c>
      <c r="BU43" s="441">
        <v>0</v>
      </c>
      <c r="BV43" s="441">
        <v>0</v>
      </c>
      <c r="BW43" s="441">
        <v>0</v>
      </c>
      <c r="BX43" s="441">
        <v>0</v>
      </c>
      <c r="BY43" s="441">
        <v>0</v>
      </c>
      <c r="BZ43" s="441">
        <v>0</v>
      </c>
      <c r="CA43" s="441">
        <v>0</v>
      </c>
      <c r="CB43" s="441">
        <v>0</v>
      </c>
      <c r="CC43" s="441">
        <v>0</v>
      </c>
      <c r="CD43" s="441">
        <v>0</v>
      </c>
      <c r="CE43" s="441">
        <v>0</v>
      </c>
      <c r="CF43" s="441">
        <v>0</v>
      </c>
      <c r="CG43" s="441">
        <v>0</v>
      </c>
      <c r="CH43" s="441">
        <v>0</v>
      </c>
      <c r="CI43" s="441">
        <v>0</v>
      </c>
      <c r="CJ43" s="441">
        <v>0</v>
      </c>
      <c r="CK43" s="441">
        <v>0</v>
      </c>
      <c r="CL43" s="441">
        <v>0</v>
      </c>
      <c r="CM43" s="441">
        <v>2.6318186879371601E-5</v>
      </c>
      <c r="CN43" s="441">
        <v>0</v>
      </c>
      <c r="CO43" s="441">
        <v>0</v>
      </c>
      <c r="CP43" s="441">
        <v>0</v>
      </c>
      <c r="CQ43" s="441">
        <v>0</v>
      </c>
      <c r="CR43" s="441">
        <v>0</v>
      </c>
      <c r="CS43" s="441">
        <v>0</v>
      </c>
      <c r="CT43" s="441">
        <v>0</v>
      </c>
      <c r="CU43" s="441">
        <v>0</v>
      </c>
      <c r="CV43" s="441">
        <v>0</v>
      </c>
      <c r="CW43" s="441">
        <v>3.3536380875726367E-4</v>
      </c>
      <c r="CX43" s="441">
        <v>0</v>
      </c>
      <c r="CY43" s="441">
        <v>0</v>
      </c>
      <c r="CZ43" s="441">
        <v>0</v>
      </c>
      <c r="DA43" s="441">
        <v>0</v>
      </c>
      <c r="DB43" s="441">
        <v>0</v>
      </c>
      <c r="DC43" s="441">
        <v>0</v>
      </c>
      <c r="DD43" s="441">
        <v>0</v>
      </c>
      <c r="DE43" s="441">
        <v>0</v>
      </c>
      <c r="DF43" s="442">
        <v>3.677869372225745E-4</v>
      </c>
      <c r="DG43" s="443">
        <v>3.4344098875522039E-3</v>
      </c>
      <c r="DH43" s="440">
        <v>0</v>
      </c>
      <c r="DI43" s="441">
        <v>0</v>
      </c>
      <c r="DJ43" s="441">
        <v>0</v>
      </c>
      <c r="DK43" s="441">
        <v>0</v>
      </c>
      <c r="DL43" s="441">
        <v>0</v>
      </c>
      <c r="DM43" s="441">
        <v>0</v>
      </c>
      <c r="DN43" s="441">
        <v>3.0372813842036474E-2</v>
      </c>
      <c r="DO43" s="443">
        <v>-1.142452334805021E-4</v>
      </c>
      <c r="DP43" s="443">
        <v>3.3031352726167009E-3</v>
      </c>
      <c r="DQ43" s="440">
        <v>0</v>
      </c>
      <c r="DR43" s="443">
        <v>0</v>
      </c>
      <c r="DS43" s="443">
        <v>6.8246574125464159E-3</v>
      </c>
      <c r="DT43" s="441">
        <v>5.7584269662921345E-3</v>
      </c>
      <c r="DU43" s="443">
        <v>2.01405103984173E-3</v>
      </c>
    </row>
    <row r="44" spans="1:125" s="444" customFormat="1">
      <c r="A44" s="447" t="s">
        <v>298</v>
      </c>
      <c r="B44" s="448" t="s">
        <v>535</v>
      </c>
      <c r="C44" s="449">
        <v>0</v>
      </c>
      <c r="D44" s="450">
        <v>0</v>
      </c>
      <c r="E44" s="450">
        <v>0</v>
      </c>
      <c r="F44" s="450">
        <v>0</v>
      </c>
      <c r="G44" s="450">
        <v>0</v>
      </c>
      <c r="H44" s="450">
        <v>0</v>
      </c>
      <c r="I44" s="450">
        <v>0</v>
      </c>
      <c r="J44" s="450">
        <v>0</v>
      </c>
      <c r="K44" s="450">
        <v>0</v>
      </c>
      <c r="L44" s="450">
        <v>0</v>
      </c>
      <c r="M44" s="450">
        <v>0</v>
      </c>
      <c r="N44" s="450">
        <v>0</v>
      </c>
      <c r="O44" s="450">
        <v>0</v>
      </c>
      <c r="P44" s="450">
        <v>0</v>
      </c>
      <c r="Q44" s="450">
        <v>0</v>
      </c>
      <c r="R44" s="450">
        <v>9.2869481231077842E-6</v>
      </c>
      <c r="S44" s="450">
        <v>0</v>
      </c>
      <c r="T44" s="450">
        <v>-9.6125837459947567E-4</v>
      </c>
      <c r="U44" s="450">
        <v>0</v>
      </c>
      <c r="V44" s="450">
        <v>4.8205322473719101E-2</v>
      </c>
      <c r="W44" s="450">
        <v>0</v>
      </c>
      <c r="X44" s="450">
        <v>1.0182501762356073E-3</v>
      </c>
      <c r="Y44" s="450">
        <v>0</v>
      </c>
      <c r="Z44" s="450">
        <v>0</v>
      </c>
      <c r="AA44" s="450">
        <v>0</v>
      </c>
      <c r="AB44" s="450">
        <v>6.0428963824440416E-3</v>
      </c>
      <c r="AC44" s="450">
        <v>0</v>
      </c>
      <c r="AD44" s="450">
        <v>0</v>
      </c>
      <c r="AE44" s="450">
        <v>6.4351693609982321E-4</v>
      </c>
      <c r="AF44" s="450">
        <v>-3.3553669093715399E-5</v>
      </c>
      <c r="AG44" s="450">
        <v>0</v>
      </c>
      <c r="AH44" s="450">
        <v>2.5277276244518956E-3</v>
      </c>
      <c r="AI44" s="450">
        <v>0</v>
      </c>
      <c r="AJ44" s="450">
        <v>3.0986380950724438E-2</v>
      </c>
      <c r="AK44" s="450">
        <v>1.413554042852478E-2</v>
      </c>
      <c r="AL44" s="450">
        <v>2.5970299160628454E-2</v>
      </c>
      <c r="AM44" s="450">
        <v>3.0818972382378237E-2</v>
      </c>
      <c r="AN44" s="450">
        <v>2.1892950244320809E-3</v>
      </c>
      <c r="AO44" s="450">
        <v>-3.5996438247162913E-4</v>
      </c>
      <c r="AP44" s="450">
        <v>0.1945819982522575</v>
      </c>
      <c r="AQ44" s="450">
        <v>0.53018959062915105</v>
      </c>
      <c r="AR44" s="450">
        <v>-1.0199814363378587E-3</v>
      </c>
      <c r="AS44" s="450">
        <v>2.2591340235826877E-2</v>
      </c>
      <c r="AT44" s="450">
        <v>-2.9124905799132807E-5</v>
      </c>
      <c r="AU44" s="450">
        <v>7.8828601938226578E-4</v>
      </c>
      <c r="AV44" s="450">
        <v>2.0044846096351158E-2</v>
      </c>
      <c r="AW44" s="450">
        <v>2.3305084745762712E-2</v>
      </c>
      <c r="AX44" s="450">
        <v>1.3430252682589131E-2</v>
      </c>
      <c r="AY44" s="450">
        <v>1.6749733099530366E-2</v>
      </c>
      <c r="AZ44" s="450">
        <v>1.2239763364574952E-3</v>
      </c>
      <c r="BA44" s="450">
        <v>7.4252830889177653E-4</v>
      </c>
      <c r="BB44" s="450">
        <v>6.37226299788103E-2</v>
      </c>
      <c r="BC44" s="450">
        <v>2.4437841734207704E-3</v>
      </c>
      <c r="BD44" s="450">
        <v>0</v>
      </c>
      <c r="BE44" s="450">
        <v>0</v>
      </c>
      <c r="BF44" s="450">
        <v>-4.3778540966901914E-4</v>
      </c>
      <c r="BG44" s="450">
        <v>5.7000174275704165E-3</v>
      </c>
      <c r="BH44" s="450">
        <v>0</v>
      </c>
      <c r="BI44" s="450">
        <v>-1.2539640112328777E-4</v>
      </c>
      <c r="BJ44" s="450">
        <v>7.7100852576178361E-3</v>
      </c>
      <c r="BK44" s="450">
        <v>0</v>
      </c>
      <c r="BL44" s="450">
        <v>9.89343358679368E-5</v>
      </c>
      <c r="BM44" s="450">
        <v>0</v>
      </c>
      <c r="BN44" s="450">
        <v>-4.8329374352084322E-6</v>
      </c>
      <c r="BO44" s="450">
        <v>0</v>
      </c>
      <c r="BP44" s="450">
        <v>0</v>
      </c>
      <c r="BQ44" s="450">
        <v>0</v>
      </c>
      <c r="BR44" s="450">
        <v>1.6446556913310198E-5</v>
      </c>
      <c r="BS44" s="450">
        <v>0</v>
      </c>
      <c r="BT44" s="450">
        <v>0</v>
      </c>
      <c r="BU44" s="450">
        <v>0</v>
      </c>
      <c r="BV44" s="450">
        <v>0</v>
      </c>
      <c r="BW44" s="450">
        <v>0</v>
      </c>
      <c r="BX44" s="450">
        <v>0</v>
      </c>
      <c r="BY44" s="450">
        <v>0</v>
      </c>
      <c r="BZ44" s="450">
        <v>0</v>
      </c>
      <c r="CA44" s="450">
        <v>0</v>
      </c>
      <c r="CB44" s="450">
        <v>0</v>
      </c>
      <c r="CC44" s="450">
        <v>0</v>
      </c>
      <c r="CD44" s="450">
        <v>0</v>
      </c>
      <c r="CE44" s="450">
        <v>0</v>
      </c>
      <c r="CF44" s="450">
        <v>0</v>
      </c>
      <c r="CG44" s="450">
        <v>0</v>
      </c>
      <c r="CH44" s="450">
        <v>0</v>
      </c>
      <c r="CI44" s="450">
        <v>0</v>
      </c>
      <c r="CJ44" s="450">
        <v>0</v>
      </c>
      <c r="CK44" s="450">
        <v>0</v>
      </c>
      <c r="CL44" s="450">
        <v>1.8824119972391291E-4</v>
      </c>
      <c r="CM44" s="450">
        <v>0</v>
      </c>
      <c r="CN44" s="450">
        <v>0</v>
      </c>
      <c r="CO44" s="450">
        <v>1.0060886997607745E-4</v>
      </c>
      <c r="CP44" s="450">
        <v>0</v>
      </c>
      <c r="CQ44" s="450">
        <v>0</v>
      </c>
      <c r="CR44" s="450">
        <v>0</v>
      </c>
      <c r="CS44" s="450">
        <v>0</v>
      </c>
      <c r="CT44" s="450">
        <v>0</v>
      </c>
      <c r="CU44" s="450">
        <v>0</v>
      </c>
      <c r="CV44" s="450">
        <v>0</v>
      </c>
      <c r="CW44" s="450">
        <v>0</v>
      </c>
      <c r="CX44" s="450">
        <v>0</v>
      </c>
      <c r="CY44" s="450">
        <v>0</v>
      </c>
      <c r="CZ44" s="450">
        <v>0</v>
      </c>
      <c r="DA44" s="450">
        <v>0</v>
      </c>
      <c r="DB44" s="450">
        <v>0</v>
      </c>
      <c r="DC44" s="450">
        <v>0</v>
      </c>
      <c r="DD44" s="450">
        <v>0</v>
      </c>
      <c r="DE44" s="450">
        <v>0</v>
      </c>
      <c r="DF44" s="451">
        <v>1.0399492707672796E-3</v>
      </c>
      <c r="DG44" s="452">
        <v>4.6688247135581009E-3</v>
      </c>
      <c r="DH44" s="449">
        <v>0</v>
      </c>
      <c r="DI44" s="450">
        <v>7.0801810449156637E-4</v>
      </c>
      <c r="DJ44" s="450">
        <v>0</v>
      </c>
      <c r="DK44" s="450">
        <v>0</v>
      </c>
      <c r="DL44" s="450">
        <v>0</v>
      </c>
      <c r="DM44" s="450">
        <v>-2.5630605381165919E-3</v>
      </c>
      <c r="DN44" s="450">
        <v>-2.8038837368519327E-2</v>
      </c>
      <c r="DO44" s="452">
        <v>6.9881561872807128E-5</v>
      </c>
      <c r="DP44" s="452">
        <v>4.6152010280054662E-3</v>
      </c>
      <c r="DQ44" s="449">
        <v>1.0274992816073015E-2</v>
      </c>
      <c r="DR44" s="452">
        <v>1.0274992816073015E-2</v>
      </c>
      <c r="DS44" s="452">
        <v>3.2180497812897679E-3</v>
      </c>
      <c r="DT44" s="450">
        <v>4.3205706942568128E-3</v>
      </c>
      <c r="DU44" s="452">
        <v>1.6103601603299862E-3</v>
      </c>
    </row>
    <row r="45" spans="1:125" s="444" customFormat="1">
      <c r="A45" s="453" t="s">
        <v>299</v>
      </c>
      <c r="B45" s="454" t="s">
        <v>536</v>
      </c>
      <c r="C45" s="455">
        <v>0</v>
      </c>
      <c r="D45" s="456">
        <v>0</v>
      </c>
      <c r="E45" s="456">
        <v>0</v>
      </c>
      <c r="F45" s="456">
        <v>0</v>
      </c>
      <c r="G45" s="456">
        <v>0</v>
      </c>
      <c r="H45" s="456">
        <v>0</v>
      </c>
      <c r="I45" s="456">
        <v>1.6132935387593774E-4</v>
      </c>
      <c r="J45" s="456">
        <v>1.4814922933208781E-3</v>
      </c>
      <c r="K45" s="456">
        <v>8.1076161953770045E-4</v>
      </c>
      <c r="L45" s="456">
        <v>0</v>
      </c>
      <c r="M45" s="456">
        <v>0</v>
      </c>
      <c r="N45" s="456">
        <v>0</v>
      </c>
      <c r="O45" s="456">
        <v>0</v>
      </c>
      <c r="P45" s="456">
        <v>1.215832845499167E-3</v>
      </c>
      <c r="Q45" s="456">
        <v>1.0568199593305178E-2</v>
      </c>
      <c r="R45" s="456">
        <v>0</v>
      </c>
      <c r="S45" s="456">
        <v>1.0702245687886842E-4</v>
      </c>
      <c r="T45" s="456">
        <v>2.0972909991261285E-3</v>
      </c>
      <c r="U45" s="456">
        <v>0</v>
      </c>
      <c r="V45" s="456">
        <v>6.1558859740505731E-4</v>
      </c>
      <c r="W45" s="456">
        <v>0</v>
      </c>
      <c r="X45" s="456">
        <v>0</v>
      </c>
      <c r="Y45" s="456">
        <v>0</v>
      </c>
      <c r="Z45" s="456">
        <v>0</v>
      </c>
      <c r="AA45" s="456">
        <v>1.8833068199312361E-3</v>
      </c>
      <c r="AB45" s="456">
        <v>3.5532698264274442E-3</v>
      </c>
      <c r="AC45" s="456">
        <v>0</v>
      </c>
      <c r="AD45" s="456">
        <v>0</v>
      </c>
      <c r="AE45" s="456">
        <v>2.0613640871132042E-3</v>
      </c>
      <c r="AF45" s="456">
        <v>7.3818072006173871E-4</v>
      </c>
      <c r="AG45" s="456">
        <v>4.8543689320388345E-3</v>
      </c>
      <c r="AH45" s="456">
        <v>2.2697962342017024E-3</v>
      </c>
      <c r="AI45" s="456">
        <v>3.6391253441346794E-4</v>
      </c>
      <c r="AJ45" s="456">
        <v>1.8871862661541405E-3</v>
      </c>
      <c r="AK45" s="456">
        <v>3.5103363392027329E-3</v>
      </c>
      <c r="AL45" s="456">
        <v>0</v>
      </c>
      <c r="AM45" s="456">
        <v>2.2616506864587649E-3</v>
      </c>
      <c r="AN45" s="456">
        <v>1.6927538848701657E-4</v>
      </c>
      <c r="AO45" s="456">
        <v>0</v>
      </c>
      <c r="AP45" s="456">
        <v>1.8309683325704298E-3</v>
      </c>
      <c r="AQ45" s="456">
        <v>2.8876343436782997E-2</v>
      </c>
      <c r="AR45" s="456">
        <v>5.6649768974204671E-2</v>
      </c>
      <c r="AS45" s="456">
        <v>3.6901485224131371E-2</v>
      </c>
      <c r="AT45" s="456">
        <v>3.2121130483218595E-2</v>
      </c>
      <c r="AU45" s="456">
        <v>1.5498760905043017E-2</v>
      </c>
      <c r="AV45" s="456">
        <v>2.09961269280424E-2</v>
      </c>
      <c r="AW45" s="456">
        <v>2.4717514124293787E-2</v>
      </c>
      <c r="AX45" s="456">
        <v>6.4537902388369678E-2</v>
      </c>
      <c r="AY45" s="456">
        <v>5.9509124400511121E-2</v>
      </c>
      <c r="AZ45" s="456">
        <v>3.2129378832009246E-2</v>
      </c>
      <c r="BA45" s="456">
        <v>2.0419528494523855E-2</v>
      </c>
      <c r="BB45" s="456">
        <v>5.0732426373491388E-2</v>
      </c>
      <c r="BC45" s="456">
        <v>5.0932681657553755E-2</v>
      </c>
      <c r="BD45" s="456">
        <v>2.2540983606557378E-2</v>
      </c>
      <c r="BE45" s="456">
        <v>0</v>
      </c>
      <c r="BF45" s="456">
        <v>8.9444088009963396E-3</v>
      </c>
      <c r="BG45" s="456">
        <v>2.7319219004465062E-2</v>
      </c>
      <c r="BH45" s="456">
        <v>3.4157832744405182E-2</v>
      </c>
      <c r="BI45" s="456">
        <v>1.7459798903771463E-2</v>
      </c>
      <c r="BJ45" s="456">
        <v>2.1693111417529276E-2</v>
      </c>
      <c r="BK45" s="456">
        <v>0</v>
      </c>
      <c r="BL45" s="456">
        <v>5.7038673229983967E-3</v>
      </c>
      <c r="BM45" s="456">
        <v>7.5691866760765215E-3</v>
      </c>
      <c r="BN45" s="456">
        <v>3.0133364908524578E-3</v>
      </c>
      <c r="BO45" s="456">
        <v>2.3772352255941587E-2</v>
      </c>
      <c r="BP45" s="456">
        <v>5.0768410002237255E-4</v>
      </c>
      <c r="BQ45" s="456">
        <v>0</v>
      </c>
      <c r="BR45" s="456">
        <v>1.9735868295972238E-4</v>
      </c>
      <c r="BS45" s="456">
        <v>0</v>
      </c>
      <c r="BT45" s="456">
        <v>1.1515784301682839E-5</v>
      </c>
      <c r="BU45" s="456">
        <v>0</v>
      </c>
      <c r="BV45" s="456">
        <v>0</v>
      </c>
      <c r="BW45" s="456">
        <v>0</v>
      </c>
      <c r="BX45" s="456">
        <v>0</v>
      </c>
      <c r="BY45" s="456">
        <v>0</v>
      </c>
      <c r="BZ45" s="456">
        <v>0</v>
      </c>
      <c r="CA45" s="456">
        <v>0</v>
      </c>
      <c r="CB45" s="456">
        <v>0</v>
      </c>
      <c r="CC45" s="456">
        <v>0</v>
      </c>
      <c r="CD45" s="456">
        <v>0</v>
      </c>
      <c r="CE45" s="456">
        <v>0</v>
      </c>
      <c r="CF45" s="456">
        <v>4.5117531168694446E-5</v>
      </c>
      <c r="CG45" s="456">
        <v>0</v>
      </c>
      <c r="CH45" s="456">
        <v>0</v>
      </c>
      <c r="CI45" s="456">
        <v>0</v>
      </c>
      <c r="CJ45" s="456">
        <v>0</v>
      </c>
      <c r="CK45" s="456">
        <v>0</v>
      </c>
      <c r="CL45" s="456">
        <v>3.1373533287318821E-4</v>
      </c>
      <c r="CM45" s="456">
        <v>1.9030073589699467E-4</v>
      </c>
      <c r="CN45" s="456">
        <v>0</v>
      </c>
      <c r="CO45" s="456">
        <v>1.6395519551657065E-4</v>
      </c>
      <c r="CP45" s="456">
        <v>2.3176946476047436E-3</v>
      </c>
      <c r="CQ45" s="456">
        <v>0</v>
      </c>
      <c r="CR45" s="456">
        <v>1.5133083831464009E-4</v>
      </c>
      <c r="CS45" s="456">
        <v>3.6791758646063282E-4</v>
      </c>
      <c r="CT45" s="456">
        <v>2.3378445073642102E-4</v>
      </c>
      <c r="CU45" s="456">
        <v>0</v>
      </c>
      <c r="CV45" s="456">
        <v>0</v>
      </c>
      <c r="CW45" s="456">
        <v>1.5975512344436923E-3</v>
      </c>
      <c r="CX45" s="456">
        <v>3.2358925198299542E-5</v>
      </c>
      <c r="CY45" s="456">
        <v>7.2467807570098669E-4</v>
      </c>
      <c r="CZ45" s="456">
        <v>3.3487224059629837E-4</v>
      </c>
      <c r="DA45" s="456">
        <v>6.6340915759794858E-4</v>
      </c>
      <c r="DB45" s="456">
        <v>0</v>
      </c>
      <c r="DC45" s="456">
        <v>0</v>
      </c>
      <c r="DD45" s="456">
        <v>4.0205494750949295E-4</v>
      </c>
      <c r="DE45" s="456">
        <v>1.0492755962710359E-3</v>
      </c>
      <c r="DF45" s="457">
        <v>1.1794546607482562E-3</v>
      </c>
      <c r="DG45" s="458">
        <v>7.144208077575826E-3</v>
      </c>
      <c r="DH45" s="455">
        <v>1.3455709469986686E-4</v>
      </c>
      <c r="DI45" s="456">
        <v>4.2008229813304029E-5</v>
      </c>
      <c r="DJ45" s="456">
        <v>0</v>
      </c>
      <c r="DK45" s="456">
        <v>0</v>
      </c>
      <c r="DL45" s="456">
        <v>0</v>
      </c>
      <c r="DM45" s="456">
        <v>7.0067264573991028E-7</v>
      </c>
      <c r="DN45" s="456">
        <v>-1.4097217900043568E-2</v>
      </c>
      <c r="DO45" s="458">
        <v>7.8660652560345708E-5</v>
      </c>
      <c r="DP45" s="458">
        <v>7.0464809351719468E-3</v>
      </c>
      <c r="DQ45" s="455">
        <v>1.6081451232340062E-4</v>
      </c>
      <c r="DR45" s="458">
        <v>1.6081451232340062E-4</v>
      </c>
      <c r="DS45" s="458">
        <v>1.4017859016958402E-2</v>
      </c>
      <c r="DT45" s="456">
        <v>1.1852944083824838E-2</v>
      </c>
      <c r="DU45" s="458">
        <v>4.3457409007598103E-3</v>
      </c>
    </row>
    <row r="46" spans="1:125" s="444" customFormat="1">
      <c r="A46" s="445" t="s">
        <v>300</v>
      </c>
      <c r="B46" s="446" t="s">
        <v>647</v>
      </c>
      <c r="C46" s="440">
        <v>0</v>
      </c>
      <c r="D46" s="441">
        <v>0</v>
      </c>
      <c r="E46" s="441">
        <v>0</v>
      </c>
      <c r="F46" s="441">
        <v>0</v>
      </c>
      <c r="G46" s="441">
        <v>0</v>
      </c>
      <c r="H46" s="441">
        <v>0</v>
      </c>
      <c r="I46" s="441">
        <v>0</v>
      </c>
      <c r="J46" s="441">
        <v>0</v>
      </c>
      <c r="K46" s="441">
        <v>0</v>
      </c>
      <c r="L46" s="441">
        <v>0</v>
      </c>
      <c r="M46" s="441">
        <v>0</v>
      </c>
      <c r="N46" s="441">
        <v>0</v>
      </c>
      <c r="O46" s="441">
        <v>0</v>
      </c>
      <c r="P46" s="441">
        <v>4.5030846129598775E-4</v>
      </c>
      <c r="Q46" s="441">
        <v>9.5807914906929459E-4</v>
      </c>
      <c r="R46" s="441">
        <v>0</v>
      </c>
      <c r="S46" s="441">
        <v>0</v>
      </c>
      <c r="T46" s="441">
        <v>0</v>
      </c>
      <c r="U46" s="441">
        <v>0</v>
      </c>
      <c r="V46" s="441">
        <v>0</v>
      </c>
      <c r="W46" s="441">
        <v>0</v>
      </c>
      <c r="X46" s="441">
        <v>0</v>
      </c>
      <c r="Y46" s="441">
        <v>0</v>
      </c>
      <c r="Z46" s="441">
        <v>0</v>
      </c>
      <c r="AA46" s="441">
        <v>0</v>
      </c>
      <c r="AB46" s="441">
        <v>0</v>
      </c>
      <c r="AC46" s="441">
        <v>0</v>
      </c>
      <c r="AD46" s="441">
        <v>0</v>
      </c>
      <c r="AE46" s="441">
        <v>0</v>
      </c>
      <c r="AF46" s="441">
        <v>0</v>
      </c>
      <c r="AG46" s="441">
        <v>0</v>
      </c>
      <c r="AH46" s="441">
        <v>0</v>
      </c>
      <c r="AI46" s="441">
        <v>2.84801113888801E-4</v>
      </c>
      <c r="AJ46" s="441">
        <v>0</v>
      </c>
      <c r="AK46" s="441">
        <v>0</v>
      </c>
      <c r="AL46" s="441">
        <v>0</v>
      </c>
      <c r="AM46" s="441">
        <v>0</v>
      </c>
      <c r="AN46" s="441">
        <v>5.642512949567219E-5</v>
      </c>
      <c r="AO46" s="441">
        <v>0</v>
      </c>
      <c r="AP46" s="441">
        <v>0</v>
      </c>
      <c r="AQ46" s="441">
        <v>0</v>
      </c>
      <c r="AR46" s="441">
        <v>2.0654624085841639E-2</v>
      </c>
      <c r="AS46" s="441">
        <v>1.0572375849458953E-3</v>
      </c>
      <c r="AT46" s="441">
        <v>5.0240462503504089E-4</v>
      </c>
      <c r="AU46" s="441">
        <v>1.9140491205447987E-4</v>
      </c>
      <c r="AV46" s="441">
        <v>0</v>
      </c>
      <c r="AW46" s="441">
        <v>0</v>
      </c>
      <c r="AX46" s="441">
        <v>1.7307026652821045E-5</v>
      </c>
      <c r="AY46" s="441">
        <v>0</v>
      </c>
      <c r="AZ46" s="441">
        <v>0</v>
      </c>
      <c r="BA46" s="441">
        <v>0</v>
      </c>
      <c r="BB46" s="441">
        <v>0</v>
      </c>
      <c r="BC46" s="441">
        <v>1.2306826772622584E-4</v>
      </c>
      <c r="BD46" s="441">
        <v>0</v>
      </c>
      <c r="BE46" s="441">
        <v>0</v>
      </c>
      <c r="BF46" s="441">
        <v>0</v>
      </c>
      <c r="BG46" s="441">
        <v>0</v>
      </c>
      <c r="BH46" s="441">
        <v>0</v>
      </c>
      <c r="BI46" s="441">
        <v>1.9139450697764975E-4</v>
      </c>
      <c r="BJ46" s="441">
        <v>5.9233652482958187E-3</v>
      </c>
      <c r="BK46" s="441">
        <v>0</v>
      </c>
      <c r="BL46" s="441">
        <v>7.4073550611979538E-2</v>
      </c>
      <c r="BM46" s="441">
        <v>8.8906966345402724E-2</v>
      </c>
      <c r="BN46" s="441">
        <v>3.0041539097255616E-2</v>
      </c>
      <c r="BO46" s="441">
        <v>6.5648680781563371E-2</v>
      </c>
      <c r="BP46" s="441">
        <v>0</v>
      </c>
      <c r="BQ46" s="441">
        <v>0</v>
      </c>
      <c r="BR46" s="441">
        <v>0</v>
      </c>
      <c r="BS46" s="441">
        <v>0</v>
      </c>
      <c r="BT46" s="441">
        <v>0</v>
      </c>
      <c r="BU46" s="441">
        <v>0</v>
      </c>
      <c r="BV46" s="441">
        <v>0</v>
      </c>
      <c r="BW46" s="441">
        <v>9.5547487101089239E-5</v>
      </c>
      <c r="BX46" s="441">
        <v>5.9132758957134661E-6</v>
      </c>
      <c r="BY46" s="441">
        <v>8.1712698153293023E-5</v>
      </c>
      <c r="BZ46" s="441">
        <v>0</v>
      </c>
      <c r="CA46" s="441">
        <v>0</v>
      </c>
      <c r="CB46" s="441">
        <v>7.0422535211267607E-3</v>
      </c>
      <c r="CC46" s="441">
        <v>0</v>
      </c>
      <c r="CD46" s="441">
        <v>0</v>
      </c>
      <c r="CE46" s="441">
        <v>0</v>
      </c>
      <c r="CF46" s="441">
        <v>0</v>
      </c>
      <c r="CG46" s="441">
        <v>0</v>
      </c>
      <c r="CH46" s="441">
        <v>0</v>
      </c>
      <c r="CI46" s="441">
        <v>0</v>
      </c>
      <c r="CJ46" s="441">
        <v>0</v>
      </c>
      <c r="CK46" s="441">
        <v>0</v>
      </c>
      <c r="CL46" s="441">
        <v>0</v>
      </c>
      <c r="CM46" s="441">
        <v>0</v>
      </c>
      <c r="CN46" s="441">
        <v>0</v>
      </c>
      <c r="CO46" s="441">
        <v>0</v>
      </c>
      <c r="CP46" s="441">
        <v>0</v>
      </c>
      <c r="CQ46" s="441">
        <v>0</v>
      </c>
      <c r="CR46" s="441">
        <v>0</v>
      </c>
      <c r="CS46" s="441">
        <v>0</v>
      </c>
      <c r="CT46" s="441">
        <v>0</v>
      </c>
      <c r="CU46" s="441">
        <v>8.3218907335746685E-5</v>
      </c>
      <c r="CV46" s="441">
        <v>0</v>
      </c>
      <c r="CW46" s="441">
        <v>1.8292571386759838E-4</v>
      </c>
      <c r="CX46" s="441">
        <v>0</v>
      </c>
      <c r="CY46" s="441">
        <v>0</v>
      </c>
      <c r="CZ46" s="441">
        <v>0</v>
      </c>
      <c r="DA46" s="441">
        <v>0</v>
      </c>
      <c r="DB46" s="441">
        <v>0</v>
      </c>
      <c r="DC46" s="441">
        <v>0</v>
      </c>
      <c r="DD46" s="441">
        <v>0</v>
      </c>
      <c r="DE46" s="441">
        <v>0</v>
      </c>
      <c r="DF46" s="442">
        <v>2.6632847178186431E-4</v>
      </c>
      <c r="DG46" s="443">
        <v>5.2791805185548497E-3</v>
      </c>
      <c r="DH46" s="440">
        <v>0</v>
      </c>
      <c r="DI46" s="441">
        <v>6.121802334602094E-5</v>
      </c>
      <c r="DJ46" s="441">
        <v>7.727563213398976E-6</v>
      </c>
      <c r="DK46" s="441">
        <v>0</v>
      </c>
      <c r="DL46" s="441">
        <v>6.9046658970265744E-6</v>
      </c>
      <c r="DM46" s="441">
        <v>3.8186659192825112E-4</v>
      </c>
      <c r="DN46" s="441">
        <v>1.1576523308645049E-2</v>
      </c>
      <c r="DO46" s="443">
        <v>5.5952071315245907E-5</v>
      </c>
      <c r="DP46" s="443">
        <v>5.2057603969368777E-3</v>
      </c>
      <c r="DQ46" s="440">
        <v>2.1881318889905329E-4</v>
      </c>
      <c r="DR46" s="443">
        <v>2.1881318889905329E-4</v>
      </c>
      <c r="DS46" s="443">
        <v>1.7661565136402841E-2</v>
      </c>
      <c r="DT46" s="441">
        <v>1.4936447658901446E-2</v>
      </c>
      <c r="DU46" s="443">
        <v>5.4487446922747047E-3</v>
      </c>
    </row>
    <row r="47" spans="1:125" s="444" customFormat="1">
      <c r="A47" s="445" t="s">
        <v>301</v>
      </c>
      <c r="B47" s="446" t="s">
        <v>646</v>
      </c>
      <c r="C47" s="440">
        <v>3.34745468435308E-3</v>
      </c>
      <c r="D47" s="441">
        <v>1.0047846889952154E-3</v>
      </c>
      <c r="E47" s="441">
        <v>0</v>
      </c>
      <c r="F47" s="441">
        <v>8.9565606806986115E-4</v>
      </c>
      <c r="G47" s="441">
        <v>0</v>
      </c>
      <c r="H47" s="441">
        <v>0</v>
      </c>
      <c r="I47" s="441">
        <v>1.9359522465112527E-3</v>
      </c>
      <c r="J47" s="441">
        <v>4.5125914681612951E-3</v>
      </c>
      <c r="K47" s="441">
        <v>4.9737743435312808E-2</v>
      </c>
      <c r="L47" s="441">
        <v>6.2794348508634219E-5</v>
      </c>
      <c r="M47" s="441">
        <v>0</v>
      </c>
      <c r="N47" s="441">
        <v>1.947072090344145E-4</v>
      </c>
      <c r="O47" s="441">
        <v>1.6055957396073444E-3</v>
      </c>
      <c r="P47" s="441">
        <v>1.4139685684694016E-2</v>
      </c>
      <c r="Q47" s="441">
        <v>4.92628656342875E-2</v>
      </c>
      <c r="R47" s="441">
        <v>5.1078214677092819E-4</v>
      </c>
      <c r="S47" s="441">
        <v>1.7837076146478069E-3</v>
      </c>
      <c r="T47" s="441">
        <v>4.9519370812700267E-4</v>
      </c>
      <c r="U47" s="441">
        <v>0</v>
      </c>
      <c r="V47" s="441">
        <v>1.2264418979069987E-2</v>
      </c>
      <c r="W47" s="441">
        <v>0</v>
      </c>
      <c r="X47" s="441">
        <v>8.615963029685909E-3</v>
      </c>
      <c r="Y47" s="441">
        <v>1.9592476489028211E-3</v>
      </c>
      <c r="Z47" s="441">
        <v>0</v>
      </c>
      <c r="AA47" s="441">
        <v>2.0793349412428799E-2</v>
      </c>
      <c r="AB47" s="441">
        <v>1.2144234702822746E-2</v>
      </c>
      <c r="AC47" s="441">
        <v>0</v>
      </c>
      <c r="AD47" s="441">
        <v>1.1697046495759821E-3</v>
      </c>
      <c r="AE47" s="441">
        <v>2.0550344123318942E-3</v>
      </c>
      <c r="AF47" s="441">
        <v>3.4509948662886286E-2</v>
      </c>
      <c r="AG47" s="441">
        <v>2.4271844660194174E-2</v>
      </c>
      <c r="AH47" s="441">
        <v>4.5395924684034049E-3</v>
      </c>
      <c r="AI47" s="441">
        <v>1.2104047340274041E-2</v>
      </c>
      <c r="AJ47" s="441">
        <v>1.7106430348042372E-2</v>
      </c>
      <c r="AK47" s="441">
        <v>9.3881088141468446E-3</v>
      </c>
      <c r="AL47" s="441">
        <v>2.1522347370686563E-4</v>
      </c>
      <c r="AM47" s="441">
        <v>1.7519829261300289E-4</v>
      </c>
      <c r="AN47" s="441">
        <v>1.3180910250189025E-2</v>
      </c>
      <c r="AO47" s="441">
        <v>2.4629141958585151E-4</v>
      </c>
      <c r="AP47" s="441">
        <v>1.664516665973118E-4</v>
      </c>
      <c r="AQ47" s="441">
        <v>4.2114478927665743E-3</v>
      </c>
      <c r="AR47" s="441">
        <v>5.1947654552687142E-2</v>
      </c>
      <c r="AS47" s="441">
        <v>6.6833588408123659E-2</v>
      </c>
      <c r="AT47" s="441">
        <v>3.4760575071265003E-2</v>
      </c>
      <c r="AU47" s="441">
        <v>2.9456208570910483E-2</v>
      </c>
      <c r="AV47" s="441">
        <v>3.7077302892346717E-2</v>
      </c>
      <c r="AW47" s="441">
        <v>1.977401129943503E-2</v>
      </c>
      <c r="AX47" s="441">
        <v>3.647744317526249E-2</v>
      </c>
      <c r="AY47" s="441">
        <v>3.3504997815011699E-2</v>
      </c>
      <c r="AZ47" s="441">
        <v>2.8990106191280302E-2</v>
      </c>
      <c r="BA47" s="441">
        <v>1.6892519027287917E-2</v>
      </c>
      <c r="BB47" s="441">
        <v>1.3266590916070386E-2</v>
      </c>
      <c r="BC47" s="441">
        <v>2.359394504122787E-2</v>
      </c>
      <c r="BD47" s="441">
        <v>2.7757078986587184E-2</v>
      </c>
      <c r="BE47" s="441">
        <v>0</v>
      </c>
      <c r="BF47" s="441">
        <v>6.9743744574857535E-3</v>
      </c>
      <c r="BG47" s="441">
        <v>9.6287326550603056E-3</v>
      </c>
      <c r="BH47" s="441">
        <v>3.5335689045936397E-2</v>
      </c>
      <c r="BI47" s="441">
        <v>2.300033989024515E-3</v>
      </c>
      <c r="BJ47" s="441">
        <v>1.9731603581208366E-2</v>
      </c>
      <c r="BK47" s="441">
        <v>0</v>
      </c>
      <c r="BL47" s="441">
        <v>1.5324726719135515E-2</v>
      </c>
      <c r="BM47" s="441">
        <v>6.398521718986537E-2</v>
      </c>
      <c r="BN47" s="441">
        <v>6.3118162903822127E-3</v>
      </c>
      <c r="BO47" s="441">
        <v>4.9298058100853857E-3</v>
      </c>
      <c r="BP47" s="441">
        <v>6.4536114409623625E-4</v>
      </c>
      <c r="BQ47" s="441">
        <v>2.0169816845050262E-3</v>
      </c>
      <c r="BR47" s="441">
        <v>7.4009506109895898E-4</v>
      </c>
      <c r="BS47" s="441">
        <v>1.452523240371846E-4</v>
      </c>
      <c r="BT47" s="441">
        <v>2.1503807886009089E-3</v>
      </c>
      <c r="BU47" s="441">
        <v>1.1414820179156538E-4</v>
      </c>
      <c r="BV47" s="441">
        <v>3.1385513493155343E-5</v>
      </c>
      <c r="BW47" s="441">
        <v>2.5479329893623797E-4</v>
      </c>
      <c r="BX47" s="441">
        <v>3.2523017426424065E-4</v>
      </c>
      <c r="BY47" s="441">
        <v>5.7198888707305114E-4</v>
      </c>
      <c r="BZ47" s="441">
        <v>1.3663495434440597E-3</v>
      </c>
      <c r="CA47" s="441">
        <v>0</v>
      </c>
      <c r="CB47" s="441">
        <v>7.0422535211267607E-3</v>
      </c>
      <c r="CC47" s="441">
        <v>0</v>
      </c>
      <c r="CD47" s="441">
        <v>0</v>
      </c>
      <c r="CE47" s="441">
        <v>2.5445292620865142E-3</v>
      </c>
      <c r="CF47" s="441">
        <v>8.4670566826583245E-3</v>
      </c>
      <c r="CG47" s="441">
        <v>4.2195873243596775E-5</v>
      </c>
      <c r="CH47" s="441">
        <v>6.493260080364634E-4</v>
      </c>
      <c r="CI47" s="441">
        <v>7.4476800476651526E-5</v>
      </c>
      <c r="CJ47" s="441">
        <v>2.3004370830457787E-4</v>
      </c>
      <c r="CK47" s="441">
        <v>3.9328788673308863E-4</v>
      </c>
      <c r="CL47" s="441">
        <v>3.4510886616050698E-4</v>
      </c>
      <c r="CM47" s="441">
        <v>3.5428328491461771E-3</v>
      </c>
      <c r="CN47" s="441">
        <v>2.2294768691774822E-4</v>
      </c>
      <c r="CO47" s="441">
        <v>2.645640654926481E-4</v>
      </c>
      <c r="CP47" s="441">
        <v>3.2123670495676687E-4</v>
      </c>
      <c r="CQ47" s="441">
        <v>1.3460308914089579E-4</v>
      </c>
      <c r="CR47" s="441">
        <v>6.1114377011681578E-4</v>
      </c>
      <c r="CS47" s="441">
        <v>4.4046471618526463E-4</v>
      </c>
      <c r="CT47" s="441">
        <v>2.2339403070369118E-3</v>
      </c>
      <c r="CU47" s="441">
        <v>1.0194316148628968E-3</v>
      </c>
      <c r="CV47" s="441">
        <v>0</v>
      </c>
      <c r="CW47" s="441">
        <v>3.8780251339930855E-3</v>
      </c>
      <c r="CX47" s="441">
        <v>2.2449004356320305E-4</v>
      </c>
      <c r="CY47" s="441">
        <v>1.1520523254733635E-3</v>
      </c>
      <c r="CZ47" s="441">
        <v>2.6526396586560711E-3</v>
      </c>
      <c r="DA47" s="441">
        <v>3.6232346299580266E-3</v>
      </c>
      <c r="DB47" s="441">
        <v>1.6594594066944544E-4</v>
      </c>
      <c r="DC47" s="441">
        <v>0</v>
      </c>
      <c r="DD47" s="441">
        <v>4.7948775221502496E-3</v>
      </c>
      <c r="DE47" s="441">
        <v>4.035675370273215E-4</v>
      </c>
      <c r="DF47" s="442">
        <v>2.7901077996195307E-3</v>
      </c>
      <c r="DG47" s="443">
        <v>8.9527015956567552E-3</v>
      </c>
      <c r="DH47" s="440">
        <v>3.2506161298546782E-3</v>
      </c>
      <c r="DI47" s="441">
        <v>7.3419408688779597E-4</v>
      </c>
      <c r="DJ47" s="441">
        <v>0</v>
      </c>
      <c r="DK47" s="441">
        <v>0</v>
      </c>
      <c r="DL47" s="441">
        <v>5.3442114042985686E-4</v>
      </c>
      <c r="DM47" s="441">
        <v>3.6953475336322871E-3</v>
      </c>
      <c r="DN47" s="441">
        <v>5.4708408539241922E-2</v>
      </c>
      <c r="DO47" s="443">
        <v>9.1770761320403337E-4</v>
      </c>
      <c r="DP47" s="443">
        <v>9.2843252331982744E-3</v>
      </c>
      <c r="DQ47" s="440">
        <v>4.2596073489595827E-2</v>
      </c>
      <c r="DR47" s="443">
        <v>4.2596073489595827E-2</v>
      </c>
      <c r="DS47" s="443">
        <v>6.2225147795983697E-2</v>
      </c>
      <c r="DT47" s="441">
        <v>5.9158456621305477E-2</v>
      </c>
      <c r="DU47" s="443">
        <v>2.2024550435835392E-2</v>
      </c>
    </row>
    <row r="48" spans="1:125" s="444" customFormat="1">
      <c r="A48" s="445" t="s">
        <v>302</v>
      </c>
      <c r="B48" s="446" t="s">
        <v>539</v>
      </c>
      <c r="C48" s="440">
        <v>0</v>
      </c>
      <c r="D48" s="441">
        <v>0</v>
      </c>
      <c r="E48" s="441">
        <v>0</v>
      </c>
      <c r="F48" s="441">
        <v>0</v>
      </c>
      <c r="G48" s="441">
        <v>0</v>
      </c>
      <c r="H48" s="441">
        <v>0</v>
      </c>
      <c r="I48" s="441">
        <v>4.5978865854642255E-3</v>
      </c>
      <c r="J48" s="441">
        <v>0</v>
      </c>
      <c r="K48" s="441">
        <v>0</v>
      </c>
      <c r="L48" s="441">
        <v>0</v>
      </c>
      <c r="M48" s="441">
        <v>0</v>
      </c>
      <c r="N48" s="441">
        <v>0</v>
      </c>
      <c r="O48" s="441">
        <v>0</v>
      </c>
      <c r="P48" s="441">
        <v>3.0020564086399183E-5</v>
      </c>
      <c r="Q48" s="441">
        <v>6.0613170655404345E-4</v>
      </c>
      <c r="R48" s="441">
        <v>0</v>
      </c>
      <c r="S48" s="441">
        <v>0</v>
      </c>
      <c r="T48" s="441">
        <v>0</v>
      </c>
      <c r="U48" s="441">
        <v>0</v>
      </c>
      <c r="V48" s="441">
        <v>0</v>
      </c>
      <c r="W48" s="441">
        <v>0</v>
      </c>
      <c r="X48" s="441">
        <v>0</v>
      </c>
      <c r="Y48" s="441">
        <v>0</v>
      </c>
      <c r="Z48" s="441">
        <v>0</v>
      </c>
      <c r="AA48" s="441">
        <v>0</v>
      </c>
      <c r="AB48" s="441">
        <v>1.4026065104318859E-4</v>
      </c>
      <c r="AC48" s="441">
        <v>0</v>
      </c>
      <c r="AD48" s="441">
        <v>0</v>
      </c>
      <c r="AE48" s="441">
        <v>4.3674755991037178E-4</v>
      </c>
      <c r="AF48" s="441">
        <v>0</v>
      </c>
      <c r="AG48" s="441">
        <v>0</v>
      </c>
      <c r="AH48" s="441">
        <v>2.0737683776115554E-2</v>
      </c>
      <c r="AI48" s="441">
        <v>2.0568969336413404E-4</v>
      </c>
      <c r="AJ48" s="441">
        <v>4.5222896700467885E-3</v>
      </c>
      <c r="AK48" s="441">
        <v>9.2311170279570976E-4</v>
      </c>
      <c r="AL48" s="441">
        <v>0</v>
      </c>
      <c r="AM48" s="441">
        <v>0</v>
      </c>
      <c r="AN48" s="441">
        <v>1.4783383927866114E-3</v>
      </c>
      <c r="AO48" s="441">
        <v>0</v>
      </c>
      <c r="AP48" s="441">
        <v>0</v>
      </c>
      <c r="AQ48" s="441">
        <v>3.0189590629151068E-5</v>
      </c>
      <c r="AR48" s="441">
        <v>9.9958180761110151E-4</v>
      </c>
      <c r="AS48" s="441">
        <v>7.5474184534381184E-4</v>
      </c>
      <c r="AT48" s="441">
        <v>0.15051387255669346</v>
      </c>
      <c r="AU48" s="441">
        <v>3.1503737432756432E-2</v>
      </c>
      <c r="AV48" s="441">
        <v>1.5061946501777989E-2</v>
      </c>
      <c r="AW48" s="441">
        <v>1.4124293785310734E-3</v>
      </c>
      <c r="AX48" s="441">
        <v>1.4999423099111573E-3</v>
      </c>
      <c r="AY48" s="441">
        <v>1.5510651126513588E-2</v>
      </c>
      <c r="AZ48" s="441">
        <v>2.4513526071829279E-2</v>
      </c>
      <c r="BA48" s="441">
        <v>2.2275849266753297E-3</v>
      </c>
      <c r="BB48" s="441">
        <v>3.992261155298959E-4</v>
      </c>
      <c r="BC48" s="441">
        <v>2.6723395277694754E-3</v>
      </c>
      <c r="BD48" s="441">
        <v>3.7257824143070045E-4</v>
      </c>
      <c r="BE48" s="441">
        <v>0</v>
      </c>
      <c r="BF48" s="441">
        <v>1.0944635241725478E-3</v>
      </c>
      <c r="BG48" s="441">
        <v>1.0504618306160346E-2</v>
      </c>
      <c r="BH48" s="441">
        <v>2.3557126030624265E-2</v>
      </c>
      <c r="BI48" s="441">
        <v>3.7156933596005793E-3</v>
      </c>
      <c r="BJ48" s="441">
        <v>7.9625565632829038E-4</v>
      </c>
      <c r="BK48" s="441">
        <v>0</v>
      </c>
      <c r="BL48" s="441">
        <v>1.0466848921211925E-2</v>
      </c>
      <c r="BM48" s="441">
        <v>6.9496447061485498E-4</v>
      </c>
      <c r="BN48" s="441">
        <v>4.7459445613746805E-3</v>
      </c>
      <c r="BO48" s="441">
        <v>6.340895171072068E-3</v>
      </c>
      <c r="BP48" s="441">
        <v>0</v>
      </c>
      <c r="BQ48" s="441">
        <v>0</v>
      </c>
      <c r="BR48" s="441">
        <v>1.0279098070818874E-2</v>
      </c>
      <c r="BS48" s="441">
        <v>0</v>
      </c>
      <c r="BT48" s="441">
        <v>4.6063137206731363E-6</v>
      </c>
      <c r="BU48" s="441">
        <v>0</v>
      </c>
      <c r="BV48" s="441">
        <v>0</v>
      </c>
      <c r="BW48" s="441">
        <v>0</v>
      </c>
      <c r="BX48" s="441">
        <v>0</v>
      </c>
      <c r="BY48" s="441">
        <v>2.0428174538323254E-4</v>
      </c>
      <c r="BZ48" s="441">
        <v>7.8077116768231977E-6</v>
      </c>
      <c r="CA48" s="441">
        <v>0</v>
      </c>
      <c r="CB48" s="441">
        <v>0</v>
      </c>
      <c r="CC48" s="441">
        <v>0</v>
      </c>
      <c r="CD48" s="441">
        <v>0</v>
      </c>
      <c r="CE48" s="441">
        <v>9.0876045074518352E-5</v>
      </c>
      <c r="CF48" s="441">
        <v>3.0078354112462964E-4</v>
      </c>
      <c r="CG48" s="441">
        <v>4.2195873243596775E-5</v>
      </c>
      <c r="CH48" s="441">
        <v>0</v>
      </c>
      <c r="CI48" s="441">
        <v>0</v>
      </c>
      <c r="CJ48" s="441">
        <v>0</v>
      </c>
      <c r="CK48" s="441">
        <v>0</v>
      </c>
      <c r="CL48" s="441">
        <v>3.1373533287318818E-5</v>
      </c>
      <c r="CM48" s="441">
        <v>2.7127977244890728E-4</v>
      </c>
      <c r="CN48" s="441">
        <v>0</v>
      </c>
      <c r="CO48" s="441">
        <v>0</v>
      </c>
      <c r="CP48" s="441">
        <v>0</v>
      </c>
      <c r="CQ48" s="441">
        <v>0</v>
      </c>
      <c r="CR48" s="441">
        <v>0</v>
      </c>
      <c r="CS48" s="441">
        <v>0</v>
      </c>
      <c r="CT48" s="441">
        <v>0</v>
      </c>
      <c r="CU48" s="441">
        <v>0</v>
      </c>
      <c r="CV48" s="441">
        <v>0</v>
      </c>
      <c r="CW48" s="441">
        <v>3.0816885262894739E-2</v>
      </c>
      <c r="CX48" s="441">
        <v>1.3145813361809187E-4</v>
      </c>
      <c r="CY48" s="441">
        <v>0</v>
      </c>
      <c r="CZ48" s="441">
        <v>0</v>
      </c>
      <c r="DA48" s="441">
        <v>0</v>
      </c>
      <c r="DB48" s="441">
        <v>0</v>
      </c>
      <c r="DC48" s="441">
        <v>0</v>
      </c>
      <c r="DD48" s="441">
        <v>1.4890923981833071E-4</v>
      </c>
      <c r="DE48" s="441">
        <v>0</v>
      </c>
      <c r="DF48" s="442">
        <v>0</v>
      </c>
      <c r="DG48" s="443">
        <v>5.5892571552798786E-3</v>
      </c>
      <c r="DH48" s="440">
        <v>0</v>
      </c>
      <c r="DI48" s="441">
        <v>3.0397915040782814E-5</v>
      </c>
      <c r="DJ48" s="441">
        <v>0</v>
      </c>
      <c r="DK48" s="441">
        <v>0</v>
      </c>
      <c r="DL48" s="441">
        <v>6.309483696702884E-3</v>
      </c>
      <c r="DM48" s="441">
        <v>3.8236406950672645E-2</v>
      </c>
      <c r="DN48" s="441">
        <v>2.6949648347544656E-2</v>
      </c>
      <c r="DO48" s="443">
        <v>6.8380922637950531E-3</v>
      </c>
      <c r="DP48" s="443">
        <v>9.2694006474544847E-3</v>
      </c>
      <c r="DQ48" s="440">
        <v>3.4209992117452591E-2</v>
      </c>
      <c r="DR48" s="443">
        <v>3.4209992117452591E-2</v>
      </c>
      <c r="DS48" s="443">
        <v>4.6275726703247727E-2</v>
      </c>
      <c r="DT48" s="441">
        <v>4.4390671850802331E-2</v>
      </c>
      <c r="DU48" s="443">
        <v>2.044740204133693E-2</v>
      </c>
    </row>
    <row r="49" spans="1:125" s="444" customFormat="1">
      <c r="A49" s="447" t="s">
        <v>303</v>
      </c>
      <c r="B49" s="448" t="s">
        <v>540</v>
      </c>
      <c r="C49" s="449">
        <v>0</v>
      </c>
      <c r="D49" s="450">
        <v>0</v>
      </c>
      <c r="E49" s="450">
        <v>0</v>
      </c>
      <c r="F49" s="450">
        <v>3.3587102552619792E-4</v>
      </c>
      <c r="G49" s="450">
        <v>0</v>
      </c>
      <c r="H49" s="450">
        <v>0</v>
      </c>
      <c r="I49" s="450">
        <v>7.2598209244171977E-4</v>
      </c>
      <c r="J49" s="450">
        <v>0</v>
      </c>
      <c r="K49" s="450">
        <v>0</v>
      </c>
      <c r="L49" s="450">
        <v>0</v>
      </c>
      <c r="M49" s="450">
        <v>0</v>
      </c>
      <c r="N49" s="450">
        <v>0</v>
      </c>
      <c r="O49" s="450">
        <v>0</v>
      </c>
      <c r="P49" s="450">
        <v>3.6024676903679019E-4</v>
      </c>
      <c r="Q49" s="450">
        <v>3.9105271390583448E-4</v>
      </c>
      <c r="R49" s="450">
        <v>0</v>
      </c>
      <c r="S49" s="450">
        <v>0</v>
      </c>
      <c r="T49" s="450">
        <v>0</v>
      </c>
      <c r="U49" s="450">
        <v>0</v>
      </c>
      <c r="V49" s="450">
        <v>0</v>
      </c>
      <c r="W49" s="450">
        <v>0</v>
      </c>
      <c r="X49" s="450">
        <v>0</v>
      </c>
      <c r="Y49" s="450">
        <v>0</v>
      </c>
      <c r="Z49" s="450">
        <v>0</v>
      </c>
      <c r="AA49" s="450">
        <v>0</v>
      </c>
      <c r="AB49" s="450">
        <v>0</v>
      </c>
      <c r="AC49" s="450">
        <v>0</v>
      </c>
      <c r="AD49" s="450">
        <v>0</v>
      </c>
      <c r="AE49" s="450">
        <v>3.4285738398761073E-3</v>
      </c>
      <c r="AF49" s="450">
        <v>0</v>
      </c>
      <c r="AG49" s="450">
        <v>0</v>
      </c>
      <c r="AH49" s="450">
        <v>2.0634511220015477E-4</v>
      </c>
      <c r="AI49" s="450">
        <v>4.5884623904306828E-4</v>
      </c>
      <c r="AJ49" s="450">
        <v>4.5570765136625328E-3</v>
      </c>
      <c r="AK49" s="450">
        <v>1.9215794629624978E-3</v>
      </c>
      <c r="AL49" s="450">
        <v>0</v>
      </c>
      <c r="AM49" s="450">
        <v>0</v>
      </c>
      <c r="AN49" s="450">
        <v>1.5234784963831492E-3</v>
      </c>
      <c r="AO49" s="450">
        <v>4.1680086391451793E-4</v>
      </c>
      <c r="AP49" s="450">
        <v>4.1612916649327949E-5</v>
      </c>
      <c r="AQ49" s="450">
        <v>2.1132713440405747E-4</v>
      </c>
      <c r="AR49" s="450">
        <v>2.5499535908446468E-4</v>
      </c>
      <c r="AS49" s="450">
        <v>6.8585667691957507E-4</v>
      </c>
      <c r="AT49" s="450">
        <v>5.3407796009159779E-3</v>
      </c>
      <c r="AU49" s="450">
        <v>0.15201327745653093</v>
      </c>
      <c r="AV49" s="450">
        <v>1.5628185092070395E-3</v>
      </c>
      <c r="AW49" s="450">
        <v>2.8248587570621469E-3</v>
      </c>
      <c r="AX49" s="450">
        <v>1.3326410522672206E-3</v>
      </c>
      <c r="AY49" s="450">
        <v>3.0036674613754914E-3</v>
      </c>
      <c r="AZ49" s="450">
        <v>1.3259743644956198E-3</v>
      </c>
      <c r="BA49" s="450">
        <v>1.2994245405606088E-3</v>
      </c>
      <c r="BB49" s="450">
        <v>3.3780671314068112E-4</v>
      </c>
      <c r="BC49" s="450">
        <v>9.4938377960231374E-4</v>
      </c>
      <c r="BD49" s="450">
        <v>5.5886736214605067E-4</v>
      </c>
      <c r="BE49" s="450">
        <v>0</v>
      </c>
      <c r="BF49" s="450">
        <v>3.4720911801336001E-4</v>
      </c>
      <c r="BG49" s="450">
        <v>8.9391417222045274E-4</v>
      </c>
      <c r="BH49" s="450">
        <v>3.5335689045936395E-3</v>
      </c>
      <c r="BI49" s="450">
        <v>6.4348153208002934E-4</v>
      </c>
      <c r="BJ49" s="450">
        <v>2.3305043599852401E-4</v>
      </c>
      <c r="BK49" s="450">
        <v>0</v>
      </c>
      <c r="BL49" s="450">
        <v>2.4228816947249828E-5</v>
      </c>
      <c r="BM49" s="450">
        <v>1.1313375103032523E-4</v>
      </c>
      <c r="BN49" s="450">
        <v>1.2323990459781503E-4</v>
      </c>
      <c r="BO49" s="450">
        <v>1.2009271157333461E-5</v>
      </c>
      <c r="BP49" s="450">
        <v>0</v>
      </c>
      <c r="BQ49" s="450">
        <v>3.2531962653306872E-5</v>
      </c>
      <c r="BR49" s="450">
        <v>2.6314491061296317E-4</v>
      </c>
      <c r="BS49" s="450">
        <v>0</v>
      </c>
      <c r="BT49" s="450">
        <v>3.0708758137820909E-6</v>
      </c>
      <c r="BU49" s="450">
        <v>0</v>
      </c>
      <c r="BV49" s="450">
        <v>0</v>
      </c>
      <c r="BW49" s="450">
        <v>0</v>
      </c>
      <c r="BX49" s="450">
        <v>0</v>
      </c>
      <c r="BY49" s="450">
        <v>0</v>
      </c>
      <c r="BZ49" s="450">
        <v>1.5615423353646395E-5</v>
      </c>
      <c r="CA49" s="450">
        <v>0</v>
      </c>
      <c r="CB49" s="450">
        <v>0</v>
      </c>
      <c r="CC49" s="450">
        <v>0</v>
      </c>
      <c r="CD49" s="450">
        <v>0</v>
      </c>
      <c r="CE49" s="450">
        <v>1.817520901490367E-4</v>
      </c>
      <c r="CF49" s="450">
        <v>1.7295053614666206E-4</v>
      </c>
      <c r="CG49" s="450">
        <v>4.2195873243596775E-5</v>
      </c>
      <c r="CH49" s="450">
        <v>4.2164026495874247E-6</v>
      </c>
      <c r="CI49" s="450">
        <v>0</v>
      </c>
      <c r="CJ49" s="450">
        <v>0</v>
      </c>
      <c r="CK49" s="450">
        <v>0</v>
      </c>
      <c r="CL49" s="450">
        <v>0</v>
      </c>
      <c r="CM49" s="450">
        <v>1.6195807310382526E-5</v>
      </c>
      <c r="CN49" s="450">
        <v>0</v>
      </c>
      <c r="CO49" s="450">
        <v>0</v>
      </c>
      <c r="CP49" s="450">
        <v>0</v>
      </c>
      <c r="CQ49" s="450">
        <v>0</v>
      </c>
      <c r="CR49" s="450">
        <v>0</v>
      </c>
      <c r="CS49" s="450">
        <v>0</v>
      </c>
      <c r="CT49" s="450">
        <v>0</v>
      </c>
      <c r="CU49" s="450">
        <v>1.3523072442058837E-4</v>
      </c>
      <c r="CV49" s="450">
        <v>0</v>
      </c>
      <c r="CW49" s="450">
        <v>4.8469216651117981E-2</v>
      </c>
      <c r="CX49" s="450">
        <v>1.2134596949362326E-5</v>
      </c>
      <c r="CY49" s="450">
        <v>0</v>
      </c>
      <c r="CZ49" s="450">
        <v>0</v>
      </c>
      <c r="DA49" s="450">
        <v>0</v>
      </c>
      <c r="DB49" s="450">
        <v>0</v>
      </c>
      <c r="DC49" s="450">
        <v>0</v>
      </c>
      <c r="DD49" s="450">
        <v>4.4672771945499217E-5</v>
      </c>
      <c r="DE49" s="450">
        <v>0</v>
      </c>
      <c r="DF49" s="451">
        <v>0</v>
      </c>
      <c r="DG49" s="452">
        <v>4.95341469248229E-3</v>
      </c>
      <c r="DH49" s="449">
        <v>0</v>
      </c>
      <c r="DI49" s="450">
        <v>8.6338522581112293E-5</v>
      </c>
      <c r="DJ49" s="450">
        <v>0</v>
      </c>
      <c r="DK49" s="450">
        <v>0</v>
      </c>
      <c r="DL49" s="450">
        <v>1.1047465435242518E-3</v>
      </c>
      <c r="DM49" s="450">
        <v>6.8260229820627807E-2</v>
      </c>
      <c r="DN49" s="450">
        <v>0.34010705172091865</v>
      </c>
      <c r="DO49" s="452">
        <v>1.0265800431837618E-2</v>
      </c>
      <c r="DP49" s="452">
        <v>1.0546296292090494E-2</v>
      </c>
      <c r="DQ49" s="449">
        <v>0.10091506093815496</v>
      </c>
      <c r="DR49" s="452">
        <v>0.10091506093815496</v>
      </c>
      <c r="DS49" s="452">
        <v>5.6741405476224992E-2</v>
      </c>
      <c r="DT49" s="450">
        <v>6.364274770173646E-2</v>
      </c>
      <c r="DU49" s="452">
        <v>2.9609968485392719E-2</v>
      </c>
    </row>
    <row r="50" spans="1:125" s="444" customFormat="1">
      <c r="A50" s="453" t="s">
        <v>304</v>
      </c>
      <c r="B50" s="454" t="s">
        <v>541</v>
      </c>
      <c r="C50" s="455">
        <v>0</v>
      </c>
      <c r="D50" s="456">
        <v>0</v>
      </c>
      <c r="E50" s="456">
        <v>1.156737998843262E-4</v>
      </c>
      <c r="F50" s="456">
        <v>5.5978504254366322E-5</v>
      </c>
      <c r="G50" s="456">
        <v>0</v>
      </c>
      <c r="H50" s="456">
        <v>0</v>
      </c>
      <c r="I50" s="456">
        <v>0</v>
      </c>
      <c r="J50" s="456">
        <v>0</v>
      </c>
      <c r="K50" s="456">
        <v>0</v>
      </c>
      <c r="L50" s="456">
        <v>0</v>
      </c>
      <c r="M50" s="456">
        <v>0</v>
      </c>
      <c r="N50" s="456">
        <v>0</v>
      </c>
      <c r="O50" s="456">
        <v>0</v>
      </c>
      <c r="P50" s="456">
        <v>0</v>
      </c>
      <c r="Q50" s="456">
        <v>0</v>
      </c>
      <c r="R50" s="456">
        <v>0</v>
      </c>
      <c r="S50" s="456">
        <v>0</v>
      </c>
      <c r="T50" s="456">
        <v>0</v>
      </c>
      <c r="U50" s="456">
        <v>0</v>
      </c>
      <c r="V50" s="456">
        <v>0</v>
      </c>
      <c r="W50" s="456">
        <v>0</v>
      </c>
      <c r="X50" s="456">
        <v>0</v>
      </c>
      <c r="Y50" s="456">
        <v>0</v>
      </c>
      <c r="Z50" s="456">
        <v>0</v>
      </c>
      <c r="AA50" s="456">
        <v>0</v>
      </c>
      <c r="AB50" s="456">
        <v>0</v>
      </c>
      <c r="AC50" s="456">
        <v>0</v>
      </c>
      <c r="AD50" s="456">
        <v>0</v>
      </c>
      <c r="AE50" s="456">
        <v>0</v>
      </c>
      <c r="AF50" s="456">
        <v>0</v>
      </c>
      <c r="AG50" s="456">
        <v>0</v>
      </c>
      <c r="AH50" s="456">
        <v>0</v>
      </c>
      <c r="AI50" s="456">
        <v>0</v>
      </c>
      <c r="AJ50" s="456">
        <v>0</v>
      </c>
      <c r="AK50" s="456">
        <v>0</v>
      </c>
      <c r="AL50" s="456">
        <v>0</v>
      </c>
      <c r="AM50" s="456">
        <v>0</v>
      </c>
      <c r="AN50" s="456">
        <v>0</v>
      </c>
      <c r="AO50" s="456">
        <v>0</v>
      </c>
      <c r="AP50" s="456">
        <v>0</v>
      </c>
      <c r="AQ50" s="456">
        <v>0</v>
      </c>
      <c r="AR50" s="456">
        <v>4.0799257453514345E-5</v>
      </c>
      <c r="AS50" s="456">
        <v>8.9850219683787131E-6</v>
      </c>
      <c r="AT50" s="456">
        <v>1.8530721314698247E-3</v>
      </c>
      <c r="AU50" s="456">
        <v>4.2889811214313059E-3</v>
      </c>
      <c r="AV50" s="456">
        <v>9.6328508980544042E-2</v>
      </c>
      <c r="AW50" s="456">
        <v>0</v>
      </c>
      <c r="AX50" s="456">
        <v>0</v>
      </c>
      <c r="AY50" s="456">
        <v>1.1727025816051643E-3</v>
      </c>
      <c r="AZ50" s="456">
        <v>0</v>
      </c>
      <c r="BA50" s="456">
        <v>9.2816038611472063E-4</v>
      </c>
      <c r="BB50" s="456">
        <v>0</v>
      </c>
      <c r="BC50" s="456">
        <v>1.2306826772622584E-4</v>
      </c>
      <c r="BD50" s="456">
        <v>0</v>
      </c>
      <c r="BE50" s="456">
        <v>0</v>
      </c>
      <c r="BF50" s="456">
        <v>1.9624863192059479E-4</v>
      </c>
      <c r="BG50" s="456">
        <v>3.3803477100773424E-4</v>
      </c>
      <c r="BH50" s="456">
        <v>1.1778563015312131E-3</v>
      </c>
      <c r="BI50" s="456">
        <v>6.7978049029992842E-4</v>
      </c>
      <c r="BJ50" s="456">
        <v>2.3305043599852401E-4</v>
      </c>
      <c r="BK50" s="456">
        <v>0</v>
      </c>
      <c r="BL50" s="456">
        <v>3.8362293499812224E-4</v>
      </c>
      <c r="BM50" s="456">
        <v>0</v>
      </c>
      <c r="BN50" s="456">
        <v>4.1079968199271676E-5</v>
      </c>
      <c r="BO50" s="456">
        <v>0</v>
      </c>
      <c r="BP50" s="456">
        <v>0</v>
      </c>
      <c r="BQ50" s="456">
        <v>0</v>
      </c>
      <c r="BR50" s="456">
        <v>8.223278456655099E-5</v>
      </c>
      <c r="BS50" s="456">
        <v>2.0750332005312084E-5</v>
      </c>
      <c r="BT50" s="456">
        <v>7.0783687507677189E-4</v>
      </c>
      <c r="BU50" s="456">
        <v>1.1227691979498234E-5</v>
      </c>
      <c r="BV50" s="456">
        <v>0</v>
      </c>
      <c r="BW50" s="456">
        <v>0</v>
      </c>
      <c r="BX50" s="456">
        <v>0</v>
      </c>
      <c r="BY50" s="456">
        <v>0</v>
      </c>
      <c r="BZ50" s="456">
        <v>0</v>
      </c>
      <c r="CA50" s="456">
        <v>0</v>
      </c>
      <c r="CB50" s="456">
        <v>0</v>
      </c>
      <c r="CC50" s="456">
        <v>0</v>
      </c>
      <c r="CD50" s="456">
        <v>4.9437646768013847E-4</v>
      </c>
      <c r="CE50" s="456">
        <v>9.0876045074518352E-5</v>
      </c>
      <c r="CF50" s="456">
        <v>3.0078354112462967E-5</v>
      </c>
      <c r="CG50" s="456">
        <v>4.2195873243596775E-5</v>
      </c>
      <c r="CH50" s="456">
        <v>1.2649207948762275E-5</v>
      </c>
      <c r="CI50" s="456">
        <v>2.482560015888384E-5</v>
      </c>
      <c r="CJ50" s="456">
        <v>0</v>
      </c>
      <c r="CK50" s="456">
        <v>8.7397308162908579E-5</v>
      </c>
      <c r="CL50" s="456">
        <v>1.3176883980673903E-3</v>
      </c>
      <c r="CM50" s="456">
        <v>3.3343118300250022E-3</v>
      </c>
      <c r="CN50" s="456">
        <v>0</v>
      </c>
      <c r="CO50" s="456">
        <v>0</v>
      </c>
      <c r="CP50" s="456">
        <v>1.567296976289068E-2</v>
      </c>
      <c r="CQ50" s="456">
        <v>8.0425345761685231E-3</v>
      </c>
      <c r="CR50" s="456">
        <v>3.3525601103551036E-3</v>
      </c>
      <c r="CS50" s="456">
        <v>2.1608680782265336E-3</v>
      </c>
      <c r="CT50" s="456">
        <v>0</v>
      </c>
      <c r="CU50" s="456">
        <v>3.4535846544334874E-3</v>
      </c>
      <c r="CV50" s="456">
        <v>0</v>
      </c>
      <c r="CW50" s="456">
        <v>1.3274309302992055E-2</v>
      </c>
      <c r="CX50" s="456">
        <v>2.1437787943873445E-4</v>
      </c>
      <c r="CY50" s="456">
        <v>3.7162978241076239E-5</v>
      </c>
      <c r="CZ50" s="456">
        <v>0</v>
      </c>
      <c r="DA50" s="456">
        <v>0</v>
      </c>
      <c r="DB50" s="456">
        <v>3.5239108577452827E-3</v>
      </c>
      <c r="DC50" s="456">
        <v>9.3944211591270414E-3</v>
      </c>
      <c r="DD50" s="456">
        <v>4.1694587149132604E-4</v>
      </c>
      <c r="DE50" s="456">
        <v>2.3487630654990113E-2</v>
      </c>
      <c r="DF50" s="457">
        <v>0</v>
      </c>
      <c r="DG50" s="458">
        <v>1.722765669114467E-3</v>
      </c>
      <c r="DH50" s="455">
        <v>2.3370442763661085E-4</v>
      </c>
      <c r="DI50" s="456">
        <v>4.4562499063258696E-4</v>
      </c>
      <c r="DJ50" s="456">
        <v>1.5455126426797954E-6</v>
      </c>
      <c r="DK50" s="456">
        <v>0</v>
      </c>
      <c r="DL50" s="456">
        <v>9.7272933157310382E-3</v>
      </c>
      <c r="DM50" s="456">
        <v>2.9313340807174886E-2</v>
      </c>
      <c r="DN50" s="456">
        <v>-5.1969876143648473E-3</v>
      </c>
      <c r="DO50" s="458">
        <v>5.9923731942288366E-3</v>
      </c>
      <c r="DP50" s="458">
        <v>5.0105727712094102E-3</v>
      </c>
      <c r="DQ50" s="455">
        <v>1.8723027320012971E-2</v>
      </c>
      <c r="DR50" s="458">
        <v>1.8723027320012971E-2</v>
      </c>
      <c r="DS50" s="458">
        <v>4.4427880294893932E-3</v>
      </c>
      <c r="DT50" s="456">
        <v>6.6738195657188044E-3</v>
      </c>
      <c r="DU50" s="458">
        <v>6.2393339854283194E-3</v>
      </c>
    </row>
    <row r="51" spans="1:125" s="444" customFormat="1">
      <c r="A51" s="445" t="s">
        <v>305</v>
      </c>
      <c r="B51" s="446" t="s">
        <v>542</v>
      </c>
      <c r="C51" s="440">
        <v>0</v>
      </c>
      <c r="D51" s="441">
        <v>0</v>
      </c>
      <c r="E51" s="441">
        <v>0</v>
      </c>
      <c r="F51" s="441">
        <v>0</v>
      </c>
      <c r="G51" s="441">
        <v>0</v>
      </c>
      <c r="H51" s="441">
        <v>0</v>
      </c>
      <c r="I51" s="441">
        <v>0</v>
      </c>
      <c r="J51" s="441">
        <v>0</v>
      </c>
      <c r="K51" s="441">
        <v>0</v>
      </c>
      <c r="L51" s="441">
        <v>0</v>
      </c>
      <c r="M51" s="441">
        <v>0</v>
      </c>
      <c r="N51" s="441">
        <v>0</v>
      </c>
      <c r="O51" s="441">
        <v>0</v>
      </c>
      <c r="P51" s="441">
        <v>0</v>
      </c>
      <c r="Q51" s="441">
        <v>0</v>
      </c>
      <c r="R51" s="441">
        <v>0</v>
      </c>
      <c r="S51" s="441">
        <v>0</v>
      </c>
      <c r="T51" s="441">
        <v>0</v>
      </c>
      <c r="U51" s="441">
        <v>0</v>
      </c>
      <c r="V51" s="441">
        <v>0</v>
      </c>
      <c r="W51" s="441">
        <v>0</v>
      </c>
      <c r="X51" s="441">
        <v>0</v>
      </c>
      <c r="Y51" s="441">
        <v>0</v>
      </c>
      <c r="Z51" s="441">
        <v>0</v>
      </c>
      <c r="AA51" s="441">
        <v>0</v>
      </c>
      <c r="AB51" s="441">
        <v>0</v>
      </c>
      <c r="AC51" s="441">
        <v>0</v>
      </c>
      <c r="AD51" s="441">
        <v>0</v>
      </c>
      <c r="AE51" s="441">
        <v>0</v>
      </c>
      <c r="AF51" s="441">
        <v>0</v>
      </c>
      <c r="AG51" s="441">
        <v>0</v>
      </c>
      <c r="AH51" s="441">
        <v>0</v>
      </c>
      <c r="AI51" s="441">
        <v>0</v>
      </c>
      <c r="AJ51" s="441">
        <v>0</v>
      </c>
      <c r="AK51" s="441">
        <v>0</v>
      </c>
      <c r="AL51" s="441">
        <v>0</v>
      </c>
      <c r="AM51" s="441">
        <v>0</v>
      </c>
      <c r="AN51" s="441">
        <v>0</v>
      </c>
      <c r="AO51" s="441">
        <v>0</v>
      </c>
      <c r="AP51" s="441">
        <v>0</v>
      </c>
      <c r="AQ51" s="441">
        <v>0</v>
      </c>
      <c r="AR51" s="441">
        <v>0</v>
      </c>
      <c r="AS51" s="441">
        <v>2.5757062976018979E-4</v>
      </c>
      <c r="AT51" s="441">
        <v>1.0776215145679138E-3</v>
      </c>
      <c r="AU51" s="441">
        <v>1.6143493240384421E-3</v>
      </c>
      <c r="AV51" s="441">
        <v>7.9001608117596434E-2</v>
      </c>
      <c r="AW51" s="441">
        <v>0.10522598870056497</v>
      </c>
      <c r="AX51" s="441">
        <v>2.9566170531902618E-2</v>
      </c>
      <c r="AY51" s="441">
        <v>4.3367869055587212E-2</v>
      </c>
      <c r="AZ51" s="441">
        <v>0.12406360143703889</v>
      </c>
      <c r="BA51" s="441">
        <v>0.23111193614256542</v>
      </c>
      <c r="BB51" s="441">
        <v>0.1157448638024752</v>
      </c>
      <c r="BC51" s="441">
        <v>0.15418695827985723</v>
      </c>
      <c r="BD51" s="441">
        <v>0.22112518628912073</v>
      </c>
      <c r="BE51" s="441">
        <v>0</v>
      </c>
      <c r="BF51" s="441">
        <v>0</v>
      </c>
      <c r="BG51" s="441">
        <v>1.0728472443405468E-2</v>
      </c>
      <c r="BH51" s="441">
        <v>0</v>
      </c>
      <c r="BI51" s="441">
        <v>4.9564577496625847E-3</v>
      </c>
      <c r="BJ51" s="441">
        <v>1.0157114835602339E-2</v>
      </c>
      <c r="BK51" s="441">
        <v>0</v>
      </c>
      <c r="BL51" s="441">
        <v>0</v>
      </c>
      <c r="BM51" s="441">
        <v>0</v>
      </c>
      <c r="BN51" s="441">
        <v>0</v>
      </c>
      <c r="BO51" s="441">
        <v>0</v>
      </c>
      <c r="BP51" s="441">
        <v>0</v>
      </c>
      <c r="BQ51" s="441">
        <v>0</v>
      </c>
      <c r="BR51" s="441">
        <v>0</v>
      </c>
      <c r="BS51" s="441">
        <v>0</v>
      </c>
      <c r="BT51" s="441">
        <v>0</v>
      </c>
      <c r="BU51" s="441">
        <v>0</v>
      </c>
      <c r="BV51" s="441">
        <v>0</v>
      </c>
      <c r="BW51" s="441">
        <v>0</v>
      </c>
      <c r="BX51" s="441">
        <v>0</v>
      </c>
      <c r="BY51" s="441">
        <v>0</v>
      </c>
      <c r="BZ51" s="441">
        <v>0</v>
      </c>
      <c r="CA51" s="441">
        <v>0</v>
      </c>
      <c r="CB51" s="441">
        <v>0</v>
      </c>
      <c r="CC51" s="441">
        <v>0</v>
      </c>
      <c r="CD51" s="441">
        <v>0</v>
      </c>
      <c r="CE51" s="441">
        <v>0</v>
      </c>
      <c r="CF51" s="441">
        <v>0</v>
      </c>
      <c r="CG51" s="441">
        <v>0</v>
      </c>
      <c r="CH51" s="441">
        <v>0</v>
      </c>
      <c r="CI51" s="441">
        <v>0</v>
      </c>
      <c r="CJ51" s="441">
        <v>0</v>
      </c>
      <c r="CK51" s="441">
        <v>0</v>
      </c>
      <c r="CL51" s="441">
        <v>0</v>
      </c>
      <c r="CM51" s="441">
        <v>0</v>
      </c>
      <c r="CN51" s="441">
        <v>0</v>
      </c>
      <c r="CO51" s="441">
        <v>4.8441307766259512E-5</v>
      </c>
      <c r="CP51" s="441">
        <v>0</v>
      </c>
      <c r="CQ51" s="441">
        <v>0</v>
      </c>
      <c r="CR51" s="441">
        <v>0</v>
      </c>
      <c r="CS51" s="441">
        <v>0</v>
      </c>
      <c r="CT51" s="441">
        <v>0</v>
      </c>
      <c r="CU51" s="441">
        <v>0</v>
      </c>
      <c r="CV51" s="441">
        <v>0</v>
      </c>
      <c r="CW51" s="441">
        <v>8.6706788373241625E-3</v>
      </c>
      <c r="CX51" s="441">
        <v>0</v>
      </c>
      <c r="CY51" s="441">
        <v>0</v>
      </c>
      <c r="CZ51" s="441">
        <v>0</v>
      </c>
      <c r="DA51" s="441">
        <v>0</v>
      </c>
      <c r="DB51" s="441">
        <v>0</v>
      </c>
      <c r="DC51" s="441">
        <v>0</v>
      </c>
      <c r="DD51" s="441">
        <v>0</v>
      </c>
      <c r="DE51" s="441">
        <v>0</v>
      </c>
      <c r="DF51" s="442">
        <v>0</v>
      </c>
      <c r="DG51" s="443">
        <v>3.5842846752433795E-3</v>
      </c>
      <c r="DH51" s="440">
        <v>0</v>
      </c>
      <c r="DI51" s="441">
        <v>1.8998696900489259E-6</v>
      </c>
      <c r="DJ51" s="441">
        <v>0</v>
      </c>
      <c r="DK51" s="441">
        <v>0</v>
      </c>
      <c r="DL51" s="441">
        <v>0</v>
      </c>
      <c r="DM51" s="441">
        <v>0</v>
      </c>
      <c r="DN51" s="441">
        <v>-7.2508869110599365E-3</v>
      </c>
      <c r="DO51" s="443">
        <v>2.83271992851245E-5</v>
      </c>
      <c r="DP51" s="443">
        <v>3.5290805228770216E-3</v>
      </c>
      <c r="DQ51" s="440">
        <v>1.5514645983987093E-3</v>
      </c>
      <c r="DR51" s="443">
        <v>1.5514645983987093E-3</v>
      </c>
      <c r="DS51" s="443">
        <v>2.611538313219607E-5</v>
      </c>
      <c r="DT51" s="441">
        <v>2.6442386899074103E-4</v>
      </c>
      <c r="DU51" s="443">
        <v>1.1389023518855999E-4</v>
      </c>
    </row>
    <row r="52" spans="1:125" s="444" customFormat="1">
      <c r="A52" s="445" t="s">
        <v>306</v>
      </c>
      <c r="B52" s="446" t="s">
        <v>543</v>
      </c>
      <c r="C52" s="440">
        <v>0</v>
      </c>
      <c r="D52" s="441">
        <v>0</v>
      </c>
      <c r="E52" s="441">
        <v>0</v>
      </c>
      <c r="F52" s="441">
        <v>0</v>
      </c>
      <c r="G52" s="441">
        <v>0</v>
      </c>
      <c r="H52" s="441">
        <v>0</v>
      </c>
      <c r="I52" s="441">
        <v>0</v>
      </c>
      <c r="J52" s="441">
        <v>0</v>
      </c>
      <c r="K52" s="441">
        <v>0</v>
      </c>
      <c r="L52" s="441">
        <v>0</v>
      </c>
      <c r="M52" s="441">
        <v>0</v>
      </c>
      <c r="N52" s="441">
        <v>0</v>
      </c>
      <c r="O52" s="441">
        <v>0</v>
      </c>
      <c r="P52" s="441">
        <v>0</v>
      </c>
      <c r="Q52" s="441">
        <v>7.8210542781166907E-5</v>
      </c>
      <c r="R52" s="441">
        <v>0</v>
      </c>
      <c r="S52" s="441">
        <v>0</v>
      </c>
      <c r="T52" s="441">
        <v>1.7477424992717739E-4</v>
      </c>
      <c r="U52" s="441">
        <v>0</v>
      </c>
      <c r="V52" s="441">
        <v>0</v>
      </c>
      <c r="W52" s="441">
        <v>0</v>
      </c>
      <c r="X52" s="441">
        <v>0</v>
      </c>
      <c r="Y52" s="441">
        <v>0</v>
      </c>
      <c r="Z52" s="441">
        <v>0</v>
      </c>
      <c r="AA52" s="441">
        <v>1.0263252424693386E-5</v>
      </c>
      <c r="AB52" s="441">
        <v>0</v>
      </c>
      <c r="AC52" s="441">
        <v>0</v>
      </c>
      <c r="AD52" s="441">
        <v>0</v>
      </c>
      <c r="AE52" s="441">
        <v>0</v>
      </c>
      <c r="AF52" s="441">
        <v>0</v>
      </c>
      <c r="AG52" s="441">
        <v>0</v>
      </c>
      <c r="AH52" s="441">
        <v>0</v>
      </c>
      <c r="AI52" s="441">
        <v>0</v>
      </c>
      <c r="AJ52" s="441">
        <v>0</v>
      </c>
      <c r="AK52" s="441">
        <v>0</v>
      </c>
      <c r="AL52" s="441">
        <v>0</v>
      </c>
      <c r="AM52" s="441">
        <v>0</v>
      </c>
      <c r="AN52" s="441">
        <v>0</v>
      </c>
      <c r="AO52" s="441">
        <v>0</v>
      </c>
      <c r="AP52" s="441">
        <v>0</v>
      </c>
      <c r="AQ52" s="441">
        <v>0</v>
      </c>
      <c r="AR52" s="441">
        <v>0</v>
      </c>
      <c r="AS52" s="441">
        <v>2.126455199182962E-3</v>
      </c>
      <c r="AT52" s="441">
        <v>3.4076139784985381E-3</v>
      </c>
      <c r="AU52" s="441">
        <v>7.6486410251244133E-3</v>
      </c>
      <c r="AV52" s="441">
        <v>4.9262757355439286E-2</v>
      </c>
      <c r="AW52" s="441">
        <v>0.22033898305084745</v>
      </c>
      <c r="AX52" s="441">
        <v>0.28033344871351101</v>
      </c>
      <c r="AY52" s="441">
        <v>3.0589836208851692E-2</v>
      </c>
      <c r="AZ52" s="441">
        <v>4.4063148112469828E-2</v>
      </c>
      <c r="BA52" s="441">
        <v>0.18470391683682941</v>
      </c>
      <c r="BB52" s="441">
        <v>5.1408039799772751E-2</v>
      </c>
      <c r="BC52" s="441">
        <v>0.14446456512948541</v>
      </c>
      <c r="BD52" s="441">
        <v>0.12723546944858422</v>
      </c>
      <c r="BE52" s="441">
        <v>0</v>
      </c>
      <c r="BF52" s="441">
        <v>0</v>
      </c>
      <c r="BG52" s="441">
        <v>1.0509125436440449E-2</v>
      </c>
      <c r="BH52" s="441">
        <v>4.7114252061248524E-3</v>
      </c>
      <c r="BI52" s="441">
        <v>9.1077386079019534E-4</v>
      </c>
      <c r="BJ52" s="441">
        <v>2.4470295779845021E-3</v>
      </c>
      <c r="BK52" s="441">
        <v>0</v>
      </c>
      <c r="BL52" s="441">
        <v>6.1783483215487056E-4</v>
      </c>
      <c r="BM52" s="441">
        <v>2.0471821615011232E-4</v>
      </c>
      <c r="BN52" s="441">
        <v>5.074584306968854E-5</v>
      </c>
      <c r="BO52" s="441">
        <v>1.2009271157333461E-5</v>
      </c>
      <c r="BP52" s="441">
        <v>4.3024076273082416E-6</v>
      </c>
      <c r="BQ52" s="441">
        <v>0</v>
      </c>
      <c r="BR52" s="441">
        <v>3.2893113826620396E-5</v>
      </c>
      <c r="BS52" s="441">
        <v>0</v>
      </c>
      <c r="BT52" s="441">
        <v>3.224419604471195E-5</v>
      </c>
      <c r="BU52" s="441">
        <v>4.30394859214099E-5</v>
      </c>
      <c r="BV52" s="441">
        <v>0</v>
      </c>
      <c r="BW52" s="441">
        <v>0</v>
      </c>
      <c r="BX52" s="441">
        <v>0</v>
      </c>
      <c r="BY52" s="441">
        <v>0</v>
      </c>
      <c r="BZ52" s="441">
        <v>0</v>
      </c>
      <c r="CA52" s="441">
        <v>0</v>
      </c>
      <c r="CB52" s="441">
        <v>0</v>
      </c>
      <c r="CC52" s="441">
        <v>0</v>
      </c>
      <c r="CD52" s="441">
        <v>0</v>
      </c>
      <c r="CE52" s="441">
        <v>0</v>
      </c>
      <c r="CF52" s="441">
        <v>7.5195885281157418E-6</v>
      </c>
      <c r="CG52" s="441">
        <v>4.2195873243596775E-5</v>
      </c>
      <c r="CH52" s="441">
        <v>2.4876775632565808E-4</v>
      </c>
      <c r="CI52" s="441">
        <v>1.3405824085797274E-3</v>
      </c>
      <c r="CJ52" s="441">
        <v>6.0386473429951688E-4</v>
      </c>
      <c r="CK52" s="441">
        <v>2.6219192448872575E-4</v>
      </c>
      <c r="CL52" s="441">
        <v>3.3255945284557946E-3</v>
      </c>
      <c r="CM52" s="441">
        <v>1.6620947252280066E-3</v>
      </c>
      <c r="CN52" s="441">
        <v>1.5924834779839159E-5</v>
      </c>
      <c r="CO52" s="441">
        <v>2.7499757793461167E-3</v>
      </c>
      <c r="CP52" s="441">
        <v>0</v>
      </c>
      <c r="CQ52" s="441">
        <v>0</v>
      </c>
      <c r="CR52" s="441">
        <v>1.7461250574766165E-5</v>
      </c>
      <c r="CS52" s="441">
        <v>0</v>
      </c>
      <c r="CT52" s="441">
        <v>0</v>
      </c>
      <c r="CU52" s="441">
        <v>1.0402363416968336E-5</v>
      </c>
      <c r="CV52" s="441">
        <v>0</v>
      </c>
      <c r="CW52" s="441">
        <v>4.0670483716562705E-2</v>
      </c>
      <c r="CX52" s="441">
        <v>2.6291626723618375E-5</v>
      </c>
      <c r="CY52" s="441">
        <v>0</v>
      </c>
      <c r="CZ52" s="441">
        <v>0</v>
      </c>
      <c r="DA52" s="441">
        <v>0</v>
      </c>
      <c r="DB52" s="441">
        <v>0</v>
      </c>
      <c r="DC52" s="441">
        <v>0</v>
      </c>
      <c r="DD52" s="441">
        <v>1.6380016380016381E-4</v>
      </c>
      <c r="DE52" s="441">
        <v>3.2043262439969328E-2</v>
      </c>
      <c r="DF52" s="442">
        <v>0</v>
      </c>
      <c r="DG52" s="443">
        <v>6.2183473087380247E-3</v>
      </c>
      <c r="DH52" s="440">
        <v>4.2491714115747428E-5</v>
      </c>
      <c r="DI52" s="441">
        <v>5.6996090701467775E-5</v>
      </c>
      <c r="DJ52" s="441">
        <v>0</v>
      </c>
      <c r="DK52" s="441">
        <v>0</v>
      </c>
      <c r="DL52" s="441">
        <v>0</v>
      </c>
      <c r="DM52" s="441">
        <v>0</v>
      </c>
      <c r="DN52" s="441">
        <v>-7.3722536876828282E-2</v>
      </c>
      <c r="DO52" s="443">
        <v>3.0960926491386073E-4</v>
      </c>
      <c r="DP52" s="443">
        <v>6.2669633328235183E-3</v>
      </c>
      <c r="DQ52" s="440">
        <v>0.13013453056662072</v>
      </c>
      <c r="DR52" s="443">
        <v>0.13013453056662072</v>
      </c>
      <c r="DS52" s="443">
        <v>2.9737367110530552E-3</v>
      </c>
      <c r="DT52" s="441">
        <v>2.2840332465649611E-2</v>
      </c>
      <c r="DU52" s="443">
        <v>8.4748963083890825E-3</v>
      </c>
    </row>
    <row r="53" spans="1:125" s="444" customFormat="1">
      <c r="A53" s="445" t="s">
        <v>307</v>
      </c>
      <c r="B53" s="446" t="s">
        <v>544</v>
      </c>
      <c r="C53" s="440">
        <v>0</v>
      </c>
      <c r="D53" s="441">
        <v>4.7846889952153111E-5</v>
      </c>
      <c r="E53" s="441">
        <v>0</v>
      </c>
      <c r="F53" s="441">
        <v>0</v>
      </c>
      <c r="G53" s="441">
        <v>0</v>
      </c>
      <c r="H53" s="441">
        <v>0</v>
      </c>
      <c r="I53" s="441">
        <v>1.6132935387593774E-4</v>
      </c>
      <c r="J53" s="441">
        <v>0</v>
      </c>
      <c r="K53" s="441">
        <v>0</v>
      </c>
      <c r="L53" s="441">
        <v>0</v>
      </c>
      <c r="M53" s="441">
        <v>0</v>
      </c>
      <c r="N53" s="441">
        <v>0</v>
      </c>
      <c r="O53" s="441">
        <v>0</v>
      </c>
      <c r="P53" s="441">
        <v>0</v>
      </c>
      <c r="Q53" s="441">
        <v>1.2709213201939621E-4</v>
      </c>
      <c r="R53" s="441">
        <v>0</v>
      </c>
      <c r="S53" s="441">
        <v>0</v>
      </c>
      <c r="T53" s="441">
        <v>0</v>
      </c>
      <c r="U53" s="441">
        <v>0</v>
      </c>
      <c r="V53" s="441">
        <v>0</v>
      </c>
      <c r="W53" s="441">
        <v>0</v>
      </c>
      <c r="X53" s="441">
        <v>0</v>
      </c>
      <c r="Y53" s="441">
        <v>0</v>
      </c>
      <c r="Z53" s="441">
        <v>0</v>
      </c>
      <c r="AA53" s="441">
        <v>0</v>
      </c>
      <c r="AB53" s="441">
        <v>0</v>
      </c>
      <c r="AC53" s="441">
        <v>0</v>
      </c>
      <c r="AD53" s="441">
        <v>0</v>
      </c>
      <c r="AE53" s="441">
        <v>4.2197831875398242E-6</v>
      </c>
      <c r="AF53" s="441">
        <v>0</v>
      </c>
      <c r="AG53" s="441">
        <v>0</v>
      </c>
      <c r="AH53" s="441">
        <v>0</v>
      </c>
      <c r="AI53" s="441">
        <v>1.5822284104933388E-5</v>
      </c>
      <c r="AJ53" s="441">
        <v>0</v>
      </c>
      <c r="AK53" s="441">
        <v>0</v>
      </c>
      <c r="AL53" s="441">
        <v>0</v>
      </c>
      <c r="AM53" s="441">
        <v>0</v>
      </c>
      <c r="AN53" s="441">
        <v>0</v>
      </c>
      <c r="AO53" s="441">
        <v>0</v>
      </c>
      <c r="AP53" s="441">
        <v>0</v>
      </c>
      <c r="AQ53" s="441">
        <v>0</v>
      </c>
      <c r="AR53" s="441">
        <v>5.405901612590651E-4</v>
      </c>
      <c r="AS53" s="441">
        <v>7.1880175747029705E-5</v>
      </c>
      <c r="AT53" s="441">
        <v>1.0106342312299083E-2</v>
      </c>
      <c r="AU53" s="441">
        <v>1.2280136199705841E-2</v>
      </c>
      <c r="AV53" s="441">
        <v>1.1370070893071505E-2</v>
      </c>
      <c r="AW53" s="441">
        <v>0</v>
      </c>
      <c r="AX53" s="441">
        <v>1.4191761855313256E-3</v>
      </c>
      <c r="AY53" s="441">
        <v>0.20513444592568827</v>
      </c>
      <c r="AZ53" s="441">
        <v>1.1843104366648911E-2</v>
      </c>
      <c r="BA53" s="441">
        <v>1.2251717096714312E-2</v>
      </c>
      <c r="BB53" s="441">
        <v>4.0536805576881739E-3</v>
      </c>
      <c r="BC53" s="441">
        <v>6.8918229926686475E-3</v>
      </c>
      <c r="BD53" s="441">
        <v>5.5886736214605069E-3</v>
      </c>
      <c r="BE53" s="441">
        <v>0</v>
      </c>
      <c r="BF53" s="441">
        <v>8.1971543948371507E-3</v>
      </c>
      <c r="BG53" s="441">
        <v>4.3236900777029262E-2</v>
      </c>
      <c r="BH53" s="441">
        <v>2.7090694935217905E-2</v>
      </c>
      <c r="BI53" s="441">
        <v>3.4121020726705143E-3</v>
      </c>
      <c r="BJ53" s="441">
        <v>1.9420869666543668E-4</v>
      </c>
      <c r="BK53" s="441">
        <v>0</v>
      </c>
      <c r="BL53" s="441">
        <v>2.0634875766741105E-3</v>
      </c>
      <c r="BM53" s="441">
        <v>3.3778505664768532E-3</v>
      </c>
      <c r="BN53" s="441">
        <v>1.1816532029084617E-3</v>
      </c>
      <c r="BO53" s="441">
        <v>4.95982898797872E-3</v>
      </c>
      <c r="BP53" s="441">
        <v>0</v>
      </c>
      <c r="BQ53" s="441">
        <v>0</v>
      </c>
      <c r="BR53" s="441">
        <v>0</v>
      </c>
      <c r="BS53" s="441">
        <v>0</v>
      </c>
      <c r="BT53" s="441">
        <v>0</v>
      </c>
      <c r="BU53" s="441">
        <v>0</v>
      </c>
      <c r="BV53" s="441">
        <v>0</v>
      </c>
      <c r="BW53" s="441">
        <v>0</v>
      </c>
      <c r="BX53" s="441">
        <v>0</v>
      </c>
      <c r="BY53" s="441">
        <v>1.2256904722993952E-4</v>
      </c>
      <c r="BZ53" s="441">
        <v>0</v>
      </c>
      <c r="CA53" s="441">
        <v>1.4471012150826536E-5</v>
      </c>
      <c r="CB53" s="441">
        <v>0</v>
      </c>
      <c r="CC53" s="441">
        <v>0</v>
      </c>
      <c r="CD53" s="441">
        <v>0</v>
      </c>
      <c r="CE53" s="441">
        <v>0</v>
      </c>
      <c r="CF53" s="441">
        <v>0</v>
      </c>
      <c r="CG53" s="441">
        <v>0</v>
      </c>
      <c r="CH53" s="441">
        <v>0</v>
      </c>
      <c r="CI53" s="441">
        <v>0</v>
      </c>
      <c r="CJ53" s="441">
        <v>0</v>
      </c>
      <c r="CK53" s="441">
        <v>0</v>
      </c>
      <c r="CL53" s="441">
        <v>0</v>
      </c>
      <c r="CM53" s="441">
        <v>6.0734277413934467E-6</v>
      </c>
      <c r="CN53" s="441">
        <v>0</v>
      </c>
      <c r="CO53" s="441">
        <v>0</v>
      </c>
      <c r="CP53" s="441">
        <v>0</v>
      </c>
      <c r="CQ53" s="441">
        <v>0</v>
      </c>
      <c r="CR53" s="441">
        <v>0</v>
      </c>
      <c r="CS53" s="441">
        <v>0</v>
      </c>
      <c r="CT53" s="441">
        <v>0</v>
      </c>
      <c r="CU53" s="441">
        <v>0</v>
      </c>
      <c r="CV53" s="441">
        <v>0</v>
      </c>
      <c r="CW53" s="441">
        <v>1.6554777105017654E-2</v>
      </c>
      <c r="CX53" s="441">
        <v>0</v>
      </c>
      <c r="CY53" s="441">
        <v>0</v>
      </c>
      <c r="CZ53" s="441">
        <v>0</v>
      </c>
      <c r="DA53" s="441">
        <v>0</v>
      </c>
      <c r="DB53" s="441">
        <v>0</v>
      </c>
      <c r="DC53" s="441">
        <v>0</v>
      </c>
      <c r="DD53" s="441">
        <v>2.9781847963666147E-5</v>
      </c>
      <c r="DE53" s="441">
        <v>0</v>
      </c>
      <c r="DF53" s="442">
        <v>3.8046924540266327E-5</v>
      </c>
      <c r="DG53" s="443">
        <v>5.5521856530241108E-3</v>
      </c>
      <c r="DH53" s="440">
        <v>0</v>
      </c>
      <c r="DI53" s="441">
        <v>4.2219326445531689E-6</v>
      </c>
      <c r="DJ53" s="441">
        <v>0</v>
      </c>
      <c r="DK53" s="441">
        <v>0</v>
      </c>
      <c r="DL53" s="441">
        <v>6.7969531090329603E-3</v>
      </c>
      <c r="DM53" s="441">
        <v>2.2926008968609867E-2</v>
      </c>
      <c r="DN53" s="441">
        <v>4.7333042882927737E-2</v>
      </c>
      <c r="DO53" s="443">
        <v>4.2304682205110931E-3</v>
      </c>
      <c r="DP53" s="443">
        <v>7.7875190621026933E-3</v>
      </c>
      <c r="DQ53" s="440">
        <v>2.151619085782679E-2</v>
      </c>
      <c r="DR53" s="443">
        <v>2.151619085782679E-2</v>
      </c>
      <c r="DS53" s="443">
        <v>3.0575744129774415E-2</v>
      </c>
      <c r="DT53" s="441">
        <v>2.9160351247158062E-2</v>
      </c>
      <c r="DU53" s="443">
        <v>1.3265227072201484E-2</v>
      </c>
    </row>
    <row r="54" spans="1:125" s="444" customFormat="1">
      <c r="A54" s="447" t="s">
        <v>308</v>
      </c>
      <c r="B54" s="448" t="s">
        <v>545</v>
      </c>
      <c r="C54" s="449">
        <v>0</v>
      </c>
      <c r="D54" s="450">
        <v>0</v>
      </c>
      <c r="E54" s="450">
        <v>0</v>
      </c>
      <c r="F54" s="450">
        <v>0</v>
      </c>
      <c r="G54" s="450">
        <v>0</v>
      </c>
      <c r="H54" s="450">
        <v>0</v>
      </c>
      <c r="I54" s="450">
        <v>0</v>
      </c>
      <c r="J54" s="450">
        <v>0</v>
      </c>
      <c r="K54" s="450">
        <v>0</v>
      </c>
      <c r="L54" s="450">
        <v>0</v>
      </c>
      <c r="M54" s="450">
        <v>0</v>
      </c>
      <c r="N54" s="450">
        <v>0</v>
      </c>
      <c r="O54" s="450">
        <v>0</v>
      </c>
      <c r="P54" s="450">
        <v>0</v>
      </c>
      <c r="Q54" s="450">
        <v>0</v>
      </c>
      <c r="R54" s="450">
        <v>0</v>
      </c>
      <c r="S54" s="450">
        <v>0</v>
      </c>
      <c r="T54" s="450">
        <v>0</v>
      </c>
      <c r="U54" s="450">
        <v>0</v>
      </c>
      <c r="V54" s="450">
        <v>0</v>
      </c>
      <c r="W54" s="450">
        <v>0</v>
      </c>
      <c r="X54" s="450">
        <v>0</v>
      </c>
      <c r="Y54" s="450">
        <v>0</v>
      </c>
      <c r="Z54" s="450">
        <v>0</v>
      </c>
      <c r="AA54" s="450">
        <v>0</v>
      </c>
      <c r="AB54" s="450">
        <v>0</v>
      </c>
      <c r="AC54" s="450">
        <v>0</v>
      </c>
      <c r="AD54" s="450">
        <v>0</v>
      </c>
      <c r="AE54" s="450">
        <v>6.3296747813097367E-6</v>
      </c>
      <c r="AF54" s="450">
        <v>0</v>
      </c>
      <c r="AG54" s="450">
        <v>0</v>
      </c>
      <c r="AH54" s="450">
        <v>0</v>
      </c>
      <c r="AI54" s="450">
        <v>0</v>
      </c>
      <c r="AJ54" s="450">
        <v>0</v>
      </c>
      <c r="AK54" s="450">
        <v>0</v>
      </c>
      <c r="AL54" s="450">
        <v>0</v>
      </c>
      <c r="AM54" s="450">
        <v>0</v>
      </c>
      <c r="AN54" s="450">
        <v>0</v>
      </c>
      <c r="AO54" s="450">
        <v>0</v>
      </c>
      <c r="AP54" s="450">
        <v>0</v>
      </c>
      <c r="AQ54" s="450">
        <v>0</v>
      </c>
      <c r="AR54" s="450">
        <v>0</v>
      </c>
      <c r="AS54" s="450">
        <v>0</v>
      </c>
      <c r="AT54" s="450">
        <v>0</v>
      </c>
      <c r="AU54" s="450">
        <v>0</v>
      </c>
      <c r="AV54" s="450">
        <v>0</v>
      </c>
      <c r="AW54" s="450">
        <v>0</v>
      </c>
      <c r="AX54" s="450">
        <v>0</v>
      </c>
      <c r="AY54" s="450">
        <v>0</v>
      </c>
      <c r="AZ54" s="450">
        <v>5.7900880582975399E-2</v>
      </c>
      <c r="BA54" s="450">
        <v>0</v>
      </c>
      <c r="BB54" s="450">
        <v>0</v>
      </c>
      <c r="BC54" s="450">
        <v>0</v>
      </c>
      <c r="BD54" s="450">
        <v>0</v>
      </c>
      <c r="BE54" s="450">
        <v>0</v>
      </c>
      <c r="BF54" s="450">
        <v>0</v>
      </c>
      <c r="BG54" s="450">
        <v>0</v>
      </c>
      <c r="BH54" s="450">
        <v>0</v>
      </c>
      <c r="BI54" s="450">
        <v>4.9498579390771484E-5</v>
      </c>
      <c r="BJ54" s="450">
        <v>0</v>
      </c>
      <c r="BK54" s="450">
        <v>0</v>
      </c>
      <c r="BL54" s="450">
        <v>3.4828924361671627E-3</v>
      </c>
      <c r="BM54" s="450">
        <v>0</v>
      </c>
      <c r="BN54" s="450">
        <v>0</v>
      </c>
      <c r="BO54" s="450">
        <v>0</v>
      </c>
      <c r="BP54" s="450">
        <v>0</v>
      </c>
      <c r="BQ54" s="450">
        <v>0</v>
      </c>
      <c r="BR54" s="450">
        <v>0</v>
      </c>
      <c r="BS54" s="450">
        <v>0</v>
      </c>
      <c r="BT54" s="450">
        <v>0</v>
      </c>
      <c r="BU54" s="450">
        <v>0</v>
      </c>
      <c r="BV54" s="450">
        <v>0</v>
      </c>
      <c r="BW54" s="450">
        <v>0</v>
      </c>
      <c r="BX54" s="450">
        <v>0</v>
      </c>
      <c r="BY54" s="450">
        <v>0</v>
      </c>
      <c r="BZ54" s="450">
        <v>1.9519279192057996E-5</v>
      </c>
      <c r="CA54" s="450">
        <v>0</v>
      </c>
      <c r="CB54" s="450">
        <v>0</v>
      </c>
      <c r="CC54" s="450">
        <v>0</v>
      </c>
      <c r="CD54" s="450">
        <v>0</v>
      </c>
      <c r="CE54" s="450">
        <v>0</v>
      </c>
      <c r="CF54" s="450">
        <v>0</v>
      </c>
      <c r="CG54" s="450">
        <v>0</v>
      </c>
      <c r="CH54" s="450">
        <v>0</v>
      </c>
      <c r="CI54" s="450">
        <v>0</v>
      </c>
      <c r="CJ54" s="450">
        <v>0</v>
      </c>
      <c r="CK54" s="450">
        <v>0</v>
      </c>
      <c r="CL54" s="450">
        <v>3.1373533287318821E-4</v>
      </c>
      <c r="CM54" s="450">
        <v>4.6967841200109319E-4</v>
      </c>
      <c r="CN54" s="450">
        <v>0</v>
      </c>
      <c r="CO54" s="450">
        <v>0</v>
      </c>
      <c r="CP54" s="450">
        <v>0</v>
      </c>
      <c r="CQ54" s="450">
        <v>0</v>
      </c>
      <c r="CR54" s="450">
        <v>0</v>
      </c>
      <c r="CS54" s="450">
        <v>0</v>
      </c>
      <c r="CT54" s="450">
        <v>0</v>
      </c>
      <c r="CU54" s="450">
        <v>1.4563308783755669E-4</v>
      </c>
      <c r="CV54" s="450">
        <v>0</v>
      </c>
      <c r="CW54" s="450">
        <v>4.9694818934030889E-3</v>
      </c>
      <c r="CX54" s="450">
        <v>0</v>
      </c>
      <c r="CY54" s="450">
        <v>0</v>
      </c>
      <c r="CZ54" s="450">
        <v>0</v>
      </c>
      <c r="DA54" s="450">
        <v>0</v>
      </c>
      <c r="DB54" s="450">
        <v>1.4642288882598127E-4</v>
      </c>
      <c r="DC54" s="450">
        <v>0</v>
      </c>
      <c r="DD54" s="450">
        <v>1.4890923981833074E-5</v>
      </c>
      <c r="DE54" s="450">
        <v>0</v>
      </c>
      <c r="DF54" s="451">
        <v>0</v>
      </c>
      <c r="DG54" s="452">
        <v>5.2588573914253485E-4</v>
      </c>
      <c r="DH54" s="449">
        <v>6.36667516500949E-3</v>
      </c>
      <c r="DI54" s="450">
        <v>5.366287487859305E-3</v>
      </c>
      <c r="DJ54" s="450">
        <v>0</v>
      </c>
      <c r="DK54" s="450">
        <v>0</v>
      </c>
      <c r="DL54" s="450">
        <v>7.1808525329076383E-5</v>
      </c>
      <c r="DM54" s="450">
        <v>5.2438340807174884E-3</v>
      </c>
      <c r="DN54" s="450">
        <v>3.6690110163689553E-2</v>
      </c>
      <c r="DO54" s="452">
        <v>3.8249912852893106E-3</v>
      </c>
      <c r="DP54" s="452">
        <v>2.6358765108628599E-3</v>
      </c>
      <c r="DQ54" s="449">
        <v>2.1156335432709673E-3</v>
      </c>
      <c r="DR54" s="452">
        <v>2.1156335432709673E-3</v>
      </c>
      <c r="DS54" s="452">
        <v>1.7449957312331683E-2</v>
      </c>
      <c r="DT54" s="450">
        <v>1.5054243961909783E-2</v>
      </c>
      <c r="DU54" s="452">
        <v>7.8945486879262762E-3</v>
      </c>
    </row>
    <row r="55" spans="1:125" s="444" customFormat="1">
      <c r="A55" s="453" t="s">
        <v>309</v>
      </c>
      <c r="B55" s="454" t="s">
        <v>546</v>
      </c>
      <c r="C55" s="455">
        <v>0</v>
      </c>
      <c r="D55" s="456">
        <v>0</v>
      </c>
      <c r="E55" s="456">
        <v>0</v>
      </c>
      <c r="F55" s="456">
        <v>0</v>
      </c>
      <c r="G55" s="456">
        <v>0</v>
      </c>
      <c r="H55" s="456">
        <v>0</v>
      </c>
      <c r="I55" s="456">
        <v>0</v>
      </c>
      <c r="J55" s="456">
        <v>0</v>
      </c>
      <c r="K55" s="456">
        <v>0</v>
      </c>
      <c r="L55" s="456">
        <v>0</v>
      </c>
      <c r="M55" s="456">
        <v>0</v>
      </c>
      <c r="N55" s="456">
        <v>0</v>
      </c>
      <c r="O55" s="456">
        <v>0</v>
      </c>
      <c r="P55" s="456">
        <v>0</v>
      </c>
      <c r="Q55" s="456">
        <v>0</v>
      </c>
      <c r="R55" s="456">
        <v>0</v>
      </c>
      <c r="S55" s="456">
        <v>0</v>
      </c>
      <c r="T55" s="456">
        <v>0</v>
      </c>
      <c r="U55" s="456">
        <v>0</v>
      </c>
      <c r="V55" s="456">
        <v>0</v>
      </c>
      <c r="W55" s="456">
        <v>0</v>
      </c>
      <c r="X55" s="456">
        <v>0</v>
      </c>
      <c r="Y55" s="456">
        <v>0</v>
      </c>
      <c r="Z55" s="456">
        <v>0</v>
      </c>
      <c r="AA55" s="456">
        <v>0</v>
      </c>
      <c r="AB55" s="456">
        <v>0</v>
      </c>
      <c r="AC55" s="456">
        <v>0</v>
      </c>
      <c r="AD55" s="456">
        <v>0</v>
      </c>
      <c r="AE55" s="456">
        <v>0</v>
      </c>
      <c r="AF55" s="456">
        <v>0</v>
      </c>
      <c r="AG55" s="456">
        <v>0</v>
      </c>
      <c r="AH55" s="456">
        <v>0</v>
      </c>
      <c r="AI55" s="456">
        <v>0</v>
      </c>
      <c r="AJ55" s="456">
        <v>0</v>
      </c>
      <c r="AK55" s="456">
        <v>0</v>
      </c>
      <c r="AL55" s="456">
        <v>0</v>
      </c>
      <c r="AM55" s="456">
        <v>0</v>
      </c>
      <c r="AN55" s="456">
        <v>0</v>
      </c>
      <c r="AO55" s="456">
        <v>0</v>
      </c>
      <c r="AP55" s="456">
        <v>0</v>
      </c>
      <c r="AQ55" s="456">
        <v>0</v>
      </c>
      <c r="AR55" s="456">
        <v>0</v>
      </c>
      <c r="AS55" s="456">
        <v>0</v>
      </c>
      <c r="AT55" s="456">
        <v>1.6528384041007867E-3</v>
      </c>
      <c r="AU55" s="456">
        <v>1.0784155702858985E-2</v>
      </c>
      <c r="AV55" s="456">
        <v>4.0542683064936245E-3</v>
      </c>
      <c r="AW55" s="456">
        <v>0</v>
      </c>
      <c r="AX55" s="456">
        <v>0</v>
      </c>
      <c r="AY55" s="456">
        <v>2.6717705043174263E-3</v>
      </c>
      <c r="AZ55" s="456">
        <v>0</v>
      </c>
      <c r="BA55" s="456">
        <v>5.3090774085762023E-2</v>
      </c>
      <c r="BB55" s="456">
        <v>0</v>
      </c>
      <c r="BC55" s="456">
        <v>5.2743543311239646E-4</v>
      </c>
      <c r="BD55" s="456">
        <v>0</v>
      </c>
      <c r="BE55" s="456">
        <v>0</v>
      </c>
      <c r="BF55" s="456">
        <v>0</v>
      </c>
      <c r="BG55" s="456">
        <v>3.0047535200687485E-6</v>
      </c>
      <c r="BH55" s="456">
        <v>0</v>
      </c>
      <c r="BI55" s="456">
        <v>6.5998105854361979E-6</v>
      </c>
      <c r="BJ55" s="456">
        <v>0</v>
      </c>
      <c r="BK55" s="456">
        <v>0</v>
      </c>
      <c r="BL55" s="456">
        <v>1.6556358247287381E-4</v>
      </c>
      <c r="BM55" s="456">
        <v>5.3873214776345347E-5</v>
      </c>
      <c r="BN55" s="456">
        <v>3.4313855789979873E-4</v>
      </c>
      <c r="BO55" s="456">
        <v>7.3256554059734111E-4</v>
      </c>
      <c r="BP55" s="456">
        <v>0</v>
      </c>
      <c r="BQ55" s="456">
        <v>0</v>
      </c>
      <c r="BR55" s="456">
        <v>0</v>
      </c>
      <c r="BS55" s="456">
        <v>0</v>
      </c>
      <c r="BT55" s="456">
        <v>0</v>
      </c>
      <c r="BU55" s="456">
        <v>0</v>
      </c>
      <c r="BV55" s="456">
        <v>0</v>
      </c>
      <c r="BW55" s="456">
        <v>0</v>
      </c>
      <c r="BX55" s="456">
        <v>0</v>
      </c>
      <c r="BY55" s="456">
        <v>0</v>
      </c>
      <c r="BZ55" s="456">
        <v>0</v>
      </c>
      <c r="CA55" s="456">
        <v>0</v>
      </c>
      <c r="CB55" s="456">
        <v>0</v>
      </c>
      <c r="CC55" s="456">
        <v>0</v>
      </c>
      <c r="CD55" s="456">
        <v>0</v>
      </c>
      <c r="CE55" s="456">
        <v>0</v>
      </c>
      <c r="CF55" s="456">
        <v>0</v>
      </c>
      <c r="CG55" s="456">
        <v>0</v>
      </c>
      <c r="CH55" s="456">
        <v>0</v>
      </c>
      <c r="CI55" s="456">
        <v>0</v>
      </c>
      <c r="CJ55" s="456">
        <v>0</v>
      </c>
      <c r="CK55" s="456">
        <v>0</v>
      </c>
      <c r="CL55" s="456">
        <v>0</v>
      </c>
      <c r="CM55" s="456">
        <v>6.4175886467390754E-4</v>
      </c>
      <c r="CN55" s="456">
        <v>0</v>
      </c>
      <c r="CO55" s="456">
        <v>0</v>
      </c>
      <c r="CP55" s="456">
        <v>6.6219847074421251E-5</v>
      </c>
      <c r="CQ55" s="456">
        <v>0</v>
      </c>
      <c r="CR55" s="456">
        <v>0</v>
      </c>
      <c r="CS55" s="456">
        <v>0</v>
      </c>
      <c r="CT55" s="456">
        <v>0</v>
      </c>
      <c r="CU55" s="456">
        <v>0</v>
      </c>
      <c r="CV55" s="456">
        <v>0</v>
      </c>
      <c r="CW55" s="456">
        <v>1.7255992341510113E-3</v>
      </c>
      <c r="CX55" s="456">
        <v>5.8650551921917914E-5</v>
      </c>
      <c r="CY55" s="456">
        <v>0</v>
      </c>
      <c r="CZ55" s="456">
        <v>0</v>
      </c>
      <c r="DA55" s="456">
        <v>0</v>
      </c>
      <c r="DB55" s="456">
        <v>0</v>
      </c>
      <c r="DC55" s="456">
        <v>0</v>
      </c>
      <c r="DD55" s="456">
        <v>0</v>
      </c>
      <c r="DE55" s="456">
        <v>0</v>
      </c>
      <c r="DF55" s="457">
        <v>0</v>
      </c>
      <c r="DG55" s="458">
        <v>4.4684400040434415E-4</v>
      </c>
      <c r="DH55" s="455">
        <v>0</v>
      </c>
      <c r="DI55" s="456">
        <v>6.3328989668297529E-7</v>
      </c>
      <c r="DJ55" s="456">
        <v>0</v>
      </c>
      <c r="DK55" s="456">
        <v>0</v>
      </c>
      <c r="DL55" s="456">
        <v>3.0919093886885001E-3</v>
      </c>
      <c r="DM55" s="456">
        <v>1.1270319506726457E-2</v>
      </c>
      <c r="DN55" s="456">
        <v>1.3039148565382462E-2</v>
      </c>
      <c r="DO55" s="458">
        <v>2.0962127470992129E-3</v>
      </c>
      <c r="DP55" s="458">
        <v>1.6000453707406611E-3</v>
      </c>
      <c r="DQ55" s="455">
        <v>2.3291741252085977E-3</v>
      </c>
      <c r="DR55" s="458">
        <v>2.3291741252085977E-3</v>
      </c>
      <c r="DS55" s="458">
        <v>2.1356037608104262E-4</v>
      </c>
      <c r="DT55" s="456">
        <v>5.4408711983920395E-4</v>
      </c>
      <c r="DU55" s="458">
        <v>1.533711882781722E-3</v>
      </c>
    </row>
    <row r="56" spans="1:125" s="444" customFormat="1">
      <c r="A56" s="445" t="s">
        <v>310</v>
      </c>
      <c r="B56" s="446" t="s">
        <v>547</v>
      </c>
      <c r="C56" s="440">
        <v>1.3889853462045975E-5</v>
      </c>
      <c r="D56" s="441">
        <v>4.7846889952153111E-5</v>
      </c>
      <c r="E56" s="441">
        <v>0</v>
      </c>
      <c r="F56" s="441">
        <v>0</v>
      </c>
      <c r="G56" s="441">
        <v>0</v>
      </c>
      <c r="H56" s="441">
        <v>0</v>
      </c>
      <c r="I56" s="441">
        <v>5.6465273856578201E-4</v>
      </c>
      <c r="J56" s="441">
        <v>0</v>
      </c>
      <c r="K56" s="441">
        <v>0</v>
      </c>
      <c r="L56" s="441">
        <v>0</v>
      </c>
      <c r="M56" s="441">
        <v>0</v>
      </c>
      <c r="N56" s="441">
        <v>0</v>
      </c>
      <c r="O56" s="441">
        <v>0</v>
      </c>
      <c r="P56" s="441">
        <v>0</v>
      </c>
      <c r="Q56" s="441">
        <v>4.3015798529641794E-4</v>
      </c>
      <c r="R56" s="441">
        <v>0</v>
      </c>
      <c r="S56" s="441">
        <v>0</v>
      </c>
      <c r="T56" s="441">
        <v>1.3108068744538303E-4</v>
      </c>
      <c r="U56" s="441">
        <v>0</v>
      </c>
      <c r="V56" s="441">
        <v>0</v>
      </c>
      <c r="W56" s="441">
        <v>0</v>
      </c>
      <c r="X56" s="441">
        <v>0</v>
      </c>
      <c r="Y56" s="441">
        <v>0</v>
      </c>
      <c r="Z56" s="441">
        <v>0</v>
      </c>
      <c r="AA56" s="441">
        <v>5.1316262123466931E-6</v>
      </c>
      <c r="AB56" s="441">
        <v>0</v>
      </c>
      <c r="AC56" s="441">
        <v>0</v>
      </c>
      <c r="AD56" s="441">
        <v>0</v>
      </c>
      <c r="AE56" s="441">
        <v>2.7428590719008857E-5</v>
      </c>
      <c r="AF56" s="441">
        <v>0</v>
      </c>
      <c r="AG56" s="441">
        <v>0</v>
      </c>
      <c r="AH56" s="441">
        <v>0</v>
      </c>
      <c r="AI56" s="441">
        <v>0</v>
      </c>
      <c r="AJ56" s="441">
        <v>0</v>
      </c>
      <c r="AK56" s="441">
        <v>7.5356057371078349E-5</v>
      </c>
      <c r="AL56" s="441">
        <v>0</v>
      </c>
      <c r="AM56" s="441">
        <v>0</v>
      </c>
      <c r="AN56" s="441">
        <v>0</v>
      </c>
      <c r="AO56" s="441">
        <v>0</v>
      </c>
      <c r="AP56" s="441">
        <v>0</v>
      </c>
      <c r="AQ56" s="441">
        <v>0</v>
      </c>
      <c r="AR56" s="441">
        <v>0</v>
      </c>
      <c r="AS56" s="441">
        <v>2.9950073227929044E-4</v>
      </c>
      <c r="AT56" s="441">
        <v>8.2641920205039335E-4</v>
      </c>
      <c r="AU56" s="441">
        <v>6.598432494509701E-4</v>
      </c>
      <c r="AV56" s="441">
        <v>3.8730719576000544E-3</v>
      </c>
      <c r="AW56" s="441">
        <v>3.5310734463276836E-3</v>
      </c>
      <c r="AX56" s="441">
        <v>1.9614630206530518E-3</v>
      </c>
      <c r="AY56" s="441">
        <v>8.8284590577445386E-3</v>
      </c>
      <c r="AZ56" s="441">
        <v>7.0151977061776805E-3</v>
      </c>
      <c r="BA56" s="441">
        <v>2.5988490811212177E-3</v>
      </c>
      <c r="BB56" s="441">
        <v>4.1642354819887602E-2</v>
      </c>
      <c r="BC56" s="441">
        <v>1.4398987323968424E-2</v>
      </c>
      <c r="BD56" s="441">
        <v>2.0491803278688526E-3</v>
      </c>
      <c r="BE56" s="441">
        <v>0</v>
      </c>
      <c r="BF56" s="441">
        <v>6.0988036381477151E-3</v>
      </c>
      <c r="BG56" s="441">
        <v>3.2316124108339394E-3</v>
      </c>
      <c r="BH56" s="441">
        <v>1.1778563015312131E-3</v>
      </c>
      <c r="BI56" s="441">
        <v>2.168037777315791E-3</v>
      </c>
      <c r="BJ56" s="441">
        <v>2.0197704453205415E-3</v>
      </c>
      <c r="BK56" s="441">
        <v>0</v>
      </c>
      <c r="BL56" s="441">
        <v>4.6701044665824042E-3</v>
      </c>
      <c r="BM56" s="441">
        <v>4.078202358569343E-3</v>
      </c>
      <c r="BN56" s="441">
        <v>1.1599049844500239E-3</v>
      </c>
      <c r="BO56" s="441">
        <v>1.8314138514933529E-3</v>
      </c>
      <c r="BP56" s="441">
        <v>4.3024076273082416E-6</v>
      </c>
      <c r="BQ56" s="441">
        <v>0</v>
      </c>
      <c r="BR56" s="441">
        <v>2.3025179678634277E-4</v>
      </c>
      <c r="BS56" s="441">
        <v>0</v>
      </c>
      <c r="BT56" s="441">
        <v>1.9192973836138066E-4</v>
      </c>
      <c r="BU56" s="441">
        <v>3.7425639931660783E-6</v>
      </c>
      <c r="BV56" s="441">
        <v>9.415654047946603E-5</v>
      </c>
      <c r="BW56" s="441">
        <v>3.1849162367029746E-5</v>
      </c>
      <c r="BX56" s="441">
        <v>0</v>
      </c>
      <c r="BY56" s="441">
        <v>3.6770714168981862E-4</v>
      </c>
      <c r="BZ56" s="441">
        <v>7.8077116768231977E-6</v>
      </c>
      <c r="CA56" s="441">
        <v>1.3023910935743883E-4</v>
      </c>
      <c r="CB56" s="441">
        <v>0</v>
      </c>
      <c r="CC56" s="441">
        <v>0</v>
      </c>
      <c r="CD56" s="441">
        <v>0</v>
      </c>
      <c r="CE56" s="441">
        <v>0</v>
      </c>
      <c r="CF56" s="441">
        <v>4.3613613463071299E-4</v>
      </c>
      <c r="CG56" s="441">
        <v>0</v>
      </c>
      <c r="CH56" s="441">
        <v>0</v>
      </c>
      <c r="CI56" s="441">
        <v>5.4616320349544446E-4</v>
      </c>
      <c r="CJ56" s="441">
        <v>1.4377731769036117E-5</v>
      </c>
      <c r="CK56" s="441">
        <v>0</v>
      </c>
      <c r="CL56" s="441">
        <v>6.5884419903369513E-4</v>
      </c>
      <c r="CM56" s="441">
        <v>4.5955603243210416E-4</v>
      </c>
      <c r="CN56" s="441">
        <v>7.8562518247206521E-4</v>
      </c>
      <c r="CO56" s="441">
        <v>2.6083781104908969E-4</v>
      </c>
      <c r="CP56" s="441">
        <v>2.3951859580109811E-5</v>
      </c>
      <c r="CQ56" s="441">
        <v>6.7301544570447897E-5</v>
      </c>
      <c r="CR56" s="441">
        <v>0</v>
      </c>
      <c r="CS56" s="441">
        <v>5.1819378374737017E-6</v>
      </c>
      <c r="CT56" s="441">
        <v>0</v>
      </c>
      <c r="CU56" s="441">
        <v>3.1207090250905004E-5</v>
      </c>
      <c r="CV56" s="441">
        <v>0</v>
      </c>
      <c r="CW56" s="441">
        <v>5.1097249407015813E-3</v>
      </c>
      <c r="CX56" s="441">
        <v>9.1009477120217449E-5</v>
      </c>
      <c r="CY56" s="441">
        <v>7.4325956482152478E-5</v>
      </c>
      <c r="CZ56" s="441">
        <v>2.2575656669413372E-5</v>
      </c>
      <c r="DA56" s="441">
        <v>1.2757868415345165E-5</v>
      </c>
      <c r="DB56" s="441">
        <v>3.4165340726062299E-4</v>
      </c>
      <c r="DC56" s="441">
        <v>0</v>
      </c>
      <c r="DD56" s="441">
        <v>7.4454619909165357E-5</v>
      </c>
      <c r="DE56" s="441">
        <v>0</v>
      </c>
      <c r="DF56" s="442">
        <v>1.9023462270133164E-4</v>
      </c>
      <c r="DG56" s="443">
        <v>1.0047701093536497E-3</v>
      </c>
      <c r="DH56" s="440">
        <v>1.0268830911305629E-3</v>
      </c>
      <c r="DI56" s="441">
        <v>2.1164548347145035E-3</v>
      </c>
      <c r="DJ56" s="441">
        <v>0</v>
      </c>
      <c r="DK56" s="441">
        <v>0</v>
      </c>
      <c r="DL56" s="441">
        <v>6.076105989383386E-5</v>
      </c>
      <c r="DM56" s="441">
        <v>4.3056334080717488E-3</v>
      </c>
      <c r="DN56" s="441">
        <v>-1.2665712329619718E-2</v>
      </c>
      <c r="DO56" s="443">
        <v>1.9626535141061257E-3</v>
      </c>
      <c r="DP56" s="443">
        <v>2.0728951808058407E-3</v>
      </c>
      <c r="DQ56" s="440">
        <v>8.9133420682855329E-3</v>
      </c>
      <c r="DR56" s="443">
        <v>8.9133420682855329E-3</v>
      </c>
      <c r="DS56" s="443">
        <v>5.9962872223532056E-3</v>
      </c>
      <c r="DT56" s="441">
        <v>6.4520247784111504E-3</v>
      </c>
      <c r="DU56" s="443">
        <v>3.5896321375256681E-3</v>
      </c>
    </row>
    <row r="57" spans="1:125" s="444" customFormat="1">
      <c r="A57" s="445" t="s">
        <v>311</v>
      </c>
      <c r="B57" s="446" t="s">
        <v>548</v>
      </c>
      <c r="C57" s="440">
        <v>0</v>
      </c>
      <c r="D57" s="441">
        <v>0</v>
      </c>
      <c r="E57" s="441">
        <v>0</v>
      </c>
      <c r="F57" s="441">
        <v>5.5978504254366322E-5</v>
      </c>
      <c r="G57" s="441">
        <v>0</v>
      </c>
      <c r="H57" s="441">
        <v>0</v>
      </c>
      <c r="I57" s="441">
        <v>0</v>
      </c>
      <c r="J57" s="441">
        <v>4.8653277284757899E-6</v>
      </c>
      <c r="K57" s="441">
        <v>3.3092311001538793E-5</v>
      </c>
      <c r="L57" s="441">
        <v>0</v>
      </c>
      <c r="M57" s="441">
        <v>0</v>
      </c>
      <c r="N57" s="441">
        <v>1.6225600752867874E-5</v>
      </c>
      <c r="O57" s="441">
        <v>0</v>
      </c>
      <c r="P57" s="441">
        <v>0</v>
      </c>
      <c r="Q57" s="441">
        <v>9.7763178476458634E-6</v>
      </c>
      <c r="R57" s="441">
        <v>0</v>
      </c>
      <c r="S57" s="441">
        <v>8.9185380732390342E-6</v>
      </c>
      <c r="T57" s="441">
        <v>0</v>
      </c>
      <c r="U57" s="441">
        <v>0</v>
      </c>
      <c r="V57" s="441">
        <v>0</v>
      </c>
      <c r="W57" s="441">
        <v>0</v>
      </c>
      <c r="X57" s="441">
        <v>0</v>
      </c>
      <c r="Y57" s="441">
        <v>0</v>
      </c>
      <c r="Z57" s="441">
        <v>0</v>
      </c>
      <c r="AA57" s="441">
        <v>1.0263252424693386E-4</v>
      </c>
      <c r="AB57" s="441">
        <v>0</v>
      </c>
      <c r="AC57" s="441">
        <v>0</v>
      </c>
      <c r="AD57" s="441">
        <v>0</v>
      </c>
      <c r="AE57" s="441">
        <v>2.1098915937699121E-6</v>
      </c>
      <c r="AF57" s="441">
        <v>0</v>
      </c>
      <c r="AG57" s="441">
        <v>0</v>
      </c>
      <c r="AH57" s="441">
        <v>0</v>
      </c>
      <c r="AI57" s="441">
        <v>0</v>
      </c>
      <c r="AJ57" s="441">
        <v>0</v>
      </c>
      <c r="AK57" s="441">
        <v>1.2559342895179725E-5</v>
      </c>
      <c r="AL57" s="441">
        <v>0</v>
      </c>
      <c r="AM57" s="441">
        <v>0</v>
      </c>
      <c r="AN57" s="441">
        <v>0</v>
      </c>
      <c r="AO57" s="441">
        <v>0</v>
      </c>
      <c r="AP57" s="441">
        <v>0</v>
      </c>
      <c r="AQ57" s="441">
        <v>0</v>
      </c>
      <c r="AR57" s="441">
        <v>9.1798329270407277E-5</v>
      </c>
      <c r="AS57" s="441">
        <v>1.4975036613964522E-5</v>
      </c>
      <c r="AT57" s="441">
        <v>6.0798240855689737E-4</v>
      </c>
      <c r="AU57" s="441">
        <v>1.8636794068462514E-4</v>
      </c>
      <c r="AV57" s="441">
        <v>0</v>
      </c>
      <c r="AW57" s="441">
        <v>0</v>
      </c>
      <c r="AX57" s="441">
        <v>1.7307026652821045E-5</v>
      </c>
      <c r="AY57" s="441">
        <v>3.8721311656774292E-5</v>
      </c>
      <c r="AZ57" s="441">
        <v>1.1333114226458289E-5</v>
      </c>
      <c r="BA57" s="441">
        <v>0</v>
      </c>
      <c r="BB57" s="441">
        <v>3.0709701194607376E-5</v>
      </c>
      <c r="BC57" s="441">
        <v>1.0408059213417958E-2</v>
      </c>
      <c r="BD57" s="441">
        <v>0</v>
      </c>
      <c r="BE57" s="441">
        <v>0</v>
      </c>
      <c r="BF57" s="441">
        <v>8.8991206551685097E-3</v>
      </c>
      <c r="BG57" s="441">
        <v>1.0516637320240621E-5</v>
      </c>
      <c r="BH57" s="441">
        <v>0</v>
      </c>
      <c r="BI57" s="441">
        <v>1.2869630641600585E-4</v>
      </c>
      <c r="BJ57" s="441">
        <v>1.9420869666543668E-5</v>
      </c>
      <c r="BK57" s="441">
        <v>0</v>
      </c>
      <c r="BL57" s="441">
        <v>1.3870997702300526E-3</v>
      </c>
      <c r="BM57" s="441">
        <v>3.6095053900151385E-4</v>
      </c>
      <c r="BN57" s="441">
        <v>2.1796547832790029E-3</v>
      </c>
      <c r="BO57" s="441">
        <v>2.7801462729226964E-3</v>
      </c>
      <c r="BP57" s="441">
        <v>4.3024076273082416E-6</v>
      </c>
      <c r="BQ57" s="441">
        <v>0</v>
      </c>
      <c r="BR57" s="441">
        <v>1.6446556913310198E-5</v>
      </c>
      <c r="BS57" s="441">
        <v>2.0750332005312084E-5</v>
      </c>
      <c r="BT57" s="441">
        <v>1.8578798673381648E-4</v>
      </c>
      <c r="BU57" s="441">
        <v>1.0104922781548412E-4</v>
      </c>
      <c r="BV57" s="441">
        <v>2.3016043228313917E-4</v>
      </c>
      <c r="BW57" s="441">
        <v>7.4314712189736079E-5</v>
      </c>
      <c r="BX57" s="441">
        <v>0</v>
      </c>
      <c r="BY57" s="441">
        <v>1.2256904722993952E-4</v>
      </c>
      <c r="BZ57" s="441">
        <v>1.4834652185964078E-4</v>
      </c>
      <c r="CA57" s="441">
        <v>0</v>
      </c>
      <c r="CB57" s="441">
        <v>0</v>
      </c>
      <c r="CC57" s="441">
        <v>0</v>
      </c>
      <c r="CD57" s="441">
        <v>0</v>
      </c>
      <c r="CE57" s="441">
        <v>0</v>
      </c>
      <c r="CF57" s="441">
        <v>8.2715473809273158E-5</v>
      </c>
      <c r="CG57" s="441">
        <v>0</v>
      </c>
      <c r="CH57" s="441">
        <v>4.2164026495874247E-6</v>
      </c>
      <c r="CI57" s="441">
        <v>1.4895360095330305E-4</v>
      </c>
      <c r="CJ57" s="441">
        <v>2.8755463538072235E-4</v>
      </c>
      <c r="CK57" s="441">
        <v>0</v>
      </c>
      <c r="CL57" s="441">
        <v>2.8236179958586937E-4</v>
      </c>
      <c r="CM57" s="441">
        <v>1.7167555749005477E-3</v>
      </c>
      <c r="CN57" s="441">
        <v>1.8578973909812352E-5</v>
      </c>
      <c r="CO57" s="441">
        <v>2.19849012169947E-4</v>
      </c>
      <c r="CP57" s="441">
        <v>1.8316127914201623E-5</v>
      </c>
      <c r="CQ57" s="441">
        <v>0</v>
      </c>
      <c r="CR57" s="441">
        <v>3.4922501149532329E-5</v>
      </c>
      <c r="CS57" s="441">
        <v>5.1819378374737017E-6</v>
      </c>
      <c r="CT57" s="441">
        <v>5.1952100163649117E-5</v>
      </c>
      <c r="CU57" s="441">
        <v>1.2482836100362001E-4</v>
      </c>
      <c r="CV57" s="441">
        <v>1.8011527377521613E-4</v>
      </c>
      <c r="CW57" s="441">
        <v>9.8170133108944468E-4</v>
      </c>
      <c r="CX57" s="441">
        <v>4.9954090774874914E-4</v>
      </c>
      <c r="CY57" s="441">
        <v>0</v>
      </c>
      <c r="CZ57" s="441">
        <v>8.6540017232751259E-5</v>
      </c>
      <c r="DA57" s="441">
        <v>1.2757868415345165E-5</v>
      </c>
      <c r="DB57" s="441">
        <v>2.2451509619983795E-4</v>
      </c>
      <c r="DC57" s="441">
        <v>0</v>
      </c>
      <c r="DD57" s="441">
        <v>2.9781847963666147E-5</v>
      </c>
      <c r="DE57" s="441">
        <v>0</v>
      </c>
      <c r="DF57" s="442">
        <v>0</v>
      </c>
      <c r="DG57" s="443">
        <v>4.027553923644489E-4</v>
      </c>
      <c r="DH57" s="440">
        <v>3.7180249851279002E-3</v>
      </c>
      <c r="DI57" s="441">
        <v>9.5865313593546525E-3</v>
      </c>
      <c r="DJ57" s="441">
        <v>0</v>
      </c>
      <c r="DK57" s="441">
        <v>0</v>
      </c>
      <c r="DL57" s="441">
        <v>2.6349585996232813E-2</v>
      </c>
      <c r="DM57" s="441">
        <v>5.497477578475336E-3</v>
      </c>
      <c r="DN57" s="441">
        <v>-4.1077985933901783E-3</v>
      </c>
      <c r="DO57" s="443">
        <v>8.5446304389100534E-3</v>
      </c>
      <c r="DP57" s="443">
        <v>5.131526805237336E-3</v>
      </c>
      <c r="DQ57" s="440">
        <v>7.9800906361136674E-3</v>
      </c>
      <c r="DR57" s="443">
        <v>7.9800906361136674E-3</v>
      </c>
      <c r="DS57" s="443">
        <v>5.8471610625983293E-3</v>
      </c>
      <c r="DT57" s="441">
        <v>6.1803930936768919E-3</v>
      </c>
      <c r="DU57" s="443">
        <v>7.6878147747727306E-3</v>
      </c>
    </row>
    <row r="58" spans="1:125" s="444" customFormat="1">
      <c r="A58" s="445" t="s">
        <v>312</v>
      </c>
      <c r="B58" s="446" t="s">
        <v>549</v>
      </c>
      <c r="C58" s="440">
        <v>0</v>
      </c>
      <c r="D58" s="441">
        <v>0</v>
      </c>
      <c r="E58" s="441">
        <v>0</v>
      </c>
      <c r="F58" s="441">
        <v>0</v>
      </c>
      <c r="G58" s="441">
        <v>0</v>
      </c>
      <c r="H58" s="441">
        <v>0</v>
      </c>
      <c r="I58" s="441">
        <v>0</v>
      </c>
      <c r="J58" s="441">
        <v>0</v>
      </c>
      <c r="K58" s="441">
        <v>0</v>
      </c>
      <c r="L58" s="441">
        <v>0</v>
      </c>
      <c r="M58" s="441">
        <v>0</v>
      </c>
      <c r="N58" s="441">
        <v>0</v>
      </c>
      <c r="O58" s="441">
        <v>0</v>
      </c>
      <c r="P58" s="441">
        <v>0</v>
      </c>
      <c r="Q58" s="441">
        <v>0</v>
      </c>
      <c r="R58" s="441">
        <v>0</v>
      </c>
      <c r="S58" s="441">
        <v>0</v>
      </c>
      <c r="T58" s="441">
        <v>0</v>
      </c>
      <c r="U58" s="441">
        <v>0</v>
      </c>
      <c r="V58" s="441">
        <v>0</v>
      </c>
      <c r="W58" s="441">
        <v>0</v>
      </c>
      <c r="X58" s="441">
        <v>0</v>
      </c>
      <c r="Y58" s="441">
        <v>0</v>
      </c>
      <c r="Z58" s="441">
        <v>0</v>
      </c>
      <c r="AA58" s="441">
        <v>0</v>
      </c>
      <c r="AB58" s="441">
        <v>0</v>
      </c>
      <c r="AC58" s="441">
        <v>0</v>
      </c>
      <c r="AD58" s="441">
        <v>0</v>
      </c>
      <c r="AE58" s="441">
        <v>0</v>
      </c>
      <c r="AF58" s="441">
        <v>0</v>
      </c>
      <c r="AG58" s="441">
        <v>0</v>
      </c>
      <c r="AH58" s="441">
        <v>0</v>
      </c>
      <c r="AI58" s="441">
        <v>0</v>
      </c>
      <c r="AJ58" s="441">
        <v>0</v>
      </c>
      <c r="AK58" s="441">
        <v>0</v>
      </c>
      <c r="AL58" s="441">
        <v>0</v>
      </c>
      <c r="AM58" s="441">
        <v>0</v>
      </c>
      <c r="AN58" s="441">
        <v>0</v>
      </c>
      <c r="AO58" s="441">
        <v>0</v>
      </c>
      <c r="AP58" s="441">
        <v>0</v>
      </c>
      <c r="AQ58" s="441">
        <v>0</v>
      </c>
      <c r="AR58" s="441">
        <v>0</v>
      </c>
      <c r="AS58" s="441">
        <v>0</v>
      </c>
      <c r="AT58" s="441">
        <v>0</v>
      </c>
      <c r="AU58" s="441">
        <v>3.0221828219128402E-5</v>
      </c>
      <c r="AV58" s="441">
        <v>0</v>
      </c>
      <c r="AW58" s="441">
        <v>0</v>
      </c>
      <c r="AX58" s="441">
        <v>0</v>
      </c>
      <c r="AY58" s="441">
        <v>0</v>
      </c>
      <c r="AZ58" s="441">
        <v>0</v>
      </c>
      <c r="BA58" s="441">
        <v>0</v>
      </c>
      <c r="BB58" s="441">
        <v>0</v>
      </c>
      <c r="BC58" s="441">
        <v>0</v>
      </c>
      <c r="BD58" s="441">
        <v>4.3777943368107301E-2</v>
      </c>
      <c r="BE58" s="441">
        <v>0</v>
      </c>
      <c r="BF58" s="441">
        <v>0</v>
      </c>
      <c r="BG58" s="441">
        <v>0</v>
      </c>
      <c r="BH58" s="441">
        <v>0</v>
      </c>
      <c r="BI58" s="441">
        <v>0</v>
      </c>
      <c r="BJ58" s="441">
        <v>0</v>
      </c>
      <c r="BK58" s="441">
        <v>0</v>
      </c>
      <c r="BL58" s="441">
        <v>0</v>
      </c>
      <c r="BM58" s="441">
        <v>0</v>
      </c>
      <c r="BN58" s="441">
        <v>0</v>
      </c>
      <c r="BO58" s="441">
        <v>0</v>
      </c>
      <c r="BP58" s="441">
        <v>0</v>
      </c>
      <c r="BQ58" s="441">
        <v>0</v>
      </c>
      <c r="BR58" s="441">
        <v>0</v>
      </c>
      <c r="BS58" s="441">
        <v>0</v>
      </c>
      <c r="BT58" s="441">
        <v>0</v>
      </c>
      <c r="BU58" s="441">
        <v>0</v>
      </c>
      <c r="BV58" s="441">
        <v>0</v>
      </c>
      <c r="BW58" s="441">
        <v>0</v>
      </c>
      <c r="BX58" s="441">
        <v>0</v>
      </c>
      <c r="BY58" s="441">
        <v>0</v>
      </c>
      <c r="BZ58" s="441">
        <v>0</v>
      </c>
      <c r="CA58" s="441">
        <v>0</v>
      </c>
      <c r="CB58" s="441">
        <v>0</v>
      </c>
      <c r="CC58" s="441">
        <v>0</v>
      </c>
      <c r="CD58" s="441">
        <v>0</v>
      </c>
      <c r="CE58" s="441">
        <v>0</v>
      </c>
      <c r="CF58" s="441">
        <v>0</v>
      </c>
      <c r="CG58" s="441">
        <v>0</v>
      </c>
      <c r="CH58" s="441">
        <v>4.6380429145461673E-5</v>
      </c>
      <c r="CI58" s="441">
        <v>7.4476800476651526E-5</v>
      </c>
      <c r="CJ58" s="441">
        <v>0</v>
      </c>
      <c r="CK58" s="441">
        <v>0</v>
      </c>
      <c r="CL58" s="441">
        <v>0</v>
      </c>
      <c r="CM58" s="441">
        <v>0</v>
      </c>
      <c r="CN58" s="441">
        <v>0</v>
      </c>
      <c r="CO58" s="441">
        <v>0</v>
      </c>
      <c r="CP58" s="441">
        <v>0</v>
      </c>
      <c r="CQ58" s="441">
        <v>0</v>
      </c>
      <c r="CR58" s="441">
        <v>0</v>
      </c>
      <c r="CS58" s="441">
        <v>0</v>
      </c>
      <c r="CT58" s="441">
        <v>0</v>
      </c>
      <c r="CU58" s="441">
        <v>2.9958806640868803E-3</v>
      </c>
      <c r="CV58" s="441">
        <v>0</v>
      </c>
      <c r="CW58" s="441">
        <v>1.0182864738629642E-3</v>
      </c>
      <c r="CX58" s="441">
        <v>0</v>
      </c>
      <c r="CY58" s="441">
        <v>0</v>
      </c>
      <c r="CZ58" s="441">
        <v>0</v>
      </c>
      <c r="DA58" s="441">
        <v>0</v>
      </c>
      <c r="DB58" s="441">
        <v>0</v>
      </c>
      <c r="DC58" s="441">
        <v>0</v>
      </c>
      <c r="DD58" s="441">
        <v>0</v>
      </c>
      <c r="DE58" s="441">
        <v>0</v>
      </c>
      <c r="DF58" s="442">
        <v>0</v>
      </c>
      <c r="DG58" s="443">
        <v>4.7398563598445992E-5</v>
      </c>
      <c r="DH58" s="440">
        <v>0</v>
      </c>
      <c r="DI58" s="441">
        <v>1.4787319087547473E-3</v>
      </c>
      <c r="DJ58" s="441">
        <v>0</v>
      </c>
      <c r="DK58" s="441">
        <v>0</v>
      </c>
      <c r="DL58" s="441">
        <v>3.6249495959389515E-3</v>
      </c>
      <c r="DM58" s="441">
        <v>1.3458520179372198E-2</v>
      </c>
      <c r="DN58" s="441">
        <v>-3.2986867492375677E-3</v>
      </c>
      <c r="DO58" s="443">
        <v>3.3880266781348904E-3</v>
      </c>
      <c r="DP58" s="443">
        <v>1.9246226659164576E-3</v>
      </c>
      <c r="DQ58" s="440">
        <v>5.1407917873873971E-5</v>
      </c>
      <c r="DR58" s="443">
        <v>5.1407917873873971E-5</v>
      </c>
      <c r="DS58" s="443">
        <v>8.5180081431181567E-4</v>
      </c>
      <c r="DT58" s="441">
        <v>7.2675376453919401E-4</v>
      </c>
      <c r="DU58" s="443">
        <v>2.4235633075216961E-3</v>
      </c>
    </row>
    <row r="59" spans="1:125" s="444" customFormat="1">
      <c r="A59" s="447" t="s">
        <v>313</v>
      </c>
      <c r="B59" s="448" t="s">
        <v>550</v>
      </c>
      <c r="C59" s="449">
        <v>0</v>
      </c>
      <c r="D59" s="450">
        <v>0</v>
      </c>
      <c r="E59" s="450">
        <v>0</v>
      </c>
      <c r="F59" s="450">
        <v>0</v>
      </c>
      <c r="G59" s="450">
        <v>0</v>
      </c>
      <c r="H59" s="450">
        <v>0</v>
      </c>
      <c r="I59" s="450">
        <v>0</v>
      </c>
      <c r="J59" s="450">
        <v>0</v>
      </c>
      <c r="K59" s="450">
        <v>0</v>
      </c>
      <c r="L59" s="450">
        <v>0</v>
      </c>
      <c r="M59" s="450">
        <v>0</v>
      </c>
      <c r="N59" s="450">
        <v>0</v>
      </c>
      <c r="O59" s="450">
        <v>0</v>
      </c>
      <c r="P59" s="450">
        <v>0</v>
      </c>
      <c r="Q59" s="450">
        <v>0</v>
      </c>
      <c r="R59" s="450">
        <v>0</v>
      </c>
      <c r="S59" s="450">
        <v>0</v>
      </c>
      <c r="T59" s="450">
        <v>0</v>
      </c>
      <c r="U59" s="450">
        <v>0</v>
      </c>
      <c r="V59" s="450">
        <v>0</v>
      </c>
      <c r="W59" s="450">
        <v>0</v>
      </c>
      <c r="X59" s="450">
        <v>0</v>
      </c>
      <c r="Y59" s="450">
        <v>0</v>
      </c>
      <c r="Z59" s="450">
        <v>0</v>
      </c>
      <c r="AA59" s="450">
        <v>0</v>
      </c>
      <c r="AB59" s="450">
        <v>0</v>
      </c>
      <c r="AC59" s="450">
        <v>0</v>
      </c>
      <c r="AD59" s="450">
        <v>0</v>
      </c>
      <c r="AE59" s="450">
        <v>0</v>
      </c>
      <c r="AF59" s="450">
        <v>0</v>
      </c>
      <c r="AG59" s="450">
        <v>0</v>
      </c>
      <c r="AH59" s="450">
        <v>0</v>
      </c>
      <c r="AI59" s="450">
        <v>0</v>
      </c>
      <c r="AJ59" s="450">
        <v>0</v>
      </c>
      <c r="AK59" s="450">
        <v>0</v>
      </c>
      <c r="AL59" s="450">
        <v>0</v>
      </c>
      <c r="AM59" s="450">
        <v>0</v>
      </c>
      <c r="AN59" s="450">
        <v>0</v>
      </c>
      <c r="AO59" s="450">
        <v>0</v>
      </c>
      <c r="AP59" s="450">
        <v>0</v>
      </c>
      <c r="AQ59" s="450">
        <v>0</v>
      </c>
      <c r="AR59" s="450">
        <v>0</v>
      </c>
      <c r="AS59" s="450">
        <v>0</v>
      </c>
      <c r="AT59" s="450">
        <v>0</v>
      </c>
      <c r="AU59" s="450">
        <v>0</v>
      </c>
      <c r="AV59" s="450">
        <v>0</v>
      </c>
      <c r="AW59" s="450">
        <v>0</v>
      </c>
      <c r="AX59" s="450">
        <v>0</v>
      </c>
      <c r="AY59" s="450">
        <v>0</v>
      </c>
      <c r="AZ59" s="450">
        <v>0</v>
      </c>
      <c r="BA59" s="450">
        <v>0</v>
      </c>
      <c r="BB59" s="450">
        <v>0</v>
      </c>
      <c r="BC59" s="450">
        <v>0</v>
      </c>
      <c r="BD59" s="450">
        <v>0</v>
      </c>
      <c r="BE59" s="450">
        <v>0</v>
      </c>
      <c r="BF59" s="450">
        <v>0</v>
      </c>
      <c r="BG59" s="450">
        <v>0</v>
      </c>
      <c r="BH59" s="450">
        <v>0</v>
      </c>
      <c r="BI59" s="450">
        <v>0</v>
      </c>
      <c r="BJ59" s="450">
        <v>0</v>
      </c>
      <c r="BK59" s="450">
        <v>0</v>
      </c>
      <c r="BL59" s="450">
        <v>0</v>
      </c>
      <c r="BM59" s="450">
        <v>0</v>
      </c>
      <c r="BN59" s="450">
        <v>0</v>
      </c>
      <c r="BO59" s="450">
        <v>0</v>
      </c>
      <c r="BP59" s="450">
        <v>0</v>
      </c>
      <c r="BQ59" s="450">
        <v>0</v>
      </c>
      <c r="BR59" s="450">
        <v>0</v>
      </c>
      <c r="BS59" s="450">
        <v>0</v>
      </c>
      <c r="BT59" s="450">
        <v>0</v>
      </c>
      <c r="BU59" s="450">
        <v>0</v>
      </c>
      <c r="BV59" s="450">
        <v>0</v>
      </c>
      <c r="BW59" s="450">
        <v>0</v>
      </c>
      <c r="BX59" s="450">
        <v>0</v>
      </c>
      <c r="BY59" s="450">
        <v>0</v>
      </c>
      <c r="BZ59" s="450">
        <v>0</v>
      </c>
      <c r="CA59" s="450">
        <v>0</v>
      </c>
      <c r="CB59" s="450">
        <v>0</v>
      </c>
      <c r="CC59" s="450">
        <v>0</v>
      </c>
      <c r="CD59" s="450">
        <v>0</v>
      </c>
      <c r="CE59" s="450">
        <v>0</v>
      </c>
      <c r="CF59" s="450">
        <v>0</v>
      </c>
      <c r="CG59" s="450">
        <v>0</v>
      </c>
      <c r="CH59" s="450">
        <v>0</v>
      </c>
      <c r="CI59" s="450">
        <v>0</v>
      </c>
      <c r="CJ59" s="450">
        <v>0</v>
      </c>
      <c r="CK59" s="450">
        <v>0</v>
      </c>
      <c r="CL59" s="450">
        <v>0</v>
      </c>
      <c r="CM59" s="450">
        <v>0</v>
      </c>
      <c r="CN59" s="450">
        <v>0</v>
      </c>
      <c r="CO59" s="450">
        <v>0</v>
      </c>
      <c r="CP59" s="450">
        <v>0</v>
      </c>
      <c r="CQ59" s="450">
        <v>0</v>
      </c>
      <c r="CR59" s="450">
        <v>0</v>
      </c>
      <c r="CS59" s="450">
        <v>0</v>
      </c>
      <c r="CT59" s="450">
        <v>0</v>
      </c>
      <c r="CU59" s="450">
        <v>0</v>
      </c>
      <c r="CV59" s="450">
        <v>0</v>
      </c>
      <c r="CW59" s="450">
        <v>0</v>
      </c>
      <c r="CX59" s="450">
        <v>0</v>
      </c>
      <c r="CY59" s="450">
        <v>0</v>
      </c>
      <c r="CZ59" s="450">
        <v>0</v>
      </c>
      <c r="DA59" s="450">
        <v>0</v>
      </c>
      <c r="DB59" s="450">
        <v>0</v>
      </c>
      <c r="DC59" s="450">
        <v>0</v>
      </c>
      <c r="DD59" s="450">
        <v>0</v>
      </c>
      <c r="DE59" s="450">
        <v>0</v>
      </c>
      <c r="DF59" s="451">
        <v>0</v>
      </c>
      <c r="DG59" s="452">
        <v>0</v>
      </c>
      <c r="DH59" s="449">
        <v>0</v>
      </c>
      <c r="DI59" s="450">
        <v>2.3468668087909927E-2</v>
      </c>
      <c r="DJ59" s="450">
        <v>0</v>
      </c>
      <c r="DK59" s="450">
        <v>0</v>
      </c>
      <c r="DL59" s="450">
        <v>1.9567823152173312E-3</v>
      </c>
      <c r="DM59" s="450">
        <v>2.4939742152466367E-2</v>
      </c>
      <c r="DN59" s="450">
        <v>-3.0808489450426342E-3</v>
      </c>
      <c r="DO59" s="452">
        <v>1.7357432834688786E-2</v>
      </c>
      <c r="DP59" s="452">
        <v>9.6221399870337794E-3</v>
      </c>
      <c r="DQ59" s="449">
        <v>0</v>
      </c>
      <c r="DR59" s="452">
        <v>0</v>
      </c>
      <c r="DS59" s="452">
        <v>0</v>
      </c>
      <c r="DT59" s="450">
        <v>0</v>
      </c>
      <c r="DU59" s="452">
        <v>1.1066981340062659E-2</v>
      </c>
    </row>
    <row r="60" spans="1:125" s="444" customFormat="1">
      <c r="A60" s="453" t="s">
        <v>314</v>
      </c>
      <c r="B60" s="454" t="s">
        <v>551</v>
      </c>
      <c r="C60" s="455">
        <v>0</v>
      </c>
      <c r="D60" s="456">
        <v>0</v>
      </c>
      <c r="E60" s="456">
        <v>0</v>
      </c>
      <c r="F60" s="456">
        <v>0</v>
      </c>
      <c r="G60" s="456">
        <v>0</v>
      </c>
      <c r="H60" s="456">
        <v>0</v>
      </c>
      <c r="I60" s="456">
        <v>0</v>
      </c>
      <c r="J60" s="456">
        <v>0</v>
      </c>
      <c r="K60" s="456">
        <v>0</v>
      </c>
      <c r="L60" s="456">
        <v>0</v>
      </c>
      <c r="M60" s="456">
        <v>0</v>
      </c>
      <c r="N60" s="456">
        <v>0</v>
      </c>
      <c r="O60" s="456">
        <v>0</v>
      </c>
      <c r="P60" s="456">
        <v>0</v>
      </c>
      <c r="Q60" s="456">
        <v>0</v>
      </c>
      <c r="R60" s="456">
        <v>0</v>
      </c>
      <c r="S60" s="456">
        <v>0</v>
      </c>
      <c r="T60" s="456">
        <v>0</v>
      </c>
      <c r="U60" s="456">
        <v>0</v>
      </c>
      <c r="V60" s="456">
        <v>0</v>
      </c>
      <c r="W60" s="456">
        <v>0</v>
      </c>
      <c r="X60" s="456">
        <v>0</v>
      </c>
      <c r="Y60" s="456">
        <v>0</v>
      </c>
      <c r="Z60" s="456">
        <v>0</v>
      </c>
      <c r="AA60" s="456">
        <v>0</v>
      </c>
      <c r="AB60" s="456">
        <v>0</v>
      </c>
      <c r="AC60" s="456">
        <v>0</v>
      </c>
      <c r="AD60" s="456">
        <v>0</v>
      </c>
      <c r="AE60" s="456">
        <v>0</v>
      </c>
      <c r="AF60" s="456">
        <v>0</v>
      </c>
      <c r="AG60" s="456">
        <v>0</v>
      </c>
      <c r="AH60" s="456">
        <v>0</v>
      </c>
      <c r="AI60" s="456">
        <v>0</v>
      </c>
      <c r="AJ60" s="456">
        <v>0</v>
      </c>
      <c r="AK60" s="456">
        <v>0</v>
      </c>
      <c r="AL60" s="456">
        <v>0</v>
      </c>
      <c r="AM60" s="456">
        <v>0</v>
      </c>
      <c r="AN60" s="456">
        <v>0</v>
      </c>
      <c r="AO60" s="456">
        <v>0</v>
      </c>
      <c r="AP60" s="456">
        <v>0</v>
      </c>
      <c r="AQ60" s="456">
        <v>0</v>
      </c>
      <c r="AR60" s="456">
        <v>0</v>
      </c>
      <c r="AS60" s="456">
        <v>0</v>
      </c>
      <c r="AT60" s="456">
        <v>0</v>
      </c>
      <c r="AU60" s="456">
        <v>0</v>
      </c>
      <c r="AV60" s="456">
        <v>0</v>
      </c>
      <c r="AW60" s="456">
        <v>0</v>
      </c>
      <c r="AX60" s="456">
        <v>0</v>
      </c>
      <c r="AY60" s="456">
        <v>0</v>
      </c>
      <c r="AZ60" s="456">
        <v>0</v>
      </c>
      <c r="BA60" s="456">
        <v>0</v>
      </c>
      <c r="BB60" s="456">
        <v>0</v>
      </c>
      <c r="BC60" s="456">
        <v>0</v>
      </c>
      <c r="BD60" s="456">
        <v>0</v>
      </c>
      <c r="BE60" s="456">
        <v>0</v>
      </c>
      <c r="BF60" s="456">
        <v>4.9439559195380609E-2</v>
      </c>
      <c r="BG60" s="456">
        <v>0</v>
      </c>
      <c r="BH60" s="456">
        <v>0</v>
      </c>
      <c r="BI60" s="456">
        <v>0</v>
      </c>
      <c r="BJ60" s="456">
        <v>0</v>
      </c>
      <c r="BK60" s="456">
        <v>0</v>
      </c>
      <c r="BL60" s="456">
        <v>0</v>
      </c>
      <c r="BM60" s="456">
        <v>0</v>
      </c>
      <c r="BN60" s="456">
        <v>0</v>
      </c>
      <c r="BO60" s="456">
        <v>0</v>
      </c>
      <c r="BP60" s="456">
        <v>0</v>
      </c>
      <c r="BQ60" s="456">
        <v>0</v>
      </c>
      <c r="BR60" s="456">
        <v>0</v>
      </c>
      <c r="BS60" s="456">
        <v>0</v>
      </c>
      <c r="BT60" s="456">
        <v>0</v>
      </c>
      <c r="BU60" s="456">
        <v>0</v>
      </c>
      <c r="BV60" s="456">
        <v>0</v>
      </c>
      <c r="BW60" s="456">
        <v>0</v>
      </c>
      <c r="BX60" s="456">
        <v>0</v>
      </c>
      <c r="BY60" s="456">
        <v>0</v>
      </c>
      <c r="BZ60" s="456">
        <v>0</v>
      </c>
      <c r="CA60" s="456">
        <v>0</v>
      </c>
      <c r="CB60" s="456">
        <v>0</v>
      </c>
      <c r="CC60" s="456">
        <v>0</v>
      </c>
      <c r="CD60" s="456">
        <v>0</v>
      </c>
      <c r="CE60" s="456">
        <v>0</v>
      </c>
      <c r="CF60" s="456">
        <v>0</v>
      </c>
      <c r="CG60" s="456">
        <v>0</v>
      </c>
      <c r="CH60" s="456">
        <v>0</v>
      </c>
      <c r="CI60" s="456">
        <v>0</v>
      </c>
      <c r="CJ60" s="456">
        <v>0</v>
      </c>
      <c r="CK60" s="456">
        <v>0</v>
      </c>
      <c r="CL60" s="456">
        <v>0</v>
      </c>
      <c r="CM60" s="456">
        <v>2.7330424836270511E-4</v>
      </c>
      <c r="CN60" s="456">
        <v>0</v>
      </c>
      <c r="CO60" s="456">
        <v>0</v>
      </c>
      <c r="CP60" s="456">
        <v>0</v>
      </c>
      <c r="CQ60" s="456">
        <v>0</v>
      </c>
      <c r="CR60" s="456">
        <v>0</v>
      </c>
      <c r="CS60" s="456">
        <v>0</v>
      </c>
      <c r="CT60" s="456">
        <v>0</v>
      </c>
      <c r="CU60" s="456">
        <v>0</v>
      </c>
      <c r="CV60" s="456">
        <v>0</v>
      </c>
      <c r="CW60" s="456">
        <v>4.036560752678337E-3</v>
      </c>
      <c r="CX60" s="456">
        <v>0</v>
      </c>
      <c r="CY60" s="456">
        <v>0</v>
      </c>
      <c r="CZ60" s="456">
        <v>0</v>
      </c>
      <c r="DA60" s="456">
        <v>0</v>
      </c>
      <c r="DB60" s="456">
        <v>0</v>
      </c>
      <c r="DC60" s="456">
        <v>0</v>
      </c>
      <c r="DD60" s="456">
        <v>0</v>
      </c>
      <c r="DE60" s="456">
        <v>0</v>
      </c>
      <c r="DF60" s="457">
        <v>0</v>
      </c>
      <c r="DG60" s="458">
        <v>4.863648697734395E-4</v>
      </c>
      <c r="DH60" s="455">
        <v>0</v>
      </c>
      <c r="DI60" s="456">
        <v>3.8715122350552558E-4</v>
      </c>
      <c r="DJ60" s="456">
        <v>0</v>
      </c>
      <c r="DK60" s="456">
        <v>0</v>
      </c>
      <c r="DL60" s="456">
        <v>9.6941509194253112E-4</v>
      </c>
      <c r="DM60" s="456">
        <v>2.1575112107623317E-2</v>
      </c>
      <c r="DN60" s="456">
        <v>-1.8049418061865936E-3</v>
      </c>
      <c r="DO60" s="458">
        <v>3.9079829559221756E-3</v>
      </c>
      <c r="DP60" s="458">
        <v>2.6431441352250526E-3</v>
      </c>
      <c r="DQ60" s="455">
        <v>5.4505574463709966E-3</v>
      </c>
      <c r="DR60" s="458">
        <v>5.4505574463709966E-3</v>
      </c>
      <c r="DS60" s="458">
        <v>2.8984902379721577E-2</v>
      </c>
      <c r="DT60" s="456">
        <v>2.5308082638637187E-2</v>
      </c>
      <c r="DU60" s="458">
        <v>1.1663524360942187E-2</v>
      </c>
    </row>
    <row r="61" spans="1:125" s="444" customFormat="1">
      <c r="A61" s="445" t="s">
        <v>315</v>
      </c>
      <c r="B61" s="446" t="s">
        <v>552</v>
      </c>
      <c r="C61" s="440">
        <v>0</v>
      </c>
      <c r="D61" s="441">
        <v>0</v>
      </c>
      <c r="E61" s="441">
        <v>0</v>
      </c>
      <c r="F61" s="441">
        <v>0</v>
      </c>
      <c r="G61" s="441">
        <v>0</v>
      </c>
      <c r="H61" s="441">
        <v>0</v>
      </c>
      <c r="I61" s="441">
        <v>0</v>
      </c>
      <c r="J61" s="441">
        <v>0</v>
      </c>
      <c r="K61" s="441">
        <v>0</v>
      </c>
      <c r="L61" s="441">
        <v>0</v>
      </c>
      <c r="M61" s="441">
        <v>0</v>
      </c>
      <c r="N61" s="441">
        <v>0</v>
      </c>
      <c r="O61" s="441">
        <v>0</v>
      </c>
      <c r="P61" s="441">
        <v>0</v>
      </c>
      <c r="Q61" s="441">
        <v>0</v>
      </c>
      <c r="R61" s="441">
        <v>0</v>
      </c>
      <c r="S61" s="441">
        <v>0</v>
      </c>
      <c r="T61" s="441">
        <v>0</v>
      </c>
      <c r="U61" s="441">
        <v>0</v>
      </c>
      <c r="V61" s="441">
        <v>0</v>
      </c>
      <c r="W61" s="441">
        <v>0</v>
      </c>
      <c r="X61" s="441">
        <v>0</v>
      </c>
      <c r="Y61" s="441">
        <v>0</v>
      </c>
      <c r="Z61" s="441">
        <v>0</v>
      </c>
      <c r="AA61" s="441">
        <v>0</v>
      </c>
      <c r="AB61" s="441">
        <v>0</v>
      </c>
      <c r="AC61" s="441">
        <v>0</v>
      </c>
      <c r="AD61" s="441">
        <v>0</v>
      </c>
      <c r="AE61" s="441">
        <v>0</v>
      </c>
      <c r="AF61" s="441">
        <v>0</v>
      </c>
      <c r="AG61" s="441">
        <v>0</v>
      </c>
      <c r="AH61" s="441">
        <v>0</v>
      </c>
      <c r="AI61" s="441">
        <v>0</v>
      </c>
      <c r="AJ61" s="441">
        <v>0</v>
      </c>
      <c r="AK61" s="441">
        <v>0</v>
      </c>
      <c r="AL61" s="441">
        <v>0</v>
      </c>
      <c r="AM61" s="441">
        <v>0</v>
      </c>
      <c r="AN61" s="441">
        <v>0</v>
      </c>
      <c r="AO61" s="441">
        <v>0</v>
      </c>
      <c r="AP61" s="441">
        <v>0</v>
      </c>
      <c r="AQ61" s="441">
        <v>0</v>
      </c>
      <c r="AR61" s="441">
        <v>0</v>
      </c>
      <c r="AS61" s="441">
        <v>0</v>
      </c>
      <c r="AT61" s="441">
        <v>0</v>
      </c>
      <c r="AU61" s="441">
        <v>2.2918219732839039E-4</v>
      </c>
      <c r="AV61" s="441">
        <v>0</v>
      </c>
      <c r="AW61" s="441">
        <v>0</v>
      </c>
      <c r="AX61" s="441">
        <v>0</v>
      </c>
      <c r="AY61" s="441">
        <v>0</v>
      </c>
      <c r="AZ61" s="441">
        <v>0</v>
      </c>
      <c r="BA61" s="441">
        <v>0</v>
      </c>
      <c r="BB61" s="441">
        <v>0</v>
      </c>
      <c r="BC61" s="441">
        <v>0</v>
      </c>
      <c r="BD61" s="441">
        <v>0</v>
      </c>
      <c r="BE61" s="441">
        <v>0</v>
      </c>
      <c r="BF61" s="441">
        <v>0.49000264180850661</v>
      </c>
      <c r="BG61" s="441">
        <v>0.37306268516793567</v>
      </c>
      <c r="BH61" s="441">
        <v>0</v>
      </c>
      <c r="BI61" s="441">
        <v>8.3520602958695091E-3</v>
      </c>
      <c r="BJ61" s="441">
        <v>0</v>
      </c>
      <c r="BK61" s="441">
        <v>0</v>
      </c>
      <c r="BL61" s="441">
        <v>0</v>
      </c>
      <c r="BM61" s="441">
        <v>0</v>
      </c>
      <c r="BN61" s="441">
        <v>0</v>
      </c>
      <c r="BO61" s="441">
        <v>0</v>
      </c>
      <c r="BP61" s="441">
        <v>0</v>
      </c>
      <c r="BQ61" s="441">
        <v>0</v>
      </c>
      <c r="BR61" s="441">
        <v>0</v>
      </c>
      <c r="BS61" s="441">
        <v>0</v>
      </c>
      <c r="BT61" s="441">
        <v>0</v>
      </c>
      <c r="BU61" s="441">
        <v>0</v>
      </c>
      <c r="BV61" s="441">
        <v>0</v>
      </c>
      <c r="BW61" s="441">
        <v>0</v>
      </c>
      <c r="BX61" s="441">
        <v>0</v>
      </c>
      <c r="BY61" s="441">
        <v>0</v>
      </c>
      <c r="BZ61" s="441">
        <v>0</v>
      </c>
      <c r="CA61" s="441">
        <v>1.4953379222520753E-4</v>
      </c>
      <c r="CB61" s="441">
        <v>0</v>
      </c>
      <c r="CC61" s="441">
        <v>0</v>
      </c>
      <c r="CD61" s="441">
        <v>0</v>
      </c>
      <c r="CE61" s="441">
        <v>0</v>
      </c>
      <c r="CF61" s="441">
        <v>0</v>
      </c>
      <c r="CG61" s="441">
        <v>0</v>
      </c>
      <c r="CH61" s="441">
        <v>0</v>
      </c>
      <c r="CI61" s="441">
        <v>0</v>
      </c>
      <c r="CJ61" s="441">
        <v>0</v>
      </c>
      <c r="CK61" s="441">
        <v>0</v>
      </c>
      <c r="CL61" s="441">
        <v>0</v>
      </c>
      <c r="CM61" s="441">
        <v>0</v>
      </c>
      <c r="CN61" s="441">
        <v>0</v>
      </c>
      <c r="CO61" s="441">
        <v>0</v>
      </c>
      <c r="CP61" s="441">
        <v>0</v>
      </c>
      <c r="CQ61" s="441">
        <v>0</v>
      </c>
      <c r="CR61" s="441">
        <v>0</v>
      </c>
      <c r="CS61" s="441">
        <v>0</v>
      </c>
      <c r="CT61" s="441">
        <v>0</v>
      </c>
      <c r="CU61" s="441">
        <v>0</v>
      </c>
      <c r="CV61" s="441">
        <v>0</v>
      </c>
      <c r="CW61" s="441">
        <v>0.15804171925780941</v>
      </c>
      <c r="CX61" s="441">
        <v>0</v>
      </c>
      <c r="CY61" s="441">
        <v>0</v>
      </c>
      <c r="CZ61" s="441">
        <v>0</v>
      </c>
      <c r="DA61" s="441">
        <v>0</v>
      </c>
      <c r="DB61" s="441">
        <v>0</v>
      </c>
      <c r="DC61" s="441">
        <v>0</v>
      </c>
      <c r="DD61" s="441">
        <v>0</v>
      </c>
      <c r="DE61" s="441">
        <v>0</v>
      </c>
      <c r="DF61" s="442">
        <v>0</v>
      </c>
      <c r="DG61" s="443">
        <v>2.2627187193808424E-2</v>
      </c>
      <c r="DH61" s="440">
        <v>0</v>
      </c>
      <c r="DI61" s="441">
        <v>3.7575200536523204E-5</v>
      </c>
      <c r="DJ61" s="441">
        <v>0</v>
      </c>
      <c r="DK61" s="441">
        <v>0</v>
      </c>
      <c r="DL61" s="441">
        <v>0</v>
      </c>
      <c r="DM61" s="441">
        <v>0</v>
      </c>
      <c r="DN61" s="441">
        <v>0.12065102383767971</v>
      </c>
      <c r="DO61" s="443">
        <v>-4.3298475270940297E-4</v>
      </c>
      <c r="DP61" s="443">
        <v>2.1939530380389406E-2</v>
      </c>
      <c r="DQ61" s="440">
        <v>7.9408097142510653E-2</v>
      </c>
      <c r="DR61" s="443">
        <v>7.9408097142510653E-2</v>
      </c>
      <c r="DS61" s="443">
        <v>0.10497944694940596</v>
      </c>
      <c r="DT61" s="441">
        <v>0.10098438169297176</v>
      </c>
      <c r="DU61" s="443">
        <v>3.6321357344718579E-2</v>
      </c>
    </row>
    <row r="62" spans="1:125" s="444" customFormat="1">
      <c r="A62" s="445" t="s">
        <v>316</v>
      </c>
      <c r="B62" s="446" t="s">
        <v>553</v>
      </c>
      <c r="C62" s="440">
        <v>0</v>
      </c>
      <c r="D62" s="441">
        <v>0</v>
      </c>
      <c r="E62" s="441">
        <v>0</v>
      </c>
      <c r="F62" s="441">
        <v>0</v>
      </c>
      <c r="G62" s="441">
        <v>1.5748031496062992E-2</v>
      </c>
      <c r="H62" s="441">
        <v>0</v>
      </c>
      <c r="I62" s="441">
        <v>0</v>
      </c>
      <c r="J62" s="441">
        <v>0</v>
      </c>
      <c r="K62" s="441">
        <v>0</v>
      </c>
      <c r="L62" s="441">
        <v>0</v>
      </c>
      <c r="M62" s="441">
        <v>0</v>
      </c>
      <c r="N62" s="441">
        <v>0</v>
      </c>
      <c r="O62" s="441">
        <v>0</v>
      </c>
      <c r="P62" s="441">
        <v>0</v>
      </c>
      <c r="Q62" s="441">
        <v>0</v>
      </c>
      <c r="R62" s="441">
        <v>0</v>
      </c>
      <c r="S62" s="441">
        <v>0</v>
      </c>
      <c r="T62" s="441">
        <v>0</v>
      </c>
      <c r="U62" s="441">
        <v>0</v>
      </c>
      <c r="V62" s="441">
        <v>0</v>
      </c>
      <c r="W62" s="441">
        <v>0</v>
      </c>
      <c r="X62" s="441">
        <v>0</v>
      </c>
      <c r="Y62" s="441">
        <v>0</v>
      </c>
      <c r="Z62" s="441">
        <v>0</v>
      </c>
      <c r="AA62" s="441">
        <v>0</v>
      </c>
      <c r="AB62" s="441">
        <v>0</v>
      </c>
      <c r="AC62" s="441">
        <v>0</v>
      </c>
      <c r="AD62" s="441">
        <v>0</v>
      </c>
      <c r="AE62" s="441">
        <v>0</v>
      </c>
      <c r="AF62" s="441">
        <v>0</v>
      </c>
      <c r="AG62" s="441">
        <v>0</v>
      </c>
      <c r="AH62" s="441">
        <v>0</v>
      </c>
      <c r="AI62" s="441">
        <v>0</v>
      </c>
      <c r="AJ62" s="441">
        <v>0</v>
      </c>
      <c r="AK62" s="441">
        <v>0</v>
      </c>
      <c r="AL62" s="441">
        <v>0</v>
      </c>
      <c r="AM62" s="441">
        <v>0</v>
      </c>
      <c r="AN62" s="441">
        <v>0</v>
      </c>
      <c r="AO62" s="441">
        <v>0</v>
      </c>
      <c r="AP62" s="441">
        <v>0</v>
      </c>
      <c r="AQ62" s="441">
        <v>0</v>
      </c>
      <c r="AR62" s="441">
        <v>0</v>
      </c>
      <c r="AS62" s="441">
        <v>0</v>
      </c>
      <c r="AT62" s="441">
        <v>0</v>
      </c>
      <c r="AU62" s="441">
        <v>0</v>
      </c>
      <c r="AV62" s="441">
        <v>0</v>
      </c>
      <c r="AW62" s="441">
        <v>0</v>
      </c>
      <c r="AX62" s="441">
        <v>0</v>
      </c>
      <c r="AY62" s="441">
        <v>0</v>
      </c>
      <c r="AZ62" s="441">
        <v>0</v>
      </c>
      <c r="BA62" s="441">
        <v>0</v>
      </c>
      <c r="BB62" s="441">
        <v>0</v>
      </c>
      <c r="BC62" s="441">
        <v>0</v>
      </c>
      <c r="BD62" s="441">
        <v>0</v>
      </c>
      <c r="BE62" s="441">
        <v>0</v>
      </c>
      <c r="BF62" s="441">
        <v>0</v>
      </c>
      <c r="BG62" s="441">
        <v>0</v>
      </c>
      <c r="BH62" s="441">
        <v>0.13191990577149587</v>
      </c>
      <c r="BI62" s="441">
        <v>0</v>
      </c>
      <c r="BJ62" s="441">
        <v>0</v>
      </c>
      <c r="BK62" s="441">
        <v>0</v>
      </c>
      <c r="BL62" s="441">
        <v>0</v>
      </c>
      <c r="BM62" s="441">
        <v>0</v>
      </c>
      <c r="BN62" s="441">
        <v>0</v>
      </c>
      <c r="BO62" s="441">
        <v>0</v>
      </c>
      <c r="BP62" s="441">
        <v>0</v>
      </c>
      <c r="BQ62" s="441">
        <v>0</v>
      </c>
      <c r="BR62" s="441">
        <v>0</v>
      </c>
      <c r="BS62" s="441">
        <v>0</v>
      </c>
      <c r="BT62" s="441">
        <v>0</v>
      </c>
      <c r="BU62" s="441">
        <v>0</v>
      </c>
      <c r="BV62" s="441">
        <v>0</v>
      </c>
      <c r="BW62" s="441">
        <v>0</v>
      </c>
      <c r="BX62" s="441">
        <v>0</v>
      </c>
      <c r="BY62" s="441">
        <v>0</v>
      </c>
      <c r="BZ62" s="441">
        <v>0</v>
      </c>
      <c r="CA62" s="441">
        <v>0</v>
      </c>
      <c r="CB62" s="441">
        <v>7.746478873239436E-2</v>
      </c>
      <c r="CC62" s="441">
        <v>0</v>
      </c>
      <c r="CD62" s="441">
        <v>0</v>
      </c>
      <c r="CE62" s="441">
        <v>0</v>
      </c>
      <c r="CF62" s="441">
        <v>0</v>
      </c>
      <c r="CG62" s="441">
        <v>0</v>
      </c>
      <c r="CH62" s="441">
        <v>0</v>
      </c>
      <c r="CI62" s="441">
        <v>0</v>
      </c>
      <c r="CJ62" s="441">
        <v>0</v>
      </c>
      <c r="CK62" s="441">
        <v>0</v>
      </c>
      <c r="CL62" s="441">
        <v>0</v>
      </c>
      <c r="CM62" s="441">
        <v>1.0729722343128423E-3</v>
      </c>
      <c r="CN62" s="441">
        <v>1.0351142606895454E-4</v>
      </c>
      <c r="CO62" s="441">
        <v>1.0433512441963587E-4</v>
      </c>
      <c r="CP62" s="441">
        <v>0</v>
      </c>
      <c r="CQ62" s="441">
        <v>0</v>
      </c>
      <c r="CR62" s="441">
        <v>0</v>
      </c>
      <c r="CS62" s="441">
        <v>0</v>
      </c>
      <c r="CT62" s="441">
        <v>0</v>
      </c>
      <c r="CU62" s="441">
        <v>0</v>
      </c>
      <c r="CV62" s="441">
        <v>0</v>
      </c>
      <c r="CW62" s="441">
        <v>0</v>
      </c>
      <c r="CX62" s="441">
        <v>0</v>
      </c>
      <c r="CY62" s="441">
        <v>0</v>
      </c>
      <c r="CZ62" s="441">
        <v>0</v>
      </c>
      <c r="DA62" s="441">
        <v>0</v>
      </c>
      <c r="DB62" s="441">
        <v>9.7615259217320846E-6</v>
      </c>
      <c r="DC62" s="441">
        <v>0</v>
      </c>
      <c r="DD62" s="441">
        <v>0</v>
      </c>
      <c r="DE62" s="441">
        <v>0</v>
      </c>
      <c r="DF62" s="442">
        <v>0</v>
      </c>
      <c r="DG62" s="443">
        <v>5.223109871393001E-5</v>
      </c>
      <c r="DH62" s="440">
        <v>0</v>
      </c>
      <c r="DI62" s="441">
        <v>2.9764625144099838E-5</v>
      </c>
      <c r="DJ62" s="441">
        <v>0</v>
      </c>
      <c r="DK62" s="441">
        <v>0</v>
      </c>
      <c r="DL62" s="441">
        <v>4.4245099068146287E-3</v>
      </c>
      <c r="DM62" s="441">
        <v>7.8335201793721971E-4</v>
      </c>
      <c r="DN62" s="441">
        <v>3.1119686313561958E-4</v>
      </c>
      <c r="DO62" s="443">
        <v>5.2124387775479084E-4</v>
      </c>
      <c r="DP62" s="443">
        <v>3.4015077595192413E-4</v>
      </c>
      <c r="DQ62" s="440">
        <v>2.6363034807114857E-5</v>
      </c>
      <c r="DR62" s="443">
        <v>2.6363034807114857E-5</v>
      </c>
      <c r="DS62" s="443">
        <v>7.3220700370643188E-6</v>
      </c>
      <c r="DT62" s="441">
        <v>1.0296879633595836E-5</v>
      </c>
      <c r="DU62" s="443">
        <v>3.3607321694238901E-4</v>
      </c>
    </row>
    <row r="63" spans="1:125" s="444" customFormat="1">
      <c r="A63" s="445" t="s">
        <v>317</v>
      </c>
      <c r="B63" s="446" t="s">
        <v>554</v>
      </c>
      <c r="C63" s="440">
        <v>0</v>
      </c>
      <c r="D63" s="441">
        <v>0</v>
      </c>
      <c r="E63" s="441">
        <v>0</v>
      </c>
      <c r="F63" s="441">
        <v>0</v>
      </c>
      <c r="G63" s="441">
        <v>0</v>
      </c>
      <c r="H63" s="441">
        <v>0</v>
      </c>
      <c r="I63" s="441">
        <v>0</v>
      </c>
      <c r="J63" s="441">
        <v>0</v>
      </c>
      <c r="K63" s="441">
        <v>0</v>
      </c>
      <c r="L63" s="441">
        <v>0</v>
      </c>
      <c r="M63" s="441">
        <v>0</v>
      </c>
      <c r="N63" s="441">
        <v>0</v>
      </c>
      <c r="O63" s="441">
        <v>0</v>
      </c>
      <c r="P63" s="441">
        <v>0</v>
      </c>
      <c r="Q63" s="441">
        <v>0</v>
      </c>
      <c r="R63" s="441">
        <v>0</v>
      </c>
      <c r="S63" s="441">
        <v>0</v>
      </c>
      <c r="T63" s="441">
        <v>0</v>
      </c>
      <c r="U63" s="441">
        <v>0</v>
      </c>
      <c r="V63" s="441">
        <v>0</v>
      </c>
      <c r="W63" s="441">
        <v>0</v>
      </c>
      <c r="X63" s="441">
        <v>0</v>
      </c>
      <c r="Y63" s="441">
        <v>0</v>
      </c>
      <c r="Z63" s="441">
        <v>0</v>
      </c>
      <c r="AA63" s="441">
        <v>0</v>
      </c>
      <c r="AB63" s="441">
        <v>0</v>
      </c>
      <c r="AC63" s="441">
        <v>0</v>
      </c>
      <c r="AD63" s="441">
        <v>0</v>
      </c>
      <c r="AE63" s="441">
        <v>0</v>
      </c>
      <c r="AF63" s="441">
        <v>0</v>
      </c>
      <c r="AG63" s="441">
        <v>0</v>
      </c>
      <c r="AH63" s="441">
        <v>0</v>
      </c>
      <c r="AI63" s="441">
        <v>0</v>
      </c>
      <c r="AJ63" s="441">
        <v>0</v>
      </c>
      <c r="AK63" s="441">
        <v>0</v>
      </c>
      <c r="AL63" s="441">
        <v>0</v>
      </c>
      <c r="AM63" s="441">
        <v>0</v>
      </c>
      <c r="AN63" s="441">
        <v>0</v>
      </c>
      <c r="AO63" s="441">
        <v>0</v>
      </c>
      <c r="AP63" s="441">
        <v>0</v>
      </c>
      <c r="AQ63" s="441">
        <v>0</v>
      </c>
      <c r="AR63" s="441">
        <v>0</v>
      </c>
      <c r="AS63" s="441">
        <v>0</v>
      </c>
      <c r="AT63" s="441">
        <v>0</v>
      </c>
      <c r="AU63" s="441">
        <v>0</v>
      </c>
      <c r="AV63" s="441">
        <v>0</v>
      </c>
      <c r="AW63" s="441">
        <v>0</v>
      </c>
      <c r="AX63" s="441">
        <v>0</v>
      </c>
      <c r="AY63" s="441">
        <v>0</v>
      </c>
      <c r="AZ63" s="441">
        <v>0</v>
      </c>
      <c r="BA63" s="441">
        <v>0</v>
      </c>
      <c r="BB63" s="441">
        <v>0</v>
      </c>
      <c r="BC63" s="441">
        <v>0</v>
      </c>
      <c r="BD63" s="441">
        <v>0</v>
      </c>
      <c r="BE63" s="441">
        <v>0</v>
      </c>
      <c r="BF63" s="441">
        <v>0</v>
      </c>
      <c r="BG63" s="441">
        <v>0</v>
      </c>
      <c r="BH63" s="441">
        <v>0</v>
      </c>
      <c r="BI63" s="441">
        <v>0.35735994376961383</v>
      </c>
      <c r="BJ63" s="441">
        <v>0</v>
      </c>
      <c r="BK63" s="441">
        <v>0</v>
      </c>
      <c r="BL63" s="441">
        <v>0</v>
      </c>
      <c r="BM63" s="441">
        <v>0</v>
      </c>
      <c r="BN63" s="441">
        <v>0</v>
      </c>
      <c r="BO63" s="441">
        <v>0</v>
      </c>
      <c r="BP63" s="441">
        <v>0</v>
      </c>
      <c r="BQ63" s="441">
        <v>0</v>
      </c>
      <c r="BR63" s="441">
        <v>0</v>
      </c>
      <c r="BS63" s="441">
        <v>0</v>
      </c>
      <c r="BT63" s="441">
        <v>0</v>
      </c>
      <c r="BU63" s="441">
        <v>0</v>
      </c>
      <c r="BV63" s="441">
        <v>0</v>
      </c>
      <c r="BW63" s="441">
        <v>0</v>
      </c>
      <c r="BX63" s="441">
        <v>0</v>
      </c>
      <c r="BY63" s="441">
        <v>8.4899493381271451E-2</v>
      </c>
      <c r="BZ63" s="441">
        <v>0</v>
      </c>
      <c r="CA63" s="441">
        <v>0</v>
      </c>
      <c r="CB63" s="441">
        <v>0</v>
      </c>
      <c r="CC63" s="441">
        <v>0.16</v>
      </c>
      <c r="CD63" s="441">
        <v>0</v>
      </c>
      <c r="CE63" s="441">
        <v>0</v>
      </c>
      <c r="CF63" s="441">
        <v>3.9853819199013428E-4</v>
      </c>
      <c r="CG63" s="441">
        <v>0</v>
      </c>
      <c r="CH63" s="441">
        <v>0</v>
      </c>
      <c r="CI63" s="441">
        <v>0</v>
      </c>
      <c r="CJ63" s="441">
        <v>0</v>
      </c>
      <c r="CK63" s="441">
        <v>0</v>
      </c>
      <c r="CL63" s="441">
        <v>0</v>
      </c>
      <c r="CM63" s="441">
        <v>5.8345395835653043E-3</v>
      </c>
      <c r="CN63" s="441">
        <v>0</v>
      </c>
      <c r="CO63" s="441">
        <v>0</v>
      </c>
      <c r="CP63" s="441">
        <v>0</v>
      </c>
      <c r="CQ63" s="441">
        <v>0</v>
      </c>
      <c r="CR63" s="441">
        <v>0</v>
      </c>
      <c r="CS63" s="441">
        <v>0</v>
      </c>
      <c r="CT63" s="441">
        <v>0</v>
      </c>
      <c r="CU63" s="441">
        <v>0</v>
      </c>
      <c r="CV63" s="441">
        <v>0</v>
      </c>
      <c r="CW63" s="441">
        <v>4.2682666569106289E-3</v>
      </c>
      <c r="CX63" s="441">
        <v>1.0112164124468606E-5</v>
      </c>
      <c r="CY63" s="441">
        <v>0</v>
      </c>
      <c r="CZ63" s="441">
        <v>0</v>
      </c>
      <c r="DA63" s="441">
        <v>0</v>
      </c>
      <c r="DB63" s="441">
        <v>9.7615259217320846E-6</v>
      </c>
      <c r="DC63" s="441">
        <v>0</v>
      </c>
      <c r="DD63" s="441">
        <v>2.2336385972749609E-4</v>
      </c>
      <c r="DE63" s="441">
        <v>0</v>
      </c>
      <c r="DF63" s="442">
        <v>0</v>
      </c>
      <c r="DG63" s="443">
        <v>7.5490818414977474E-3</v>
      </c>
      <c r="DH63" s="440">
        <v>0</v>
      </c>
      <c r="DI63" s="441">
        <v>3.9876153827804678E-4</v>
      </c>
      <c r="DJ63" s="441">
        <v>0</v>
      </c>
      <c r="DK63" s="441">
        <v>0</v>
      </c>
      <c r="DL63" s="441">
        <v>8.9884940647491952E-3</v>
      </c>
      <c r="DM63" s="441">
        <v>7.3346412556053809E-3</v>
      </c>
      <c r="DN63" s="441">
        <v>-3.3795979336528288E-2</v>
      </c>
      <c r="DO63" s="443">
        <v>2.3354722319702645E-3</v>
      </c>
      <c r="DP63" s="443">
        <v>8.6944147592992009E-3</v>
      </c>
      <c r="DQ63" s="440">
        <v>0.12398930715308223</v>
      </c>
      <c r="DR63" s="443">
        <v>0.12398930715308223</v>
      </c>
      <c r="DS63" s="443">
        <v>4.2136804580296505E-2</v>
      </c>
      <c r="DT63" s="441">
        <v>5.4924791591156215E-2</v>
      </c>
      <c r="DU63" s="443">
        <v>2.1394198583671184E-2</v>
      </c>
    </row>
    <row r="64" spans="1:125" s="444" customFormat="1">
      <c r="A64" s="447" t="s">
        <v>318</v>
      </c>
      <c r="B64" s="448" t="s">
        <v>555</v>
      </c>
      <c r="C64" s="449">
        <v>8.3339120772275857E-5</v>
      </c>
      <c r="D64" s="450">
        <v>0</v>
      </c>
      <c r="E64" s="450">
        <v>1.156737998843262E-4</v>
      </c>
      <c r="F64" s="450">
        <v>1.1195700850873264E-4</v>
      </c>
      <c r="G64" s="450">
        <v>9.2635479388605835E-3</v>
      </c>
      <c r="H64" s="450">
        <v>0</v>
      </c>
      <c r="I64" s="450">
        <v>1.2099701540695331E-3</v>
      </c>
      <c r="J64" s="450">
        <v>2.9678499143702321E-4</v>
      </c>
      <c r="K64" s="450">
        <v>1.3402385955623211E-3</v>
      </c>
      <c r="L64" s="450">
        <v>0</v>
      </c>
      <c r="M64" s="450">
        <v>0</v>
      </c>
      <c r="N64" s="450">
        <v>1.8659440865798056E-3</v>
      </c>
      <c r="O64" s="450">
        <v>1.4307288768778317E-2</v>
      </c>
      <c r="P64" s="450">
        <v>2.6568199216463278E-3</v>
      </c>
      <c r="Q64" s="450">
        <v>6.9607383075238546E-3</v>
      </c>
      <c r="R64" s="450">
        <v>8.5439922732591616E-4</v>
      </c>
      <c r="S64" s="450">
        <v>3.032302944901272E-4</v>
      </c>
      <c r="T64" s="450">
        <v>8.7387124963588694E-5</v>
      </c>
      <c r="U64" s="450">
        <v>0</v>
      </c>
      <c r="V64" s="450">
        <v>0</v>
      </c>
      <c r="W64" s="450">
        <v>0</v>
      </c>
      <c r="X64" s="450">
        <v>1.7231926059371818E-3</v>
      </c>
      <c r="Y64" s="450">
        <v>0</v>
      </c>
      <c r="Z64" s="450">
        <v>0</v>
      </c>
      <c r="AA64" s="450">
        <v>1.8473854364448093E-4</v>
      </c>
      <c r="AB64" s="450">
        <v>3.2727485243410671E-4</v>
      </c>
      <c r="AC64" s="450">
        <v>0</v>
      </c>
      <c r="AD64" s="450">
        <v>0</v>
      </c>
      <c r="AE64" s="450">
        <v>2.0465948459568147E-4</v>
      </c>
      <c r="AF64" s="450">
        <v>3.3553669093715399E-5</v>
      </c>
      <c r="AG64" s="450">
        <v>0</v>
      </c>
      <c r="AH64" s="450">
        <v>1.2896569512509672E-3</v>
      </c>
      <c r="AI64" s="450">
        <v>1.265782728394671E-4</v>
      </c>
      <c r="AJ64" s="450">
        <v>4.3396587410641299E-3</v>
      </c>
      <c r="AK64" s="450">
        <v>2.4239531787696869E-3</v>
      </c>
      <c r="AL64" s="450">
        <v>0</v>
      </c>
      <c r="AM64" s="450">
        <v>0</v>
      </c>
      <c r="AN64" s="450">
        <v>3.2162323812533148E-3</v>
      </c>
      <c r="AO64" s="450">
        <v>0</v>
      </c>
      <c r="AP64" s="450">
        <v>0</v>
      </c>
      <c r="AQ64" s="450">
        <v>1.8717546190073662E-3</v>
      </c>
      <c r="AR64" s="450">
        <v>3.0599443090135759E-5</v>
      </c>
      <c r="AS64" s="450">
        <v>2.3361057117784654E-4</v>
      </c>
      <c r="AT64" s="450">
        <v>3.6406132248916005E-5</v>
      </c>
      <c r="AU64" s="450">
        <v>3.4478069026655654E-3</v>
      </c>
      <c r="AV64" s="450">
        <v>1.2683744422549886E-3</v>
      </c>
      <c r="AW64" s="450">
        <v>7.0621468926553672E-4</v>
      </c>
      <c r="AX64" s="450">
        <v>1.1653397946232837E-3</v>
      </c>
      <c r="AY64" s="450">
        <v>2.6496440405135552E-3</v>
      </c>
      <c r="AZ64" s="450">
        <v>1.8132982762333262E-4</v>
      </c>
      <c r="BA64" s="450">
        <v>1.4850566177835531E-3</v>
      </c>
      <c r="BB64" s="450">
        <v>5.2206492030832535E-4</v>
      </c>
      <c r="BC64" s="450">
        <v>1.1251955906397791E-3</v>
      </c>
      <c r="BD64" s="450">
        <v>0</v>
      </c>
      <c r="BE64" s="450">
        <v>0</v>
      </c>
      <c r="BF64" s="450">
        <v>4.9816960410612517E-4</v>
      </c>
      <c r="BG64" s="450">
        <v>4.3418688364993418E-4</v>
      </c>
      <c r="BH64" s="450">
        <v>0</v>
      </c>
      <c r="BI64" s="450">
        <v>2.3099337049026693E-5</v>
      </c>
      <c r="BJ64" s="450">
        <v>3.9055368899419317E-2</v>
      </c>
      <c r="BK64" s="450">
        <v>0</v>
      </c>
      <c r="BL64" s="450">
        <v>1.2215361877571788E-3</v>
      </c>
      <c r="BM64" s="450">
        <v>4.2074980740325714E-3</v>
      </c>
      <c r="BN64" s="450">
        <v>2.5131274663083851E-3</v>
      </c>
      <c r="BO64" s="450">
        <v>3.0383456028053655E-3</v>
      </c>
      <c r="BP64" s="450">
        <v>1.7209630509232966E-5</v>
      </c>
      <c r="BQ64" s="450">
        <v>0</v>
      </c>
      <c r="BR64" s="450">
        <v>7.894347318388895E-4</v>
      </c>
      <c r="BS64" s="450">
        <v>5.9138446215139444E-4</v>
      </c>
      <c r="BT64" s="450">
        <v>2.9941039184375385E-4</v>
      </c>
      <c r="BU64" s="450">
        <v>1.8338563566513782E-4</v>
      </c>
      <c r="BV64" s="450">
        <v>0</v>
      </c>
      <c r="BW64" s="450">
        <v>0</v>
      </c>
      <c r="BX64" s="450">
        <v>0</v>
      </c>
      <c r="BY64" s="450">
        <v>4.0856349076646512E-5</v>
      </c>
      <c r="BZ64" s="450">
        <v>2.2642363862787276E-4</v>
      </c>
      <c r="CA64" s="450">
        <v>2.4118353584710893E-5</v>
      </c>
      <c r="CB64" s="450">
        <v>7.0422535211267607E-3</v>
      </c>
      <c r="CC64" s="450">
        <v>0</v>
      </c>
      <c r="CD64" s="450">
        <v>0</v>
      </c>
      <c r="CE64" s="450">
        <v>0</v>
      </c>
      <c r="CF64" s="450">
        <v>1.6543094761854632E-4</v>
      </c>
      <c r="CG64" s="450">
        <v>8.4391746487193551E-5</v>
      </c>
      <c r="CH64" s="450">
        <v>1.3492488478679761E-3</v>
      </c>
      <c r="CI64" s="450">
        <v>1.4647104093741467E-3</v>
      </c>
      <c r="CJ64" s="450">
        <v>1.2767425810904072E-2</v>
      </c>
      <c r="CK64" s="450">
        <v>7.8657577346617725E-4</v>
      </c>
      <c r="CL64" s="450">
        <v>3.6393298613289827E-3</v>
      </c>
      <c r="CM64" s="450">
        <v>1.1883673613993177E-3</v>
      </c>
      <c r="CN64" s="450">
        <v>2.2613265387371605E-3</v>
      </c>
      <c r="CO64" s="450">
        <v>9.8894792932040579E-3</v>
      </c>
      <c r="CP64" s="450">
        <v>2.3951859580109813E-4</v>
      </c>
      <c r="CQ64" s="450">
        <v>1.3460308914089579E-4</v>
      </c>
      <c r="CR64" s="450">
        <v>3.0615392674423342E-3</v>
      </c>
      <c r="CS64" s="450">
        <v>1.4768522836800049E-3</v>
      </c>
      <c r="CT64" s="450">
        <v>4.5717848144011218E-3</v>
      </c>
      <c r="CU64" s="450">
        <v>9.9030499729538552E-3</v>
      </c>
      <c r="CV64" s="450">
        <v>1.9212295869356388E-3</v>
      </c>
      <c r="CW64" s="450">
        <v>1.3109676160511217E-3</v>
      </c>
      <c r="CX64" s="450">
        <v>1.8363690050034987E-3</v>
      </c>
      <c r="CY64" s="450">
        <v>2.3970120965494173E-3</v>
      </c>
      <c r="CZ64" s="450">
        <v>2.0920108513656391E-3</v>
      </c>
      <c r="DA64" s="450">
        <v>3.8528762614342396E-3</v>
      </c>
      <c r="DB64" s="450">
        <v>5.0076627978485593E-3</v>
      </c>
      <c r="DC64" s="450">
        <v>0</v>
      </c>
      <c r="DD64" s="450">
        <v>6.8200431836795477E-3</v>
      </c>
      <c r="DE64" s="450">
        <v>0.12889947132652649</v>
      </c>
      <c r="DF64" s="451">
        <v>2.9169308814204183E-4</v>
      </c>
      <c r="DG64" s="452">
        <v>1.7358730931263278E-3</v>
      </c>
      <c r="DH64" s="449">
        <v>1.6529276791025751E-2</v>
      </c>
      <c r="DI64" s="450">
        <v>2.9188331338118332E-3</v>
      </c>
      <c r="DJ64" s="450">
        <v>0</v>
      </c>
      <c r="DK64" s="450">
        <v>0</v>
      </c>
      <c r="DL64" s="450">
        <v>1.9236399189116037E-3</v>
      </c>
      <c r="DM64" s="450">
        <v>1.0130325112107623E-2</v>
      </c>
      <c r="DN64" s="450">
        <v>-4.5839297939876768E-2</v>
      </c>
      <c r="DO64" s="452">
        <v>3.9195713556297264E-3</v>
      </c>
      <c r="DP64" s="452">
        <v>3.874357569584421E-3</v>
      </c>
      <c r="DQ64" s="449">
        <v>6.0173626947239659E-3</v>
      </c>
      <c r="DR64" s="452">
        <v>6.0173626947239659E-3</v>
      </c>
      <c r="DS64" s="452">
        <v>1.0040754641826299E-2</v>
      </c>
      <c r="DT64" s="450">
        <v>9.4121717354772802E-3</v>
      </c>
      <c r="DU64" s="452">
        <v>5.9101270211971667E-3</v>
      </c>
    </row>
    <row r="65" spans="1:125" s="444" customFormat="1">
      <c r="A65" s="453" t="s">
        <v>319</v>
      </c>
      <c r="B65" s="454" t="s">
        <v>556</v>
      </c>
      <c r="C65" s="455">
        <v>2.9168692270296551E-4</v>
      </c>
      <c r="D65" s="456">
        <v>0</v>
      </c>
      <c r="E65" s="456">
        <v>0</v>
      </c>
      <c r="F65" s="456">
        <v>1.735333631885356E-3</v>
      </c>
      <c r="G65" s="456">
        <v>0</v>
      </c>
      <c r="H65" s="456">
        <v>0</v>
      </c>
      <c r="I65" s="456">
        <v>0</v>
      </c>
      <c r="J65" s="456">
        <v>5.5951268877471584E-5</v>
      </c>
      <c r="K65" s="456">
        <v>1.4891539950692456E-4</v>
      </c>
      <c r="L65" s="456">
        <v>4.1444270015698588E-3</v>
      </c>
      <c r="M65" s="456">
        <v>0</v>
      </c>
      <c r="N65" s="456">
        <v>4.7054242183316839E-4</v>
      </c>
      <c r="O65" s="456">
        <v>0</v>
      </c>
      <c r="P65" s="456">
        <v>4.803290253823869E-3</v>
      </c>
      <c r="Q65" s="456">
        <v>0</v>
      </c>
      <c r="R65" s="456">
        <v>2.2112223481119634E-2</v>
      </c>
      <c r="S65" s="456">
        <v>0</v>
      </c>
      <c r="T65" s="456">
        <v>0</v>
      </c>
      <c r="U65" s="456">
        <v>2.8799999999999999E-2</v>
      </c>
      <c r="V65" s="456">
        <v>9.2811819301070169E-3</v>
      </c>
      <c r="W65" s="456">
        <v>0</v>
      </c>
      <c r="X65" s="456">
        <v>2.3498080990052481E-3</v>
      </c>
      <c r="Y65" s="456">
        <v>0</v>
      </c>
      <c r="Z65" s="456">
        <v>2.5893319523562922E-3</v>
      </c>
      <c r="AA65" s="456">
        <v>0</v>
      </c>
      <c r="AB65" s="456">
        <v>0</v>
      </c>
      <c r="AC65" s="456">
        <v>0</v>
      </c>
      <c r="AD65" s="456">
        <v>0</v>
      </c>
      <c r="AE65" s="456">
        <v>4.8548605572645677E-3</v>
      </c>
      <c r="AF65" s="456">
        <v>0</v>
      </c>
      <c r="AG65" s="456">
        <v>0</v>
      </c>
      <c r="AH65" s="456">
        <v>1.9602785659014701E-2</v>
      </c>
      <c r="AI65" s="456">
        <v>3.7657036169741463E-3</v>
      </c>
      <c r="AJ65" s="456">
        <v>9.6098655488494247E-3</v>
      </c>
      <c r="AK65" s="456">
        <v>4.0503880836954614E-3</v>
      </c>
      <c r="AL65" s="456">
        <v>6.7364947270248943E-2</v>
      </c>
      <c r="AM65" s="456">
        <v>1.943108336253305E-3</v>
      </c>
      <c r="AN65" s="456">
        <v>6.8500107207746042E-3</v>
      </c>
      <c r="AO65" s="456">
        <v>3.789098762859254E-5</v>
      </c>
      <c r="AP65" s="456">
        <v>3.2041945819982522E-2</v>
      </c>
      <c r="AQ65" s="456">
        <v>1.69061707523246E-2</v>
      </c>
      <c r="AR65" s="456">
        <v>0</v>
      </c>
      <c r="AS65" s="456">
        <v>1.1081527094333746E-4</v>
      </c>
      <c r="AT65" s="456">
        <v>0</v>
      </c>
      <c r="AU65" s="456">
        <v>0</v>
      </c>
      <c r="AV65" s="456">
        <v>0</v>
      </c>
      <c r="AW65" s="456">
        <v>0</v>
      </c>
      <c r="AX65" s="456">
        <v>0</v>
      </c>
      <c r="AY65" s="456">
        <v>0</v>
      </c>
      <c r="AZ65" s="456">
        <v>0</v>
      </c>
      <c r="BA65" s="456">
        <v>0</v>
      </c>
      <c r="BB65" s="456">
        <v>6.1419402389214752E-5</v>
      </c>
      <c r="BC65" s="456">
        <v>0</v>
      </c>
      <c r="BD65" s="456">
        <v>0</v>
      </c>
      <c r="BE65" s="456">
        <v>0</v>
      </c>
      <c r="BF65" s="456">
        <v>0</v>
      </c>
      <c r="BG65" s="456">
        <v>2.8244683088646239E-4</v>
      </c>
      <c r="BH65" s="456">
        <v>0</v>
      </c>
      <c r="BI65" s="456">
        <v>0</v>
      </c>
      <c r="BJ65" s="456">
        <v>0</v>
      </c>
      <c r="BK65" s="456">
        <v>0</v>
      </c>
      <c r="BL65" s="456">
        <v>0</v>
      </c>
      <c r="BM65" s="456">
        <v>0</v>
      </c>
      <c r="BN65" s="456">
        <v>1.8848455997312887E-4</v>
      </c>
      <c r="BO65" s="456">
        <v>0</v>
      </c>
      <c r="BP65" s="456">
        <v>4.633693014610976E-3</v>
      </c>
      <c r="BQ65" s="456">
        <v>4.5870067341162689E-3</v>
      </c>
      <c r="BR65" s="456">
        <v>0</v>
      </c>
      <c r="BS65" s="456">
        <v>0</v>
      </c>
      <c r="BT65" s="456">
        <v>0</v>
      </c>
      <c r="BU65" s="456">
        <v>0</v>
      </c>
      <c r="BV65" s="456">
        <v>0</v>
      </c>
      <c r="BW65" s="456">
        <v>0</v>
      </c>
      <c r="BX65" s="456">
        <v>0</v>
      </c>
      <c r="BY65" s="456">
        <v>0</v>
      </c>
      <c r="BZ65" s="456">
        <v>0</v>
      </c>
      <c r="CA65" s="456">
        <v>0</v>
      </c>
      <c r="CB65" s="456">
        <v>0</v>
      </c>
      <c r="CC65" s="456">
        <v>0</v>
      </c>
      <c r="CD65" s="456">
        <v>0</v>
      </c>
      <c r="CE65" s="456">
        <v>0</v>
      </c>
      <c r="CF65" s="456">
        <v>0</v>
      </c>
      <c r="CG65" s="456">
        <v>0</v>
      </c>
      <c r="CH65" s="456">
        <v>0</v>
      </c>
      <c r="CI65" s="456">
        <v>0</v>
      </c>
      <c r="CJ65" s="456">
        <v>0</v>
      </c>
      <c r="CK65" s="456">
        <v>0</v>
      </c>
      <c r="CL65" s="456">
        <v>0</v>
      </c>
      <c r="CM65" s="456">
        <v>0</v>
      </c>
      <c r="CN65" s="456">
        <v>0</v>
      </c>
      <c r="CO65" s="456">
        <v>0</v>
      </c>
      <c r="CP65" s="456">
        <v>0</v>
      </c>
      <c r="CQ65" s="456">
        <v>0</v>
      </c>
      <c r="CR65" s="456">
        <v>0</v>
      </c>
      <c r="CS65" s="456">
        <v>0</v>
      </c>
      <c r="CT65" s="456">
        <v>0</v>
      </c>
      <c r="CU65" s="456">
        <v>0</v>
      </c>
      <c r="CV65" s="456">
        <v>0</v>
      </c>
      <c r="CW65" s="456">
        <v>0</v>
      </c>
      <c r="CX65" s="456">
        <v>0</v>
      </c>
      <c r="CY65" s="456">
        <v>0</v>
      </c>
      <c r="CZ65" s="456">
        <v>6.020175111843566E-5</v>
      </c>
      <c r="DA65" s="456">
        <v>0</v>
      </c>
      <c r="DB65" s="456">
        <v>0</v>
      </c>
      <c r="DC65" s="456">
        <v>0</v>
      </c>
      <c r="DD65" s="456">
        <v>0</v>
      </c>
      <c r="DE65" s="456">
        <v>0</v>
      </c>
      <c r="DF65" s="457">
        <v>0</v>
      </c>
      <c r="DG65" s="458">
        <v>8.5410093232842204E-4</v>
      </c>
      <c r="DH65" s="455">
        <v>0</v>
      </c>
      <c r="DI65" s="456">
        <v>2.0117509051295848E-4</v>
      </c>
      <c r="DJ65" s="456">
        <v>0</v>
      </c>
      <c r="DK65" s="456">
        <v>0</v>
      </c>
      <c r="DL65" s="456">
        <v>0</v>
      </c>
      <c r="DM65" s="456">
        <v>0</v>
      </c>
      <c r="DN65" s="456">
        <v>0</v>
      </c>
      <c r="DO65" s="458">
        <v>1.1155297900299028E-4</v>
      </c>
      <c r="DP65" s="458">
        <v>8.9904406730520968E-4</v>
      </c>
      <c r="DQ65" s="455">
        <v>0</v>
      </c>
      <c r="DR65" s="458">
        <v>0</v>
      </c>
      <c r="DS65" s="458">
        <v>3.1389714248894734E-3</v>
      </c>
      <c r="DT65" s="456">
        <v>2.6485633793535209E-3</v>
      </c>
      <c r="DU65" s="458">
        <v>1.0309827712285502E-3</v>
      </c>
    </row>
    <row r="66" spans="1:125" s="444" customFormat="1">
      <c r="A66" s="445" t="s">
        <v>320</v>
      </c>
      <c r="B66" s="446" t="s">
        <v>557</v>
      </c>
      <c r="C66" s="440">
        <v>0</v>
      </c>
      <c r="D66" s="441">
        <v>0</v>
      </c>
      <c r="E66" s="441">
        <v>0</v>
      </c>
      <c r="F66" s="441">
        <v>0</v>
      </c>
      <c r="G66" s="441">
        <v>0</v>
      </c>
      <c r="H66" s="441">
        <v>0</v>
      </c>
      <c r="I66" s="441">
        <v>0</v>
      </c>
      <c r="J66" s="441">
        <v>0</v>
      </c>
      <c r="K66" s="441">
        <v>0</v>
      </c>
      <c r="L66" s="441">
        <v>0</v>
      </c>
      <c r="M66" s="441">
        <v>0</v>
      </c>
      <c r="N66" s="441">
        <v>0</v>
      </c>
      <c r="O66" s="441">
        <v>0</v>
      </c>
      <c r="P66" s="441">
        <v>0</v>
      </c>
      <c r="Q66" s="441">
        <v>0</v>
      </c>
      <c r="R66" s="441">
        <v>0</v>
      </c>
      <c r="S66" s="441">
        <v>0</v>
      </c>
      <c r="T66" s="441">
        <v>0</v>
      </c>
      <c r="U66" s="441">
        <v>0</v>
      </c>
      <c r="V66" s="441">
        <v>0</v>
      </c>
      <c r="W66" s="441">
        <v>0</v>
      </c>
      <c r="X66" s="441">
        <v>0</v>
      </c>
      <c r="Y66" s="441">
        <v>0</v>
      </c>
      <c r="Z66" s="441">
        <v>0</v>
      </c>
      <c r="AA66" s="441">
        <v>0</v>
      </c>
      <c r="AB66" s="441">
        <v>0</v>
      </c>
      <c r="AC66" s="441">
        <v>0</v>
      </c>
      <c r="AD66" s="441">
        <v>0</v>
      </c>
      <c r="AE66" s="441">
        <v>0</v>
      </c>
      <c r="AF66" s="441">
        <v>0</v>
      </c>
      <c r="AG66" s="441">
        <v>0</v>
      </c>
      <c r="AH66" s="441">
        <v>0</v>
      </c>
      <c r="AI66" s="441">
        <v>0</v>
      </c>
      <c r="AJ66" s="441">
        <v>0</v>
      </c>
      <c r="AK66" s="441">
        <v>0</v>
      </c>
      <c r="AL66" s="441">
        <v>0</v>
      </c>
      <c r="AM66" s="441">
        <v>0</v>
      </c>
      <c r="AN66" s="441">
        <v>0</v>
      </c>
      <c r="AO66" s="441">
        <v>0</v>
      </c>
      <c r="AP66" s="441">
        <v>0</v>
      </c>
      <c r="AQ66" s="441">
        <v>0</v>
      </c>
      <c r="AR66" s="441">
        <v>0</v>
      </c>
      <c r="AS66" s="441">
        <v>0</v>
      </c>
      <c r="AT66" s="441">
        <v>0</v>
      </c>
      <c r="AU66" s="441">
        <v>0</v>
      </c>
      <c r="AV66" s="441">
        <v>0</v>
      </c>
      <c r="AW66" s="441">
        <v>0</v>
      </c>
      <c r="AX66" s="441">
        <v>0</v>
      </c>
      <c r="AY66" s="441">
        <v>0</v>
      </c>
      <c r="AZ66" s="441">
        <v>0</v>
      </c>
      <c r="BA66" s="441">
        <v>0</v>
      </c>
      <c r="BB66" s="441">
        <v>0</v>
      </c>
      <c r="BC66" s="441">
        <v>0</v>
      </c>
      <c r="BD66" s="441">
        <v>0</v>
      </c>
      <c r="BE66" s="441">
        <v>0</v>
      </c>
      <c r="BF66" s="441">
        <v>0</v>
      </c>
      <c r="BG66" s="441">
        <v>0</v>
      </c>
      <c r="BH66" s="441">
        <v>0</v>
      </c>
      <c r="BI66" s="441">
        <v>0</v>
      </c>
      <c r="BJ66" s="441">
        <v>0</v>
      </c>
      <c r="BK66" s="441">
        <v>0</v>
      </c>
      <c r="BL66" s="441">
        <v>0</v>
      </c>
      <c r="BM66" s="441">
        <v>0</v>
      </c>
      <c r="BN66" s="441">
        <v>0</v>
      </c>
      <c r="BO66" s="441">
        <v>0</v>
      </c>
      <c r="BP66" s="441">
        <v>0</v>
      </c>
      <c r="BQ66" s="441">
        <v>0</v>
      </c>
      <c r="BR66" s="441">
        <v>0</v>
      </c>
      <c r="BS66" s="441">
        <v>0</v>
      </c>
      <c r="BT66" s="441">
        <v>0</v>
      </c>
      <c r="BU66" s="441">
        <v>0</v>
      </c>
      <c r="BV66" s="441">
        <v>0</v>
      </c>
      <c r="BW66" s="441">
        <v>0</v>
      </c>
      <c r="BX66" s="441">
        <v>0</v>
      </c>
      <c r="BY66" s="441">
        <v>0</v>
      </c>
      <c r="BZ66" s="441">
        <v>0</v>
      </c>
      <c r="CA66" s="441">
        <v>0</v>
      </c>
      <c r="CB66" s="441">
        <v>0</v>
      </c>
      <c r="CC66" s="441">
        <v>0</v>
      </c>
      <c r="CD66" s="441">
        <v>0</v>
      </c>
      <c r="CE66" s="441">
        <v>0</v>
      </c>
      <c r="CF66" s="441">
        <v>0</v>
      </c>
      <c r="CG66" s="441">
        <v>0</v>
      </c>
      <c r="CH66" s="441">
        <v>0</v>
      </c>
      <c r="CI66" s="441">
        <v>0</v>
      </c>
      <c r="CJ66" s="441">
        <v>0</v>
      </c>
      <c r="CK66" s="441">
        <v>0</v>
      </c>
      <c r="CL66" s="441">
        <v>0</v>
      </c>
      <c r="CM66" s="441">
        <v>0</v>
      </c>
      <c r="CN66" s="441">
        <v>0</v>
      </c>
      <c r="CO66" s="441">
        <v>0</v>
      </c>
      <c r="CP66" s="441">
        <v>0</v>
      </c>
      <c r="CQ66" s="441">
        <v>0</v>
      </c>
      <c r="CR66" s="441">
        <v>0</v>
      </c>
      <c r="CS66" s="441">
        <v>0</v>
      </c>
      <c r="CT66" s="441">
        <v>0</v>
      </c>
      <c r="CU66" s="441">
        <v>0</v>
      </c>
      <c r="CV66" s="441">
        <v>0</v>
      </c>
      <c r="CW66" s="441">
        <v>0</v>
      </c>
      <c r="CX66" s="441">
        <v>0</v>
      </c>
      <c r="CY66" s="441">
        <v>0</v>
      </c>
      <c r="CZ66" s="441">
        <v>0</v>
      </c>
      <c r="DA66" s="441">
        <v>0</v>
      </c>
      <c r="DB66" s="441">
        <v>0</v>
      </c>
      <c r="DC66" s="441">
        <v>0</v>
      </c>
      <c r="DD66" s="441">
        <v>0</v>
      </c>
      <c r="DE66" s="441">
        <v>0</v>
      </c>
      <c r="DF66" s="442">
        <v>0</v>
      </c>
      <c r="DG66" s="443">
        <v>0</v>
      </c>
      <c r="DH66" s="440">
        <v>0</v>
      </c>
      <c r="DI66" s="441">
        <v>0</v>
      </c>
      <c r="DJ66" s="441">
        <v>0</v>
      </c>
      <c r="DK66" s="441">
        <v>0</v>
      </c>
      <c r="DL66" s="441">
        <v>9.5831238918011236E-2</v>
      </c>
      <c r="DM66" s="441">
        <v>0.29840386771300448</v>
      </c>
      <c r="DN66" s="441">
        <v>0</v>
      </c>
      <c r="DO66" s="443">
        <v>5.7974539700569795E-2</v>
      </c>
      <c r="DP66" s="443">
        <v>3.2138343382662547E-2</v>
      </c>
      <c r="DQ66" s="440">
        <v>0</v>
      </c>
      <c r="DR66" s="443">
        <v>0</v>
      </c>
      <c r="DS66" s="443">
        <v>0</v>
      </c>
      <c r="DT66" s="441">
        <v>0</v>
      </c>
      <c r="DU66" s="443">
        <v>3.6964172938217306E-2</v>
      </c>
    </row>
    <row r="67" spans="1:125" s="444" customFormat="1">
      <c r="A67" s="445" t="s">
        <v>321</v>
      </c>
      <c r="B67" s="446" t="s">
        <v>558</v>
      </c>
      <c r="C67" s="440">
        <v>3.5141329258976317E-3</v>
      </c>
      <c r="D67" s="441">
        <v>1.9138755980861245E-3</v>
      </c>
      <c r="E67" s="441">
        <v>4.8582995951417006E-3</v>
      </c>
      <c r="F67" s="441">
        <v>1.6793551276309896E-4</v>
      </c>
      <c r="G67" s="441">
        <v>2.3158869847151459E-4</v>
      </c>
      <c r="H67" s="441">
        <v>0</v>
      </c>
      <c r="I67" s="441">
        <v>3.0652577236428167E-3</v>
      </c>
      <c r="J67" s="441">
        <v>4.2328351237739376E-4</v>
      </c>
      <c r="K67" s="441">
        <v>2.8128464351307971E-4</v>
      </c>
      <c r="L67" s="441">
        <v>3.7676609105180531E-4</v>
      </c>
      <c r="M67" s="441">
        <v>0</v>
      </c>
      <c r="N67" s="441">
        <v>3.0179617400334247E-3</v>
      </c>
      <c r="O67" s="441">
        <v>1.4943168269612908E-3</v>
      </c>
      <c r="P67" s="441">
        <v>1.47100764023356E-3</v>
      </c>
      <c r="Q67" s="441">
        <v>2.1019083372438604E-3</v>
      </c>
      <c r="R67" s="441">
        <v>6.1293857612511379E-3</v>
      </c>
      <c r="S67" s="441">
        <v>3.1125697875604231E-3</v>
      </c>
      <c r="T67" s="441">
        <v>1.3981939994174191E-3</v>
      </c>
      <c r="U67" s="441">
        <v>0</v>
      </c>
      <c r="V67" s="441">
        <v>2.6517662657448622E-3</v>
      </c>
      <c r="W67" s="441">
        <v>0</v>
      </c>
      <c r="X67" s="441">
        <v>4.9345970079110206E-3</v>
      </c>
      <c r="Y67" s="441">
        <v>6.4655172413793103E-3</v>
      </c>
      <c r="Z67" s="441">
        <v>7.7679958570688766E-3</v>
      </c>
      <c r="AA67" s="441">
        <v>1.1238261405039256E-3</v>
      </c>
      <c r="AB67" s="441">
        <v>2.1039097656478287E-3</v>
      </c>
      <c r="AC67" s="441">
        <v>0</v>
      </c>
      <c r="AD67" s="441">
        <v>3.1192123988692854E-3</v>
      </c>
      <c r="AE67" s="441">
        <v>3.3969254659695584E-3</v>
      </c>
      <c r="AF67" s="441">
        <v>2.8856155420595242E-3</v>
      </c>
      <c r="AG67" s="441">
        <v>0</v>
      </c>
      <c r="AH67" s="441">
        <v>1.7023471756512768E-3</v>
      </c>
      <c r="AI67" s="441">
        <v>9.2560362013860316E-3</v>
      </c>
      <c r="AJ67" s="441">
        <v>3.7308889777886004E-3</v>
      </c>
      <c r="AK67" s="441">
        <v>6.7066891060259728E-3</v>
      </c>
      <c r="AL67" s="441">
        <v>5.8827749479876609E-3</v>
      </c>
      <c r="AM67" s="441">
        <v>2.7713184467875003E-3</v>
      </c>
      <c r="AN67" s="441">
        <v>4.9315563179217498E-3</v>
      </c>
      <c r="AO67" s="441">
        <v>1.6672034556580717E-3</v>
      </c>
      <c r="AP67" s="441">
        <v>1.2067745828305105E-3</v>
      </c>
      <c r="AQ67" s="441">
        <v>3.8944571911604877E-3</v>
      </c>
      <c r="AR67" s="441">
        <v>4.4573188767964419E-3</v>
      </c>
      <c r="AS67" s="441">
        <v>3.3454231795596741E-3</v>
      </c>
      <c r="AT67" s="441">
        <v>2.4974606722756379E-3</v>
      </c>
      <c r="AU67" s="441">
        <v>1.8687163782161063E-3</v>
      </c>
      <c r="AV67" s="441">
        <v>1.3363230730900773E-3</v>
      </c>
      <c r="AW67" s="441">
        <v>3.5310734463276836E-3</v>
      </c>
      <c r="AX67" s="441">
        <v>5.7459328487365867E-3</v>
      </c>
      <c r="AY67" s="441">
        <v>1.8033068000154885E-3</v>
      </c>
      <c r="AZ67" s="441">
        <v>1.6659677912893684E-3</v>
      </c>
      <c r="BA67" s="441">
        <v>1.1137924633376648E-3</v>
      </c>
      <c r="BB67" s="441">
        <v>3.1323895218499523E-3</v>
      </c>
      <c r="BC67" s="441">
        <v>1.1603579528472723E-3</v>
      </c>
      <c r="BD67" s="441">
        <v>1.1177347242921013E-3</v>
      </c>
      <c r="BE67" s="441">
        <v>0</v>
      </c>
      <c r="BF67" s="441">
        <v>6.8687021172208172E-4</v>
      </c>
      <c r="BG67" s="441">
        <v>7.5870026381735908E-4</v>
      </c>
      <c r="BH67" s="441">
        <v>0</v>
      </c>
      <c r="BI67" s="441">
        <v>1.3463613594289843E-3</v>
      </c>
      <c r="BJ67" s="441">
        <v>2.0197704453205415E-3</v>
      </c>
      <c r="BK67" s="441">
        <v>2.2016732716864817E-4</v>
      </c>
      <c r="BL67" s="441">
        <v>7.329217126543073E-4</v>
      </c>
      <c r="BM67" s="441">
        <v>9.5355590154131266E-4</v>
      </c>
      <c r="BN67" s="441">
        <v>3.1655740200615235E-4</v>
      </c>
      <c r="BO67" s="441">
        <v>2.4619005872533598E-4</v>
      </c>
      <c r="BP67" s="441">
        <v>2.4291393463782333E-2</v>
      </c>
      <c r="BQ67" s="441">
        <v>3.5557435180064413E-2</v>
      </c>
      <c r="BR67" s="441">
        <v>3.0212325049750834E-2</v>
      </c>
      <c r="BS67" s="441">
        <v>1.8882802124833998E-3</v>
      </c>
      <c r="BT67" s="441">
        <v>2.5304016705564427E-3</v>
      </c>
      <c r="BU67" s="441">
        <v>2.1950137819919048E-3</v>
      </c>
      <c r="BV67" s="441">
        <v>4.1062713486878242E-3</v>
      </c>
      <c r="BW67" s="441">
        <v>9.7458436843111031E-3</v>
      </c>
      <c r="BX67" s="441">
        <v>7.5678104913340944E-3</v>
      </c>
      <c r="BY67" s="441">
        <v>1.3278313449910116E-2</v>
      </c>
      <c r="BZ67" s="441">
        <v>4.879819798014499E-4</v>
      </c>
      <c r="CA67" s="441">
        <v>1.2498130827597185E-2</v>
      </c>
      <c r="CB67" s="441">
        <v>7.0422535211267607E-3</v>
      </c>
      <c r="CC67" s="441">
        <v>0</v>
      </c>
      <c r="CD67" s="441">
        <v>1.9775058707205539E-3</v>
      </c>
      <c r="CE67" s="441">
        <v>7.9062159214830976E-3</v>
      </c>
      <c r="CF67" s="441">
        <v>1.0061209450618861E-2</v>
      </c>
      <c r="CG67" s="441">
        <v>1.1392885775771129E-3</v>
      </c>
      <c r="CH67" s="441">
        <v>3.3098760799261284E-3</v>
      </c>
      <c r="CI67" s="441">
        <v>2.3460192150145231E-2</v>
      </c>
      <c r="CJ67" s="441">
        <v>6.3262019783758916E-4</v>
      </c>
      <c r="CK67" s="441">
        <v>5.7245236846705117E-3</v>
      </c>
      <c r="CL67" s="441">
        <v>7.8433833218297046E-4</v>
      </c>
      <c r="CM67" s="441">
        <v>5.5976759016509604E-3</v>
      </c>
      <c r="CN67" s="441">
        <v>5.7647901903017757E-3</v>
      </c>
      <c r="CO67" s="441">
        <v>2.9027522115320122E-3</v>
      </c>
      <c r="CP67" s="441">
        <v>1.6864927010230262E-3</v>
      </c>
      <c r="CQ67" s="441">
        <v>1.850792475687317E-3</v>
      </c>
      <c r="CR67" s="441">
        <v>2.8461838436868851E-3</v>
      </c>
      <c r="CS67" s="441">
        <v>1.6219465431292685E-3</v>
      </c>
      <c r="CT67" s="441">
        <v>1.0780060783957192E-3</v>
      </c>
      <c r="CU67" s="441">
        <v>1.9660466858070153E-3</v>
      </c>
      <c r="CV67" s="441">
        <v>1.8011527377521613E-4</v>
      </c>
      <c r="CW67" s="441">
        <v>6.3414247474100766E-4</v>
      </c>
      <c r="CX67" s="441">
        <v>1.0051491139721795E-3</v>
      </c>
      <c r="CY67" s="441">
        <v>1.839567422933274E-3</v>
      </c>
      <c r="CZ67" s="441">
        <v>1.0234297690134061E-3</v>
      </c>
      <c r="DA67" s="441">
        <v>2.0029853412091908E-3</v>
      </c>
      <c r="DB67" s="441">
        <v>4.216979198188261E-3</v>
      </c>
      <c r="DC67" s="441">
        <v>8.6717733776557301E-4</v>
      </c>
      <c r="DD67" s="441">
        <v>2.1294021294021295E-3</v>
      </c>
      <c r="DE67" s="441">
        <v>0</v>
      </c>
      <c r="DF67" s="442">
        <v>1.5091946734305644E-2</v>
      </c>
      <c r="DG67" s="443">
        <v>3.5166291836266029E-3</v>
      </c>
      <c r="DH67" s="440">
        <v>0</v>
      </c>
      <c r="DI67" s="441">
        <v>0</v>
      </c>
      <c r="DJ67" s="441">
        <v>0</v>
      </c>
      <c r="DK67" s="441">
        <v>0</v>
      </c>
      <c r="DL67" s="441">
        <v>5.089567326016229E-2</v>
      </c>
      <c r="DM67" s="441">
        <v>6.7014433856502242E-2</v>
      </c>
      <c r="DN67" s="441">
        <v>0</v>
      </c>
      <c r="DO67" s="443">
        <v>1.5509609826775664E-2</v>
      </c>
      <c r="DP67" s="443">
        <v>1.204485447977339E-2</v>
      </c>
      <c r="DQ67" s="440">
        <v>0</v>
      </c>
      <c r="DR67" s="443">
        <v>0</v>
      </c>
      <c r="DS67" s="443">
        <v>0</v>
      </c>
      <c r="DT67" s="441">
        <v>0</v>
      </c>
      <c r="DU67" s="443">
        <v>9.8888219346323792E-3</v>
      </c>
    </row>
    <row r="68" spans="1:125" s="444" customFormat="1">
      <c r="A68" s="445" t="s">
        <v>322</v>
      </c>
      <c r="B68" s="446" t="s">
        <v>559</v>
      </c>
      <c r="C68" s="440">
        <v>0</v>
      </c>
      <c r="D68" s="441">
        <v>0</v>
      </c>
      <c r="E68" s="441">
        <v>0</v>
      </c>
      <c r="F68" s="441">
        <v>0</v>
      </c>
      <c r="G68" s="441">
        <v>0</v>
      </c>
      <c r="H68" s="441">
        <v>0</v>
      </c>
      <c r="I68" s="441">
        <v>0</v>
      </c>
      <c r="J68" s="441">
        <v>0</v>
      </c>
      <c r="K68" s="441">
        <v>0</v>
      </c>
      <c r="L68" s="441">
        <v>0</v>
      </c>
      <c r="M68" s="441">
        <v>0</v>
      </c>
      <c r="N68" s="441">
        <v>0</v>
      </c>
      <c r="O68" s="441">
        <v>0</v>
      </c>
      <c r="P68" s="441">
        <v>0</v>
      </c>
      <c r="Q68" s="441">
        <v>0</v>
      </c>
      <c r="R68" s="441">
        <v>0</v>
      </c>
      <c r="S68" s="441">
        <v>0</v>
      </c>
      <c r="T68" s="441">
        <v>0</v>
      </c>
      <c r="U68" s="441">
        <v>0</v>
      </c>
      <c r="V68" s="441">
        <v>0</v>
      </c>
      <c r="W68" s="441">
        <v>0</v>
      </c>
      <c r="X68" s="441">
        <v>0</v>
      </c>
      <c r="Y68" s="441">
        <v>0</v>
      </c>
      <c r="Z68" s="441">
        <v>0</v>
      </c>
      <c r="AA68" s="441">
        <v>0</v>
      </c>
      <c r="AB68" s="441">
        <v>0</v>
      </c>
      <c r="AC68" s="441">
        <v>0</v>
      </c>
      <c r="AD68" s="441">
        <v>0</v>
      </c>
      <c r="AE68" s="441">
        <v>0</v>
      </c>
      <c r="AF68" s="441">
        <v>0</v>
      </c>
      <c r="AG68" s="441">
        <v>0</v>
      </c>
      <c r="AH68" s="441">
        <v>0</v>
      </c>
      <c r="AI68" s="441">
        <v>0</v>
      </c>
      <c r="AJ68" s="441">
        <v>0</v>
      </c>
      <c r="AK68" s="441">
        <v>0</v>
      </c>
      <c r="AL68" s="441">
        <v>0</v>
      </c>
      <c r="AM68" s="441">
        <v>0</v>
      </c>
      <c r="AN68" s="441">
        <v>0</v>
      </c>
      <c r="AO68" s="441">
        <v>0</v>
      </c>
      <c r="AP68" s="441">
        <v>0</v>
      </c>
      <c r="AQ68" s="441">
        <v>0</v>
      </c>
      <c r="AR68" s="441">
        <v>0</v>
      </c>
      <c r="AS68" s="441">
        <v>0</v>
      </c>
      <c r="AT68" s="441">
        <v>0</v>
      </c>
      <c r="AU68" s="441">
        <v>0</v>
      </c>
      <c r="AV68" s="441">
        <v>0</v>
      </c>
      <c r="AW68" s="441">
        <v>0</v>
      </c>
      <c r="AX68" s="441">
        <v>0</v>
      </c>
      <c r="AY68" s="441">
        <v>0</v>
      </c>
      <c r="AZ68" s="441">
        <v>0</v>
      </c>
      <c r="BA68" s="441">
        <v>0</v>
      </c>
      <c r="BB68" s="441">
        <v>0</v>
      </c>
      <c r="BC68" s="441">
        <v>0</v>
      </c>
      <c r="BD68" s="441">
        <v>0</v>
      </c>
      <c r="BE68" s="441">
        <v>0</v>
      </c>
      <c r="BF68" s="441">
        <v>0</v>
      </c>
      <c r="BG68" s="441">
        <v>0</v>
      </c>
      <c r="BH68" s="441">
        <v>0</v>
      </c>
      <c r="BI68" s="441">
        <v>0</v>
      </c>
      <c r="BJ68" s="441">
        <v>0</v>
      </c>
      <c r="BK68" s="441">
        <v>0</v>
      </c>
      <c r="BL68" s="441">
        <v>0</v>
      </c>
      <c r="BM68" s="441">
        <v>0</v>
      </c>
      <c r="BN68" s="441">
        <v>0</v>
      </c>
      <c r="BO68" s="441">
        <v>0</v>
      </c>
      <c r="BP68" s="441">
        <v>0</v>
      </c>
      <c r="BQ68" s="441">
        <v>0</v>
      </c>
      <c r="BR68" s="441">
        <v>0</v>
      </c>
      <c r="BS68" s="441">
        <v>0</v>
      </c>
      <c r="BT68" s="441">
        <v>0</v>
      </c>
      <c r="BU68" s="441">
        <v>0</v>
      </c>
      <c r="BV68" s="441">
        <v>0</v>
      </c>
      <c r="BW68" s="441">
        <v>0</v>
      </c>
      <c r="BX68" s="441">
        <v>0</v>
      </c>
      <c r="BY68" s="441">
        <v>0</v>
      </c>
      <c r="BZ68" s="441">
        <v>0</v>
      </c>
      <c r="CA68" s="441">
        <v>0</v>
      </c>
      <c r="CB68" s="441">
        <v>0</v>
      </c>
      <c r="CC68" s="441">
        <v>0</v>
      </c>
      <c r="CD68" s="441">
        <v>0</v>
      </c>
      <c r="CE68" s="441">
        <v>0</v>
      </c>
      <c r="CF68" s="441">
        <v>0</v>
      </c>
      <c r="CG68" s="441">
        <v>0</v>
      </c>
      <c r="CH68" s="441">
        <v>0</v>
      </c>
      <c r="CI68" s="441">
        <v>0</v>
      </c>
      <c r="CJ68" s="441">
        <v>0</v>
      </c>
      <c r="CK68" s="441">
        <v>0</v>
      </c>
      <c r="CL68" s="441">
        <v>0</v>
      </c>
      <c r="CM68" s="441">
        <v>0</v>
      </c>
      <c r="CN68" s="441">
        <v>0</v>
      </c>
      <c r="CO68" s="441">
        <v>0</v>
      </c>
      <c r="CP68" s="441">
        <v>0</v>
      </c>
      <c r="CQ68" s="441">
        <v>0</v>
      </c>
      <c r="CR68" s="441">
        <v>0</v>
      </c>
      <c r="CS68" s="441">
        <v>0</v>
      </c>
      <c r="CT68" s="441">
        <v>0</v>
      </c>
      <c r="CU68" s="441">
        <v>0</v>
      </c>
      <c r="CV68" s="441">
        <v>0</v>
      </c>
      <c r="CW68" s="441">
        <v>0</v>
      </c>
      <c r="CX68" s="441">
        <v>0</v>
      </c>
      <c r="CY68" s="441">
        <v>0</v>
      </c>
      <c r="CZ68" s="441">
        <v>0</v>
      </c>
      <c r="DA68" s="441">
        <v>0</v>
      </c>
      <c r="DB68" s="441">
        <v>0</v>
      </c>
      <c r="DC68" s="441">
        <v>0</v>
      </c>
      <c r="DD68" s="441">
        <v>0</v>
      </c>
      <c r="DE68" s="441">
        <v>0</v>
      </c>
      <c r="DF68" s="442">
        <v>0</v>
      </c>
      <c r="DG68" s="443">
        <v>0</v>
      </c>
      <c r="DH68" s="440">
        <v>0</v>
      </c>
      <c r="DI68" s="441">
        <v>0</v>
      </c>
      <c r="DJ68" s="441">
        <v>0</v>
      </c>
      <c r="DK68" s="441">
        <v>0</v>
      </c>
      <c r="DL68" s="441">
        <v>0.5713624839121284</v>
      </c>
      <c r="DM68" s="441">
        <v>5.3251121076233182E-5</v>
      </c>
      <c r="DN68" s="441">
        <v>0</v>
      </c>
      <c r="DO68" s="443">
        <v>4.8440330159360397E-2</v>
      </c>
      <c r="DP68" s="443">
        <v>2.6853028454760952E-2</v>
      </c>
      <c r="DQ68" s="440">
        <v>0</v>
      </c>
      <c r="DR68" s="443">
        <v>0</v>
      </c>
      <c r="DS68" s="443">
        <v>0</v>
      </c>
      <c r="DT68" s="441">
        <v>0</v>
      </c>
      <c r="DU68" s="443">
        <v>3.0885225660141687E-2</v>
      </c>
    </row>
    <row r="69" spans="1:125" s="444" customFormat="1">
      <c r="A69" s="447" t="s">
        <v>323</v>
      </c>
      <c r="B69" s="448" t="s">
        <v>560</v>
      </c>
      <c r="C69" s="449">
        <v>0</v>
      </c>
      <c r="D69" s="450">
        <v>0</v>
      </c>
      <c r="E69" s="450">
        <v>0</v>
      </c>
      <c r="F69" s="450">
        <v>0</v>
      </c>
      <c r="G69" s="450">
        <v>0</v>
      </c>
      <c r="H69" s="450">
        <v>0</v>
      </c>
      <c r="I69" s="450">
        <v>0</v>
      </c>
      <c r="J69" s="450">
        <v>0</v>
      </c>
      <c r="K69" s="450">
        <v>0</v>
      </c>
      <c r="L69" s="450">
        <v>0</v>
      </c>
      <c r="M69" s="450">
        <v>0</v>
      </c>
      <c r="N69" s="450">
        <v>0</v>
      </c>
      <c r="O69" s="450">
        <v>0</v>
      </c>
      <c r="P69" s="450">
        <v>0</v>
      </c>
      <c r="Q69" s="450">
        <v>0</v>
      </c>
      <c r="R69" s="450">
        <v>0</v>
      </c>
      <c r="S69" s="450">
        <v>0</v>
      </c>
      <c r="T69" s="450">
        <v>0</v>
      </c>
      <c r="U69" s="450">
        <v>0</v>
      </c>
      <c r="V69" s="450">
        <v>0</v>
      </c>
      <c r="W69" s="450">
        <v>0</v>
      </c>
      <c r="X69" s="450">
        <v>0</v>
      </c>
      <c r="Y69" s="450">
        <v>0</v>
      </c>
      <c r="Z69" s="450">
        <v>0</v>
      </c>
      <c r="AA69" s="450">
        <v>0</v>
      </c>
      <c r="AB69" s="450">
        <v>0</v>
      </c>
      <c r="AC69" s="450">
        <v>0</v>
      </c>
      <c r="AD69" s="450">
        <v>0</v>
      </c>
      <c r="AE69" s="450">
        <v>0</v>
      </c>
      <c r="AF69" s="450">
        <v>0</v>
      </c>
      <c r="AG69" s="450">
        <v>0</v>
      </c>
      <c r="AH69" s="450">
        <v>0</v>
      </c>
      <c r="AI69" s="450">
        <v>0</v>
      </c>
      <c r="AJ69" s="450">
        <v>0</v>
      </c>
      <c r="AK69" s="450">
        <v>0</v>
      </c>
      <c r="AL69" s="450">
        <v>0</v>
      </c>
      <c r="AM69" s="450">
        <v>0</v>
      </c>
      <c r="AN69" s="450">
        <v>0</v>
      </c>
      <c r="AO69" s="450">
        <v>0</v>
      </c>
      <c r="AP69" s="450">
        <v>0</v>
      </c>
      <c r="AQ69" s="450">
        <v>0</v>
      </c>
      <c r="AR69" s="450">
        <v>0</v>
      </c>
      <c r="AS69" s="450">
        <v>0</v>
      </c>
      <c r="AT69" s="450">
        <v>0</v>
      </c>
      <c r="AU69" s="450">
        <v>0</v>
      </c>
      <c r="AV69" s="450">
        <v>0</v>
      </c>
      <c r="AW69" s="450">
        <v>0</v>
      </c>
      <c r="AX69" s="450">
        <v>0</v>
      </c>
      <c r="AY69" s="450">
        <v>0</v>
      </c>
      <c r="AZ69" s="450">
        <v>0</v>
      </c>
      <c r="BA69" s="450">
        <v>0</v>
      </c>
      <c r="BB69" s="450">
        <v>0</v>
      </c>
      <c r="BC69" s="450">
        <v>0</v>
      </c>
      <c r="BD69" s="450">
        <v>0</v>
      </c>
      <c r="BE69" s="450">
        <v>0</v>
      </c>
      <c r="BF69" s="450">
        <v>0</v>
      </c>
      <c r="BG69" s="450">
        <v>0</v>
      </c>
      <c r="BH69" s="450">
        <v>0</v>
      </c>
      <c r="BI69" s="450">
        <v>0</v>
      </c>
      <c r="BJ69" s="450">
        <v>0</v>
      </c>
      <c r="BK69" s="450">
        <v>0</v>
      </c>
      <c r="BL69" s="450">
        <v>0</v>
      </c>
      <c r="BM69" s="450">
        <v>0</v>
      </c>
      <c r="BN69" s="450">
        <v>0</v>
      </c>
      <c r="BO69" s="450">
        <v>0</v>
      </c>
      <c r="BP69" s="450">
        <v>0</v>
      </c>
      <c r="BQ69" s="450">
        <v>0</v>
      </c>
      <c r="BR69" s="450">
        <v>0</v>
      </c>
      <c r="BS69" s="450">
        <v>0</v>
      </c>
      <c r="BT69" s="450">
        <v>0</v>
      </c>
      <c r="BU69" s="450">
        <v>0</v>
      </c>
      <c r="BV69" s="450">
        <v>0</v>
      </c>
      <c r="BW69" s="450">
        <v>0</v>
      </c>
      <c r="BX69" s="450">
        <v>0</v>
      </c>
      <c r="BY69" s="450">
        <v>0</v>
      </c>
      <c r="BZ69" s="450">
        <v>0</v>
      </c>
      <c r="CA69" s="450">
        <v>0</v>
      </c>
      <c r="CB69" s="450">
        <v>0</v>
      </c>
      <c r="CC69" s="450">
        <v>0</v>
      </c>
      <c r="CD69" s="450">
        <v>0</v>
      </c>
      <c r="CE69" s="450">
        <v>0</v>
      </c>
      <c r="CF69" s="450">
        <v>0</v>
      </c>
      <c r="CG69" s="450">
        <v>0</v>
      </c>
      <c r="CH69" s="450">
        <v>0</v>
      </c>
      <c r="CI69" s="450">
        <v>0</v>
      </c>
      <c r="CJ69" s="450">
        <v>0</v>
      </c>
      <c r="CK69" s="450">
        <v>0</v>
      </c>
      <c r="CL69" s="450">
        <v>0</v>
      </c>
      <c r="CM69" s="450">
        <v>0</v>
      </c>
      <c r="CN69" s="450">
        <v>0</v>
      </c>
      <c r="CO69" s="450">
        <v>0</v>
      </c>
      <c r="CP69" s="450">
        <v>0</v>
      </c>
      <c r="CQ69" s="450">
        <v>0</v>
      </c>
      <c r="CR69" s="450">
        <v>0</v>
      </c>
      <c r="CS69" s="450">
        <v>0</v>
      </c>
      <c r="CT69" s="450">
        <v>0</v>
      </c>
      <c r="CU69" s="450">
        <v>0</v>
      </c>
      <c r="CV69" s="450">
        <v>0</v>
      </c>
      <c r="CW69" s="450">
        <v>0</v>
      </c>
      <c r="CX69" s="450">
        <v>0</v>
      </c>
      <c r="CY69" s="450">
        <v>0</v>
      </c>
      <c r="CZ69" s="450">
        <v>0</v>
      </c>
      <c r="DA69" s="450">
        <v>0</v>
      </c>
      <c r="DB69" s="450">
        <v>0</v>
      </c>
      <c r="DC69" s="450">
        <v>0</v>
      </c>
      <c r="DD69" s="450">
        <v>0</v>
      </c>
      <c r="DE69" s="450">
        <v>0</v>
      </c>
      <c r="DF69" s="451">
        <v>0</v>
      </c>
      <c r="DG69" s="452">
        <v>0</v>
      </c>
      <c r="DH69" s="449">
        <v>0</v>
      </c>
      <c r="DI69" s="450">
        <v>0</v>
      </c>
      <c r="DJ69" s="450">
        <v>0</v>
      </c>
      <c r="DK69" s="450">
        <v>0</v>
      </c>
      <c r="DL69" s="450">
        <v>0.11041803609206957</v>
      </c>
      <c r="DM69" s="450">
        <v>6.0663536995515695E-2</v>
      </c>
      <c r="DN69" s="450">
        <v>0</v>
      </c>
      <c r="DO69" s="452">
        <v>1.9494029398950678E-2</v>
      </c>
      <c r="DP69" s="452">
        <v>1.0806568089561531E-2</v>
      </c>
      <c r="DQ69" s="449">
        <v>0</v>
      </c>
      <c r="DR69" s="452">
        <v>0</v>
      </c>
      <c r="DS69" s="452">
        <v>0</v>
      </c>
      <c r="DT69" s="450">
        <v>0</v>
      </c>
      <c r="DU69" s="452">
        <v>1.242926080460839E-2</v>
      </c>
    </row>
    <row r="70" spans="1:125" s="444" customFormat="1">
      <c r="A70" s="453" t="s">
        <v>324</v>
      </c>
      <c r="B70" s="454" t="s">
        <v>704</v>
      </c>
      <c r="C70" s="455">
        <v>7.2227238002639076E-3</v>
      </c>
      <c r="D70" s="456">
        <v>8.4928229665071769E-3</v>
      </c>
      <c r="E70" s="456">
        <v>5.1012145748987853E-2</v>
      </c>
      <c r="F70" s="456">
        <v>5.0940438871473351E-3</v>
      </c>
      <c r="G70" s="456">
        <v>2.5937934228809634E-2</v>
      </c>
      <c r="H70" s="456">
        <v>0</v>
      </c>
      <c r="I70" s="456">
        <v>2.5490037912398161E-2</v>
      </c>
      <c r="J70" s="456">
        <v>1.0837517515179822E-2</v>
      </c>
      <c r="K70" s="456">
        <v>1.3352747489120903E-2</v>
      </c>
      <c r="L70" s="456">
        <v>3.0769230769230769E-3</v>
      </c>
      <c r="M70" s="456">
        <v>0</v>
      </c>
      <c r="N70" s="456">
        <v>3.6442699290941245E-2</v>
      </c>
      <c r="O70" s="456">
        <v>1.3353469517526429E-2</v>
      </c>
      <c r="P70" s="456">
        <v>2.1119466834781827E-2</v>
      </c>
      <c r="Q70" s="456">
        <v>1.0548646957609886E-2</v>
      </c>
      <c r="R70" s="456">
        <v>0.10680919036386263</v>
      </c>
      <c r="S70" s="456">
        <v>1.9665376451492071E-2</v>
      </c>
      <c r="T70" s="456">
        <v>2.2939120302942033E-2</v>
      </c>
      <c r="U70" s="456">
        <v>8.1600000000000006E-2</v>
      </c>
      <c r="V70" s="456">
        <v>5.4976797045174733E-2</v>
      </c>
      <c r="W70" s="456">
        <v>0</v>
      </c>
      <c r="X70" s="456">
        <v>4.151327641575938E-2</v>
      </c>
      <c r="Y70" s="456">
        <v>1.469435736677116E-2</v>
      </c>
      <c r="Z70" s="456">
        <v>7.5090626618332476E-2</v>
      </c>
      <c r="AA70" s="456">
        <v>1.0843126186688562E-2</v>
      </c>
      <c r="AB70" s="456">
        <v>1.3161124422885863E-2</v>
      </c>
      <c r="AC70" s="456">
        <v>6.9498069498069494E-3</v>
      </c>
      <c r="AD70" s="456">
        <v>1.5693537381811094E-2</v>
      </c>
      <c r="AE70" s="456">
        <v>2.4512720536418838E-2</v>
      </c>
      <c r="AF70" s="456">
        <v>2.6926819447706606E-2</v>
      </c>
      <c r="AG70" s="456">
        <v>9.7087378640776691E-3</v>
      </c>
      <c r="AH70" s="456">
        <v>9.9045653856074278E-2</v>
      </c>
      <c r="AI70" s="456">
        <v>5.7514002721432866E-2</v>
      </c>
      <c r="AJ70" s="456">
        <v>3.4908597568399632E-2</v>
      </c>
      <c r="AK70" s="456">
        <v>3.6541408153525405E-2</v>
      </c>
      <c r="AL70" s="456">
        <v>0.15603701843747758</v>
      </c>
      <c r="AM70" s="456">
        <v>4.8529927053801804E-2</v>
      </c>
      <c r="AN70" s="456">
        <v>0.13119971110333697</v>
      </c>
      <c r="AO70" s="456">
        <v>1.4436466286493758E-2</v>
      </c>
      <c r="AP70" s="456">
        <v>9.3046481627897304E-2</v>
      </c>
      <c r="AQ70" s="456">
        <v>2.12232822122932E-2</v>
      </c>
      <c r="AR70" s="456">
        <v>8.8738384961393711E-3</v>
      </c>
      <c r="AS70" s="456">
        <v>2.197736373465433E-2</v>
      </c>
      <c r="AT70" s="456">
        <v>1.3244550912155643E-2</v>
      </c>
      <c r="AU70" s="456">
        <v>1.0907561501420426E-2</v>
      </c>
      <c r="AV70" s="456">
        <v>8.4482797671626923E-3</v>
      </c>
      <c r="AW70" s="456">
        <v>4.0960451977401127E-2</v>
      </c>
      <c r="AX70" s="456">
        <v>2.4656743971385717E-2</v>
      </c>
      <c r="AY70" s="456">
        <v>7.805110106815504E-3</v>
      </c>
      <c r="AZ70" s="456">
        <v>5.9158856262112262E-3</v>
      </c>
      <c r="BA70" s="456">
        <v>3.5270094672359385E-3</v>
      </c>
      <c r="BB70" s="456">
        <v>1.1516137947977767E-2</v>
      </c>
      <c r="BC70" s="456">
        <v>3.5162362207493097E-3</v>
      </c>
      <c r="BD70" s="456">
        <v>3.912071535022355E-3</v>
      </c>
      <c r="BE70" s="456">
        <v>0</v>
      </c>
      <c r="BF70" s="456">
        <v>4.3401139751669997E-3</v>
      </c>
      <c r="BG70" s="456">
        <v>1.0662367865963956E-2</v>
      </c>
      <c r="BH70" s="456">
        <v>1.6489988221436984E-2</v>
      </c>
      <c r="BI70" s="456">
        <v>1.5740548246265331E-2</v>
      </c>
      <c r="BJ70" s="456">
        <v>9.0112835252762619E-3</v>
      </c>
      <c r="BK70" s="456">
        <v>2.9722589167767502E-2</v>
      </c>
      <c r="BL70" s="456">
        <v>2.1866507294892967E-3</v>
      </c>
      <c r="BM70" s="456">
        <v>1.44918947748369E-3</v>
      </c>
      <c r="BN70" s="456">
        <v>1.4160506685160707E-3</v>
      </c>
      <c r="BO70" s="456">
        <v>2.9302621623893644E-3</v>
      </c>
      <c r="BP70" s="456">
        <v>0.11980054038239799</v>
      </c>
      <c r="BQ70" s="456">
        <v>2.2707309932008198E-2</v>
      </c>
      <c r="BR70" s="456">
        <v>5.4076279130963932E-2</v>
      </c>
      <c r="BS70" s="456">
        <v>6.4118525896414341E-2</v>
      </c>
      <c r="BT70" s="456">
        <v>2.3982772386684684E-2</v>
      </c>
      <c r="BU70" s="456">
        <v>4.0850085985407745E-3</v>
      </c>
      <c r="BV70" s="456">
        <v>1.5431210800801377E-2</v>
      </c>
      <c r="BW70" s="456">
        <v>5.2232626281928781E-3</v>
      </c>
      <c r="BX70" s="456">
        <v>0</v>
      </c>
      <c r="BY70" s="456">
        <v>4.5268834776924331E-2</v>
      </c>
      <c r="BZ70" s="456">
        <v>4.2356835846765854E-3</v>
      </c>
      <c r="CA70" s="456">
        <v>1.861936896739681E-3</v>
      </c>
      <c r="CB70" s="456">
        <v>7.0422535211267607E-3</v>
      </c>
      <c r="CC70" s="456">
        <v>0</v>
      </c>
      <c r="CD70" s="456">
        <v>2.5954764553207266E-3</v>
      </c>
      <c r="CE70" s="456">
        <v>4.5619774627408217E-2</v>
      </c>
      <c r="CF70" s="456">
        <v>1.1121471433083181E-2</v>
      </c>
      <c r="CG70" s="456">
        <v>5.2322882822060006E-3</v>
      </c>
      <c r="CH70" s="456">
        <v>9.1327281390063634E-3</v>
      </c>
      <c r="CI70" s="456">
        <v>5.4616320349544448E-3</v>
      </c>
      <c r="CJ70" s="456">
        <v>2.3148148148148147E-3</v>
      </c>
      <c r="CK70" s="456">
        <v>4.0639748295752494E-3</v>
      </c>
      <c r="CL70" s="456">
        <v>3.7334504611909393E-3</v>
      </c>
      <c r="CM70" s="456">
        <v>8.379305807209159E-3</v>
      </c>
      <c r="CN70" s="456">
        <v>1.6113278658067255E-2</v>
      </c>
      <c r="CO70" s="456">
        <v>7.0798834427610053E-3</v>
      </c>
      <c r="CP70" s="456">
        <v>6.6219847074421249E-3</v>
      </c>
      <c r="CQ70" s="456">
        <v>1.7666655449742573E-2</v>
      </c>
      <c r="CR70" s="456">
        <v>1.73914055724671E-2</v>
      </c>
      <c r="CS70" s="456">
        <v>1.0685155820870772E-2</v>
      </c>
      <c r="CT70" s="456">
        <v>2.8184014338779647E-3</v>
      </c>
      <c r="CU70" s="456">
        <v>3.2559397495110888E-3</v>
      </c>
      <c r="CV70" s="456">
        <v>3.6023054755043226E-3</v>
      </c>
      <c r="CW70" s="456">
        <v>3.0243718026109596E-3</v>
      </c>
      <c r="CX70" s="456">
        <v>3.6080201596103987E-3</v>
      </c>
      <c r="CY70" s="456">
        <v>4.171544307560808E-2</v>
      </c>
      <c r="CZ70" s="456">
        <v>1.6487754587561566E-2</v>
      </c>
      <c r="DA70" s="456">
        <v>1.8537182807496524E-2</v>
      </c>
      <c r="DB70" s="456">
        <v>2.6697773395937253E-2</v>
      </c>
      <c r="DC70" s="456">
        <v>6.0702413643590114E-3</v>
      </c>
      <c r="DD70" s="456">
        <v>1.3342267887722433E-2</v>
      </c>
      <c r="DE70" s="456">
        <v>0</v>
      </c>
      <c r="DF70" s="457">
        <v>2.7520608750792644E-3</v>
      </c>
      <c r="DG70" s="458">
        <v>1.6029121783393462E-2</v>
      </c>
      <c r="DH70" s="455">
        <v>4.9573666468372005E-4</v>
      </c>
      <c r="DI70" s="456">
        <v>2.0350559733275184E-2</v>
      </c>
      <c r="DJ70" s="456">
        <v>0</v>
      </c>
      <c r="DK70" s="456">
        <v>0</v>
      </c>
      <c r="DL70" s="456">
        <v>0</v>
      </c>
      <c r="DM70" s="456">
        <v>0</v>
      </c>
      <c r="DN70" s="456">
        <v>0</v>
      </c>
      <c r="DO70" s="458">
        <v>1.1292719933194632E-2</v>
      </c>
      <c r="DP70" s="458">
        <v>2.1972169800516039E-2</v>
      </c>
      <c r="DQ70" s="455">
        <v>6.4193989755324669E-4</v>
      </c>
      <c r="DR70" s="458">
        <v>6.4193989755324669E-4</v>
      </c>
      <c r="DS70" s="458">
        <v>1.1795854829710617E-3</v>
      </c>
      <c r="DT70" s="456">
        <v>1.0955879930145968E-3</v>
      </c>
      <c r="DU70" s="458">
        <v>7.5972100922570614E-3</v>
      </c>
    </row>
    <row r="71" spans="1:125" s="444" customFormat="1">
      <c r="A71" s="445" t="s">
        <v>325</v>
      </c>
      <c r="B71" s="446" t="s">
        <v>561</v>
      </c>
      <c r="C71" s="440">
        <v>0</v>
      </c>
      <c r="D71" s="441">
        <v>0</v>
      </c>
      <c r="E71" s="441">
        <v>0</v>
      </c>
      <c r="F71" s="441">
        <v>2.7989252127183159E-4</v>
      </c>
      <c r="G71" s="441">
        <v>0</v>
      </c>
      <c r="H71" s="441">
        <v>0</v>
      </c>
      <c r="I71" s="441">
        <v>0</v>
      </c>
      <c r="J71" s="441">
        <v>2.0823602677876381E-3</v>
      </c>
      <c r="K71" s="441">
        <v>4.0869004086900411E-3</v>
      </c>
      <c r="L71" s="441">
        <v>6.9073783359497644E-4</v>
      </c>
      <c r="M71" s="441">
        <v>0</v>
      </c>
      <c r="N71" s="441">
        <v>7.8531907643880523E-3</v>
      </c>
      <c r="O71" s="441">
        <v>2.4799300532549083E-3</v>
      </c>
      <c r="P71" s="441">
        <v>1.3509253838879631E-4</v>
      </c>
      <c r="Q71" s="441">
        <v>3.6172376036289693E-4</v>
      </c>
      <c r="R71" s="441">
        <v>6.8723416110997605E-4</v>
      </c>
      <c r="S71" s="441">
        <v>4.4592690366195172E-4</v>
      </c>
      <c r="T71" s="441">
        <v>6.554034372269152E-4</v>
      </c>
      <c r="U71" s="441">
        <v>0</v>
      </c>
      <c r="V71" s="441">
        <v>1.2785301638412727E-3</v>
      </c>
      <c r="W71" s="441">
        <v>0</v>
      </c>
      <c r="X71" s="441">
        <v>1.1749040495026241E-3</v>
      </c>
      <c r="Y71" s="441">
        <v>1.9592476489028212E-4</v>
      </c>
      <c r="Z71" s="441">
        <v>1.2946659761781461E-3</v>
      </c>
      <c r="AA71" s="441">
        <v>1.7088315287114486E-3</v>
      </c>
      <c r="AB71" s="441">
        <v>1.3324761849102917E-3</v>
      </c>
      <c r="AC71" s="441">
        <v>0</v>
      </c>
      <c r="AD71" s="441">
        <v>5.8485232478799106E-4</v>
      </c>
      <c r="AE71" s="441">
        <v>2.1563092088328502E-3</v>
      </c>
      <c r="AF71" s="441">
        <v>2.7514008656846626E-3</v>
      </c>
      <c r="AG71" s="441">
        <v>0</v>
      </c>
      <c r="AH71" s="441">
        <v>2.3059066288367295E-2</v>
      </c>
      <c r="AI71" s="441">
        <v>3.4809025030853454E-4</v>
      </c>
      <c r="AJ71" s="441">
        <v>1.5932374376010992E-2</v>
      </c>
      <c r="AK71" s="441">
        <v>3.3973022531461152E-3</v>
      </c>
      <c r="AL71" s="441">
        <v>1.7935289475572136E-3</v>
      </c>
      <c r="AM71" s="441">
        <v>7.5653808173796709E-3</v>
      </c>
      <c r="AN71" s="441">
        <v>1.39595770372293E-2</v>
      </c>
      <c r="AO71" s="441">
        <v>4.5469185154311045E-4</v>
      </c>
      <c r="AP71" s="441">
        <v>1.664516665973118E-4</v>
      </c>
      <c r="AQ71" s="441">
        <v>2.6113995894215675E-3</v>
      </c>
      <c r="AR71" s="441">
        <v>2.1113615732193673E-3</v>
      </c>
      <c r="AS71" s="441">
        <v>2.7524117296466792E-3</v>
      </c>
      <c r="AT71" s="441">
        <v>1.3179019874107595E-3</v>
      </c>
      <c r="AU71" s="441">
        <v>8.5124816150545005E-4</v>
      </c>
      <c r="AV71" s="441">
        <v>1.3816221603134696E-3</v>
      </c>
      <c r="AW71" s="441">
        <v>1.4124293785310734E-3</v>
      </c>
      <c r="AX71" s="441">
        <v>6.8651205722856815E-4</v>
      </c>
      <c r="AY71" s="441">
        <v>8.4080562454709896E-4</v>
      </c>
      <c r="AZ71" s="441">
        <v>6.7998685358749728E-5</v>
      </c>
      <c r="BA71" s="441">
        <v>0</v>
      </c>
      <c r="BB71" s="441">
        <v>1.7811626692872278E-3</v>
      </c>
      <c r="BC71" s="441">
        <v>5.6259779531988956E-4</v>
      </c>
      <c r="BD71" s="441">
        <v>0</v>
      </c>
      <c r="BE71" s="441">
        <v>0</v>
      </c>
      <c r="BF71" s="441">
        <v>4.0381930029814699E-3</v>
      </c>
      <c r="BG71" s="441">
        <v>2.7072829215819428E-3</v>
      </c>
      <c r="BH71" s="441">
        <v>2.3557126030624262E-3</v>
      </c>
      <c r="BI71" s="441">
        <v>3.4451011255976953E-3</v>
      </c>
      <c r="BJ71" s="441">
        <v>6.2146782932939737E-4</v>
      </c>
      <c r="BK71" s="441">
        <v>2.4218405988551297E-3</v>
      </c>
      <c r="BL71" s="441">
        <v>6.3196830870743299E-4</v>
      </c>
      <c r="BM71" s="441">
        <v>7.7038697130173844E-4</v>
      </c>
      <c r="BN71" s="441">
        <v>3.5763737020542399E-4</v>
      </c>
      <c r="BO71" s="441">
        <v>3.7829204145600401E-4</v>
      </c>
      <c r="BP71" s="441">
        <v>1.6215774347324761E-2</v>
      </c>
      <c r="BQ71" s="441">
        <v>6.8967760825010575E-3</v>
      </c>
      <c r="BR71" s="441">
        <v>1.2663848823248852E-3</v>
      </c>
      <c r="BS71" s="441">
        <v>2.6352921646746346E-3</v>
      </c>
      <c r="BT71" s="441">
        <v>3.1484154280800886E-3</v>
      </c>
      <c r="BU71" s="441">
        <v>2.8256358148403892E-4</v>
      </c>
      <c r="BV71" s="441">
        <v>1.380962593698835E-3</v>
      </c>
      <c r="BW71" s="441">
        <v>2.1232774911353163E-5</v>
      </c>
      <c r="BX71" s="441">
        <v>0</v>
      </c>
      <c r="BY71" s="441">
        <v>8.1712698153293023E-5</v>
      </c>
      <c r="BZ71" s="441">
        <v>4.0600100719480629E-4</v>
      </c>
      <c r="CA71" s="441">
        <v>2.3153619441322457E-4</v>
      </c>
      <c r="CB71" s="441">
        <v>0</v>
      </c>
      <c r="CC71" s="441">
        <v>0</v>
      </c>
      <c r="CD71" s="441">
        <v>2.4718823384006923E-4</v>
      </c>
      <c r="CE71" s="441">
        <v>1.817520901490367E-4</v>
      </c>
      <c r="CF71" s="441">
        <v>4.737340772712917E-4</v>
      </c>
      <c r="CG71" s="441">
        <v>5.0635047892316136E-4</v>
      </c>
      <c r="CH71" s="441">
        <v>5.1440112324966584E-4</v>
      </c>
      <c r="CI71" s="441">
        <v>9.4337280603758601E-4</v>
      </c>
      <c r="CJ71" s="441">
        <v>5.7510927076144466E-5</v>
      </c>
      <c r="CK71" s="441">
        <v>4.8068519489599719E-4</v>
      </c>
      <c r="CL71" s="441">
        <v>1.2549413314927527E-4</v>
      </c>
      <c r="CM71" s="441">
        <v>1.7268779544695368E-3</v>
      </c>
      <c r="CN71" s="441">
        <v>2.3091010430766781E-3</v>
      </c>
      <c r="CO71" s="441">
        <v>8.4585975868776227E-4</v>
      </c>
      <c r="CP71" s="441">
        <v>1.2511324298316185E-3</v>
      </c>
      <c r="CQ71" s="441">
        <v>4.7111081199313525E-3</v>
      </c>
      <c r="CR71" s="441">
        <v>4.4002351448410738E-3</v>
      </c>
      <c r="CS71" s="441">
        <v>3.4356247862450643E-3</v>
      </c>
      <c r="CT71" s="441">
        <v>9.4812582798659635E-4</v>
      </c>
      <c r="CU71" s="441">
        <v>1.1442599758665169E-4</v>
      </c>
      <c r="CV71" s="441">
        <v>0</v>
      </c>
      <c r="CW71" s="441">
        <v>1.0548716166364838E-3</v>
      </c>
      <c r="CX71" s="441">
        <v>1.2599756499087882E-3</v>
      </c>
      <c r="CY71" s="441">
        <v>1.2802646004050764E-2</v>
      </c>
      <c r="CZ71" s="441">
        <v>1.2649892953761293E-2</v>
      </c>
      <c r="DA71" s="441">
        <v>5.5241570238444559E-3</v>
      </c>
      <c r="DB71" s="441">
        <v>3.9046103686928338E-4</v>
      </c>
      <c r="DC71" s="441">
        <v>2.1679433444139326E-3</v>
      </c>
      <c r="DD71" s="441">
        <v>2.442111533020624E-3</v>
      </c>
      <c r="DE71" s="441">
        <v>0</v>
      </c>
      <c r="DF71" s="442">
        <v>0</v>
      </c>
      <c r="DG71" s="443">
        <v>2.253020549594289E-3</v>
      </c>
      <c r="DH71" s="440">
        <v>1.1331123764199315E-4</v>
      </c>
      <c r="DI71" s="441">
        <v>2.3913026498749148E-3</v>
      </c>
      <c r="DJ71" s="441">
        <v>0</v>
      </c>
      <c r="DK71" s="441">
        <v>0</v>
      </c>
      <c r="DL71" s="441">
        <v>0</v>
      </c>
      <c r="DM71" s="441">
        <v>0</v>
      </c>
      <c r="DN71" s="441">
        <v>0</v>
      </c>
      <c r="DO71" s="443">
        <v>1.3278667301258359E-3</v>
      </c>
      <c r="DP71" s="443">
        <v>2.9445558777463588E-3</v>
      </c>
      <c r="DQ71" s="440">
        <v>1.4499669143913171E-5</v>
      </c>
      <c r="DR71" s="443">
        <v>1.4499669143913171E-5</v>
      </c>
      <c r="DS71" s="443">
        <v>3.7342557189028026E-5</v>
      </c>
      <c r="DT71" s="441">
        <v>3.3773765198194342E-5</v>
      </c>
      <c r="DU71" s="443">
        <v>8.5887865435776436E-4</v>
      </c>
    </row>
    <row r="72" spans="1:125" s="444" customFormat="1">
      <c r="A72" s="445" t="s">
        <v>326</v>
      </c>
      <c r="B72" s="446" t="s">
        <v>562</v>
      </c>
      <c r="C72" s="440">
        <v>1.2500868115841379E-4</v>
      </c>
      <c r="D72" s="441">
        <v>1.0047846889952154E-3</v>
      </c>
      <c r="E72" s="441">
        <v>1.1567379988432619E-3</v>
      </c>
      <c r="F72" s="441">
        <v>5.5978504254366322E-5</v>
      </c>
      <c r="G72" s="441">
        <v>1.8527095877721167E-3</v>
      </c>
      <c r="H72" s="441">
        <v>0</v>
      </c>
      <c r="I72" s="441">
        <v>8.066467693796886E-4</v>
      </c>
      <c r="J72" s="441">
        <v>1.4133777051222171E-3</v>
      </c>
      <c r="K72" s="441">
        <v>2.2999156146069461E-3</v>
      </c>
      <c r="L72" s="441">
        <v>0</v>
      </c>
      <c r="M72" s="441">
        <v>0</v>
      </c>
      <c r="N72" s="441">
        <v>1.4278528662523731E-3</v>
      </c>
      <c r="O72" s="441">
        <v>1.0333041888562118E-3</v>
      </c>
      <c r="P72" s="441">
        <v>4.3529817925278816E-4</v>
      </c>
      <c r="Q72" s="441">
        <v>4.1060534960112624E-4</v>
      </c>
      <c r="R72" s="441">
        <v>1.7366592990211557E-3</v>
      </c>
      <c r="S72" s="441">
        <v>1.3823734013520504E-3</v>
      </c>
      <c r="T72" s="441">
        <v>1.8933877075444217E-4</v>
      </c>
      <c r="U72" s="441">
        <v>0</v>
      </c>
      <c r="V72" s="441">
        <v>1.8467657922151719E-3</v>
      </c>
      <c r="W72" s="441">
        <v>0</v>
      </c>
      <c r="X72" s="441">
        <v>1.5665387326701653E-3</v>
      </c>
      <c r="Y72" s="441">
        <v>1.9592476489028211E-3</v>
      </c>
      <c r="Z72" s="441">
        <v>1.8125323666494044E-3</v>
      </c>
      <c r="AA72" s="441">
        <v>3.0122645866475085E-3</v>
      </c>
      <c r="AB72" s="441">
        <v>9.3507100695459065E-4</v>
      </c>
      <c r="AC72" s="441">
        <v>0</v>
      </c>
      <c r="AD72" s="441">
        <v>2.5343600740812943E-3</v>
      </c>
      <c r="AE72" s="441">
        <v>5.2747289844247804E-4</v>
      </c>
      <c r="AF72" s="441">
        <v>6.2074287823373484E-4</v>
      </c>
      <c r="AG72" s="441">
        <v>0</v>
      </c>
      <c r="AH72" s="441">
        <v>9.801392829507352E-4</v>
      </c>
      <c r="AI72" s="441">
        <v>9.9680389861080349E-4</v>
      </c>
      <c r="AJ72" s="441">
        <v>9.0445793400935771E-4</v>
      </c>
      <c r="AK72" s="441">
        <v>6.2796714475898616E-4</v>
      </c>
      <c r="AL72" s="441">
        <v>3.5870578951144273E-4</v>
      </c>
      <c r="AM72" s="441">
        <v>1.3219507533526582E-3</v>
      </c>
      <c r="AN72" s="441">
        <v>9.7051222732556168E-4</v>
      </c>
      <c r="AO72" s="441">
        <v>1.5156395051437016E-4</v>
      </c>
      <c r="AP72" s="441">
        <v>2.0806458324663975E-4</v>
      </c>
      <c r="AQ72" s="441">
        <v>4.5284385943726601E-4</v>
      </c>
      <c r="AR72" s="441">
        <v>2.9579461653797903E-4</v>
      </c>
      <c r="AS72" s="441">
        <v>6.0798648652695959E-4</v>
      </c>
      <c r="AT72" s="441">
        <v>7.1356019207875375E-4</v>
      </c>
      <c r="AU72" s="441">
        <v>5.6665927910865758E-4</v>
      </c>
      <c r="AV72" s="441">
        <v>3.623926977871396E-4</v>
      </c>
      <c r="AW72" s="441">
        <v>1.4124293785310734E-3</v>
      </c>
      <c r="AX72" s="441">
        <v>9.749625014422522E-4</v>
      </c>
      <c r="AY72" s="441">
        <v>3.5402342086193641E-4</v>
      </c>
      <c r="AZ72" s="441">
        <v>3.7399276947312353E-4</v>
      </c>
      <c r="BA72" s="441">
        <v>5.5689623166883242E-4</v>
      </c>
      <c r="BB72" s="441">
        <v>8.2916193225439914E-4</v>
      </c>
      <c r="BC72" s="441">
        <v>2.1097417324495858E-4</v>
      </c>
      <c r="BD72" s="441">
        <v>0</v>
      </c>
      <c r="BE72" s="441">
        <v>0</v>
      </c>
      <c r="BF72" s="441">
        <v>2.9437294788089215E-4</v>
      </c>
      <c r="BG72" s="441">
        <v>2.6892544004615299E-4</v>
      </c>
      <c r="BH72" s="441">
        <v>0</v>
      </c>
      <c r="BI72" s="441">
        <v>2.3099337049026694E-4</v>
      </c>
      <c r="BJ72" s="441">
        <v>5.6320522032976637E-4</v>
      </c>
      <c r="BK72" s="441">
        <v>2.9355643622486422E-4</v>
      </c>
      <c r="BL72" s="441">
        <v>7.2686450841749487E-4</v>
      </c>
      <c r="BM72" s="441">
        <v>1.1744360821243287E-3</v>
      </c>
      <c r="BN72" s="441">
        <v>6.2586539785949196E-4</v>
      </c>
      <c r="BO72" s="441">
        <v>9.5473705700801017E-4</v>
      </c>
      <c r="BP72" s="441">
        <v>7.65828557660867E-4</v>
      </c>
      <c r="BQ72" s="441">
        <v>2.4398971989980154E-3</v>
      </c>
      <c r="BR72" s="441">
        <v>7.4404223475815337E-2</v>
      </c>
      <c r="BS72" s="441">
        <v>7.6568725099601595E-3</v>
      </c>
      <c r="BT72" s="441">
        <v>2.795264709495148E-3</v>
      </c>
      <c r="BU72" s="441">
        <v>1.1152840699634912E-3</v>
      </c>
      <c r="BV72" s="441">
        <v>2.1760622688587706E-3</v>
      </c>
      <c r="BW72" s="441">
        <v>2.5479329893623797E-4</v>
      </c>
      <c r="BX72" s="441">
        <v>0</v>
      </c>
      <c r="BY72" s="441">
        <v>7.7218499754861903E-3</v>
      </c>
      <c r="BZ72" s="441">
        <v>8.9788684283466781E-4</v>
      </c>
      <c r="CA72" s="441">
        <v>1.1022087588212878E-2</v>
      </c>
      <c r="CB72" s="441">
        <v>0</v>
      </c>
      <c r="CC72" s="441">
        <v>0</v>
      </c>
      <c r="CD72" s="441">
        <v>4.9437646768013847E-4</v>
      </c>
      <c r="CE72" s="441">
        <v>1.6357688113413304E-3</v>
      </c>
      <c r="CF72" s="441">
        <v>3.4514911344051252E-3</v>
      </c>
      <c r="CG72" s="441">
        <v>6.3293809865395164E-4</v>
      </c>
      <c r="CH72" s="441">
        <v>4.4145735741180341E-3</v>
      </c>
      <c r="CI72" s="441">
        <v>6.2064000397209597E-4</v>
      </c>
      <c r="CJ72" s="441">
        <v>1.4377731769036118E-4</v>
      </c>
      <c r="CK72" s="441">
        <v>1.5294528928509001E-3</v>
      </c>
      <c r="CL72" s="441">
        <v>6.5884419903369513E-4</v>
      </c>
      <c r="CM72" s="441">
        <v>3.678472735370631E-3</v>
      </c>
      <c r="CN72" s="441">
        <v>6.2345728163070305E-3</v>
      </c>
      <c r="CO72" s="441">
        <v>8.9802732089758024E-3</v>
      </c>
      <c r="CP72" s="441">
        <v>3.4744285720323996E-3</v>
      </c>
      <c r="CQ72" s="441">
        <v>3.3987280008076185E-3</v>
      </c>
      <c r="CR72" s="441">
        <v>4.3245697256837539E-3</v>
      </c>
      <c r="CS72" s="441">
        <v>7.0007980184269708E-3</v>
      </c>
      <c r="CT72" s="441">
        <v>2.0521079564641402E-3</v>
      </c>
      <c r="CU72" s="441">
        <v>4.160945366787334E-4</v>
      </c>
      <c r="CV72" s="441">
        <v>1.2007684918347742E-4</v>
      </c>
      <c r="CW72" s="441">
        <v>1.0121889500673777E-3</v>
      </c>
      <c r="CX72" s="441">
        <v>7.3818798108620822E-4</v>
      </c>
      <c r="CY72" s="441">
        <v>1.205938643922924E-2</v>
      </c>
      <c r="CZ72" s="441">
        <v>8.2664529504501965E-3</v>
      </c>
      <c r="DA72" s="441">
        <v>1.2349616626054119E-2</v>
      </c>
      <c r="DB72" s="441">
        <v>4.6269632869010086E-3</v>
      </c>
      <c r="DC72" s="441">
        <v>1.589825119236884E-3</v>
      </c>
      <c r="DD72" s="441">
        <v>4.5566227384409201E-3</v>
      </c>
      <c r="DE72" s="441">
        <v>0</v>
      </c>
      <c r="DF72" s="442">
        <v>8.3703233988585918E-4</v>
      </c>
      <c r="DG72" s="443">
        <v>2.4098462439584209E-3</v>
      </c>
      <c r="DH72" s="440">
        <v>2.7619614175235832E-4</v>
      </c>
      <c r="DI72" s="441">
        <v>5.4424933720934893E-3</v>
      </c>
      <c r="DJ72" s="441">
        <v>-2.4125452352231603E-3</v>
      </c>
      <c r="DK72" s="441">
        <v>6.0149897363270376E-3</v>
      </c>
      <c r="DL72" s="441">
        <v>0</v>
      </c>
      <c r="DM72" s="441">
        <v>0</v>
      </c>
      <c r="DN72" s="441">
        <v>0</v>
      </c>
      <c r="DO72" s="443">
        <v>2.8340075284799555E-3</v>
      </c>
      <c r="DP72" s="443">
        <v>3.9332123490175373E-3</v>
      </c>
      <c r="DQ72" s="440">
        <v>2.6363034807114856E-4</v>
      </c>
      <c r="DR72" s="443">
        <v>2.6363034807114856E-4</v>
      </c>
      <c r="DS72" s="443">
        <v>0</v>
      </c>
      <c r="DT72" s="441">
        <v>4.1187518534383343E-5</v>
      </c>
      <c r="DU72" s="443">
        <v>1.8218705971087404E-3</v>
      </c>
    </row>
    <row r="73" spans="1:125" s="444" customFormat="1">
      <c r="A73" s="445" t="s">
        <v>327</v>
      </c>
      <c r="B73" s="446" t="s">
        <v>563</v>
      </c>
      <c r="C73" s="440">
        <v>1.3889853462045975E-5</v>
      </c>
      <c r="D73" s="441">
        <v>3.1100478468899524E-4</v>
      </c>
      <c r="E73" s="441">
        <v>5.7836899942163096E-4</v>
      </c>
      <c r="F73" s="441">
        <v>5.5978504254366322E-5</v>
      </c>
      <c r="G73" s="441">
        <v>2.3158869847151459E-4</v>
      </c>
      <c r="H73" s="441">
        <v>0</v>
      </c>
      <c r="I73" s="441">
        <v>3.2265870775187547E-4</v>
      </c>
      <c r="J73" s="441">
        <v>1.3282344698738906E-3</v>
      </c>
      <c r="K73" s="441">
        <v>1.5387924615715537E-3</v>
      </c>
      <c r="L73" s="441">
        <v>3.1397174254317112E-4</v>
      </c>
      <c r="M73" s="441">
        <v>0</v>
      </c>
      <c r="N73" s="441">
        <v>2.1093280978728236E-4</v>
      </c>
      <c r="O73" s="441">
        <v>3.9742468802161988E-4</v>
      </c>
      <c r="P73" s="441">
        <v>1.8012338451839509E-4</v>
      </c>
      <c r="Q73" s="441">
        <v>3.2261848897231348E-4</v>
      </c>
      <c r="R73" s="441">
        <v>2.3681717713924851E-3</v>
      </c>
      <c r="S73" s="441">
        <v>9.810391880562938E-4</v>
      </c>
      <c r="T73" s="441">
        <v>7.8648412467229826E-4</v>
      </c>
      <c r="U73" s="441">
        <v>0</v>
      </c>
      <c r="V73" s="441">
        <v>3.5514726773368688E-3</v>
      </c>
      <c r="W73" s="441">
        <v>0</v>
      </c>
      <c r="X73" s="441">
        <v>1.4098848594031488E-3</v>
      </c>
      <c r="Y73" s="441">
        <v>9.7962382445141057E-4</v>
      </c>
      <c r="Z73" s="441">
        <v>5.9554634904194718E-3</v>
      </c>
      <c r="AA73" s="441">
        <v>3.6024016010673785E-3</v>
      </c>
      <c r="AB73" s="441">
        <v>1.192215533867103E-3</v>
      </c>
      <c r="AC73" s="441">
        <v>0</v>
      </c>
      <c r="AD73" s="441">
        <v>0</v>
      </c>
      <c r="AE73" s="441">
        <v>6.96264225944071E-5</v>
      </c>
      <c r="AF73" s="441">
        <v>1.1743784182800389E-4</v>
      </c>
      <c r="AG73" s="441">
        <v>0</v>
      </c>
      <c r="AH73" s="441">
        <v>1.4960020634511219E-3</v>
      </c>
      <c r="AI73" s="441">
        <v>4.3985949811714822E-3</v>
      </c>
      <c r="AJ73" s="441">
        <v>5.131059433322318E-4</v>
      </c>
      <c r="AK73" s="441">
        <v>4.5025244279219313E-3</v>
      </c>
      <c r="AL73" s="441">
        <v>5.0218810531601978E-4</v>
      </c>
      <c r="AM73" s="441">
        <v>0</v>
      </c>
      <c r="AN73" s="441">
        <v>3.3855077697403314E-5</v>
      </c>
      <c r="AO73" s="441">
        <v>0</v>
      </c>
      <c r="AP73" s="441">
        <v>0</v>
      </c>
      <c r="AQ73" s="441">
        <v>0</v>
      </c>
      <c r="AR73" s="441">
        <v>1.7339684417743597E-4</v>
      </c>
      <c r="AS73" s="441">
        <v>5.3910131810272275E-5</v>
      </c>
      <c r="AT73" s="441">
        <v>3.5678009603937687E-4</v>
      </c>
      <c r="AU73" s="441">
        <v>3.5258799588983139E-5</v>
      </c>
      <c r="AV73" s="441">
        <v>1.3589726167017734E-4</v>
      </c>
      <c r="AW73" s="441">
        <v>7.0621468926553672E-4</v>
      </c>
      <c r="AX73" s="441">
        <v>6.2882196838583127E-4</v>
      </c>
      <c r="AY73" s="441">
        <v>1.1063231901935513E-4</v>
      </c>
      <c r="AZ73" s="441">
        <v>4.5332456905833154E-5</v>
      </c>
      <c r="BA73" s="441">
        <v>0</v>
      </c>
      <c r="BB73" s="441">
        <v>1.5047753585357615E-3</v>
      </c>
      <c r="BC73" s="441">
        <v>1.5823062993371894E-4</v>
      </c>
      <c r="BD73" s="441">
        <v>0</v>
      </c>
      <c r="BE73" s="441">
        <v>0</v>
      </c>
      <c r="BF73" s="441">
        <v>1.5096048609276522E-4</v>
      </c>
      <c r="BG73" s="441">
        <v>4.9578433081134355E-5</v>
      </c>
      <c r="BH73" s="441">
        <v>0</v>
      </c>
      <c r="BI73" s="441">
        <v>2.573926128320117E-4</v>
      </c>
      <c r="BJ73" s="441">
        <v>1.7478782699889301E-4</v>
      </c>
      <c r="BK73" s="441">
        <v>0</v>
      </c>
      <c r="BL73" s="441">
        <v>8.076272315749942E-4</v>
      </c>
      <c r="BM73" s="441">
        <v>1.5946471573798223E-3</v>
      </c>
      <c r="BN73" s="441">
        <v>4.9416785275006219E-3</v>
      </c>
      <c r="BO73" s="441">
        <v>6.238816366234733E-3</v>
      </c>
      <c r="BP73" s="441">
        <v>9.1469186156573224E-3</v>
      </c>
      <c r="BQ73" s="441">
        <v>3.3507921532906081E-3</v>
      </c>
      <c r="BR73" s="441">
        <v>2.7301284476094929E-3</v>
      </c>
      <c r="BS73" s="441">
        <v>0</v>
      </c>
      <c r="BT73" s="441">
        <v>1.4678786389878394E-3</v>
      </c>
      <c r="BU73" s="441">
        <v>4.2066419283186716E-3</v>
      </c>
      <c r="BV73" s="441">
        <v>7.3232864817362464E-5</v>
      </c>
      <c r="BW73" s="441">
        <v>3.1849162367029746E-5</v>
      </c>
      <c r="BX73" s="441">
        <v>0</v>
      </c>
      <c r="BY73" s="441">
        <v>4.9640464128125512E-2</v>
      </c>
      <c r="BZ73" s="441">
        <v>2.9396034463239342E-3</v>
      </c>
      <c r="CA73" s="441">
        <v>0</v>
      </c>
      <c r="CB73" s="441">
        <v>7.0422535211267607E-3</v>
      </c>
      <c r="CC73" s="441">
        <v>0</v>
      </c>
      <c r="CD73" s="441">
        <v>3.8314176245210726E-3</v>
      </c>
      <c r="CE73" s="441">
        <v>2.9989094874591058E-3</v>
      </c>
      <c r="CF73" s="441">
        <v>1.3617974824417609E-2</v>
      </c>
      <c r="CG73" s="441">
        <v>2.1097936621798387E-3</v>
      </c>
      <c r="CH73" s="441">
        <v>1.3403944023038425E-2</v>
      </c>
      <c r="CI73" s="441">
        <v>4.4686080285990916E-3</v>
      </c>
      <c r="CJ73" s="441">
        <v>2.4442144007361398E-4</v>
      </c>
      <c r="CK73" s="441">
        <v>4.8505506030414262E-3</v>
      </c>
      <c r="CL73" s="441">
        <v>1.3176883980673903E-3</v>
      </c>
      <c r="CM73" s="441">
        <v>3.1474527031814636E-2</v>
      </c>
      <c r="CN73" s="441">
        <v>8.8064336332510547E-3</v>
      </c>
      <c r="CO73" s="441">
        <v>4.1845837401161103E-3</v>
      </c>
      <c r="CP73" s="441">
        <v>4.4085510956566824E-3</v>
      </c>
      <c r="CQ73" s="441">
        <v>1.5849513746340478E-2</v>
      </c>
      <c r="CR73" s="441">
        <v>4.9240726620840584E-3</v>
      </c>
      <c r="CS73" s="441">
        <v>4.0937308916042239E-3</v>
      </c>
      <c r="CT73" s="441">
        <v>6.4940125204561398E-5</v>
      </c>
      <c r="CU73" s="441">
        <v>5.5132526109932171E-4</v>
      </c>
      <c r="CV73" s="441">
        <v>1.8011527377521613E-4</v>
      </c>
      <c r="CW73" s="441">
        <v>3.7682697056725264E-3</v>
      </c>
      <c r="CX73" s="441">
        <v>1.3064916048813439E-3</v>
      </c>
      <c r="CY73" s="441">
        <v>5.6209004589627812E-2</v>
      </c>
      <c r="CZ73" s="441">
        <v>2.0528797131386559E-2</v>
      </c>
      <c r="DA73" s="441">
        <v>1.0078716048122679E-2</v>
      </c>
      <c r="DB73" s="441">
        <v>1.502298839354568E-2</v>
      </c>
      <c r="DC73" s="441">
        <v>4.335886688827865E-4</v>
      </c>
      <c r="DD73" s="441">
        <v>1.5322760777306231E-2</v>
      </c>
      <c r="DE73" s="441">
        <v>0</v>
      </c>
      <c r="DF73" s="442">
        <v>1.2631578947368421E-2</v>
      </c>
      <c r="DG73" s="443">
        <v>4.0299370916466451E-3</v>
      </c>
      <c r="DH73" s="440">
        <v>0</v>
      </c>
      <c r="DI73" s="441">
        <v>2.1333425652927162E-3</v>
      </c>
      <c r="DJ73" s="441">
        <v>7.2986834550553331E-3</v>
      </c>
      <c r="DK73" s="441">
        <v>1.1377559950988972E-2</v>
      </c>
      <c r="DL73" s="441">
        <v>0</v>
      </c>
      <c r="DM73" s="441">
        <v>0</v>
      </c>
      <c r="DN73" s="441">
        <v>0</v>
      </c>
      <c r="DO73" s="443">
        <v>2.6233093519790296E-3</v>
      </c>
      <c r="DP73" s="443">
        <v>5.4044520558389746E-3</v>
      </c>
      <c r="DQ73" s="440">
        <v>1.7135972624624657E-4</v>
      </c>
      <c r="DR73" s="443">
        <v>1.7135972624624657E-4</v>
      </c>
      <c r="DS73" s="443">
        <v>3.2488024754454381E-3</v>
      </c>
      <c r="DT73" s="441">
        <v>2.7680071831032325E-3</v>
      </c>
      <c r="DU73" s="443">
        <v>2.6757488282963646E-3</v>
      </c>
    </row>
    <row r="74" spans="1:125" s="444" customFormat="1">
      <c r="A74" s="447" t="s">
        <v>328</v>
      </c>
      <c r="B74" s="448" t="s">
        <v>564</v>
      </c>
      <c r="C74" s="449">
        <v>5.8531842489061743E-2</v>
      </c>
      <c r="D74" s="450">
        <v>3.9593301435406701E-2</v>
      </c>
      <c r="E74" s="450">
        <v>3.2735685367264317E-2</v>
      </c>
      <c r="F74" s="450">
        <v>1.2651141961486789E-2</v>
      </c>
      <c r="G74" s="450">
        <v>5.6276053728578045E-2</v>
      </c>
      <c r="H74" s="450">
        <v>0</v>
      </c>
      <c r="I74" s="450">
        <v>6.9371622166653222E-3</v>
      </c>
      <c r="J74" s="450">
        <v>7.2240386112408531E-2</v>
      </c>
      <c r="K74" s="450">
        <v>5.5859820970597482E-2</v>
      </c>
      <c r="L74" s="450">
        <v>4.031397174254317E-2</v>
      </c>
      <c r="M74" s="450">
        <v>0</v>
      </c>
      <c r="N74" s="450">
        <v>6.6281579075465266E-2</v>
      </c>
      <c r="O74" s="450">
        <v>8.8005722915507512E-2</v>
      </c>
      <c r="P74" s="450">
        <v>5.3196439561099353E-2</v>
      </c>
      <c r="Q74" s="450">
        <v>6.9206554043485066E-2</v>
      </c>
      <c r="R74" s="450">
        <v>6.8305503445457758E-2</v>
      </c>
      <c r="S74" s="450">
        <v>7.5174357419331816E-2</v>
      </c>
      <c r="T74" s="450">
        <v>4.5586950189338768E-2</v>
      </c>
      <c r="U74" s="450">
        <v>1.12E-2</v>
      </c>
      <c r="V74" s="450">
        <v>2.8269722511601477E-2</v>
      </c>
      <c r="W74" s="450">
        <v>1.3513513513513514E-2</v>
      </c>
      <c r="X74" s="450">
        <v>4.5507950184068301E-2</v>
      </c>
      <c r="Y74" s="450">
        <v>3.4286833855799372E-2</v>
      </c>
      <c r="Z74" s="450">
        <v>4.0652511651993788E-2</v>
      </c>
      <c r="AA74" s="450">
        <v>5.4025760763585978E-2</v>
      </c>
      <c r="AB74" s="450">
        <v>5.444450937993104E-2</v>
      </c>
      <c r="AC74" s="450">
        <v>6.1776061776061776E-3</v>
      </c>
      <c r="AD74" s="450">
        <v>2.1152159079832342E-2</v>
      </c>
      <c r="AE74" s="450">
        <v>5.9311162592466E-2</v>
      </c>
      <c r="AF74" s="450">
        <v>3.9626883199677887E-2</v>
      </c>
      <c r="AG74" s="450">
        <v>9.2233009708737865E-2</v>
      </c>
      <c r="AH74" s="450">
        <v>3.1983492391023986E-2</v>
      </c>
      <c r="AI74" s="450">
        <v>2.6929527546596627E-2</v>
      </c>
      <c r="AJ74" s="450">
        <v>3.6865357521785262E-2</v>
      </c>
      <c r="AK74" s="450">
        <v>3.4192811032126798E-2</v>
      </c>
      <c r="AL74" s="450">
        <v>1.6428725159624076E-2</v>
      </c>
      <c r="AM74" s="450">
        <v>2.1883859459115088E-2</v>
      </c>
      <c r="AN74" s="450">
        <v>3.1902768216853054E-2</v>
      </c>
      <c r="AO74" s="450">
        <v>4.3915654661538753E-2</v>
      </c>
      <c r="AP74" s="450">
        <v>5.6177437476592736E-3</v>
      </c>
      <c r="AQ74" s="450">
        <v>3.9457794952300444E-2</v>
      </c>
      <c r="AR74" s="450">
        <v>3.1231831580665233E-2</v>
      </c>
      <c r="AS74" s="450">
        <v>2.7548077355049133E-2</v>
      </c>
      <c r="AT74" s="450">
        <v>3.6446178994389816E-2</v>
      </c>
      <c r="AU74" s="450">
        <v>3.7782322245280359E-2</v>
      </c>
      <c r="AV74" s="450">
        <v>5.4585400104187901E-2</v>
      </c>
      <c r="AW74" s="450">
        <v>6.1440677966101698E-2</v>
      </c>
      <c r="AX74" s="450">
        <v>3.1296873197184723E-2</v>
      </c>
      <c r="AY74" s="450">
        <v>5.152147096731368E-2</v>
      </c>
      <c r="AZ74" s="450">
        <v>5.4874939084511035E-2</v>
      </c>
      <c r="BA74" s="450">
        <v>3.7683311676257658E-2</v>
      </c>
      <c r="BB74" s="450">
        <v>5.1807265915302644E-2</v>
      </c>
      <c r="BC74" s="450">
        <v>5.5908155909914027E-2</v>
      </c>
      <c r="BD74" s="450">
        <v>3.7071535022354697E-2</v>
      </c>
      <c r="BE74" s="450">
        <v>0</v>
      </c>
      <c r="BF74" s="450">
        <v>1.2529720345699514E-2</v>
      </c>
      <c r="BG74" s="450">
        <v>4.8603390563872043E-2</v>
      </c>
      <c r="BH74" s="450">
        <v>2.591283863368669E-2</v>
      </c>
      <c r="BI74" s="450">
        <v>1.8175878352291289E-2</v>
      </c>
      <c r="BJ74" s="450">
        <v>6.9390767318560531E-2</v>
      </c>
      <c r="BK74" s="450">
        <v>5.2840158520475562E-3</v>
      </c>
      <c r="BL74" s="450">
        <v>5.1403454221669448E-2</v>
      </c>
      <c r="BM74" s="450">
        <v>5.805916356446738E-2</v>
      </c>
      <c r="BN74" s="450">
        <v>3.5048462280131552E-2</v>
      </c>
      <c r="BO74" s="450">
        <v>3.1644429499573669E-2</v>
      </c>
      <c r="BP74" s="450">
        <v>1.4972378543032681E-3</v>
      </c>
      <c r="BQ74" s="450">
        <v>9.4017372068056874E-3</v>
      </c>
      <c r="BR74" s="450">
        <v>1.8666842096607076E-2</v>
      </c>
      <c r="BS74" s="450">
        <v>1.6496513944223107E-2</v>
      </c>
      <c r="BT74" s="450">
        <v>8.5201449453384103E-3</v>
      </c>
      <c r="BU74" s="450">
        <v>4.9925803668835486E-3</v>
      </c>
      <c r="BV74" s="450">
        <v>1.4228099450230422E-3</v>
      </c>
      <c r="BW74" s="450">
        <v>4.2040894324479267E-3</v>
      </c>
      <c r="BX74" s="450">
        <v>5.9251024475048928E-4</v>
      </c>
      <c r="BY74" s="450">
        <v>2.2062428501389117E-3</v>
      </c>
      <c r="BZ74" s="450">
        <v>1.1020585031835945E-2</v>
      </c>
      <c r="CA74" s="450">
        <v>8.5022020056822842E-2</v>
      </c>
      <c r="CB74" s="450">
        <v>1.4084507042253521E-2</v>
      </c>
      <c r="CC74" s="450">
        <v>0</v>
      </c>
      <c r="CD74" s="450">
        <v>5.8089234952416269E-3</v>
      </c>
      <c r="CE74" s="450">
        <v>6.7248273355143585E-3</v>
      </c>
      <c r="CF74" s="450">
        <v>1.6294948340426812E-2</v>
      </c>
      <c r="CG74" s="450">
        <v>3.3334739862441454E-3</v>
      </c>
      <c r="CH74" s="450">
        <v>3.8242772031757944E-3</v>
      </c>
      <c r="CI74" s="450">
        <v>3.3266304212904345E-3</v>
      </c>
      <c r="CJ74" s="450">
        <v>1.0567632850241546E-2</v>
      </c>
      <c r="CK74" s="450">
        <v>5.1564411816116063E-3</v>
      </c>
      <c r="CL74" s="450">
        <v>2.1145761435652884E-2</v>
      </c>
      <c r="CM74" s="450">
        <v>8.9319877316759617E-3</v>
      </c>
      <c r="CN74" s="450">
        <v>9.5761339809432803E-3</v>
      </c>
      <c r="CO74" s="450">
        <v>3.1974989380174838E-2</v>
      </c>
      <c r="CP74" s="450">
        <v>5.0528561183616365E-2</v>
      </c>
      <c r="CQ74" s="450">
        <v>2.7055220917320051E-2</v>
      </c>
      <c r="CR74" s="450">
        <v>2.4492314139538673E-2</v>
      </c>
      <c r="CS74" s="450">
        <v>1.7551223455523429E-2</v>
      </c>
      <c r="CT74" s="450">
        <v>3.4639062784113051E-2</v>
      </c>
      <c r="CU74" s="450">
        <v>1.7455165813672867E-2</v>
      </c>
      <c r="CV74" s="450">
        <v>5.2233429394812677E-3</v>
      </c>
      <c r="CW74" s="450">
        <v>5.6322827299833539E-2</v>
      </c>
      <c r="CX74" s="450">
        <v>8.2757951194651069E-3</v>
      </c>
      <c r="CY74" s="450">
        <v>5.9516509653083596E-2</v>
      </c>
      <c r="CZ74" s="450">
        <v>0.10100725054840033</v>
      </c>
      <c r="DA74" s="450">
        <v>3.6347167115318373E-2</v>
      </c>
      <c r="DB74" s="450">
        <v>1.7922161592300107E-2</v>
      </c>
      <c r="DC74" s="450">
        <v>3.3819916172857352E-2</v>
      </c>
      <c r="DD74" s="450">
        <v>2.3334077879532424E-2</v>
      </c>
      <c r="DE74" s="450">
        <v>0.23891198192017435</v>
      </c>
      <c r="DF74" s="451">
        <v>4.0963855421686747E-3</v>
      </c>
      <c r="DG74" s="452">
        <v>3.1607758615268176E-2</v>
      </c>
      <c r="DH74" s="449">
        <v>0.17553327101215263</v>
      </c>
      <c r="DI74" s="450">
        <v>0.23647213619448079</v>
      </c>
      <c r="DJ74" s="450">
        <v>1.3136857462778259E-4</v>
      </c>
      <c r="DK74" s="450">
        <v>0</v>
      </c>
      <c r="DL74" s="450">
        <v>8.6529273021537026E-3</v>
      </c>
      <c r="DM74" s="450">
        <v>5.8911855381165917E-2</v>
      </c>
      <c r="DN74" s="450">
        <v>-6.0029874898861017E-2</v>
      </c>
      <c r="DO74" s="452">
        <v>0.1448477389627516</v>
      </c>
      <c r="DP74" s="452">
        <v>0.11127920376426603</v>
      </c>
      <c r="DQ74" s="449">
        <v>6.7946767760117474E-2</v>
      </c>
      <c r="DR74" s="452">
        <v>6.7946767760117474E-2</v>
      </c>
      <c r="DS74" s="452">
        <v>1.6158588226794772E-2</v>
      </c>
      <c r="DT74" s="450">
        <v>2.4249563412303537E-2</v>
      </c>
      <c r="DU74" s="452">
        <v>0.10114214143196894</v>
      </c>
    </row>
    <row r="75" spans="1:125" s="444" customFormat="1">
      <c r="A75" s="453" t="s">
        <v>329</v>
      </c>
      <c r="B75" s="454" t="s">
        <v>565</v>
      </c>
      <c r="C75" s="455">
        <v>4.4308632543926659E-3</v>
      </c>
      <c r="D75" s="456">
        <v>4.6889952153110048E-3</v>
      </c>
      <c r="E75" s="456">
        <v>1.0294968189705031E-2</v>
      </c>
      <c r="F75" s="456">
        <v>8.1168831168831161E-3</v>
      </c>
      <c r="G75" s="456">
        <v>1.11162575266327E-2</v>
      </c>
      <c r="H75" s="456">
        <v>0</v>
      </c>
      <c r="I75" s="456">
        <v>3.0007259820924417E-2</v>
      </c>
      <c r="J75" s="456">
        <v>5.0477775182936327E-3</v>
      </c>
      <c r="K75" s="456">
        <v>7.6608699968562302E-3</v>
      </c>
      <c r="L75" s="456">
        <v>4.01883830455259E-3</v>
      </c>
      <c r="M75" s="456">
        <v>0</v>
      </c>
      <c r="N75" s="456">
        <v>2.2521133844980612E-2</v>
      </c>
      <c r="O75" s="456">
        <v>1.7327716397742627E-2</v>
      </c>
      <c r="P75" s="456">
        <v>8.6759430209693636E-3</v>
      </c>
      <c r="Q75" s="456">
        <v>1.5749648052557484E-2</v>
      </c>
      <c r="R75" s="456">
        <v>8.1353665558424187E-3</v>
      </c>
      <c r="S75" s="456">
        <v>1.0907372063571339E-2</v>
      </c>
      <c r="T75" s="456">
        <v>1.2073987765802504E-2</v>
      </c>
      <c r="U75" s="456">
        <v>0</v>
      </c>
      <c r="V75" s="456">
        <v>6.0611800359882569E-3</v>
      </c>
      <c r="W75" s="456">
        <v>0</v>
      </c>
      <c r="X75" s="456">
        <v>7.7543667267173178E-3</v>
      </c>
      <c r="Y75" s="456">
        <v>6.6614420062695925E-3</v>
      </c>
      <c r="Z75" s="456">
        <v>6.7322630761263592E-3</v>
      </c>
      <c r="AA75" s="456">
        <v>8.9700826191820189E-3</v>
      </c>
      <c r="AB75" s="456">
        <v>7.6792706446145755E-3</v>
      </c>
      <c r="AC75" s="456">
        <v>7.722007722007722E-4</v>
      </c>
      <c r="AD75" s="456">
        <v>1.3646554245053124E-3</v>
      </c>
      <c r="AE75" s="456">
        <v>4.3864646234476473E-3</v>
      </c>
      <c r="AF75" s="456">
        <v>6.5429654732745025E-3</v>
      </c>
      <c r="AG75" s="456">
        <v>4.8543689320388345E-3</v>
      </c>
      <c r="AH75" s="456">
        <v>8.2022182099561521E-3</v>
      </c>
      <c r="AI75" s="456">
        <v>1.1518622828391507E-2</v>
      </c>
      <c r="AJ75" s="456">
        <v>1.8924042926965021E-2</v>
      </c>
      <c r="AK75" s="456">
        <v>1.5454271432518651E-2</v>
      </c>
      <c r="AL75" s="456">
        <v>7.8915273692517392E-3</v>
      </c>
      <c r="AM75" s="456">
        <v>5.5426368935750005E-3</v>
      </c>
      <c r="AN75" s="456">
        <v>8.5653346574430383E-3</v>
      </c>
      <c r="AO75" s="456">
        <v>7.9192164143758407E-3</v>
      </c>
      <c r="AP75" s="456">
        <v>3.6619366651408597E-3</v>
      </c>
      <c r="AQ75" s="456">
        <v>5.4643159038763435E-3</v>
      </c>
      <c r="AR75" s="456">
        <v>1.5258922287614366E-2</v>
      </c>
      <c r="AS75" s="456">
        <v>1.1647583478341604E-2</v>
      </c>
      <c r="AT75" s="456">
        <v>6.5567444180297729E-3</v>
      </c>
      <c r="AU75" s="456">
        <v>7.4295327705357324E-3</v>
      </c>
      <c r="AV75" s="456">
        <v>1.1166225000566238E-2</v>
      </c>
      <c r="AW75" s="456">
        <v>9.1807909604519778E-3</v>
      </c>
      <c r="AX75" s="456">
        <v>6.5882081458405444E-3</v>
      </c>
      <c r="AY75" s="456">
        <v>6.3281686479071128E-3</v>
      </c>
      <c r="AZ75" s="456">
        <v>7.638518988632886E-3</v>
      </c>
      <c r="BA75" s="456">
        <v>1.0209764247261928E-2</v>
      </c>
      <c r="BB75" s="456">
        <v>1.0318459601388079E-2</v>
      </c>
      <c r="BC75" s="456">
        <v>6.5401993705937163E-3</v>
      </c>
      <c r="BD75" s="456">
        <v>7.4515648286140089E-3</v>
      </c>
      <c r="BE75" s="456">
        <v>0</v>
      </c>
      <c r="BF75" s="456">
        <v>3.5249273502660681E-3</v>
      </c>
      <c r="BG75" s="456">
        <v>4.2006454210561104E-3</v>
      </c>
      <c r="BH75" s="456">
        <v>1.2956419316843345E-2</v>
      </c>
      <c r="BI75" s="456">
        <v>1.1312075343437644E-2</v>
      </c>
      <c r="BJ75" s="456">
        <v>3.0568448855139735E-2</v>
      </c>
      <c r="BK75" s="456">
        <v>3.1557316894172903E-3</v>
      </c>
      <c r="BL75" s="456">
        <v>1.0113512007397865E-2</v>
      </c>
      <c r="BM75" s="456">
        <v>5.0694695104540975E-3</v>
      </c>
      <c r="BN75" s="456">
        <v>1.4220918403100812E-2</v>
      </c>
      <c r="BO75" s="456">
        <v>1.3420360518320143E-2</v>
      </c>
      <c r="BP75" s="456">
        <v>2.8744385358046364E-2</v>
      </c>
      <c r="BQ75" s="456">
        <v>7.677543186180422E-3</v>
      </c>
      <c r="BR75" s="456">
        <v>1.6380770685656958E-2</v>
      </c>
      <c r="BS75" s="456">
        <v>2.2586736387782205E-2</v>
      </c>
      <c r="BT75" s="456">
        <v>1.5880266552020635E-2</v>
      </c>
      <c r="BU75" s="456">
        <v>7.8193389509218877E-2</v>
      </c>
      <c r="BV75" s="456">
        <v>0.10633935063372582</v>
      </c>
      <c r="BW75" s="456">
        <v>7.2138352761322383E-2</v>
      </c>
      <c r="BX75" s="456">
        <v>6.2277439078475084E-2</v>
      </c>
      <c r="BY75" s="456">
        <v>6.8924660892302661E-2</v>
      </c>
      <c r="BZ75" s="456">
        <v>1.4658978673235555E-2</v>
      </c>
      <c r="CA75" s="456">
        <v>4.806305502361187E-2</v>
      </c>
      <c r="CB75" s="456">
        <v>7.0422535211267609E-2</v>
      </c>
      <c r="CC75" s="456">
        <v>0</v>
      </c>
      <c r="CD75" s="456">
        <v>1.1865035224323322E-2</v>
      </c>
      <c r="CE75" s="456">
        <v>7.6335877862595417E-3</v>
      </c>
      <c r="CF75" s="456">
        <v>1.0174003278540598E-2</v>
      </c>
      <c r="CG75" s="456">
        <v>5.0635047892316136E-4</v>
      </c>
      <c r="CH75" s="456">
        <v>9.5628012092642805E-3</v>
      </c>
      <c r="CI75" s="456">
        <v>5.7843648370199353E-3</v>
      </c>
      <c r="CJ75" s="456">
        <v>3.0337014032666208E-3</v>
      </c>
      <c r="CK75" s="456">
        <v>4.1513721377381581E-3</v>
      </c>
      <c r="CL75" s="456">
        <v>4.0471857940641278E-3</v>
      </c>
      <c r="CM75" s="456">
        <v>1.6513650028848782E-2</v>
      </c>
      <c r="CN75" s="456">
        <v>1.4255381267086021E-2</v>
      </c>
      <c r="CO75" s="456">
        <v>2.917657229306246E-3</v>
      </c>
      <c r="CP75" s="456">
        <v>3.9295139040544866E-3</v>
      </c>
      <c r="CQ75" s="456">
        <v>1.6589830736615404E-2</v>
      </c>
      <c r="CR75" s="456">
        <v>1.6838465970932838E-2</v>
      </c>
      <c r="CS75" s="456">
        <v>8.8662956399175041E-3</v>
      </c>
      <c r="CT75" s="456">
        <v>2.4196690651219575E-2</v>
      </c>
      <c r="CU75" s="456">
        <v>5.7493862605583985E-2</v>
      </c>
      <c r="CV75" s="456">
        <v>2.3414985590778097E-3</v>
      </c>
      <c r="CW75" s="456">
        <v>9.0060426460814268E-3</v>
      </c>
      <c r="CX75" s="456">
        <v>3.6504912489331667E-3</v>
      </c>
      <c r="CY75" s="456">
        <v>2.9637475147258303E-2</v>
      </c>
      <c r="CZ75" s="456">
        <v>9.6887193206232382E-3</v>
      </c>
      <c r="DA75" s="456">
        <v>4.1718229718178687E-3</v>
      </c>
      <c r="DB75" s="456">
        <v>1.4808234823267574E-2</v>
      </c>
      <c r="DC75" s="456">
        <v>1.8210724093077033E-2</v>
      </c>
      <c r="DD75" s="456">
        <v>7.7581713945350309E-3</v>
      </c>
      <c r="DE75" s="456">
        <v>0</v>
      </c>
      <c r="DF75" s="457">
        <v>3.4762206721623334E-2</v>
      </c>
      <c r="DG75" s="458">
        <v>1.8237722729392003E-2</v>
      </c>
      <c r="DH75" s="455">
        <v>2.8327809410498287E-5</v>
      </c>
      <c r="DI75" s="456">
        <v>7.6157543105404554E-2</v>
      </c>
      <c r="DJ75" s="456">
        <v>0</v>
      </c>
      <c r="DK75" s="456">
        <v>0</v>
      </c>
      <c r="DL75" s="456">
        <v>0</v>
      </c>
      <c r="DM75" s="456">
        <v>0</v>
      </c>
      <c r="DN75" s="456">
        <v>0</v>
      </c>
      <c r="DO75" s="458">
        <v>4.2230352570623103E-2</v>
      </c>
      <c r="DP75" s="458">
        <v>4.128743889112145E-2</v>
      </c>
      <c r="DQ75" s="455">
        <v>1.6830161420862123E-2</v>
      </c>
      <c r="DR75" s="458">
        <v>1.6830161420862123E-2</v>
      </c>
      <c r="DS75" s="458">
        <v>5.5882038522874879E-3</v>
      </c>
      <c r="DT75" s="456">
        <v>7.344558305051237E-3</v>
      </c>
      <c r="DU75" s="458">
        <v>2.9587503897717912E-2</v>
      </c>
    </row>
    <row r="76" spans="1:125" s="444" customFormat="1">
      <c r="A76" s="445" t="s">
        <v>330</v>
      </c>
      <c r="B76" s="446" t="s">
        <v>566</v>
      </c>
      <c r="C76" s="440">
        <v>4.7225501770956318E-4</v>
      </c>
      <c r="D76" s="441">
        <v>0</v>
      </c>
      <c r="E76" s="441">
        <v>2.3134759976865238E-3</v>
      </c>
      <c r="F76" s="441">
        <v>1.0076130765785938E-3</v>
      </c>
      <c r="G76" s="441">
        <v>1.8527095877721167E-3</v>
      </c>
      <c r="H76" s="441">
        <v>0</v>
      </c>
      <c r="I76" s="441">
        <v>2.3392756312010971E-3</v>
      </c>
      <c r="J76" s="441">
        <v>3.8071189475323056E-3</v>
      </c>
      <c r="K76" s="441">
        <v>1.4891539950692458E-3</v>
      </c>
      <c r="L76" s="441">
        <v>1.5698587127158557E-3</v>
      </c>
      <c r="M76" s="441">
        <v>0</v>
      </c>
      <c r="N76" s="441">
        <v>3.0504129415391606E-3</v>
      </c>
      <c r="O76" s="441">
        <v>5.8659883951991095E-3</v>
      </c>
      <c r="P76" s="441">
        <v>2.7919124600351243E-3</v>
      </c>
      <c r="Q76" s="441">
        <v>5.9440012513686845E-3</v>
      </c>
      <c r="R76" s="441">
        <v>2.0152677427143894E-3</v>
      </c>
      <c r="S76" s="441">
        <v>2.4525979701407346E-3</v>
      </c>
      <c r="T76" s="441">
        <v>5.9423244975240312E-3</v>
      </c>
      <c r="U76" s="441">
        <v>0</v>
      </c>
      <c r="V76" s="441">
        <v>1.7994128231840136E-3</v>
      </c>
      <c r="W76" s="441">
        <v>0</v>
      </c>
      <c r="X76" s="441">
        <v>2.2714811623717394E-3</v>
      </c>
      <c r="Y76" s="441">
        <v>2.7429467084639498E-3</v>
      </c>
      <c r="Z76" s="441">
        <v>3.6250647332988087E-3</v>
      </c>
      <c r="AA76" s="441">
        <v>6.2503207266382714E-3</v>
      </c>
      <c r="AB76" s="441">
        <v>1.3675413476710889E-3</v>
      </c>
      <c r="AC76" s="441">
        <v>0</v>
      </c>
      <c r="AD76" s="441">
        <v>1.7545569743639732E-3</v>
      </c>
      <c r="AE76" s="441">
        <v>4.3970140814164971E-3</v>
      </c>
      <c r="AF76" s="441">
        <v>4.546522162198436E-3</v>
      </c>
      <c r="AG76" s="441">
        <v>0</v>
      </c>
      <c r="AH76" s="441">
        <v>6.1903533660046424E-3</v>
      </c>
      <c r="AI76" s="441">
        <v>5.6169108572513525E-3</v>
      </c>
      <c r="AJ76" s="441">
        <v>3.9222166176751949E-3</v>
      </c>
      <c r="AK76" s="441">
        <v>2.9074878802341064E-3</v>
      </c>
      <c r="AL76" s="441">
        <v>1.3630820001434823E-3</v>
      </c>
      <c r="AM76" s="441">
        <v>1.1945338132704744E-3</v>
      </c>
      <c r="AN76" s="441">
        <v>2.877681604279282E-3</v>
      </c>
      <c r="AO76" s="441">
        <v>1.2882935793721464E-3</v>
      </c>
      <c r="AP76" s="441">
        <v>2.4967749989596773E-4</v>
      </c>
      <c r="AQ76" s="441">
        <v>2.5057360222195389E-3</v>
      </c>
      <c r="AR76" s="441">
        <v>6.3340847196581024E-3</v>
      </c>
      <c r="AS76" s="441">
        <v>3.3004980697177804E-3</v>
      </c>
      <c r="AT76" s="441">
        <v>4.4015013888939452E-3</v>
      </c>
      <c r="AU76" s="441">
        <v>2.8786291378719805E-3</v>
      </c>
      <c r="AV76" s="441">
        <v>2.3555525356164075E-3</v>
      </c>
      <c r="AW76" s="441">
        <v>1.4124293785310734E-3</v>
      </c>
      <c r="AX76" s="441">
        <v>1.4999423099111573E-3</v>
      </c>
      <c r="AY76" s="441">
        <v>2.1075456773187152E-3</v>
      </c>
      <c r="AZ76" s="441">
        <v>3.5245985244285278E-3</v>
      </c>
      <c r="BA76" s="441">
        <v>1.4850566177835531E-3</v>
      </c>
      <c r="BB76" s="441">
        <v>3.1938089242391672E-3</v>
      </c>
      <c r="BC76" s="441">
        <v>2.848151338806941E-3</v>
      </c>
      <c r="BD76" s="441">
        <v>2.4217585692995528E-3</v>
      </c>
      <c r="BE76" s="441">
        <v>0</v>
      </c>
      <c r="BF76" s="441">
        <v>7.0951428463599648E-4</v>
      </c>
      <c r="BG76" s="441">
        <v>5.7991742937326849E-4</v>
      </c>
      <c r="BH76" s="441">
        <v>2.3557126030624262E-3</v>
      </c>
      <c r="BI76" s="441">
        <v>1.1417672312804624E-3</v>
      </c>
      <c r="BJ76" s="441">
        <v>2.4664504476510458E-3</v>
      </c>
      <c r="BK76" s="441">
        <v>2.2016732716864817E-4</v>
      </c>
      <c r="BL76" s="441">
        <v>8.0459862945658801E-3</v>
      </c>
      <c r="BM76" s="441">
        <v>3.0599985992964158E-3</v>
      </c>
      <c r="BN76" s="441">
        <v>1.7761045074390989E-3</v>
      </c>
      <c r="BO76" s="441">
        <v>2.2877661554720242E-3</v>
      </c>
      <c r="BP76" s="441">
        <v>1.0583922763178275E-2</v>
      </c>
      <c r="BQ76" s="441">
        <v>1.6461173102573279E-2</v>
      </c>
      <c r="BR76" s="441">
        <v>1.1019193131917833E-3</v>
      </c>
      <c r="BS76" s="441">
        <v>1.5770252324037184E-3</v>
      </c>
      <c r="BT76" s="441">
        <v>3.2977367645252428E-2</v>
      </c>
      <c r="BU76" s="441">
        <v>1.6573944643735978E-2</v>
      </c>
      <c r="BV76" s="441">
        <v>5.1074692291194795E-2</v>
      </c>
      <c r="BW76" s="441">
        <v>0.17446971144658896</v>
      </c>
      <c r="BX76" s="441">
        <v>1.6072283884549201E-2</v>
      </c>
      <c r="BY76" s="441">
        <v>2.5330936427520835E-3</v>
      </c>
      <c r="BZ76" s="441">
        <v>1.2480627115401882E-2</v>
      </c>
      <c r="CA76" s="441">
        <v>2.4538012937084863E-2</v>
      </c>
      <c r="CB76" s="441">
        <v>7.0422535211267607E-3</v>
      </c>
      <c r="CC76" s="441">
        <v>0</v>
      </c>
      <c r="CD76" s="441">
        <v>7.8482264244221972E-2</v>
      </c>
      <c r="CE76" s="441">
        <v>9.3329698291530358E-2</v>
      </c>
      <c r="CF76" s="441">
        <v>3.3214022528687229E-2</v>
      </c>
      <c r="CG76" s="441">
        <v>1.0844339423604372E-2</v>
      </c>
      <c r="CH76" s="441">
        <v>8.3569100514822772E-3</v>
      </c>
      <c r="CI76" s="441">
        <v>1.0848787269432239E-2</v>
      </c>
      <c r="CJ76" s="441">
        <v>3.2062341844950541E-2</v>
      </c>
      <c r="CK76" s="441">
        <v>4.4004544660024472E-2</v>
      </c>
      <c r="CL76" s="441">
        <v>2.252619690029491E-2</v>
      </c>
      <c r="CM76" s="441">
        <v>3.4517314330252758E-3</v>
      </c>
      <c r="CN76" s="441">
        <v>1.470393078005149E-3</v>
      </c>
      <c r="CO76" s="441">
        <v>2.1627180790413092E-2</v>
      </c>
      <c r="CP76" s="441">
        <v>2.3537633302665562E-2</v>
      </c>
      <c r="CQ76" s="441">
        <v>1.0027930140996736E-2</v>
      </c>
      <c r="CR76" s="441">
        <v>6.3209727080653514E-3</v>
      </c>
      <c r="CS76" s="441">
        <v>7.3790794805625509E-3</v>
      </c>
      <c r="CT76" s="441">
        <v>1.6676624152531367E-2</v>
      </c>
      <c r="CU76" s="441">
        <v>2.5277743103233056E-2</v>
      </c>
      <c r="CV76" s="441">
        <v>2.0413064361191162E-3</v>
      </c>
      <c r="CW76" s="441">
        <v>3.8963177053798451E-3</v>
      </c>
      <c r="CX76" s="441">
        <v>9.1697104280681323E-3</v>
      </c>
      <c r="CY76" s="441">
        <v>1.4419235557537581E-2</v>
      </c>
      <c r="CZ76" s="441">
        <v>5.3282312349260459E-2</v>
      </c>
      <c r="DA76" s="441">
        <v>3.0057537986553206E-2</v>
      </c>
      <c r="DB76" s="441">
        <v>6.8623527229776556E-3</v>
      </c>
      <c r="DC76" s="441">
        <v>2.6882497470732764E-2</v>
      </c>
      <c r="DD76" s="441">
        <v>1.618643436825255E-2</v>
      </c>
      <c r="DE76" s="441">
        <v>0</v>
      </c>
      <c r="DF76" s="442">
        <v>1.9277108433734941E-2</v>
      </c>
      <c r="DG76" s="443">
        <v>1.2908628081014208E-2</v>
      </c>
      <c r="DH76" s="440">
        <v>0</v>
      </c>
      <c r="DI76" s="441">
        <v>6.0816939744788394E-4</v>
      </c>
      <c r="DJ76" s="441">
        <v>0</v>
      </c>
      <c r="DK76" s="441">
        <v>0</v>
      </c>
      <c r="DL76" s="441">
        <v>0</v>
      </c>
      <c r="DM76" s="441">
        <v>9.7043161434977581E-4</v>
      </c>
      <c r="DN76" s="441">
        <v>0</v>
      </c>
      <c r="DO76" s="443">
        <v>4.9935467830719462E-4</v>
      </c>
      <c r="DP76" s="443">
        <v>1.2930077082889787E-2</v>
      </c>
      <c r="DQ76" s="440">
        <v>5.1407917873873971E-5</v>
      </c>
      <c r="DR76" s="443">
        <v>5.1407917873873971E-5</v>
      </c>
      <c r="DS76" s="443">
        <v>3.6917877126878295E-3</v>
      </c>
      <c r="DT76" s="441">
        <v>3.1230435928696169E-3</v>
      </c>
      <c r="DU76" s="443">
        <v>1.4501973525222209E-3</v>
      </c>
    </row>
    <row r="77" spans="1:125" s="444" customFormat="1">
      <c r="A77" s="445" t="s">
        <v>331</v>
      </c>
      <c r="B77" s="446" t="s">
        <v>567</v>
      </c>
      <c r="C77" s="440">
        <v>0</v>
      </c>
      <c r="D77" s="441">
        <v>0</v>
      </c>
      <c r="E77" s="441">
        <v>0</v>
      </c>
      <c r="F77" s="441">
        <v>0</v>
      </c>
      <c r="G77" s="441">
        <v>0</v>
      </c>
      <c r="H77" s="441">
        <v>0</v>
      </c>
      <c r="I77" s="441">
        <v>0</v>
      </c>
      <c r="J77" s="441">
        <v>0</v>
      </c>
      <c r="K77" s="441">
        <v>0</v>
      </c>
      <c r="L77" s="441">
        <v>0</v>
      </c>
      <c r="M77" s="441">
        <v>0</v>
      </c>
      <c r="N77" s="441">
        <v>0</v>
      </c>
      <c r="O77" s="441">
        <v>0</v>
      </c>
      <c r="P77" s="441">
        <v>0</v>
      </c>
      <c r="Q77" s="441">
        <v>0</v>
      </c>
      <c r="R77" s="441">
        <v>0</v>
      </c>
      <c r="S77" s="441">
        <v>0</v>
      </c>
      <c r="T77" s="441">
        <v>0</v>
      </c>
      <c r="U77" s="441">
        <v>0</v>
      </c>
      <c r="V77" s="441">
        <v>0</v>
      </c>
      <c r="W77" s="441">
        <v>0</v>
      </c>
      <c r="X77" s="441">
        <v>0</v>
      </c>
      <c r="Y77" s="441">
        <v>0</v>
      </c>
      <c r="Z77" s="441">
        <v>0</v>
      </c>
      <c r="AA77" s="441">
        <v>0</v>
      </c>
      <c r="AB77" s="441">
        <v>0</v>
      </c>
      <c r="AC77" s="441">
        <v>0</v>
      </c>
      <c r="AD77" s="441">
        <v>0</v>
      </c>
      <c r="AE77" s="441">
        <v>0</v>
      </c>
      <c r="AF77" s="441">
        <v>0</v>
      </c>
      <c r="AG77" s="441">
        <v>0</v>
      </c>
      <c r="AH77" s="441">
        <v>0</v>
      </c>
      <c r="AI77" s="441">
        <v>0</v>
      </c>
      <c r="AJ77" s="441">
        <v>0</v>
      </c>
      <c r="AK77" s="441">
        <v>0</v>
      </c>
      <c r="AL77" s="441">
        <v>0</v>
      </c>
      <c r="AM77" s="441">
        <v>0</v>
      </c>
      <c r="AN77" s="441">
        <v>0</v>
      </c>
      <c r="AO77" s="441">
        <v>0</v>
      </c>
      <c r="AP77" s="441">
        <v>0</v>
      </c>
      <c r="AQ77" s="441">
        <v>0</v>
      </c>
      <c r="AR77" s="441">
        <v>0</v>
      </c>
      <c r="AS77" s="441">
        <v>0</v>
      </c>
      <c r="AT77" s="441">
        <v>0</v>
      </c>
      <c r="AU77" s="441">
        <v>0</v>
      </c>
      <c r="AV77" s="441">
        <v>0</v>
      </c>
      <c r="AW77" s="441">
        <v>0</v>
      </c>
      <c r="AX77" s="441">
        <v>0</v>
      </c>
      <c r="AY77" s="441">
        <v>0</v>
      </c>
      <c r="AZ77" s="441">
        <v>0</v>
      </c>
      <c r="BA77" s="441">
        <v>0</v>
      </c>
      <c r="BB77" s="441">
        <v>0</v>
      </c>
      <c r="BC77" s="441">
        <v>0</v>
      </c>
      <c r="BD77" s="441">
        <v>0</v>
      </c>
      <c r="BE77" s="441">
        <v>0</v>
      </c>
      <c r="BF77" s="441">
        <v>0</v>
      </c>
      <c r="BG77" s="441">
        <v>0</v>
      </c>
      <c r="BH77" s="441">
        <v>0</v>
      </c>
      <c r="BI77" s="441">
        <v>0</v>
      </c>
      <c r="BJ77" s="441">
        <v>0</v>
      </c>
      <c r="BK77" s="441">
        <v>0</v>
      </c>
      <c r="BL77" s="441">
        <v>0</v>
      </c>
      <c r="BM77" s="441">
        <v>0</v>
      </c>
      <c r="BN77" s="441">
        <v>0</v>
      </c>
      <c r="BO77" s="441">
        <v>0</v>
      </c>
      <c r="BP77" s="441">
        <v>0</v>
      </c>
      <c r="BQ77" s="441">
        <v>0</v>
      </c>
      <c r="BR77" s="441">
        <v>0</v>
      </c>
      <c r="BS77" s="441">
        <v>0</v>
      </c>
      <c r="BT77" s="441">
        <v>0</v>
      </c>
      <c r="BU77" s="441">
        <v>0</v>
      </c>
      <c r="BV77" s="441">
        <v>0</v>
      </c>
      <c r="BW77" s="441">
        <v>0</v>
      </c>
      <c r="BX77" s="441">
        <v>0</v>
      </c>
      <c r="BY77" s="441">
        <v>0</v>
      </c>
      <c r="BZ77" s="441">
        <v>0</v>
      </c>
      <c r="CA77" s="441">
        <v>0</v>
      </c>
      <c r="CB77" s="441">
        <v>0</v>
      </c>
      <c r="CC77" s="441">
        <v>0</v>
      </c>
      <c r="CD77" s="441">
        <v>0</v>
      </c>
      <c r="CE77" s="441">
        <v>0</v>
      </c>
      <c r="CF77" s="441">
        <v>0</v>
      </c>
      <c r="CG77" s="441">
        <v>0</v>
      </c>
      <c r="CH77" s="441">
        <v>0</v>
      </c>
      <c r="CI77" s="441">
        <v>0</v>
      </c>
      <c r="CJ77" s="441">
        <v>0</v>
      </c>
      <c r="CK77" s="441">
        <v>0</v>
      </c>
      <c r="CL77" s="441">
        <v>0</v>
      </c>
      <c r="CM77" s="441">
        <v>0</v>
      </c>
      <c r="CN77" s="441">
        <v>0</v>
      </c>
      <c r="CO77" s="441">
        <v>0</v>
      </c>
      <c r="CP77" s="441">
        <v>0</v>
      </c>
      <c r="CQ77" s="441">
        <v>0</v>
      </c>
      <c r="CR77" s="441">
        <v>0</v>
      </c>
      <c r="CS77" s="441">
        <v>0</v>
      </c>
      <c r="CT77" s="441">
        <v>0</v>
      </c>
      <c r="CU77" s="441">
        <v>0</v>
      </c>
      <c r="CV77" s="441">
        <v>0</v>
      </c>
      <c r="CW77" s="441">
        <v>0</v>
      </c>
      <c r="CX77" s="441">
        <v>0</v>
      </c>
      <c r="CY77" s="441">
        <v>0</v>
      </c>
      <c r="CZ77" s="441">
        <v>0</v>
      </c>
      <c r="DA77" s="441">
        <v>0</v>
      </c>
      <c r="DB77" s="441">
        <v>0</v>
      </c>
      <c r="DC77" s="441">
        <v>0</v>
      </c>
      <c r="DD77" s="441">
        <v>0</v>
      </c>
      <c r="DE77" s="441">
        <v>0</v>
      </c>
      <c r="DF77" s="442">
        <v>0</v>
      </c>
      <c r="DG77" s="443">
        <v>0</v>
      </c>
      <c r="DH77" s="440">
        <v>0</v>
      </c>
      <c r="DI77" s="441">
        <v>1.9878547663614139E-2</v>
      </c>
      <c r="DJ77" s="441">
        <v>2.0864420676177238E-5</v>
      </c>
      <c r="DK77" s="441">
        <v>0</v>
      </c>
      <c r="DL77" s="441">
        <v>0</v>
      </c>
      <c r="DM77" s="441">
        <v>0</v>
      </c>
      <c r="DN77" s="441">
        <v>0</v>
      </c>
      <c r="DO77" s="443">
        <v>1.1025952630835958E-2</v>
      </c>
      <c r="DP77" s="443">
        <v>6.1122667571139825E-3</v>
      </c>
      <c r="DQ77" s="440">
        <v>4.0862703951028026E-5</v>
      </c>
      <c r="DR77" s="443">
        <v>4.0862703951028026E-5</v>
      </c>
      <c r="DS77" s="443">
        <v>0</v>
      </c>
      <c r="DT77" s="441">
        <v>6.3840653728294178E-6</v>
      </c>
      <c r="DU77" s="443">
        <v>7.0323861735761819E-3</v>
      </c>
    </row>
    <row r="78" spans="1:125" s="444" customFormat="1">
      <c r="A78" s="445" t="s">
        <v>332</v>
      </c>
      <c r="B78" s="446" t="s">
        <v>568</v>
      </c>
      <c r="C78" s="440">
        <v>0</v>
      </c>
      <c r="D78" s="441">
        <v>0</v>
      </c>
      <c r="E78" s="441">
        <v>0</v>
      </c>
      <c r="F78" s="441">
        <v>0</v>
      </c>
      <c r="G78" s="441">
        <v>0</v>
      </c>
      <c r="H78" s="441">
        <v>0</v>
      </c>
      <c r="I78" s="441">
        <v>0</v>
      </c>
      <c r="J78" s="441">
        <v>0</v>
      </c>
      <c r="K78" s="441">
        <v>0</v>
      </c>
      <c r="L78" s="441">
        <v>0</v>
      </c>
      <c r="M78" s="441">
        <v>0</v>
      </c>
      <c r="N78" s="441">
        <v>0</v>
      </c>
      <c r="O78" s="441">
        <v>0</v>
      </c>
      <c r="P78" s="441">
        <v>0</v>
      </c>
      <c r="Q78" s="441">
        <v>0</v>
      </c>
      <c r="R78" s="441">
        <v>0</v>
      </c>
      <c r="S78" s="441">
        <v>0</v>
      </c>
      <c r="T78" s="441">
        <v>0</v>
      </c>
      <c r="U78" s="441">
        <v>0</v>
      </c>
      <c r="V78" s="441">
        <v>0</v>
      </c>
      <c r="W78" s="441">
        <v>0</v>
      </c>
      <c r="X78" s="441">
        <v>0</v>
      </c>
      <c r="Y78" s="441">
        <v>0</v>
      </c>
      <c r="Z78" s="441">
        <v>0</v>
      </c>
      <c r="AA78" s="441">
        <v>0</v>
      </c>
      <c r="AB78" s="441">
        <v>0</v>
      </c>
      <c r="AC78" s="441">
        <v>0</v>
      </c>
      <c r="AD78" s="441">
        <v>0</v>
      </c>
      <c r="AE78" s="441">
        <v>0</v>
      </c>
      <c r="AF78" s="441">
        <v>0</v>
      </c>
      <c r="AG78" s="441">
        <v>0</v>
      </c>
      <c r="AH78" s="441">
        <v>0</v>
      </c>
      <c r="AI78" s="441">
        <v>0</v>
      </c>
      <c r="AJ78" s="441">
        <v>0</v>
      </c>
      <c r="AK78" s="441">
        <v>0</v>
      </c>
      <c r="AL78" s="441">
        <v>0</v>
      </c>
      <c r="AM78" s="441">
        <v>0</v>
      </c>
      <c r="AN78" s="441">
        <v>0</v>
      </c>
      <c r="AO78" s="441">
        <v>0</v>
      </c>
      <c r="AP78" s="441">
        <v>0</v>
      </c>
      <c r="AQ78" s="441">
        <v>0</v>
      </c>
      <c r="AR78" s="441">
        <v>0</v>
      </c>
      <c r="AS78" s="441">
        <v>0</v>
      </c>
      <c r="AT78" s="441">
        <v>0</v>
      </c>
      <c r="AU78" s="441">
        <v>0</v>
      </c>
      <c r="AV78" s="441">
        <v>0</v>
      </c>
      <c r="AW78" s="441">
        <v>0</v>
      </c>
      <c r="AX78" s="441">
        <v>0</v>
      </c>
      <c r="AY78" s="441">
        <v>0</v>
      </c>
      <c r="AZ78" s="441">
        <v>0</v>
      </c>
      <c r="BA78" s="441">
        <v>0</v>
      </c>
      <c r="BB78" s="441">
        <v>0</v>
      </c>
      <c r="BC78" s="441">
        <v>0</v>
      </c>
      <c r="BD78" s="441">
        <v>0</v>
      </c>
      <c r="BE78" s="441">
        <v>0</v>
      </c>
      <c r="BF78" s="441">
        <v>0</v>
      </c>
      <c r="BG78" s="441">
        <v>0</v>
      </c>
      <c r="BH78" s="441">
        <v>0</v>
      </c>
      <c r="BI78" s="441">
        <v>0</v>
      </c>
      <c r="BJ78" s="441">
        <v>0</v>
      </c>
      <c r="BK78" s="441">
        <v>0</v>
      </c>
      <c r="BL78" s="441">
        <v>0</v>
      </c>
      <c r="BM78" s="441">
        <v>0</v>
      </c>
      <c r="BN78" s="441">
        <v>0</v>
      </c>
      <c r="BO78" s="441">
        <v>0</v>
      </c>
      <c r="BP78" s="441">
        <v>0</v>
      </c>
      <c r="BQ78" s="441">
        <v>0</v>
      </c>
      <c r="BR78" s="441">
        <v>0</v>
      </c>
      <c r="BS78" s="441">
        <v>0</v>
      </c>
      <c r="BT78" s="441">
        <v>0</v>
      </c>
      <c r="BU78" s="441">
        <v>0</v>
      </c>
      <c r="BV78" s="441">
        <v>0</v>
      </c>
      <c r="BW78" s="441">
        <v>0</v>
      </c>
      <c r="BX78" s="441">
        <v>0</v>
      </c>
      <c r="BY78" s="441">
        <v>0</v>
      </c>
      <c r="BZ78" s="441">
        <v>0</v>
      </c>
      <c r="CA78" s="441">
        <v>0</v>
      </c>
      <c r="CB78" s="441">
        <v>0</v>
      </c>
      <c r="CC78" s="441">
        <v>0</v>
      </c>
      <c r="CD78" s="441">
        <v>0</v>
      </c>
      <c r="CE78" s="441">
        <v>0</v>
      </c>
      <c r="CF78" s="441">
        <v>0</v>
      </c>
      <c r="CG78" s="441">
        <v>0</v>
      </c>
      <c r="CH78" s="441">
        <v>0</v>
      </c>
      <c r="CI78" s="441">
        <v>0</v>
      </c>
      <c r="CJ78" s="441">
        <v>0</v>
      </c>
      <c r="CK78" s="441">
        <v>0</v>
      </c>
      <c r="CL78" s="441">
        <v>0</v>
      </c>
      <c r="CM78" s="441">
        <v>0</v>
      </c>
      <c r="CN78" s="441">
        <v>0</v>
      </c>
      <c r="CO78" s="441">
        <v>0</v>
      </c>
      <c r="CP78" s="441">
        <v>0</v>
      </c>
      <c r="CQ78" s="441">
        <v>0</v>
      </c>
      <c r="CR78" s="441">
        <v>0</v>
      </c>
      <c r="CS78" s="441">
        <v>0</v>
      </c>
      <c r="CT78" s="441">
        <v>0</v>
      </c>
      <c r="CU78" s="441">
        <v>0</v>
      </c>
      <c r="CV78" s="441">
        <v>0</v>
      </c>
      <c r="CW78" s="441">
        <v>0</v>
      </c>
      <c r="CX78" s="441">
        <v>0</v>
      </c>
      <c r="CY78" s="441">
        <v>0</v>
      </c>
      <c r="CZ78" s="441">
        <v>0</v>
      </c>
      <c r="DA78" s="441">
        <v>0</v>
      </c>
      <c r="DB78" s="441">
        <v>0</v>
      </c>
      <c r="DC78" s="441">
        <v>0</v>
      </c>
      <c r="DD78" s="441">
        <v>0</v>
      </c>
      <c r="DE78" s="441">
        <v>0</v>
      </c>
      <c r="DF78" s="442">
        <v>0</v>
      </c>
      <c r="DG78" s="443">
        <v>0</v>
      </c>
      <c r="DH78" s="440">
        <v>0</v>
      </c>
      <c r="DI78" s="441">
        <v>0.17849381286325772</v>
      </c>
      <c r="DJ78" s="441">
        <v>0</v>
      </c>
      <c r="DK78" s="441">
        <v>0</v>
      </c>
      <c r="DL78" s="441">
        <v>0</v>
      </c>
      <c r="DM78" s="441">
        <v>0</v>
      </c>
      <c r="DN78" s="441">
        <v>0</v>
      </c>
      <c r="DO78" s="443">
        <v>9.89760536840225E-2</v>
      </c>
      <c r="DP78" s="443">
        <v>5.4867643906911338E-2</v>
      </c>
      <c r="DQ78" s="440">
        <v>0</v>
      </c>
      <c r="DR78" s="443">
        <v>0</v>
      </c>
      <c r="DS78" s="443">
        <v>0</v>
      </c>
      <c r="DT78" s="441">
        <v>0</v>
      </c>
      <c r="DU78" s="443">
        <v>6.3106459904890458E-2</v>
      </c>
    </row>
    <row r="79" spans="1:125" s="444" customFormat="1">
      <c r="A79" s="447" t="s">
        <v>333</v>
      </c>
      <c r="B79" s="448" t="s">
        <v>569</v>
      </c>
      <c r="C79" s="449">
        <v>9.7228974234321822E-5</v>
      </c>
      <c r="D79" s="450">
        <v>4.7846889952153111E-5</v>
      </c>
      <c r="E79" s="450">
        <v>1.156737998843262E-4</v>
      </c>
      <c r="F79" s="450">
        <v>7.2772055530676222E-4</v>
      </c>
      <c r="G79" s="450">
        <v>4.6317739694302917E-4</v>
      </c>
      <c r="H79" s="450">
        <v>0</v>
      </c>
      <c r="I79" s="450">
        <v>3.7105751391465678E-3</v>
      </c>
      <c r="J79" s="450">
        <v>4.4274482329129691E-4</v>
      </c>
      <c r="K79" s="450">
        <v>3.4746926551615734E-4</v>
      </c>
      <c r="L79" s="450">
        <v>1.8838304552590266E-4</v>
      </c>
      <c r="M79" s="450">
        <v>0</v>
      </c>
      <c r="N79" s="450">
        <v>1.0059872466778082E-3</v>
      </c>
      <c r="O79" s="450">
        <v>1.1604800890231302E-3</v>
      </c>
      <c r="P79" s="450">
        <v>6.60452409900782E-4</v>
      </c>
      <c r="Q79" s="450">
        <v>8.0165806350696077E-4</v>
      </c>
      <c r="R79" s="450">
        <v>1.2351641003733353E-3</v>
      </c>
      <c r="S79" s="450">
        <v>1.7301963862083728E-3</v>
      </c>
      <c r="T79" s="450">
        <v>1.5875327701718614E-3</v>
      </c>
      <c r="U79" s="450">
        <v>0</v>
      </c>
      <c r="V79" s="450">
        <v>1.1364712567477982E-3</v>
      </c>
      <c r="W79" s="450">
        <v>0</v>
      </c>
      <c r="X79" s="450">
        <v>6.2661549306806616E-4</v>
      </c>
      <c r="Y79" s="450">
        <v>1.1755485893416929E-3</v>
      </c>
      <c r="Z79" s="450">
        <v>5.1786639047125837E-4</v>
      </c>
      <c r="AA79" s="450">
        <v>1.0468517473187253E-3</v>
      </c>
      <c r="AB79" s="450">
        <v>9.2338261936765823E-4</v>
      </c>
      <c r="AC79" s="450">
        <v>0</v>
      </c>
      <c r="AD79" s="450">
        <v>2.9242616239399553E-4</v>
      </c>
      <c r="AE79" s="450">
        <v>1.7744188303604961E-3</v>
      </c>
      <c r="AF79" s="450">
        <v>7.8851122370231187E-4</v>
      </c>
      <c r="AG79" s="450">
        <v>0</v>
      </c>
      <c r="AH79" s="450">
        <v>1.1864843951508899E-3</v>
      </c>
      <c r="AI79" s="450">
        <v>1.186671307870004E-3</v>
      </c>
      <c r="AJ79" s="450">
        <v>1.0436053084723357E-3</v>
      </c>
      <c r="AK79" s="450">
        <v>2.1978850066564515E-3</v>
      </c>
      <c r="AL79" s="450">
        <v>1.0761173685343282E-3</v>
      </c>
      <c r="AM79" s="450">
        <v>6.052304653903737E-4</v>
      </c>
      <c r="AN79" s="450">
        <v>1.0946475122160404E-3</v>
      </c>
      <c r="AO79" s="450">
        <v>1.1367296288577761E-4</v>
      </c>
      <c r="AP79" s="450">
        <v>4.161291664932795E-4</v>
      </c>
      <c r="AQ79" s="450">
        <v>9.2078251418910761E-4</v>
      </c>
      <c r="AR79" s="450">
        <v>2.0297630583123389E-3</v>
      </c>
      <c r="AS79" s="450">
        <v>7.9966695518570547E-4</v>
      </c>
      <c r="AT79" s="450">
        <v>1.0266529294194315E-3</v>
      </c>
      <c r="AU79" s="450">
        <v>1.0401345878750024E-3</v>
      </c>
      <c r="AV79" s="450">
        <v>1.4495707911485584E-3</v>
      </c>
      <c r="AW79" s="450">
        <v>7.0621468926553672E-4</v>
      </c>
      <c r="AX79" s="450">
        <v>7.7304719049267341E-4</v>
      </c>
      <c r="AY79" s="450">
        <v>9.7909602332129286E-4</v>
      </c>
      <c r="AZ79" s="450">
        <v>7.4798553894624706E-4</v>
      </c>
      <c r="BA79" s="450">
        <v>2.5988490811212177E-3</v>
      </c>
      <c r="BB79" s="450">
        <v>5.8348432269754013E-4</v>
      </c>
      <c r="BC79" s="450">
        <v>4.6238506302853427E-3</v>
      </c>
      <c r="BD79" s="450">
        <v>1.3040238450074517E-3</v>
      </c>
      <c r="BE79" s="450">
        <v>0</v>
      </c>
      <c r="BF79" s="450">
        <v>2.6418085066233911E-4</v>
      </c>
      <c r="BG79" s="450">
        <v>3.8310607380876544E-4</v>
      </c>
      <c r="BH79" s="450">
        <v>0</v>
      </c>
      <c r="BI79" s="450">
        <v>8.2167641788680667E-4</v>
      </c>
      <c r="BJ79" s="450">
        <v>1.6701947913227554E-3</v>
      </c>
      <c r="BK79" s="450">
        <v>2.2750623807426978E-3</v>
      </c>
      <c r="BL79" s="450">
        <v>2.0877163936213602E-3</v>
      </c>
      <c r="BM79" s="450">
        <v>1.4653514419165935E-3</v>
      </c>
      <c r="BN79" s="450">
        <v>8.8442755064314319E-4</v>
      </c>
      <c r="BO79" s="450">
        <v>7.9861653196267523E-4</v>
      </c>
      <c r="BP79" s="450">
        <v>5.4640576866814674E-4</v>
      </c>
      <c r="BQ79" s="450">
        <v>8.1329906633267185E-4</v>
      </c>
      <c r="BR79" s="450">
        <v>1.9735868295972236E-3</v>
      </c>
      <c r="BS79" s="450">
        <v>1.1672061752988048E-2</v>
      </c>
      <c r="BT79" s="450">
        <v>3.1276870163370594E-3</v>
      </c>
      <c r="BU79" s="450">
        <v>7.709681825922121E-3</v>
      </c>
      <c r="BV79" s="450">
        <v>6.2771026986310687E-4</v>
      </c>
      <c r="BW79" s="450">
        <v>1.3801303692379557E-4</v>
      </c>
      <c r="BX79" s="450">
        <v>1.1826551791426934E-6</v>
      </c>
      <c r="BY79" s="450">
        <v>2.8599444353652557E-4</v>
      </c>
      <c r="BZ79" s="450">
        <v>1.3780611109592946E-3</v>
      </c>
      <c r="CA79" s="450">
        <v>2.4118353584710894E-4</v>
      </c>
      <c r="CB79" s="450">
        <v>0</v>
      </c>
      <c r="CC79" s="450">
        <v>0</v>
      </c>
      <c r="CD79" s="450">
        <v>5.1909529106414533E-3</v>
      </c>
      <c r="CE79" s="450">
        <v>9.0876045074518358E-4</v>
      </c>
      <c r="CF79" s="450">
        <v>7.5195885281157413E-4</v>
      </c>
      <c r="CG79" s="450">
        <v>9.7050508460272585E-4</v>
      </c>
      <c r="CH79" s="450">
        <v>1.1848091445340663E-3</v>
      </c>
      <c r="CI79" s="450">
        <v>2.2839552146173133E-3</v>
      </c>
      <c r="CJ79" s="450">
        <v>6.9013112491373362E-4</v>
      </c>
      <c r="CK79" s="450">
        <v>1.7042475091767174E-3</v>
      </c>
      <c r="CL79" s="450">
        <v>1.4431825312166656E-3</v>
      </c>
      <c r="CM79" s="450">
        <v>6.1787004889109331E-3</v>
      </c>
      <c r="CN79" s="450">
        <v>2.7895002256018262E-3</v>
      </c>
      <c r="CO79" s="450">
        <v>6.684900471743813E-3</v>
      </c>
      <c r="CP79" s="450">
        <v>1.4652902331361297E-3</v>
      </c>
      <c r="CQ79" s="450">
        <v>5.1149173873540395E-3</v>
      </c>
      <c r="CR79" s="450">
        <v>1.0360342007694591E-3</v>
      </c>
      <c r="CS79" s="450">
        <v>3.368259594357906E-4</v>
      </c>
      <c r="CT79" s="450">
        <v>4.4289165389510875E-3</v>
      </c>
      <c r="CU79" s="450">
        <v>9.1540798069321351E-4</v>
      </c>
      <c r="CV79" s="450">
        <v>4.8030739673390969E-4</v>
      </c>
      <c r="CW79" s="450">
        <v>3.7804647532636994E-4</v>
      </c>
      <c r="CX79" s="450">
        <v>8.0290583148280733E-4</v>
      </c>
      <c r="CY79" s="450">
        <v>1.4865191296430496E-4</v>
      </c>
      <c r="CZ79" s="450">
        <v>7.6757232676005467E-4</v>
      </c>
      <c r="DA79" s="450">
        <v>7.7822997333605506E-4</v>
      </c>
      <c r="DB79" s="450">
        <v>8.1996817742549511E-4</v>
      </c>
      <c r="DC79" s="450">
        <v>1.4452955629426219E-4</v>
      </c>
      <c r="DD79" s="450">
        <v>1.4444196262378081E-3</v>
      </c>
      <c r="DE79" s="450">
        <v>6.4570805924371447E-4</v>
      </c>
      <c r="DF79" s="451">
        <v>2.790107799619531E-4</v>
      </c>
      <c r="DG79" s="452">
        <v>1.7798955020550521E-3</v>
      </c>
      <c r="DH79" s="449">
        <v>1.4942919464037846E-3</v>
      </c>
      <c r="DI79" s="450">
        <v>6.3692075875729105E-3</v>
      </c>
      <c r="DJ79" s="450">
        <v>7.7275632133989769E-7</v>
      </c>
      <c r="DK79" s="450">
        <v>0</v>
      </c>
      <c r="DL79" s="450">
        <v>1.380933179405315E-6</v>
      </c>
      <c r="DM79" s="450">
        <v>7.7073991031390133E-6</v>
      </c>
      <c r="DN79" s="450">
        <v>-2.8007717682205764E-4</v>
      </c>
      <c r="DO79" s="452">
        <v>3.5590433647281418E-3</v>
      </c>
      <c r="DP79" s="452">
        <v>3.7176494192746354E-3</v>
      </c>
      <c r="DQ79" s="449">
        <v>1.4315127900263367E-3</v>
      </c>
      <c r="DR79" s="452">
        <v>1.4315127900263367E-3</v>
      </c>
      <c r="DS79" s="452">
        <v>5.0375841855002513E-4</v>
      </c>
      <c r="DT79" s="450">
        <v>6.4870341691653757E-4</v>
      </c>
      <c r="DU79" s="452">
        <v>2.5043164100603736E-3</v>
      </c>
    </row>
    <row r="80" spans="1:125" s="444" customFormat="1">
      <c r="A80" s="453" t="s">
        <v>334</v>
      </c>
      <c r="B80" s="454" t="s">
        <v>570</v>
      </c>
      <c r="C80" s="455">
        <v>8.3200222237655389E-3</v>
      </c>
      <c r="D80" s="456">
        <v>4.0071770334928231E-2</v>
      </c>
      <c r="E80" s="456">
        <v>6.5934065934065934E-3</v>
      </c>
      <c r="F80" s="456">
        <v>2.205553067622033E-2</v>
      </c>
      <c r="G80" s="456">
        <v>1.2505789717461788E-2</v>
      </c>
      <c r="H80" s="456">
        <v>0</v>
      </c>
      <c r="I80" s="456">
        <v>1.2019036863757361E-2</v>
      </c>
      <c r="J80" s="456">
        <v>1.9651058695313715E-2</v>
      </c>
      <c r="K80" s="456">
        <v>1.7241094031801713E-2</v>
      </c>
      <c r="L80" s="456">
        <v>2.6813186813186812E-2</v>
      </c>
      <c r="M80" s="456">
        <v>0</v>
      </c>
      <c r="N80" s="456">
        <v>1.0497963687105516E-2</v>
      </c>
      <c r="O80" s="456">
        <v>1.0476114776249901E-2</v>
      </c>
      <c r="P80" s="456">
        <v>2.2110145449632999E-2</v>
      </c>
      <c r="Q80" s="456">
        <v>2.0168543719693413E-2</v>
      </c>
      <c r="R80" s="456">
        <v>2.4155352068203347E-2</v>
      </c>
      <c r="S80" s="456">
        <v>2.6586161996325561E-2</v>
      </c>
      <c r="T80" s="456">
        <v>1.2962423536265658E-2</v>
      </c>
      <c r="U80" s="456">
        <v>0</v>
      </c>
      <c r="V80" s="456">
        <v>7.7185339520787957E-3</v>
      </c>
      <c r="W80" s="456">
        <v>1.3513513513513514E-2</v>
      </c>
      <c r="X80" s="456">
        <v>1.2767290671261847E-2</v>
      </c>
      <c r="Y80" s="456">
        <v>1.1755485893416929E-2</v>
      </c>
      <c r="Z80" s="456">
        <v>1.5277058518902124E-2</v>
      </c>
      <c r="AA80" s="456">
        <v>1.3809206137424949E-2</v>
      </c>
      <c r="AB80" s="456">
        <v>1.5452048389924609E-2</v>
      </c>
      <c r="AC80" s="456">
        <v>2.3166023166023165E-3</v>
      </c>
      <c r="AD80" s="456">
        <v>5.4878643142606494E-2</v>
      </c>
      <c r="AE80" s="456">
        <v>9.2771933378063033E-3</v>
      </c>
      <c r="AF80" s="456">
        <v>9.1265979934905886E-3</v>
      </c>
      <c r="AG80" s="456">
        <v>9.7087378640776691E-3</v>
      </c>
      <c r="AH80" s="456">
        <v>1.4805261800361104E-2</v>
      </c>
      <c r="AI80" s="456">
        <v>3.6786810543970129E-2</v>
      </c>
      <c r="AJ80" s="456">
        <v>2.1324335136451395E-2</v>
      </c>
      <c r="AK80" s="456">
        <v>2.1118535078244707E-2</v>
      </c>
      <c r="AL80" s="456">
        <v>1.3702561159337111E-2</v>
      </c>
      <c r="AM80" s="456">
        <v>9.4447806835918843E-3</v>
      </c>
      <c r="AN80" s="456">
        <v>2.9239502104657328E-2</v>
      </c>
      <c r="AO80" s="456">
        <v>1.9059166777182047E-2</v>
      </c>
      <c r="AP80" s="456">
        <v>3.2041945819982522E-3</v>
      </c>
      <c r="AQ80" s="456">
        <v>1.4264581572273879E-2</v>
      </c>
      <c r="AR80" s="456">
        <v>1.3045562570761213E-2</v>
      </c>
      <c r="AS80" s="456">
        <v>1.0141094794976773E-2</v>
      </c>
      <c r="AT80" s="456">
        <v>9.1160955151285677E-3</v>
      </c>
      <c r="AU80" s="456">
        <v>7.8803417081377315E-3</v>
      </c>
      <c r="AV80" s="456">
        <v>9.3769110552422361E-3</v>
      </c>
      <c r="AW80" s="456">
        <v>1.2005649717514125E-2</v>
      </c>
      <c r="AX80" s="456">
        <v>7.4939425406715127E-3</v>
      </c>
      <c r="AY80" s="456">
        <v>8.9999391522245387E-3</v>
      </c>
      <c r="AZ80" s="456">
        <v>8.9531602389020474E-3</v>
      </c>
      <c r="BA80" s="456">
        <v>5.0120660850194914E-3</v>
      </c>
      <c r="BB80" s="456">
        <v>9.7963946810797533E-3</v>
      </c>
      <c r="BC80" s="456">
        <v>8.544454016420823E-3</v>
      </c>
      <c r="BD80" s="456">
        <v>7.2652757078986588E-3</v>
      </c>
      <c r="BE80" s="456">
        <v>0</v>
      </c>
      <c r="BF80" s="456">
        <v>1.2756161074838662E-2</v>
      </c>
      <c r="BG80" s="456">
        <v>8.5154714758748345E-3</v>
      </c>
      <c r="BH80" s="456">
        <v>3.5335689045936395E-3</v>
      </c>
      <c r="BI80" s="456">
        <v>3.8773887189437663E-3</v>
      </c>
      <c r="BJ80" s="456">
        <v>1.4216076595909965E-2</v>
      </c>
      <c r="BK80" s="456">
        <v>0.51306326141200642</v>
      </c>
      <c r="BL80" s="456">
        <v>1.8743008976776679E-2</v>
      </c>
      <c r="BM80" s="456">
        <v>1.8338442309867958E-2</v>
      </c>
      <c r="BN80" s="456">
        <v>1.6770292900173261E-2</v>
      </c>
      <c r="BO80" s="456">
        <v>1.8572337844816197E-2</v>
      </c>
      <c r="BP80" s="456">
        <v>1.8930593560156264E-3</v>
      </c>
      <c r="BQ80" s="456">
        <v>2.3943524512833859E-2</v>
      </c>
      <c r="BR80" s="456">
        <v>1.001595316020591E-2</v>
      </c>
      <c r="BS80" s="456">
        <v>3.3688164010624168E-2</v>
      </c>
      <c r="BT80" s="456">
        <v>4.0750522048888342E-3</v>
      </c>
      <c r="BU80" s="456">
        <v>7.7920182337717749E-3</v>
      </c>
      <c r="BV80" s="456">
        <v>7.3755956708915053E-4</v>
      </c>
      <c r="BW80" s="456">
        <v>7.962290591757437E-4</v>
      </c>
      <c r="BX80" s="456">
        <v>4.4940896807422344E-5</v>
      </c>
      <c r="BY80" s="456">
        <v>9.8055237783951617E-4</v>
      </c>
      <c r="BZ80" s="456">
        <v>2.9981612839001083E-3</v>
      </c>
      <c r="CA80" s="456">
        <v>3.1064439417107632E-3</v>
      </c>
      <c r="CB80" s="456">
        <v>7.0422535211267607E-3</v>
      </c>
      <c r="CC80" s="456">
        <v>0</v>
      </c>
      <c r="CD80" s="456">
        <v>2.1010999876405882E-3</v>
      </c>
      <c r="CE80" s="456">
        <v>1.7266448564158489E-3</v>
      </c>
      <c r="CF80" s="456">
        <v>6.9029822688102503E-3</v>
      </c>
      <c r="CG80" s="456">
        <v>7.2450314359255669E-2</v>
      </c>
      <c r="CH80" s="456">
        <v>4.3302455211262853E-3</v>
      </c>
      <c r="CI80" s="456">
        <v>3.401107221767086E-3</v>
      </c>
      <c r="CJ80" s="456">
        <v>6.685645272601794E-3</v>
      </c>
      <c r="CK80" s="456">
        <v>6.7732913826254147E-3</v>
      </c>
      <c r="CL80" s="456">
        <v>1.3961222312856875E-2</v>
      </c>
      <c r="CM80" s="456">
        <v>6.1888228684799226E-3</v>
      </c>
      <c r="CN80" s="456">
        <v>3.2194707646574835E-3</v>
      </c>
      <c r="CO80" s="456">
        <v>9.8335854765506815E-3</v>
      </c>
      <c r="CP80" s="456">
        <v>8.4874118888577359E-3</v>
      </c>
      <c r="CQ80" s="456">
        <v>6.22539287276643E-3</v>
      </c>
      <c r="CR80" s="456">
        <v>4.4991822314314148E-3</v>
      </c>
      <c r="CS80" s="456">
        <v>2.8967032511477992E-3</v>
      </c>
      <c r="CT80" s="456">
        <v>1.1585318336493752E-2</v>
      </c>
      <c r="CU80" s="456">
        <v>2.7878333957475137E-3</v>
      </c>
      <c r="CV80" s="456">
        <v>2.5216138328530259E-3</v>
      </c>
      <c r="CW80" s="456">
        <v>8.6584837897329889E-3</v>
      </c>
      <c r="CX80" s="456">
        <v>2.7505086418554607E-3</v>
      </c>
      <c r="CY80" s="456">
        <v>7.0981288440455622E-3</v>
      </c>
      <c r="CZ80" s="456">
        <v>1.2424136387067158E-2</v>
      </c>
      <c r="DA80" s="456">
        <v>2.8450046566219716E-3</v>
      </c>
      <c r="DB80" s="456">
        <v>3.0260730357369466E-3</v>
      </c>
      <c r="DC80" s="456">
        <v>5.4921231391819626E-3</v>
      </c>
      <c r="DD80" s="456">
        <v>1.4518650882287246E-2</v>
      </c>
      <c r="DE80" s="456">
        <v>4.6975261309980226E-2</v>
      </c>
      <c r="DF80" s="457">
        <v>2.5491439441978441E-2</v>
      </c>
      <c r="DG80" s="458">
        <v>9.9176860391966253E-3</v>
      </c>
      <c r="DH80" s="455">
        <v>3.3426815104387976E-2</v>
      </c>
      <c r="DI80" s="456">
        <v>1.1575483828203651E-2</v>
      </c>
      <c r="DJ80" s="456">
        <v>1.7773395390817646E-5</v>
      </c>
      <c r="DK80" s="456">
        <v>0</v>
      </c>
      <c r="DL80" s="456">
        <v>6.1451526483536517E-4</v>
      </c>
      <c r="DM80" s="456">
        <v>3.2868553811659191E-3</v>
      </c>
      <c r="DN80" s="456">
        <v>-9.5226240119499587E-3</v>
      </c>
      <c r="DO80" s="458">
        <v>7.61088635338345E-3</v>
      </c>
      <c r="DP80" s="458">
        <v>1.3940601316750777E-2</v>
      </c>
      <c r="DQ80" s="455">
        <v>2.4786525325649386E-2</v>
      </c>
      <c r="DR80" s="458">
        <v>2.4786525325649386E-2</v>
      </c>
      <c r="DS80" s="458">
        <v>7.4150603265350353E-3</v>
      </c>
      <c r="DT80" s="456">
        <v>1.0129040495568222E-2</v>
      </c>
      <c r="DU80" s="458">
        <v>8.5234825096392481E-3</v>
      </c>
    </row>
    <row r="81" spans="1:125" s="444" customFormat="1">
      <c r="A81" s="445" t="s">
        <v>335</v>
      </c>
      <c r="B81" s="446" t="s">
        <v>571</v>
      </c>
      <c r="C81" s="440">
        <v>7.7574831585526777E-2</v>
      </c>
      <c r="D81" s="441">
        <v>1.9736842105263157E-2</v>
      </c>
      <c r="E81" s="441">
        <v>2.0358588779641411E-2</v>
      </c>
      <c r="F81" s="441">
        <v>3.3587102552619791E-2</v>
      </c>
      <c r="G81" s="441">
        <v>1.968503937007874E-2</v>
      </c>
      <c r="H81" s="441">
        <v>0</v>
      </c>
      <c r="I81" s="441">
        <v>0.33508106800032267</v>
      </c>
      <c r="J81" s="441">
        <v>7.4415187607037208E-3</v>
      </c>
      <c r="K81" s="441">
        <v>9.3485778579347097E-3</v>
      </c>
      <c r="L81" s="441">
        <v>3.2653061224489797E-3</v>
      </c>
      <c r="M81" s="441">
        <v>0</v>
      </c>
      <c r="N81" s="441">
        <v>2.5019876360922264E-2</v>
      </c>
      <c r="O81" s="441">
        <v>1.2320165328670217E-2</v>
      </c>
      <c r="P81" s="441">
        <v>2.7498836703141651E-2</v>
      </c>
      <c r="Q81" s="441">
        <v>1.1311199749726263E-2</v>
      </c>
      <c r="R81" s="441">
        <v>6.7516112854993588E-3</v>
      </c>
      <c r="S81" s="441">
        <v>5.9754205090701536E-3</v>
      </c>
      <c r="T81" s="441">
        <v>1.6865715117972618E-2</v>
      </c>
      <c r="U81" s="441">
        <v>0</v>
      </c>
      <c r="V81" s="441">
        <v>5.5876503456766743E-3</v>
      </c>
      <c r="W81" s="441">
        <v>0</v>
      </c>
      <c r="X81" s="441">
        <v>6.0311741207801361E-3</v>
      </c>
      <c r="Y81" s="441">
        <v>1.1755485893416929E-3</v>
      </c>
      <c r="Z81" s="441">
        <v>8.0269290523045048E-3</v>
      </c>
      <c r="AA81" s="441">
        <v>2.7608149022425206E-3</v>
      </c>
      <c r="AB81" s="441">
        <v>2.2792355794518148E-3</v>
      </c>
      <c r="AC81" s="441">
        <v>0</v>
      </c>
      <c r="AD81" s="441">
        <v>3.8990154985866067E-4</v>
      </c>
      <c r="AE81" s="441">
        <v>2.0233860384253457E-3</v>
      </c>
      <c r="AF81" s="441">
        <v>2.7346240311378047E-3</v>
      </c>
      <c r="AG81" s="441">
        <v>2.4271844660194174E-2</v>
      </c>
      <c r="AH81" s="441">
        <v>4.8491101367036365E-3</v>
      </c>
      <c r="AI81" s="441">
        <v>2.5980190500300624E-2</v>
      </c>
      <c r="AJ81" s="441">
        <v>6.2181482963143339E-3</v>
      </c>
      <c r="AK81" s="441">
        <v>3.2754766270628718E-2</v>
      </c>
      <c r="AL81" s="441">
        <v>7.6763038955448741E-3</v>
      </c>
      <c r="AM81" s="441">
        <v>9.3332908610199734E-3</v>
      </c>
      <c r="AN81" s="441">
        <v>6.8048706171780667E-3</v>
      </c>
      <c r="AO81" s="441">
        <v>5.7404846257317699E-3</v>
      </c>
      <c r="AP81" s="441">
        <v>2.413549165661021E-3</v>
      </c>
      <c r="AQ81" s="441">
        <v>6.5964255524695089E-3</v>
      </c>
      <c r="AR81" s="441">
        <v>1.3851347905468121E-2</v>
      </c>
      <c r="AS81" s="441">
        <v>1.307620197131382E-2</v>
      </c>
      <c r="AT81" s="441">
        <v>5.4864041299116425E-3</v>
      </c>
      <c r="AU81" s="441">
        <v>5.3643745088952912E-3</v>
      </c>
      <c r="AV81" s="441">
        <v>1.0917080020837581E-2</v>
      </c>
      <c r="AW81" s="441">
        <v>2.1186440677966102E-3</v>
      </c>
      <c r="AX81" s="441">
        <v>1.8460828429675783E-4</v>
      </c>
      <c r="AY81" s="441">
        <v>3.3410960343845247E-3</v>
      </c>
      <c r="AZ81" s="441">
        <v>3.9212575223545676E-3</v>
      </c>
      <c r="BA81" s="441">
        <v>4.6408019305736034E-3</v>
      </c>
      <c r="BB81" s="441">
        <v>2.7331634063200564E-3</v>
      </c>
      <c r="BC81" s="441">
        <v>0</v>
      </c>
      <c r="BD81" s="441">
        <v>6.5201192250372575E-3</v>
      </c>
      <c r="BE81" s="441">
        <v>0</v>
      </c>
      <c r="BF81" s="441">
        <v>1.3209042533116958E-3</v>
      </c>
      <c r="BG81" s="441">
        <v>1.075701760184612E-3</v>
      </c>
      <c r="BH81" s="441">
        <v>4.7114252061248524E-3</v>
      </c>
      <c r="BI81" s="441">
        <v>9.2397348196106776E-4</v>
      </c>
      <c r="BJ81" s="441">
        <v>4.8047231555029032E-2</v>
      </c>
      <c r="BK81" s="441">
        <v>1.8420666373110229E-2</v>
      </c>
      <c r="BL81" s="441">
        <v>2.031586301026898E-2</v>
      </c>
      <c r="BM81" s="441">
        <v>2.4657770403133265E-2</v>
      </c>
      <c r="BN81" s="441">
        <v>2.9364927856326436E-2</v>
      </c>
      <c r="BO81" s="441">
        <v>1.57201359449495E-2</v>
      </c>
      <c r="BP81" s="441">
        <v>5.8168551121207425E-3</v>
      </c>
      <c r="BQ81" s="441">
        <v>8.6209701031263221E-3</v>
      </c>
      <c r="BR81" s="441">
        <v>1.0854727562784732E-2</v>
      </c>
      <c r="BS81" s="441">
        <v>2.8417579681274899E-2</v>
      </c>
      <c r="BT81" s="441">
        <v>4.4515415796585189E-2</v>
      </c>
      <c r="BU81" s="441">
        <v>1.2197016053728249E-2</v>
      </c>
      <c r="BV81" s="441">
        <v>5.9580166447839892E-3</v>
      </c>
      <c r="BW81" s="441">
        <v>3.8006667091322163E-3</v>
      </c>
      <c r="BX81" s="441">
        <v>8.3258924611645611E-4</v>
      </c>
      <c r="BY81" s="441">
        <v>4.5759110965844091E-3</v>
      </c>
      <c r="BZ81" s="441">
        <v>2.7522183660801773E-3</v>
      </c>
      <c r="CA81" s="441">
        <v>0</v>
      </c>
      <c r="CB81" s="441">
        <v>2.1126760563380281E-2</v>
      </c>
      <c r="CC81" s="441">
        <v>0</v>
      </c>
      <c r="CD81" s="441">
        <v>4.2021999752811763E-3</v>
      </c>
      <c r="CE81" s="441">
        <v>1.1086877499091239E-2</v>
      </c>
      <c r="CF81" s="441">
        <v>6.1359842389424454E-3</v>
      </c>
      <c r="CG81" s="441">
        <v>1.1055318789822355E-2</v>
      </c>
      <c r="CH81" s="441">
        <v>9.4320927271270699E-3</v>
      </c>
      <c r="CI81" s="441">
        <v>4.6175616295523947E-3</v>
      </c>
      <c r="CJ81" s="441">
        <v>1.6793190706234185E-2</v>
      </c>
      <c r="CK81" s="441">
        <v>1.3983569306065373E-3</v>
      </c>
      <c r="CL81" s="441">
        <v>1.5624019577084772E-2</v>
      </c>
      <c r="CM81" s="441">
        <v>1.7979370590438401E-2</v>
      </c>
      <c r="CN81" s="441">
        <v>1.8610823579372032E-2</v>
      </c>
      <c r="CO81" s="441">
        <v>9.6733565354776684E-3</v>
      </c>
      <c r="CP81" s="441">
        <v>6.0725008700160763E-3</v>
      </c>
      <c r="CQ81" s="441">
        <v>1.3325705824948682E-2</v>
      </c>
      <c r="CR81" s="441">
        <v>7.7004115034718787E-3</v>
      </c>
      <c r="CS81" s="441">
        <v>8.5087419291318186E-3</v>
      </c>
      <c r="CT81" s="441">
        <v>1.7364989479699718E-2</v>
      </c>
      <c r="CU81" s="441">
        <v>1.3148587359047975E-2</v>
      </c>
      <c r="CV81" s="441">
        <v>1.1887608069164265E-2</v>
      </c>
      <c r="CW81" s="441">
        <v>8.99994512228584E-3</v>
      </c>
      <c r="CX81" s="441">
        <v>7.8713085544863635E-3</v>
      </c>
      <c r="CY81" s="441">
        <v>7.5292193916420461E-2</v>
      </c>
      <c r="CZ81" s="441">
        <v>7.8375154737313421E-3</v>
      </c>
      <c r="DA81" s="441">
        <v>2.3206562647512852E-2</v>
      </c>
      <c r="DB81" s="441">
        <v>4.0568901730718546E-2</v>
      </c>
      <c r="DC81" s="441">
        <v>9.538950715421303E-3</v>
      </c>
      <c r="DD81" s="441">
        <v>4.0041694587149131E-2</v>
      </c>
      <c r="DE81" s="441">
        <v>0</v>
      </c>
      <c r="DF81" s="442">
        <v>1.4204185161699429E-2</v>
      </c>
      <c r="DG81" s="443">
        <v>1.3723803935974074E-2</v>
      </c>
      <c r="DH81" s="440">
        <v>0</v>
      </c>
      <c r="DI81" s="441">
        <v>0</v>
      </c>
      <c r="DJ81" s="441">
        <v>0</v>
      </c>
      <c r="DK81" s="441">
        <v>0</v>
      </c>
      <c r="DL81" s="441">
        <v>0</v>
      </c>
      <c r="DM81" s="441">
        <v>0</v>
      </c>
      <c r="DN81" s="441">
        <v>0</v>
      </c>
      <c r="DO81" s="443">
        <v>0</v>
      </c>
      <c r="DP81" s="443">
        <v>1.3452307804915938E-2</v>
      </c>
      <c r="DQ81" s="440">
        <v>0</v>
      </c>
      <c r="DR81" s="443">
        <v>0</v>
      </c>
      <c r="DS81" s="443">
        <v>0</v>
      </c>
      <c r="DT81" s="441">
        <v>0</v>
      </c>
      <c r="DU81" s="443">
        <v>0</v>
      </c>
    </row>
    <row r="82" spans="1:125" s="444" customFormat="1">
      <c r="A82" s="445" t="s">
        <v>336</v>
      </c>
      <c r="B82" s="446" t="s">
        <v>572</v>
      </c>
      <c r="C82" s="440">
        <v>1.4584346135148275E-3</v>
      </c>
      <c r="D82" s="441">
        <v>4.3779904306220094E-3</v>
      </c>
      <c r="E82" s="441">
        <v>4.6269519953730481E-4</v>
      </c>
      <c r="F82" s="441">
        <v>3.9184952978056425E-4</v>
      </c>
      <c r="G82" s="441">
        <v>1.3895321908290875E-3</v>
      </c>
      <c r="H82" s="441">
        <v>0</v>
      </c>
      <c r="I82" s="441">
        <v>4.033233846898443E-4</v>
      </c>
      <c r="J82" s="441">
        <v>6.2519461310913901E-4</v>
      </c>
      <c r="K82" s="441">
        <v>7.9421546403693098E-4</v>
      </c>
      <c r="L82" s="441">
        <v>3.3281004709576137E-3</v>
      </c>
      <c r="M82" s="441">
        <v>0</v>
      </c>
      <c r="N82" s="441">
        <v>2.9206081355162176E-4</v>
      </c>
      <c r="O82" s="441">
        <v>4.7690962562594388E-5</v>
      </c>
      <c r="P82" s="441">
        <v>1.6811515888383542E-3</v>
      </c>
      <c r="Q82" s="441">
        <v>1.065618645393399E-3</v>
      </c>
      <c r="R82" s="441">
        <v>2.6653541113319341E-3</v>
      </c>
      <c r="S82" s="441">
        <v>1.5339885485971139E-3</v>
      </c>
      <c r="T82" s="441">
        <v>6.4083891639965041E-4</v>
      </c>
      <c r="U82" s="441">
        <v>0</v>
      </c>
      <c r="V82" s="441">
        <v>2.5570603276825455E-3</v>
      </c>
      <c r="W82" s="441">
        <v>0</v>
      </c>
      <c r="X82" s="441">
        <v>1.4882117960366571E-3</v>
      </c>
      <c r="Y82" s="441">
        <v>1.7633228840125393E-3</v>
      </c>
      <c r="Z82" s="441">
        <v>2.3303987571206631E-3</v>
      </c>
      <c r="AA82" s="441">
        <v>9.6474572792117823E-4</v>
      </c>
      <c r="AB82" s="441">
        <v>1.3324761849102917E-3</v>
      </c>
      <c r="AC82" s="441">
        <v>4.633204633204633E-3</v>
      </c>
      <c r="AD82" s="441">
        <v>3.1192123988692854E-3</v>
      </c>
      <c r="AE82" s="441">
        <v>4.1353875237890275E-4</v>
      </c>
      <c r="AF82" s="441">
        <v>4.6975136731201557E-4</v>
      </c>
      <c r="AG82" s="441">
        <v>0</v>
      </c>
      <c r="AH82" s="441">
        <v>1.9086922878514315E-3</v>
      </c>
      <c r="AI82" s="441">
        <v>8.5598557007689636E-3</v>
      </c>
      <c r="AJ82" s="441">
        <v>1.8871862661541405E-3</v>
      </c>
      <c r="AK82" s="441">
        <v>5.2435256587375348E-3</v>
      </c>
      <c r="AL82" s="441">
        <v>3.3000932635052728E-3</v>
      </c>
      <c r="AM82" s="441">
        <v>1.943108336253305E-3</v>
      </c>
      <c r="AN82" s="441">
        <v>6.6017401509936464E-3</v>
      </c>
      <c r="AO82" s="441">
        <v>4.8689919102741413E-3</v>
      </c>
      <c r="AP82" s="441">
        <v>7.9896799966709675E-3</v>
      </c>
      <c r="AQ82" s="441">
        <v>6.6417099384132353E-4</v>
      </c>
      <c r="AR82" s="441">
        <v>2.2337593455799103E-3</v>
      </c>
      <c r="AS82" s="441">
        <v>1.5034936760420379E-3</v>
      </c>
      <c r="AT82" s="441">
        <v>1.103105807142155E-3</v>
      </c>
      <c r="AU82" s="441">
        <v>1.0199867023955836E-3</v>
      </c>
      <c r="AV82" s="441">
        <v>3.623926977871396E-4</v>
      </c>
      <c r="AW82" s="441">
        <v>1.4124293785310734E-3</v>
      </c>
      <c r="AX82" s="441">
        <v>5.1921079958463135E-4</v>
      </c>
      <c r="AY82" s="441">
        <v>5.7528805890064659E-4</v>
      </c>
      <c r="AZ82" s="441">
        <v>6.7998685358749728E-4</v>
      </c>
      <c r="BA82" s="441">
        <v>0</v>
      </c>
      <c r="BB82" s="441">
        <v>7.6774252986518436E-4</v>
      </c>
      <c r="BC82" s="441">
        <v>3.3404244097118442E-4</v>
      </c>
      <c r="BD82" s="441">
        <v>0</v>
      </c>
      <c r="BE82" s="441">
        <v>0</v>
      </c>
      <c r="BF82" s="441">
        <v>2.8380571385439859E-3</v>
      </c>
      <c r="BG82" s="441">
        <v>1.3866937495117275E-3</v>
      </c>
      <c r="BH82" s="441">
        <v>0</v>
      </c>
      <c r="BI82" s="441">
        <v>3.4319015044268229E-4</v>
      </c>
      <c r="BJ82" s="441">
        <v>3.6899652366432969E-4</v>
      </c>
      <c r="BK82" s="441">
        <v>0.12087186261558784</v>
      </c>
      <c r="BL82" s="441">
        <v>8.2377977620649411E-4</v>
      </c>
      <c r="BM82" s="441">
        <v>6.0338000549506787E-4</v>
      </c>
      <c r="BN82" s="441">
        <v>1.5634552602899279E-3</v>
      </c>
      <c r="BO82" s="441">
        <v>1.6873025976053514E-3</v>
      </c>
      <c r="BP82" s="441">
        <v>4.4314798561274888E-4</v>
      </c>
      <c r="BQ82" s="441">
        <v>4.5870067341162689E-3</v>
      </c>
      <c r="BR82" s="441">
        <v>3.9471736591944475E-4</v>
      </c>
      <c r="BS82" s="441">
        <v>4.3575697211155378E-4</v>
      </c>
      <c r="BT82" s="441">
        <v>1.4279572534086721E-4</v>
      </c>
      <c r="BU82" s="441">
        <v>1.9461332764463606E-4</v>
      </c>
      <c r="BV82" s="441">
        <v>1.0461837831051781E-4</v>
      </c>
      <c r="BW82" s="441">
        <v>4.2465549822706326E-5</v>
      </c>
      <c r="BX82" s="441">
        <v>9.4612414331415468E-6</v>
      </c>
      <c r="BY82" s="441">
        <v>8.1712698153293023E-5</v>
      </c>
      <c r="BZ82" s="441">
        <v>5.7698989291723431E-3</v>
      </c>
      <c r="CA82" s="441">
        <v>6.5698395164752472E-3</v>
      </c>
      <c r="CB82" s="441">
        <v>2.1126760563380281E-2</v>
      </c>
      <c r="CC82" s="441">
        <v>0</v>
      </c>
      <c r="CD82" s="441">
        <v>0</v>
      </c>
      <c r="CE82" s="441">
        <v>0</v>
      </c>
      <c r="CF82" s="441">
        <v>3.8349901493390284E-4</v>
      </c>
      <c r="CG82" s="441">
        <v>1.2236803240643064E-3</v>
      </c>
      <c r="CH82" s="441">
        <v>8.4328052991748505E-5</v>
      </c>
      <c r="CI82" s="441">
        <v>9.9302400635535359E-5</v>
      </c>
      <c r="CJ82" s="441">
        <v>2.4442144007361398E-4</v>
      </c>
      <c r="CK82" s="441">
        <v>8.7397308162908579E-5</v>
      </c>
      <c r="CL82" s="441">
        <v>3.4510886616050698E-4</v>
      </c>
      <c r="CM82" s="441">
        <v>1.9637416363838811E-4</v>
      </c>
      <c r="CN82" s="441">
        <v>1.7782732170820394E-4</v>
      </c>
      <c r="CO82" s="441">
        <v>3.2045788214602448E-4</v>
      </c>
      <c r="CP82" s="441">
        <v>1.8457021205849325E-4</v>
      </c>
      <c r="CQ82" s="441">
        <v>0</v>
      </c>
      <c r="CR82" s="441">
        <v>1.0476750344859699E-4</v>
      </c>
      <c r="CS82" s="441">
        <v>7.7729067562105528E-5</v>
      </c>
      <c r="CT82" s="441">
        <v>3.1171260098189469E-4</v>
      </c>
      <c r="CU82" s="441">
        <v>7.2816543918778346E-5</v>
      </c>
      <c r="CV82" s="441">
        <v>6.0038424591738711E-5</v>
      </c>
      <c r="CW82" s="441">
        <v>1.0182864738629642E-3</v>
      </c>
      <c r="CX82" s="441">
        <v>9.50543427700049E-5</v>
      </c>
      <c r="CY82" s="441">
        <v>2.9730382592860991E-4</v>
      </c>
      <c r="CZ82" s="441">
        <v>2.9348353670237382E-4</v>
      </c>
      <c r="DA82" s="441">
        <v>1.1482081573810647E-4</v>
      </c>
      <c r="DB82" s="441">
        <v>1.3666136290424918E-4</v>
      </c>
      <c r="DC82" s="441">
        <v>2.8905911258852437E-4</v>
      </c>
      <c r="DD82" s="441">
        <v>1.9358201176382996E-4</v>
      </c>
      <c r="DE82" s="441">
        <v>3.0267565277049113E-3</v>
      </c>
      <c r="DF82" s="442">
        <v>2.0291693088142043E-4</v>
      </c>
      <c r="DG82" s="443">
        <v>1.0397232400519451E-3</v>
      </c>
      <c r="DH82" s="440">
        <v>2.4078637998923544E-4</v>
      </c>
      <c r="DI82" s="441">
        <v>1.3928155794380903E-3</v>
      </c>
      <c r="DJ82" s="441">
        <v>0</v>
      </c>
      <c r="DK82" s="441">
        <v>0</v>
      </c>
      <c r="DL82" s="441">
        <v>4.5570794920375393E-5</v>
      </c>
      <c r="DM82" s="441">
        <v>2.9638452914798206E-4</v>
      </c>
      <c r="DN82" s="441">
        <v>-2.0227796103815272E-3</v>
      </c>
      <c r="DO82" s="443">
        <v>8.3729114250617992E-4</v>
      </c>
      <c r="DP82" s="443">
        <v>1.4833091544229366E-3</v>
      </c>
      <c r="DQ82" s="440">
        <v>4.3499007431739514E-5</v>
      </c>
      <c r="DR82" s="443">
        <v>4.3499007431739514E-5</v>
      </c>
      <c r="DS82" s="443">
        <v>7.3220700370643188E-7</v>
      </c>
      <c r="DT82" s="441">
        <v>7.4137533361890012E-6</v>
      </c>
      <c r="DU82" s="443">
        <v>5.3653794283784915E-4</v>
      </c>
    </row>
    <row r="83" spans="1:125" s="444" customFormat="1">
      <c r="A83" s="445" t="s">
        <v>337</v>
      </c>
      <c r="B83" s="446" t="s">
        <v>573</v>
      </c>
      <c r="C83" s="440">
        <v>0</v>
      </c>
      <c r="D83" s="441">
        <v>0</v>
      </c>
      <c r="E83" s="441">
        <v>2.3134759976865241E-4</v>
      </c>
      <c r="F83" s="441">
        <v>1.1195700850873264E-4</v>
      </c>
      <c r="G83" s="441">
        <v>2.3158869847151459E-4</v>
      </c>
      <c r="H83" s="441">
        <v>0</v>
      </c>
      <c r="I83" s="441">
        <v>4.1138985238364121E-3</v>
      </c>
      <c r="J83" s="441">
        <v>7.0547252062898956E-5</v>
      </c>
      <c r="K83" s="441">
        <v>3.3092311001538793E-5</v>
      </c>
      <c r="L83" s="441">
        <v>0</v>
      </c>
      <c r="M83" s="441">
        <v>0</v>
      </c>
      <c r="N83" s="441">
        <v>5.6789602635037557E-4</v>
      </c>
      <c r="O83" s="441">
        <v>6.8357046339718628E-4</v>
      </c>
      <c r="P83" s="441">
        <v>3.1521592290719141E-4</v>
      </c>
      <c r="Q83" s="441">
        <v>5.4747379946816835E-4</v>
      </c>
      <c r="R83" s="441">
        <v>1.3001727372350899E-4</v>
      </c>
      <c r="S83" s="441">
        <v>3.032302944901272E-4</v>
      </c>
      <c r="T83" s="441">
        <v>6.4083891639965041E-4</v>
      </c>
      <c r="U83" s="441">
        <v>0</v>
      </c>
      <c r="V83" s="441">
        <v>3.7882375224926605E-4</v>
      </c>
      <c r="W83" s="441">
        <v>0</v>
      </c>
      <c r="X83" s="441">
        <v>7.832693663350827E-5</v>
      </c>
      <c r="Y83" s="441">
        <v>9.7962382445141057E-4</v>
      </c>
      <c r="Z83" s="441">
        <v>0</v>
      </c>
      <c r="AA83" s="441">
        <v>2.8018679119412942E-3</v>
      </c>
      <c r="AB83" s="441">
        <v>3.8571679036876862E-4</v>
      </c>
      <c r="AC83" s="441">
        <v>0</v>
      </c>
      <c r="AD83" s="441">
        <v>0</v>
      </c>
      <c r="AE83" s="441">
        <v>3.2070352225302661E-4</v>
      </c>
      <c r="AF83" s="441">
        <v>4.8652820185887327E-4</v>
      </c>
      <c r="AG83" s="441">
        <v>0</v>
      </c>
      <c r="AH83" s="441">
        <v>5.1586278050038694E-4</v>
      </c>
      <c r="AI83" s="441">
        <v>3.4809025030853454E-4</v>
      </c>
      <c r="AJ83" s="441">
        <v>4.3483554519680654E-4</v>
      </c>
      <c r="AK83" s="441">
        <v>4.458566727788802E-4</v>
      </c>
      <c r="AL83" s="441">
        <v>2.1522347370686563E-4</v>
      </c>
      <c r="AM83" s="441">
        <v>2.5483388016436787E-4</v>
      </c>
      <c r="AN83" s="441">
        <v>3.272657510748987E-4</v>
      </c>
      <c r="AO83" s="441">
        <v>1.8945493814296271E-4</v>
      </c>
      <c r="AP83" s="441">
        <v>8.3225833298655898E-5</v>
      </c>
      <c r="AQ83" s="441">
        <v>2.8680111097693515E-4</v>
      </c>
      <c r="AR83" s="441">
        <v>8.7718403525055848E-4</v>
      </c>
      <c r="AS83" s="441">
        <v>6.9484169888795377E-4</v>
      </c>
      <c r="AT83" s="441">
        <v>6.3346670113113856E-4</v>
      </c>
      <c r="AU83" s="441">
        <v>6.3465839260169645E-4</v>
      </c>
      <c r="AV83" s="441">
        <v>9.0598174446784895E-4</v>
      </c>
      <c r="AW83" s="441">
        <v>0</v>
      </c>
      <c r="AX83" s="441">
        <v>4.845967462789893E-4</v>
      </c>
      <c r="AY83" s="441">
        <v>4.0380796442064621E-4</v>
      </c>
      <c r="AZ83" s="441">
        <v>3.3999342679374864E-4</v>
      </c>
      <c r="BA83" s="441">
        <v>3.7126415444588826E-4</v>
      </c>
      <c r="BB83" s="441">
        <v>3.992261155298959E-4</v>
      </c>
      <c r="BC83" s="441">
        <v>3.1646125986743788E-4</v>
      </c>
      <c r="BD83" s="441">
        <v>1.8628912071535022E-4</v>
      </c>
      <c r="BE83" s="441">
        <v>0</v>
      </c>
      <c r="BF83" s="441">
        <v>1.358644374834887E-4</v>
      </c>
      <c r="BG83" s="441">
        <v>3.4404427804787173E-4</v>
      </c>
      <c r="BH83" s="441">
        <v>0</v>
      </c>
      <c r="BI83" s="441">
        <v>1.4519583287959635E-4</v>
      </c>
      <c r="BJ83" s="441">
        <v>3.3015478433124235E-4</v>
      </c>
      <c r="BK83" s="441">
        <v>0</v>
      </c>
      <c r="BL83" s="441">
        <v>1.1508688049943668E-4</v>
      </c>
      <c r="BM83" s="441">
        <v>1.8855625171720872E-4</v>
      </c>
      <c r="BN83" s="441">
        <v>8.2159936398543351E-5</v>
      </c>
      <c r="BO83" s="441">
        <v>2.1616688083200231E-4</v>
      </c>
      <c r="BP83" s="441">
        <v>3.7861187120312526E-4</v>
      </c>
      <c r="BQ83" s="441">
        <v>1.3012785061322749E-4</v>
      </c>
      <c r="BR83" s="441">
        <v>8.7166751640544056E-4</v>
      </c>
      <c r="BS83" s="441">
        <v>3.7661852589641436E-3</v>
      </c>
      <c r="BT83" s="441">
        <v>1.1377594890062646E-3</v>
      </c>
      <c r="BU83" s="441">
        <v>7.4477023464004954E-4</v>
      </c>
      <c r="BV83" s="441">
        <v>1.2031113505709548E-4</v>
      </c>
      <c r="BW83" s="441">
        <v>9.5547487101089239E-5</v>
      </c>
      <c r="BX83" s="441">
        <v>0</v>
      </c>
      <c r="BY83" s="441">
        <v>0</v>
      </c>
      <c r="BZ83" s="441">
        <v>1.3663495434440597E-4</v>
      </c>
      <c r="CA83" s="441">
        <v>0</v>
      </c>
      <c r="CB83" s="441">
        <v>0</v>
      </c>
      <c r="CC83" s="441">
        <v>0</v>
      </c>
      <c r="CD83" s="441">
        <v>8.6515881844024221E-4</v>
      </c>
      <c r="CE83" s="441">
        <v>1.817520901490367E-4</v>
      </c>
      <c r="CF83" s="441">
        <v>1.5791135909043057E-4</v>
      </c>
      <c r="CG83" s="441">
        <v>2.0971349002067596E-2</v>
      </c>
      <c r="CH83" s="441">
        <v>7.1257204778027482E-4</v>
      </c>
      <c r="CI83" s="441">
        <v>2.2343040142995458E-3</v>
      </c>
      <c r="CJ83" s="441">
        <v>2.2285484242005982E-3</v>
      </c>
      <c r="CK83" s="441">
        <v>9.6137038979199438E-4</v>
      </c>
      <c r="CL83" s="441">
        <v>6.933550856497459E-3</v>
      </c>
      <c r="CM83" s="441">
        <v>7.5108056401898961E-4</v>
      </c>
      <c r="CN83" s="441">
        <v>1.2846033389070255E-3</v>
      </c>
      <c r="CO83" s="441">
        <v>1.9003897662147962E-3</v>
      </c>
      <c r="CP83" s="441">
        <v>4.0577267994538975E-4</v>
      </c>
      <c r="CQ83" s="441">
        <v>1.0095231685567183E-4</v>
      </c>
      <c r="CR83" s="441">
        <v>6.402458544080927E-5</v>
      </c>
      <c r="CS83" s="441">
        <v>1.2954844593684255E-4</v>
      </c>
      <c r="CT83" s="441">
        <v>3.5197547860872274E-3</v>
      </c>
      <c r="CU83" s="441">
        <v>1.2794907002871053E-3</v>
      </c>
      <c r="CV83" s="441">
        <v>1.8611911623439001E-3</v>
      </c>
      <c r="CW83" s="441">
        <v>1.2804799970731886E-4</v>
      </c>
      <c r="CX83" s="441">
        <v>1.5613181408179527E-3</v>
      </c>
      <c r="CY83" s="441">
        <v>3.1588531504914803E-4</v>
      </c>
      <c r="CZ83" s="441">
        <v>1.5426698724099137E-4</v>
      </c>
      <c r="DA83" s="441">
        <v>5.2307260502915175E-4</v>
      </c>
      <c r="DB83" s="441">
        <v>7.6139902189510265E-4</v>
      </c>
      <c r="DC83" s="441">
        <v>5.7811822517704874E-4</v>
      </c>
      <c r="DD83" s="441">
        <v>6.5520065520065522E-4</v>
      </c>
      <c r="DE83" s="441">
        <v>0</v>
      </c>
      <c r="DF83" s="442">
        <v>2.5618262523779329E-3</v>
      </c>
      <c r="DG83" s="443">
        <v>6.4815549747539755E-4</v>
      </c>
      <c r="DH83" s="440">
        <v>4.9573666468372005E-4</v>
      </c>
      <c r="DI83" s="441">
        <v>1.8597613299256707E-3</v>
      </c>
      <c r="DJ83" s="441">
        <v>0</v>
      </c>
      <c r="DK83" s="441">
        <v>0</v>
      </c>
      <c r="DL83" s="441">
        <v>1.380933179405315E-6</v>
      </c>
      <c r="DM83" s="441">
        <v>3.5033632286995516E-6</v>
      </c>
      <c r="DN83" s="441">
        <v>0</v>
      </c>
      <c r="DO83" s="443">
        <v>1.0401466646595713E-3</v>
      </c>
      <c r="DP83" s="443">
        <v>1.2119412518989102E-3</v>
      </c>
      <c r="DQ83" s="440">
        <v>1.4499669143913171E-5</v>
      </c>
      <c r="DR83" s="443">
        <v>1.4499669143913171E-5</v>
      </c>
      <c r="DS83" s="443">
        <v>3.1728970160612048E-6</v>
      </c>
      <c r="DT83" s="441">
        <v>4.9425022241260005E-6</v>
      </c>
      <c r="DU83" s="443">
        <v>6.6498164844696554E-4</v>
      </c>
    </row>
    <row r="84" spans="1:125" s="444" customFormat="1">
      <c r="A84" s="447" t="s">
        <v>338</v>
      </c>
      <c r="B84" s="448" t="s">
        <v>574</v>
      </c>
      <c r="C84" s="449">
        <v>5.0003472463365517E-4</v>
      </c>
      <c r="D84" s="450">
        <v>2.2727272727272726E-3</v>
      </c>
      <c r="E84" s="450">
        <v>2.3134759976865241E-4</v>
      </c>
      <c r="F84" s="450">
        <v>5.5978504254366322E-5</v>
      </c>
      <c r="G84" s="450">
        <v>9.2635479388605835E-4</v>
      </c>
      <c r="H84" s="450">
        <v>0</v>
      </c>
      <c r="I84" s="450">
        <v>1.6132935387593774E-4</v>
      </c>
      <c r="J84" s="450">
        <v>1.0071228397944886E-3</v>
      </c>
      <c r="K84" s="450">
        <v>1.0424077965484719E-3</v>
      </c>
      <c r="L84" s="450">
        <v>1.3186813186813187E-3</v>
      </c>
      <c r="M84" s="450">
        <v>0</v>
      </c>
      <c r="N84" s="450">
        <v>4.7054242183316839E-4</v>
      </c>
      <c r="O84" s="450">
        <v>3.0204276289643112E-4</v>
      </c>
      <c r="P84" s="450">
        <v>1.0957505891535703E-3</v>
      </c>
      <c r="Q84" s="450">
        <v>1.0167370561551697E-3</v>
      </c>
      <c r="R84" s="450">
        <v>1.7923809877598024E-3</v>
      </c>
      <c r="S84" s="450">
        <v>1.9888339903323046E-3</v>
      </c>
      <c r="T84" s="450">
        <v>1.1651616661811825E-3</v>
      </c>
      <c r="U84" s="450">
        <v>0</v>
      </c>
      <c r="V84" s="450">
        <v>1.8941187612463303E-4</v>
      </c>
      <c r="W84" s="450">
        <v>0</v>
      </c>
      <c r="X84" s="450">
        <v>5.4828855643455779E-4</v>
      </c>
      <c r="Y84" s="450">
        <v>7.836990595611285E-4</v>
      </c>
      <c r="Z84" s="450">
        <v>1.0357327809425167E-3</v>
      </c>
      <c r="AA84" s="450">
        <v>7.1329604351619031E-4</v>
      </c>
      <c r="AB84" s="450">
        <v>7.0130325521594301E-4</v>
      </c>
      <c r="AC84" s="450">
        <v>0</v>
      </c>
      <c r="AD84" s="450">
        <v>2.4368846866166293E-3</v>
      </c>
      <c r="AE84" s="450">
        <v>4.873849581608497E-4</v>
      </c>
      <c r="AF84" s="450">
        <v>3.35536690937154E-4</v>
      </c>
      <c r="AG84" s="450">
        <v>0</v>
      </c>
      <c r="AH84" s="450">
        <v>1.0317255610007739E-3</v>
      </c>
      <c r="AI84" s="450">
        <v>2.8321888547830766E-3</v>
      </c>
      <c r="AJ84" s="450">
        <v>1.2349329483589307E-3</v>
      </c>
      <c r="AK84" s="450">
        <v>1.7269096480872121E-3</v>
      </c>
      <c r="AL84" s="450">
        <v>5.739292632183083E-4</v>
      </c>
      <c r="AM84" s="450">
        <v>4.1410505526709776E-4</v>
      </c>
      <c r="AN84" s="450">
        <v>1.7040389107693002E-3</v>
      </c>
      <c r="AO84" s="450">
        <v>1.0609476536005912E-3</v>
      </c>
      <c r="AP84" s="450">
        <v>2.0806458324663975E-4</v>
      </c>
      <c r="AQ84" s="450">
        <v>6.9436058447047461E-4</v>
      </c>
      <c r="AR84" s="450">
        <v>6.6298793361960814E-4</v>
      </c>
      <c r="AS84" s="450">
        <v>4.3727106912776404E-4</v>
      </c>
      <c r="AT84" s="450">
        <v>4.8784217213547449E-4</v>
      </c>
      <c r="AU84" s="450">
        <v>4.2310559506779762E-4</v>
      </c>
      <c r="AV84" s="450">
        <v>2.7179452334035467E-4</v>
      </c>
      <c r="AW84" s="450">
        <v>7.0621468926553672E-4</v>
      </c>
      <c r="AX84" s="450">
        <v>4.038306218991577E-4</v>
      </c>
      <c r="AY84" s="450">
        <v>1.9360655828387147E-4</v>
      </c>
      <c r="AZ84" s="450">
        <v>3.8532588369958183E-4</v>
      </c>
      <c r="BA84" s="450">
        <v>3.7126415444588826E-4</v>
      </c>
      <c r="BB84" s="450">
        <v>5.8348432269754013E-4</v>
      </c>
      <c r="BC84" s="450">
        <v>4.5711070869741027E-4</v>
      </c>
      <c r="BD84" s="450">
        <v>0</v>
      </c>
      <c r="BE84" s="450">
        <v>0</v>
      </c>
      <c r="BF84" s="450">
        <v>8.9066686794731474E-4</v>
      </c>
      <c r="BG84" s="450">
        <v>5.4836751741254664E-4</v>
      </c>
      <c r="BH84" s="450">
        <v>0</v>
      </c>
      <c r="BI84" s="450">
        <v>1.5179564346503257E-4</v>
      </c>
      <c r="BJ84" s="450">
        <v>4.0783826299741702E-4</v>
      </c>
      <c r="BK84" s="450">
        <v>1.8347277264054015E-3</v>
      </c>
      <c r="BL84" s="450">
        <v>8.6819927394311879E-4</v>
      </c>
      <c r="BM84" s="450">
        <v>8.2426018607808388E-4</v>
      </c>
      <c r="BN84" s="450">
        <v>7.9985114552699559E-4</v>
      </c>
      <c r="BO84" s="450">
        <v>8.4665361659200906E-4</v>
      </c>
      <c r="BP84" s="450">
        <v>1.032577830553978E-4</v>
      </c>
      <c r="BQ84" s="450">
        <v>1.4639383193988094E-3</v>
      </c>
      <c r="BR84" s="450">
        <v>1.8091212604641219E-4</v>
      </c>
      <c r="BS84" s="450">
        <v>0</v>
      </c>
      <c r="BT84" s="450">
        <v>1.2590590836506572E-4</v>
      </c>
      <c r="BU84" s="450">
        <v>8.9821535835985872E-5</v>
      </c>
      <c r="BV84" s="450">
        <v>0</v>
      </c>
      <c r="BW84" s="450">
        <v>3.1849162367029746E-5</v>
      </c>
      <c r="BX84" s="450">
        <v>3.5479655374280798E-6</v>
      </c>
      <c r="BY84" s="450">
        <v>5.0253309364275212E-3</v>
      </c>
      <c r="BZ84" s="450">
        <v>9.6425239208766504E-4</v>
      </c>
      <c r="CA84" s="450">
        <v>5.3542744958058185E-4</v>
      </c>
      <c r="CB84" s="450">
        <v>0</v>
      </c>
      <c r="CC84" s="450">
        <v>0</v>
      </c>
      <c r="CD84" s="450">
        <v>2.9662588060808304E-3</v>
      </c>
      <c r="CE84" s="450">
        <v>0</v>
      </c>
      <c r="CF84" s="450">
        <v>3.3838148376520835E-4</v>
      </c>
      <c r="CG84" s="450">
        <v>7.0467108316806613E-3</v>
      </c>
      <c r="CH84" s="450">
        <v>6.3246039743811375E-5</v>
      </c>
      <c r="CI84" s="450">
        <v>7.4476800476651526E-5</v>
      </c>
      <c r="CJ84" s="450">
        <v>2.1566597653554175E-4</v>
      </c>
      <c r="CK84" s="450">
        <v>1.7479461632581716E-4</v>
      </c>
      <c r="CL84" s="450">
        <v>6.5884419903369513E-4</v>
      </c>
      <c r="CM84" s="450">
        <v>9.11014161209017E-5</v>
      </c>
      <c r="CN84" s="450">
        <v>1.194362608487937E-4</v>
      </c>
      <c r="CO84" s="450">
        <v>2.9437410104111549E-4</v>
      </c>
      <c r="CP84" s="450">
        <v>5.1285158159764541E-4</v>
      </c>
      <c r="CQ84" s="450">
        <v>0</v>
      </c>
      <c r="CR84" s="450">
        <v>8.7306252873830823E-5</v>
      </c>
      <c r="CS84" s="450">
        <v>8.8092943237052927E-5</v>
      </c>
      <c r="CT84" s="450">
        <v>2.7274852585915788E-4</v>
      </c>
      <c r="CU84" s="450">
        <v>2.0804726833936671E-5</v>
      </c>
      <c r="CV84" s="450">
        <v>6.0038424591738718E-4</v>
      </c>
      <c r="CW84" s="450">
        <v>4.573142846689959E-4</v>
      </c>
      <c r="CX84" s="450">
        <v>8.2919745820642573E-5</v>
      </c>
      <c r="CY84" s="450">
        <v>4.4595573889291489E-4</v>
      </c>
      <c r="CZ84" s="450">
        <v>6.9608274730691231E-4</v>
      </c>
      <c r="DA84" s="450">
        <v>6.3789342076725814E-5</v>
      </c>
      <c r="DB84" s="450">
        <v>3.9046103686928338E-5</v>
      </c>
      <c r="DC84" s="450">
        <v>4.335886688827865E-4</v>
      </c>
      <c r="DD84" s="450">
        <v>4.4672771945499217E-5</v>
      </c>
      <c r="DE84" s="450">
        <v>3.0671132814076435E-3</v>
      </c>
      <c r="DF84" s="451">
        <v>2.5364616360177554E-5</v>
      </c>
      <c r="DG84" s="452">
        <v>4.7610400754193234E-4</v>
      </c>
      <c r="DH84" s="449">
        <v>5.7363814056259033E-4</v>
      </c>
      <c r="DI84" s="450">
        <v>9.3051395485951839E-4</v>
      </c>
      <c r="DJ84" s="450">
        <v>7.7275632133989769E-7</v>
      </c>
      <c r="DK84" s="450">
        <v>0</v>
      </c>
      <c r="DL84" s="450">
        <v>7.0427592149671062E-5</v>
      </c>
      <c r="DM84" s="450">
        <v>3.6434977578475336E-4</v>
      </c>
      <c r="DN84" s="450">
        <v>-1.5559843156780979E-3</v>
      </c>
      <c r="DO84" s="452">
        <v>5.9826576672012939E-4</v>
      </c>
      <c r="DP84" s="452">
        <v>7.9833555828625008E-4</v>
      </c>
      <c r="DQ84" s="449">
        <v>1.014976840073922E-3</v>
      </c>
      <c r="DR84" s="452">
        <v>1.014976840073922E-3</v>
      </c>
      <c r="DS84" s="452">
        <v>4.7080910338323566E-4</v>
      </c>
      <c r="DT84" s="450">
        <v>5.5582556262150323E-4</v>
      </c>
      <c r="DU84" s="452">
        <v>5.8288514863869825E-4</v>
      </c>
    </row>
    <row r="85" spans="1:125" s="444" customFormat="1">
      <c r="A85" s="453" t="s">
        <v>339</v>
      </c>
      <c r="B85" s="454" t="s">
        <v>575</v>
      </c>
      <c r="C85" s="455">
        <v>2.5696228904785053E-3</v>
      </c>
      <c r="D85" s="456">
        <v>7.3444976076555025E-3</v>
      </c>
      <c r="E85" s="456">
        <v>1.3880855986119144E-3</v>
      </c>
      <c r="F85" s="456">
        <v>4.4782803403493058E-4</v>
      </c>
      <c r="G85" s="456">
        <v>2.779064381658175E-3</v>
      </c>
      <c r="H85" s="456">
        <v>0</v>
      </c>
      <c r="I85" s="456">
        <v>1.129305477131564E-3</v>
      </c>
      <c r="J85" s="456">
        <v>6.1084189631013548E-3</v>
      </c>
      <c r="K85" s="456">
        <v>4.2689081191985044E-3</v>
      </c>
      <c r="L85" s="456">
        <v>2.0408163265306121E-2</v>
      </c>
      <c r="M85" s="456">
        <v>0</v>
      </c>
      <c r="N85" s="456">
        <v>3.2937969528321785E-3</v>
      </c>
      <c r="O85" s="456">
        <v>3.1952944916938241E-3</v>
      </c>
      <c r="P85" s="456">
        <v>3.0470872547695171E-3</v>
      </c>
      <c r="Q85" s="456">
        <v>3.265290161113718E-3</v>
      </c>
      <c r="R85" s="456">
        <v>8.497557532643623E-3</v>
      </c>
      <c r="S85" s="456">
        <v>6.1270356563152169E-3</v>
      </c>
      <c r="T85" s="456">
        <v>3.2624526653073113E-3</v>
      </c>
      <c r="U85" s="456">
        <v>0</v>
      </c>
      <c r="V85" s="456">
        <v>2.4150014205890709E-3</v>
      </c>
      <c r="W85" s="456">
        <v>0</v>
      </c>
      <c r="X85" s="456">
        <v>1.6448656693036736E-3</v>
      </c>
      <c r="Y85" s="456">
        <v>2.7429467084639498E-3</v>
      </c>
      <c r="Z85" s="456">
        <v>2.0714655618850335E-3</v>
      </c>
      <c r="AA85" s="456">
        <v>2.7351567711807871E-3</v>
      </c>
      <c r="AB85" s="456">
        <v>2.5831336567120567E-3</v>
      </c>
      <c r="AC85" s="456">
        <v>9.2664092664092659E-3</v>
      </c>
      <c r="AD85" s="456">
        <v>8.1879325470318749E-3</v>
      </c>
      <c r="AE85" s="456">
        <v>3.0087054127158949E-3</v>
      </c>
      <c r="AF85" s="456">
        <v>1.728013958326343E-3</v>
      </c>
      <c r="AG85" s="456">
        <v>4.8543689320388345E-3</v>
      </c>
      <c r="AH85" s="456">
        <v>6.4998710343048749E-3</v>
      </c>
      <c r="AI85" s="456">
        <v>6.5346033353374895E-3</v>
      </c>
      <c r="AJ85" s="456">
        <v>8.1836049606038991E-3</v>
      </c>
      <c r="AK85" s="456">
        <v>8.0191404385722542E-3</v>
      </c>
      <c r="AL85" s="456">
        <v>2.4391993686778105E-3</v>
      </c>
      <c r="AM85" s="456">
        <v>2.3890676265409488E-3</v>
      </c>
      <c r="AN85" s="456">
        <v>6.2519043481204786E-3</v>
      </c>
      <c r="AO85" s="456">
        <v>4.2816816020309571E-3</v>
      </c>
      <c r="AP85" s="456">
        <v>3.5370979151928758E-3</v>
      </c>
      <c r="AQ85" s="456">
        <v>8.9059292355995658E-3</v>
      </c>
      <c r="AR85" s="456">
        <v>2.6621515488418112E-3</v>
      </c>
      <c r="AS85" s="456">
        <v>2.8183018907481229E-3</v>
      </c>
      <c r="AT85" s="456">
        <v>2.1297587365615863E-3</v>
      </c>
      <c r="AU85" s="456">
        <v>1.9417524630789998E-3</v>
      </c>
      <c r="AV85" s="456">
        <v>2.0158093814409638E-3</v>
      </c>
      <c r="AW85" s="456">
        <v>2.1186440677966102E-3</v>
      </c>
      <c r="AX85" s="456">
        <v>1.4768662743740626E-3</v>
      </c>
      <c r="AY85" s="456">
        <v>2.1628618368283925E-3</v>
      </c>
      <c r="AZ85" s="456">
        <v>2.3119553021974906E-3</v>
      </c>
      <c r="BA85" s="456">
        <v>5.5689623166883242E-4</v>
      </c>
      <c r="BB85" s="456">
        <v>4.4529066732180694E-3</v>
      </c>
      <c r="BC85" s="456">
        <v>2.1800664568645723E-3</v>
      </c>
      <c r="BD85" s="456">
        <v>0</v>
      </c>
      <c r="BE85" s="456">
        <v>0</v>
      </c>
      <c r="BF85" s="456">
        <v>2.234215194172925E-3</v>
      </c>
      <c r="BG85" s="456">
        <v>1.8223830099216962E-3</v>
      </c>
      <c r="BH85" s="456">
        <v>0</v>
      </c>
      <c r="BI85" s="456">
        <v>1.0229706407426107E-3</v>
      </c>
      <c r="BJ85" s="456">
        <v>2.4664504476510458E-3</v>
      </c>
      <c r="BK85" s="456">
        <v>2.810802876853075E-2</v>
      </c>
      <c r="BL85" s="456">
        <v>2.1341549594369224E-3</v>
      </c>
      <c r="BM85" s="456">
        <v>2.3003862709499463E-3</v>
      </c>
      <c r="BN85" s="456">
        <v>2.1506571586677524E-3</v>
      </c>
      <c r="BO85" s="456">
        <v>2.2817615198933577E-3</v>
      </c>
      <c r="BP85" s="456">
        <v>9.4652967800781319E-4</v>
      </c>
      <c r="BQ85" s="456">
        <v>2.7456976479391E-2</v>
      </c>
      <c r="BR85" s="456">
        <v>8.8811407331875077E-4</v>
      </c>
      <c r="BS85" s="456">
        <v>3.7350597609561752E-4</v>
      </c>
      <c r="BT85" s="456">
        <v>5.1821029357572782E-4</v>
      </c>
      <c r="BU85" s="456">
        <v>6.0442408489632163E-4</v>
      </c>
      <c r="BV85" s="456">
        <v>4.9170637805943365E-4</v>
      </c>
      <c r="BW85" s="456">
        <v>4.0342272331571013E-4</v>
      </c>
      <c r="BX85" s="456">
        <v>7.0959310748561597E-6</v>
      </c>
      <c r="BY85" s="456">
        <v>1.6342539630658605E-4</v>
      </c>
      <c r="BZ85" s="456">
        <v>2.0300050359740315E-4</v>
      </c>
      <c r="CA85" s="456">
        <v>1.2348597035371977E-3</v>
      </c>
      <c r="CB85" s="456">
        <v>0</v>
      </c>
      <c r="CC85" s="456">
        <v>0</v>
      </c>
      <c r="CD85" s="456">
        <v>0</v>
      </c>
      <c r="CE85" s="456">
        <v>0</v>
      </c>
      <c r="CF85" s="456">
        <v>1.3836042891732965E-3</v>
      </c>
      <c r="CG85" s="456">
        <v>1.687834929743871E-4</v>
      </c>
      <c r="CH85" s="456">
        <v>4.5958788880502932E-4</v>
      </c>
      <c r="CI85" s="456">
        <v>7.6959360492539911E-4</v>
      </c>
      <c r="CJ85" s="456">
        <v>1.121463077984817E-3</v>
      </c>
      <c r="CK85" s="456">
        <v>9.1767173571054013E-4</v>
      </c>
      <c r="CL85" s="456">
        <v>2.5412561962728244E-3</v>
      </c>
      <c r="CM85" s="456">
        <v>3.2533327934730896E-3</v>
      </c>
      <c r="CN85" s="456">
        <v>8.4932452159142179E-4</v>
      </c>
      <c r="CO85" s="456">
        <v>1.3302728363503574E-3</v>
      </c>
      <c r="CP85" s="456">
        <v>9.9047984028336465E-4</v>
      </c>
      <c r="CQ85" s="456">
        <v>6.0571390113403102E-4</v>
      </c>
      <c r="CR85" s="456">
        <v>8.4396044444703131E-4</v>
      </c>
      <c r="CS85" s="456">
        <v>5.1301184590989645E-4</v>
      </c>
      <c r="CT85" s="456">
        <v>1.493622879704912E-3</v>
      </c>
      <c r="CU85" s="456">
        <v>2.6005908542420838E-4</v>
      </c>
      <c r="CV85" s="456">
        <v>4.2026897214217097E-4</v>
      </c>
      <c r="CW85" s="456">
        <v>1.3841379015981611E-3</v>
      </c>
      <c r="CX85" s="456">
        <v>3.3976871458214514E-4</v>
      </c>
      <c r="CY85" s="456">
        <v>2.4155935856699554E-3</v>
      </c>
      <c r="CZ85" s="456">
        <v>2.6902657531050933E-3</v>
      </c>
      <c r="DA85" s="456">
        <v>5.7410407869053237E-4</v>
      </c>
      <c r="DB85" s="456">
        <v>3.1236882949542671E-4</v>
      </c>
      <c r="DC85" s="456">
        <v>8.6717733776557301E-4</v>
      </c>
      <c r="DD85" s="456">
        <v>2.2336385972749609E-4</v>
      </c>
      <c r="DE85" s="456">
        <v>7.5467129424109129E-3</v>
      </c>
      <c r="DF85" s="457">
        <v>1.1414077362079899E-4</v>
      </c>
      <c r="DG85" s="458">
        <v>1.9976905778076879E-3</v>
      </c>
      <c r="DH85" s="455">
        <v>1.586357326987904E-3</v>
      </c>
      <c r="DI85" s="456">
        <v>2.6465184782381536E-3</v>
      </c>
      <c r="DJ85" s="456">
        <v>2.3182689640196931E-6</v>
      </c>
      <c r="DK85" s="456">
        <v>0</v>
      </c>
      <c r="DL85" s="456">
        <v>1.5052171655517932E-4</v>
      </c>
      <c r="DM85" s="456">
        <v>8.1348094170403593E-4</v>
      </c>
      <c r="DN85" s="456">
        <v>-5.5704238501275904E-3</v>
      </c>
      <c r="DO85" s="458">
        <v>1.6636962125598119E-3</v>
      </c>
      <c r="DP85" s="458">
        <v>2.8804450485512998E-3</v>
      </c>
      <c r="DQ85" s="455">
        <v>8.0407256161700309E-4</v>
      </c>
      <c r="DR85" s="458">
        <v>8.0407256161700309E-4</v>
      </c>
      <c r="DS85" s="458">
        <v>5.857656029651455E-6</v>
      </c>
      <c r="DT85" s="456">
        <v>1.3056443375399518E-4</v>
      </c>
      <c r="DU85" s="458">
        <v>1.1080788478666777E-3</v>
      </c>
    </row>
    <row r="86" spans="1:125" s="444" customFormat="1">
      <c r="A86" s="445" t="s">
        <v>340</v>
      </c>
      <c r="B86" s="446" t="s">
        <v>576</v>
      </c>
      <c r="C86" s="440">
        <v>2.777970692409195E-5</v>
      </c>
      <c r="D86" s="441">
        <v>0</v>
      </c>
      <c r="E86" s="441">
        <v>0</v>
      </c>
      <c r="F86" s="441">
        <v>0</v>
      </c>
      <c r="G86" s="441">
        <v>6.9476609541454376E-4</v>
      </c>
      <c r="H86" s="441">
        <v>0</v>
      </c>
      <c r="I86" s="441">
        <v>1.4519641848834395E-3</v>
      </c>
      <c r="J86" s="441">
        <v>5.5708002491047792E-4</v>
      </c>
      <c r="K86" s="441">
        <v>8.7694624154077802E-4</v>
      </c>
      <c r="L86" s="441">
        <v>5.6514913657770805E-4</v>
      </c>
      <c r="M86" s="441">
        <v>0</v>
      </c>
      <c r="N86" s="441">
        <v>3.2451201505735749E-4</v>
      </c>
      <c r="O86" s="441">
        <v>1.6691836896908037E-3</v>
      </c>
      <c r="P86" s="441">
        <v>9.7566833280797341E-4</v>
      </c>
      <c r="Q86" s="441">
        <v>1.1536055060222118E-3</v>
      </c>
      <c r="R86" s="441">
        <v>3.6497706123813593E-3</v>
      </c>
      <c r="S86" s="441">
        <v>2.0512637568449781E-4</v>
      </c>
      <c r="T86" s="441">
        <v>2.3740168948441598E-3</v>
      </c>
      <c r="U86" s="441">
        <v>0</v>
      </c>
      <c r="V86" s="441">
        <v>2.6044132967137038E-3</v>
      </c>
      <c r="W86" s="441">
        <v>0</v>
      </c>
      <c r="X86" s="441">
        <v>5.4828855643455779E-4</v>
      </c>
      <c r="Y86" s="441">
        <v>3.9184952978056425E-4</v>
      </c>
      <c r="Z86" s="441">
        <v>1.8125323666494044E-3</v>
      </c>
      <c r="AA86" s="441">
        <v>7.6974393185200391E-4</v>
      </c>
      <c r="AB86" s="441">
        <v>1.8233884635614516E-3</v>
      </c>
      <c r="AC86" s="441">
        <v>0</v>
      </c>
      <c r="AD86" s="441">
        <v>0</v>
      </c>
      <c r="AE86" s="441">
        <v>2.2153861734584075E-3</v>
      </c>
      <c r="AF86" s="441">
        <v>2.2816494983726471E-3</v>
      </c>
      <c r="AG86" s="441">
        <v>0</v>
      </c>
      <c r="AH86" s="441">
        <v>7.6347691514057261E-3</v>
      </c>
      <c r="AI86" s="441">
        <v>2.5315654567893421E-4</v>
      </c>
      <c r="AJ86" s="441">
        <v>5.9311568364844415E-3</v>
      </c>
      <c r="AK86" s="441">
        <v>9.1683203134811987E-4</v>
      </c>
      <c r="AL86" s="441">
        <v>0</v>
      </c>
      <c r="AM86" s="441">
        <v>8.1069028127289527E-3</v>
      </c>
      <c r="AN86" s="441">
        <v>4.1754595826797421E-4</v>
      </c>
      <c r="AO86" s="441">
        <v>5.1152833298599926E-4</v>
      </c>
      <c r="AP86" s="441">
        <v>2.9129041654529564E-4</v>
      </c>
      <c r="AQ86" s="441">
        <v>2.2491245018717546E-3</v>
      </c>
      <c r="AR86" s="441">
        <v>6.1198886180271518E-5</v>
      </c>
      <c r="AS86" s="441">
        <v>1.0242925043951732E-3</v>
      </c>
      <c r="AT86" s="441">
        <v>4.8784217213547449E-4</v>
      </c>
      <c r="AU86" s="441">
        <v>5.5406685068402071E-4</v>
      </c>
      <c r="AV86" s="441">
        <v>4.3034132862222827E-4</v>
      </c>
      <c r="AW86" s="441">
        <v>7.0621468926553672E-4</v>
      </c>
      <c r="AX86" s="441">
        <v>3.2306449751932616E-4</v>
      </c>
      <c r="AY86" s="441">
        <v>6.3392318798090484E-3</v>
      </c>
      <c r="AZ86" s="441">
        <v>2.3799539875562405E-4</v>
      </c>
      <c r="BA86" s="441">
        <v>1.8563207722294413E-3</v>
      </c>
      <c r="BB86" s="441">
        <v>1.7197432668980132E-3</v>
      </c>
      <c r="BC86" s="441">
        <v>2.4613653545245168E-4</v>
      </c>
      <c r="BD86" s="441">
        <v>1.8628912071535022E-3</v>
      </c>
      <c r="BE86" s="441">
        <v>0</v>
      </c>
      <c r="BF86" s="441">
        <v>6.7932218741744343E-4</v>
      </c>
      <c r="BG86" s="441">
        <v>1.5143957741146493E-3</v>
      </c>
      <c r="BH86" s="441">
        <v>0</v>
      </c>
      <c r="BI86" s="441">
        <v>3.8938882454073566E-4</v>
      </c>
      <c r="BJ86" s="441">
        <v>1.3206191373249694E-3</v>
      </c>
      <c r="BK86" s="441">
        <v>2.2016732716864817E-4</v>
      </c>
      <c r="BL86" s="441">
        <v>0</v>
      </c>
      <c r="BM86" s="441">
        <v>0</v>
      </c>
      <c r="BN86" s="441">
        <v>2.1748218458437947E-5</v>
      </c>
      <c r="BO86" s="441">
        <v>0</v>
      </c>
      <c r="BP86" s="441">
        <v>0</v>
      </c>
      <c r="BQ86" s="441">
        <v>0</v>
      </c>
      <c r="BR86" s="441">
        <v>0</v>
      </c>
      <c r="BS86" s="441">
        <v>0</v>
      </c>
      <c r="BT86" s="441">
        <v>2.8190639970519593E-3</v>
      </c>
      <c r="BU86" s="441">
        <v>7.4851279863321566E-6</v>
      </c>
      <c r="BV86" s="441">
        <v>0</v>
      </c>
      <c r="BW86" s="441">
        <v>0</v>
      </c>
      <c r="BX86" s="441">
        <v>0</v>
      </c>
      <c r="BY86" s="441">
        <v>2.819088086288609E-3</v>
      </c>
      <c r="BZ86" s="441">
        <v>2.4301502594112203E-2</v>
      </c>
      <c r="CA86" s="441">
        <v>0.1277645662796475</v>
      </c>
      <c r="CB86" s="441">
        <v>0.13380281690140844</v>
      </c>
      <c r="CC86" s="441">
        <v>0.34</v>
      </c>
      <c r="CD86" s="441">
        <v>4.6594982078853049E-2</v>
      </c>
      <c r="CE86" s="441">
        <v>1.4903671392221011E-2</v>
      </c>
      <c r="CF86" s="441">
        <v>6.8804235032259038E-3</v>
      </c>
      <c r="CG86" s="441">
        <v>0</v>
      </c>
      <c r="CH86" s="441">
        <v>0</v>
      </c>
      <c r="CI86" s="441">
        <v>0</v>
      </c>
      <c r="CJ86" s="441">
        <v>0</v>
      </c>
      <c r="CK86" s="441">
        <v>0</v>
      </c>
      <c r="CL86" s="441">
        <v>2.4785091296981865E-3</v>
      </c>
      <c r="CM86" s="441">
        <v>1.6398254901762307E-4</v>
      </c>
      <c r="CN86" s="441">
        <v>0</v>
      </c>
      <c r="CO86" s="441">
        <v>4.0988798879142663E-5</v>
      </c>
      <c r="CP86" s="441">
        <v>0</v>
      </c>
      <c r="CQ86" s="441">
        <v>0</v>
      </c>
      <c r="CR86" s="441">
        <v>0</v>
      </c>
      <c r="CS86" s="441">
        <v>0</v>
      </c>
      <c r="CT86" s="441">
        <v>0</v>
      </c>
      <c r="CU86" s="441">
        <v>1.9140348687221736E-3</v>
      </c>
      <c r="CV86" s="441">
        <v>0</v>
      </c>
      <c r="CW86" s="441">
        <v>0</v>
      </c>
      <c r="CX86" s="441">
        <v>0</v>
      </c>
      <c r="CY86" s="441">
        <v>2.2669416727056507E-2</v>
      </c>
      <c r="CZ86" s="441">
        <v>3.2508945603955254E-3</v>
      </c>
      <c r="DA86" s="441">
        <v>0</v>
      </c>
      <c r="DB86" s="441">
        <v>2.0889665472506661E-3</v>
      </c>
      <c r="DC86" s="441">
        <v>0</v>
      </c>
      <c r="DD86" s="441">
        <v>0</v>
      </c>
      <c r="DE86" s="441">
        <v>0</v>
      </c>
      <c r="DF86" s="442">
        <v>1.4965123652504755E-2</v>
      </c>
      <c r="DG86" s="443">
        <v>3.28334351585995E-3</v>
      </c>
      <c r="DH86" s="440">
        <v>2.5495028469448456E-4</v>
      </c>
      <c r="DI86" s="441">
        <v>7.2078945074133972E-3</v>
      </c>
      <c r="DJ86" s="441">
        <v>0</v>
      </c>
      <c r="DK86" s="441">
        <v>0</v>
      </c>
      <c r="DL86" s="441">
        <v>0</v>
      </c>
      <c r="DM86" s="441">
        <v>0</v>
      </c>
      <c r="DN86" s="441">
        <v>0</v>
      </c>
      <c r="DO86" s="443">
        <v>4.0010413172100849E-3</v>
      </c>
      <c r="DP86" s="443">
        <v>5.4363776914300365E-3</v>
      </c>
      <c r="DQ86" s="440">
        <v>1.0970976934980847E-2</v>
      </c>
      <c r="DR86" s="443">
        <v>1.0970976934980847E-2</v>
      </c>
      <c r="DS86" s="443">
        <v>1.0002679877633565E-2</v>
      </c>
      <c r="DT86" s="441">
        <v>1.0153958944281526E-2</v>
      </c>
      <c r="DU86" s="443">
        <v>6.2309004359025607E-3</v>
      </c>
    </row>
    <row r="87" spans="1:125" s="444" customFormat="1">
      <c r="A87" s="445" t="s">
        <v>341</v>
      </c>
      <c r="B87" s="446" t="s">
        <v>577</v>
      </c>
      <c r="C87" s="440">
        <v>6.9449267310229878E-5</v>
      </c>
      <c r="D87" s="441">
        <v>1.1961722488038278E-4</v>
      </c>
      <c r="E87" s="441">
        <v>1.156737998843262E-4</v>
      </c>
      <c r="F87" s="441">
        <v>1.1195700850873264E-4</v>
      </c>
      <c r="G87" s="441">
        <v>0</v>
      </c>
      <c r="H87" s="441">
        <v>0</v>
      </c>
      <c r="I87" s="441">
        <v>5.6465273856578201E-4</v>
      </c>
      <c r="J87" s="441">
        <v>7.7845243655612638E-5</v>
      </c>
      <c r="K87" s="441">
        <v>1.6546155500769396E-4</v>
      </c>
      <c r="L87" s="441">
        <v>0</v>
      </c>
      <c r="M87" s="441">
        <v>0</v>
      </c>
      <c r="N87" s="441">
        <v>1.7848160828154663E-4</v>
      </c>
      <c r="O87" s="441">
        <v>2.5435180033383674E-4</v>
      </c>
      <c r="P87" s="441">
        <v>1.5010282043199591E-4</v>
      </c>
      <c r="Q87" s="441">
        <v>3.3239480681995933E-4</v>
      </c>
      <c r="R87" s="441">
        <v>9.2869481231077849E-5</v>
      </c>
      <c r="S87" s="441">
        <v>2.0512637568449781E-4</v>
      </c>
      <c r="T87" s="441">
        <v>2.7672589571803085E-4</v>
      </c>
      <c r="U87" s="441">
        <v>0</v>
      </c>
      <c r="V87" s="441">
        <v>1.4205890709347477E-4</v>
      </c>
      <c r="W87" s="441">
        <v>0</v>
      </c>
      <c r="X87" s="441">
        <v>7.832693663350827E-5</v>
      </c>
      <c r="Y87" s="441">
        <v>0</v>
      </c>
      <c r="Z87" s="441">
        <v>0</v>
      </c>
      <c r="AA87" s="441">
        <v>2.2065992713090777E-4</v>
      </c>
      <c r="AB87" s="441">
        <v>3.1558646484717434E-4</v>
      </c>
      <c r="AC87" s="441">
        <v>0</v>
      </c>
      <c r="AD87" s="441">
        <v>2.9242616239399553E-4</v>
      </c>
      <c r="AE87" s="441">
        <v>1.8778035184552217E-4</v>
      </c>
      <c r="AF87" s="441">
        <v>2.1809884910915008E-4</v>
      </c>
      <c r="AG87" s="441">
        <v>0</v>
      </c>
      <c r="AH87" s="441">
        <v>2.5793139025019347E-4</v>
      </c>
      <c r="AI87" s="441">
        <v>2.5315654567893421E-4</v>
      </c>
      <c r="AJ87" s="441">
        <v>1.391473744629781E-4</v>
      </c>
      <c r="AK87" s="441">
        <v>1.9466981487528573E-4</v>
      </c>
      <c r="AL87" s="441">
        <v>0</v>
      </c>
      <c r="AM87" s="441">
        <v>4.7781352530818972E-5</v>
      </c>
      <c r="AN87" s="441">
        <v>1.2413528489047882E-4</v>
      </c>
      <c r="AO87" s="441">
        <v>1.1367296288577761E-4</v>
      </c>
      <c r="AP87" s="441">
        <v>0</v>
      </c>
      <c r="AQ87" s="441">
        <v>9.056877188745321E-5</v>
      </c>
      <c r="AR87" s="441">
        <v>1.6319702981405738E-4</v>
      </c>
      <c r="AS87" s="441">
        <v>1.9767048330433169E-4</v>
      </c>
      <c r="AT87" s="441">
        <v>1.9295250091925484E-4</v>
      </c>
      <c r="AU87" s="441">
        <v>2.8710736808171982E-4</v>
      </c>
      <c r="AV87" s="441">
        <v>2.0384589250526601E-4</v>
      </c>
      <c r="AW87" s="441">
        <v>0</v>
      </c>
      <c r="AX87" s="441">
        <v>1.9037729318103149E-4</v>
      </c>
      <c r="AY87" s="441">
        <v>1.4935363067612942E-4</v>
      </c>
      <c r="AZ87" s="441">
        <v>3.173271983408321E-4</v>
      </c>
      <c r="BA87" s="441">
        <v>0</v>
      </c>
      <c r="BB87" s="441">
        <v>9.2129103583822128E-5</v>
      </c>
      <c r="BC87" s="441">
        <v>1.2306826772622584E-4</v>
      </c>
      <c r="BD87" s="441">
        <v>0</v>
      </c>
      <c r="BE87" s="441">
        <v>0</v>
      </c>
      <c r="BF87" s="441">
        <v>5.2836170132467827E-5</v>
      </c>
      <c r="BG87" s="441">
        <v>1.0666874996244058E-4</v>
      </c>
      <c r="BH87" s="441">
        <v>0</v>
      </c>
      <c r="BI87" s="441">
        <v>1.3529611700144206E-4</v>
      </c>
      <c r="BJ87" s="441">
        <v>2.1362956633198035E-4</v>
      </c>
      <c r="BK87" s="441">
        <v>8.8066930867459266E-4</v>
      </c>
      <c r="BL87" s="441">
        <v>2.523835098671857E-4</v>
      </c>
      <c r="BM87" s="441">
        <v>8.6735875789916014E-4</v>
      </c>
      <c r="BN87" s="441">
        <v>4.422137753215716E-4</v>
      </c>
      <c r="BO87" s="441">
        <v>4.7436621071467172E-4</v>
      </c>
      <c r="BP87" s="441">
        <v>6.969900356239352E-4</v>
      </c>
      <c r="BQ87" s="441">
        <v>4.0339633690100523E-3</v>
      </c>
      <c r="BR87" s="441">
        <v>6.9075539035902834E-4</v>
      </c>
      <c r="BS87" s="441">
        <v>1.4110225763612218E-3</v>
      </c>
      <c r="BT87" s="441">
        <v>1.3143348482987348E-3</v>
      </c>
      <c r="BU87" s="441">
        <v>6.7366151876989411E-3</v>
      </c>
      <c r="BV87" s="441">
        <v>3.7662616191786412E-4</v>
      </c>
      <c r="BW87" s="441">
        <v>4.4588827313841648E-4</v>
      </c>
      <c r="BX87" s="441">
        <v>0</v>
      </c>
      <c r="BY87" s="441">
        <v>1.2665468213760417E-3</v>
      </c>
      <c r="BZ87" s="441">
        <v>3.1230846707292793E-4</v>
      </c>
      <c r="CA87" s="441">
        <v>0</v>
      </c>
      <c r="CB87" s="441">
        <v>7.0422535211267607E-3</v>
      </c>
      <c r="CC87" s="441">
        <v>0</v>
      </c>
      <c r="CD87" s="441">
        <v>2.7190705722407614E-3</v>
      </c>
      <c r="CE87" s="441">
        <v>8.178844056706652E-4</v>
      </c>
      <c r="CF87" s="441">
        <v>5.1885160843998619E-4</v>
      </c>
      <c r="CG87" s="441">
        <v>1.6582978184733532E-2</v>
      </c>
      <c r="CH87" s="441">
        <v>2.7828257487277006E-3</v>
      </c>
      <c r="CI87" s="441">
        <v>2.954246418907177E-3</v>
      </c>
      <c r="CJ87" s="441">
        <v>9.0579710144927537E-4</v>
      </c>
      <c r="CK87" s="441">
        <v>2.1412340499912604E-3</v>
      </c>
      <c r="CL87" s="441">
        <v>2.3843885298362303E-3</v>
      </c>
      <c r="CM87" s="441">
        <v>4.0327560202852485E-3</v>
      </c>
      <c r="CN87" s="441">
        <v>1.1731294954481514E-3</v>
      </c>
      <c r="CO87" s="441">
        <v>7.6723578992867946E-3</v>
      </c>
      <c r="CP87" s="441">
        <v>3.4941536328630783E-4</v>
      </c>
      <c r="CQ87" s="441">
        <v>5.3841235656358309E-3</v>
      </c>
      <c r="CR87" s="441">
        <v>4.9240726620840584E-3</v>
      </c>
      <c r="CS87" s="441">
        <v>1.513125848542321E-3</v>
      </c>
      <c r="CT87" s="441">
        <v>5.5199106423877188E-3</v>
      </c>
      <c r="CU87" s="441">
        <v>1.5291474222943453E-3</v>
      </c>
      <c r="CV87" s="441">
        <v>1.8011527377521613E-4</v>
      </c>
      <c r="CW87" s="441">
        <v>1.2195047591173225E-3</v>
      </c>
      <c r="CX87" s="441">
        <v>1.1608764414889959E-3</v>
      </c>
      <c r="CY87" s="441">
        <v>1.393611684040359E-3</v>
      </c>
      <c r="CZ87" s="441">
        <v>6.3964360563337891E-4</v>
      </c>
      <c r="DA87" s="441">
        <v>1.7223122360715971E-3</v>
      </c>
      <c r="DB87" s="441">
        <v>5.7593002938219307E-4</v>
      </c>
      <c r="DC87" s="441">
        <v>1.8788842318254082E-3</v>
      </c>
      <c r="DD87" s="441">
        <v>1.9953838135656318E-3</v>
      </c>
      <c r="DE87" s="441">
        <v>0</v>
      </c>
      <c r="DF87" s="442">
        <v>2.1559923906150919E-4</v>
      </c>
      <c r="DG87" s="443">
        <v>1.1225383281268835E-3</v>
      </c>
      <c r="DH87" s="440">
        <v>1.338488994646044E-3</v>
      </c>
      <c r="DI87" s="441">
        <v>7.1582867988398977E-4</v>
      </c>
      <c r="DJ87" s="441">
        <v>0</v>
      </c>
      <c r="DK87" s="441">
        <v>0</v>
      </c>
      <c r="DL87" s="441">
        <v>0</v>
      </c>
      <c r="DM87" s="441">
        <v>0</v>
      </c>
      <c r="DN87" s="441">
        <v>0</v>
      </c>
      <c r="DO87" s="443">
        <v>4.1905526215184173E-4</v>
      </c>
      <c r="DP87" s="443">
        <v>1.3326357279139004E-3</v>
      </c>
      <c r="DQ87" s="440">
        <v>8.8316166603834772E-5</v>
      </c>
      <c r="DR87" s="443">
        <v>8.8316166603834772E-5</v>
      </c>
      <c r="DS87" s="443">
        <v>1.203260176090903E-3</v>
      </c>
      <c r="DT87" s="441">
        <v>1.0290701505815678E-3</v>
      </c>
      <c r="DU87" s="443">
        <v>6.4012879895955369E-4</v>
      </c>
    </row>
    <row r="88" spans="1:125" s="444" customFormat="1">
      <c r="A88" s="445" t="s">
        <v>342</v>
      </c>
      <c r="B88" s="446" t="s">
        <v>578</v>
      </c>
      <c r="C88" s="440">
        <v>1.8056809500659768E-4</v>
      </c>
      <c r="D88" s="441">
        <v>1.4354066985645933E-4</v>
      </c>
      <c r="E88" s="441">
        <v>8.0971659919028337E-4</v>
      </c>
      <c r="F88" s="441">
        <v>1.2875055978504254E-3</v>
      </c>
      <c r="G88" s="441">
        <v>1.1579434923575729E-3</v>
      </c>
      <c r="H88" s="441">
        <v>0</v>
      </c>
      <c r="I88" s="441">
        <v>2.0166169234492218E-3</v>
      </c>
      <c r="J88" s="441">
        <v>9.1954694068192432E-4</v>
      </c>
      <c r="K88" s="441">
        <v>4.7983850952231248E-4</v>
      </c>
      <c r="L88" s="441">
        <v>3.1397174254317112E-4</v>
      </c>
      <c r="M88" s="441">
        <v>0</v>
      </c>
      <c r="N88" s="441">
        <v>9.4108484366633679E-4</v>
      </c>
      <c r="O88" s="441">
        <v>1.3671409267943726E-3</v>
      </c>
      <c r="P88" s="441">
        <v>9.1562720463517515E-4</v>
      </c>
      <c r="Q88" s="441">
        <v>1.5348819020804005E-3</v>
      </c>
      <c r="R88" s="441">
        <v>5.2006909489403595E-4</v>
      </c>
      <c r="S88" s="441">
        <v>9.9887626420277196E-4</v>
      </c>
      <c r="T88" s="441">
        <v>1.7040489367899797E-3</v>
      </c>
      <c r="U88" s="441">
        <v>0</v>
      </c>
      <c r="V88" s="441">
        <v>7.1029453546737377E-4</v>
      </c>
      <c r="W88" s="441">
        <v>0</v>
      </c>
      <c r="X88" s="441">
        <v>3.1330774653403308E-4</v>
      </c>
      <c r="Y88" s="441">
        <v>3.9184952978056425E-4</v>
      </c>
      <c r="Z88" s="441">
        <v>1.5535991714137752E-3</v>
      </c>
      <c r="AA88" s="441">
        <v>7.0149330322779287E-3</v>
      </c>
      <c r="AB88" s="441">
        <v>1.6013090994097365E-3</v>
      </c>
      <c r="AC88" s="441">
        <v>0</v>
      </c>
      <c r="AD88" s="441">
        <v>1.6570815868993079E-3</v>
      </c>
      <c r="AE88" s="441">
        <v>9.2624240966499146E-4</v>
      </c>
      <c r="AF88" s="441">
        <v>1.2918162601080428E-3</v>
      </c>
      <c r="AG88" s="441">
        <v>0</v>
      </c>
      <c r="AH88" s="441">
        <v>2.3729687903017798E-3</v>
      </c>
      <c r="AI88" s="441">
        <v>1.7879181038574729E-3</v>
      </c>
      <c r="AJ88" s="441">
        <v>8.0879411406606025E-4</v>
      </c>
      <c r="AK88" s="441">
        <v>1.0675441460902765E-3</v>
      </c>
      <c r="AL88" s="441">
        <v>1.4348231580457708E-4</v>
      </c>
      <c r="AM88" s="441">
        <v>2.2297964514382188E-4</v>
      </c>
      <c r="AN88" s="441">
        <v>6.2067642445239415E-4</v>
      </c>
      <c r="AO88" s="441">
        <v>6.0625580205748064E-4</v>
      </c>
      <c r="AP88" s="441">
        <v>1.2483874994798387E-4</v>
      </c>
      <c r="AQ88" s="441">
        <v>9.358773095036831E-4</v>
      </c>
      <c r="AR88" s="441">
        <v>8.7718403525055848E-4</v>
      </c>
      <c r="AS88" s="441">
        <v>1.0931776728194101E-3</v>
      </c>
      <c r="AT88" s="441">
        <v>1.121308873266613E-3</v>
      </c>
      <c r="AU88" s="441">
        <v>1.5211653536961296E-3</v>
      </c>
      <c r="AV88" s="441">
        <v>1.1777762678082037E-3</v>
      </c>
      <c r="AW88" s="441">
        <v>7.0621468926553672E-4</v>
      </c>
      <c r="AX88" s="441">
        <v>1.1307257413176416E-3</v>
      </c>
      <c r="AY88" s="441">
        <v>8.7952693620387326E-4</v>
      </c>
      <c r="AZ88" s="441">
        <v>1.3826399356279113E-3</v>
      </c>
      <c r="BA88" s="441">
        <v>3.7126415444588826E-4</v>
      </c>
      <c r="BB88" s="441">
        <v>4.9135521911371802E-4</v>
      </c>
      <c r="BC88" s="441">
        <v>6.8566606304611545E-4</v>
      </c>
      <c r="BD88" s="441">
        <v>0</v>
      </c>
      <c r="BE88" s="441">
        <v>0</v>
      </c>
      <c r="BF88" s="441">
        <v>5.1326565271540175E-4</v>
      </c>
      <c r="BG88" s="441">
        <v>6.430172532947122E-4</v>
      </c>
      <c r="BH88" s="441">
        <v>0</v>
      </c>
      <c r="BI88" s="441">
        <v>7.1277954322710943E-4</v>
      </c>
      <c r="BJ88" s="441">
        <v>1.4565652249907751E-3</v>
      </c>
      <c r="BK88" s="441">
        <v>2.2016732716864817E-4</v>
      </c>
      <c r="BL88" s="441">
        <v>4.605494288056405E-3</v>
      </c>
      <c r="BM88" s="441">
        <v>4.6277091492880652E-3</v>
      </c>
      <c r="BN88" s="441">
        <v>4.1007474137743551E-3</v>
      </c>
      <c r="BO88" s="441">
        <v>4.7016296580960504E-3</v>
      </c>
      <c r="BP88" s="441">
        <v>1.9791075085617911E-4</v>
      </c>
      <c r="BQ88" s="441">
        <v>1.1060867302124338E-3</v>
      </c>
      <c r="BR88" s="441">
        <v>1.1348124270184037E-3</v>
      </c>
      <c r="BS88" s="441">
        <v>4.6791998671978753E-3</v>
      </c>
      <c r="BT88" s="441">
        <v>9.8797752118904309E-3</v>
      </c>
      <c r="BU88" s="441">
        <v>1.0241526367298973E-2</v>
      </c>
      <c r="BV88" s="441">
        <v>3.7191833489389082E-3</v>
      </c>
      <c r="BW88" s="441">
        <v>2.6540968639191457E-3</v>
      </c>
      <c r="BX88" s="441">
        <v>0</v>
      </c>
      <c r="BY88" s="441">
        <v>4.4533420493544701E-3</v>
      </c>
      <c r="BZ88" s="441">
        <v>2.3188903680164898E-3</v>
      </c>
      <c r="CA88" s="441">
        <v>0</v>
      </c>
      <c r="CB88" s="441">
        <v>2.1126760563380281E-2</v>
      </c>
      <c r="CC88" s="441">
        <v>0</v>
      </c>
      <c r="CD88" s="441">
        <v>4.82017055988135E-3</v>
      </c>
      <c r="CE88" s="441">
        <v>1.4540167211922936E-3</v>
      </c>
      <c r="CF88" s="441">
        <v>1.3836042891732965E-3</v>
      </c>
      <c r="CG88" s="441">
        <v>2.6583400143465967E-3</v>
      </c>
      <c r="CH88" s="441">
        <v>0.22816641297977391</v>
      </c>
      <c r="CI88" s="441">
        <v>4.8335443509346841E-2</v>
      </c>
      <c r="CJ88" s="441">
        <v>1.3270646422820337E-2</v>
      </c>
      <c r="CK88" s="441">
        <v>3.312357979374235E-2</v>
      </c>
      <c r="CL88" s="441">
        <v>6.3688272573257203E-3</v>
      </c>
      <c r="CM88" s="441">
        <v>6.4135396949114801E-3</v>
      </c>
      <c r="CN88" s="441">
        <v>6.8742203466305707E-4</v>
      </c>
      <c r="CO88" s="441">
        <v>1.6492402167189585E-2</v>
      </c>
      <c r="CP88" s="441">
        <v>1.8428842547519786E-3</v>
      </c>
      <c r="CQ88" s="441">
        <v>6.1580913281959818E-3</v>
      </c>
      <c r="CR88" s="441">
        <v>9.5862265655466249E-3</v>
      </c>
      <c r="CS88" s="441">
        <v>2.3007803998383236E-3</v>
      </c>
      <c r="CT88" s="441">
        <v>1.1299581785593683E-2</v>
      </c>
      <c r="CU88" s="441">
        <v>3.2767444763450258E-3</v>
      </c>
      <c r="CV88" s="441">
        <v>4.3227665706051877E-3</v>
      </c>
      <c r="CW88" s="441">
        <v>2.6890079938536962E-3</v>
      </c>
      <c r="CX88" s="441">
        <v>2.8900565067731276E-3</v>
      </c>
      <c r="CY88" s="441">
        <v>5.7045171600052028E-3</v>
      </c>
      <c r="CZ88" s="441">
        <v>5.5122228367817652E-3</v>
      </c>
      <c r="DA88" s="441">
        <v>7.2719849967467437E-3</v>
      </c>
      <c r="DB88" s="441">
        <v>1.8254053473639E-3</v>
      </c>
      <c r="DC88" s="441">
        <v>5.7811822517704874E-3</v>
      </c>
      <c r="DD88" s="441">
        <v>3.6333854515672699E-3</v>
      </c>
      <c r="DE88" s="441">
        <v>0</v>
      </c>
      <c r="DF88" s="442">
        <v>1.3329105897273303E-2</v>
      </c>
      <c r="DG88" s="443">
        <v>7.2444335318887412E-3</v>
      </c>
      <c r="DH88" s="440">
        <v>1.0686666100110478E-2</v>
      </c>
      <c r="DI88" s="441">
        <v>2.1223655404168779E-2</v>
      </c>
      <c r="DJ88" s="441">
        <v>0</v>
      </c>
      <c r="DK88" s="441">
        <v>0</v>
      </c>
      <c r="DL88" s="441">
        <v>0</v>
      </c>
      <c r="DM88" s="441">
        <v>0</v>
      </c>
      <c r="DN88" s="441">
        <v>0</v>
      </c>
      <c r="DO88" s="443">
        <v>1.1945299007635E-2</v>
      </c>
      <c r="DP88" s="443">
        <v>1.3723026812407627E-2</v>
      </c>
      <c r="DQ88" s="440">
        <v>1.7623688768556281E-3</v>
      </c>
      <c r="DR88" s="443">
        <v>1.7623688768556281E-3</v>
      </c>
      <c r="DS88" s="443">
        <v>6.9952616444100141E-3</v>
      </c>
      <c r="DT88" s="441">
        <v>6.1777159049721574E-3</v>
      </c>
      <c r="DU88" s="443">
        <v>9.8550877365293447E-3</v>
      </c>
    </row>
    <row r="89" spans="1:125" s="444" customFormat="1">
      <c r="A89" s="447" t="s">
        <v>343</v>
      </c>
      <c r="B89" s="448" t="s">
        <v>579</v>
      </c>
      <c r="C89" s="449">
        <v>2.777970692409195E-5</v>
      </c>
      <c r="D89" s="450">
        <v>0</v>
      </c>
      <c r="E89" s="450">
        <v>0</v>
      </c>
      <c r="F89" s="450">
        <v>0</v>
      </c>
      <c r="G89" s="450">
        <v>0</v>
      </c>
      <c r="H89" s="450">
        <v>0</v>
      </c>
      <c r="I89" s="450">
        <v>0</v>
      </c>
      <c r="J89" s="450">
        <v>7.2979915927136848E-6</v>
      </c>
      <c r="K89" s="450">
        <v>0</v>
      </c>
      <c r="L89" s="450">
        <v>0</v>
      </c>
      <c r="M89" s="450">
        <v>0</v>
      </c>
      <c r="N89" s="450">
        <v>1.6225600752867874E-5</v>
      </c>
      <c r="O89" s="450">
        <v>1.5896987520864796E-5</v>
      </c>
      <c r="P89" s="450">
        <v>0</v>
      </c>
      <c r="Q89" s="450">
        <v>2.9328953542937587E-5</v>
      </c>
      <c r="R89" s="450">
        <v>9.2869481231077842E-6</v>
      </c>
      <c r="S89" s="450">
        <v>8.9185380732390342E-6</v>
      </c>
      <c r="T89" s="450">
        <v>2.9129041654529566E-5</v>
      </c>
      <c r="U89" s="450">
        <v>0</v>
      </c>
      <c r="V89" s="450">
        <v>0</v>
      </c>
      <c r="W89" s="450">
        <v>0</v>
      </c>
      <c r="X89" s="450">
        <v>0</v>
      </c>
      <c r="Y89" s="450">
        <v>0</v>
      </c>
      <c r="Z89" s="450">
        <v>0</v>
      </c>
      <c r="AA89" s="450">
        <v>5.1316262123466931E-6</v>
      </c>
      <c r="AB89" s="450">
        <v>0</v>
      </c>
      <c r="AC89" s="450">
        <v>0</v>
      </c>
      <c r="AD89" s="450">
        <v>0</v>
      </c>
      <c r="AE89" s="450">
        <v>0</v>
      </c>
      <c r="AF89" s="450">
        <v>1.6776834546857699E-5</v>
      </c>
      <c r="AG89" s="450">
        <v>0</v>
      </c>
      <c r="AH89" s="450">
        <v>0</v>
      </c>
      <c r="AI89" s="450">
        <v>1.5822284104933388E-5</v>
      </c>
      <c r="AJ89" s="450">
        <v>1.7393421807872262E-5</v>
      </c>
      <c r="AK89" s="450">
        <v>1.8839014342769587E-5</v>
      </c>
      <c r="AL89" s="450">
        <v>0</v>
      </c>
      <c r="AM89" s="450">
        <v>0</v>
      </c>
      <c r="AN89" s="450">
        <v>0</v>
      </c>
      <c r="AO89" s="450">
        <v>0</v>
      </c>
      <c r="AP89" s="450">
        <v>0</v>
      </c>
      <c r="AQ89" s="450">
        <v>1.5094795314575534E-5</v>
      </c>
      <c r="AR89" s="450">
        <v>2.0399628726757173E-5</v>
      </c>
      <c r="AS89" s="450">
        <v>0</v>
      </c>
      <c r="AT89" s="450">
        <v>1.0921839674674801E-5</v>
      </c>
      <c r="AU89" s="450">
        <v>1.762939979449157E-5</v>
      </c>
      <c r="AV89" s="450">
        <v>0</v>
      </c>
      <c r="AW89" s="450">
        <v>0</v>
      </c>
      <c r="AX89" s="450">
        <v>0</v>
      </c>
      <c r="AY89" s="450">
        <v>0</v>
      </c>
      <c r="AZ89" s="450">
        <v>3.3999342679374864E-5</v>
      </c>
      <c r="BA89" s="450">
        <v>0</v>
      </c>
      <c r="BB89" s="450">
        <v>0</v>
      </c>
      <c r="BC89" s="450">
        <v>0</v>
      </c>
      <c r="BD89" s="450">
        <v>0</v>
      </c>
      <c r="BE89" s="450">
        <v>0</v>
      </c>
      <c r="BF89" s="450">
        <v>7.548024304638261E-6</v>
      </c>
      <c r="BG89" s="450">
        <v>1.5023767600343743E-6</v>
      </c>
      <c r="BH89" s="450">
        <v>0</v>
      </c>
      <c r="BI89" s="450">
        <v>9.8997158781542969E-6</v>
      </c>
      <c r="BJ89" s="450">
        <v>0</v>
      </c>
      <c r="BK89" s="450">
        <v>0</v>
      </c>
      <c r="BL89" s="450">
        <v>8.0762723157499432E-6</v>
      </c>
      <c r="BM89" s="450">
        <v>5.3873214776345352E-6</v>
      </c>
      <c r="BN89" s="450">
        <v>7.2494061528126484E-6</v>
      </c>
      <c r="BO89" s="450">
        <v>4.8037084629333842E-5</v>
      </c>
      <c r="BP89" s="450">
        <v>4.3024076273082416E-6</v>
      </c>
      <c r="BQ89" s="450">
        <v>0</v>
      </c>
      <c r="BR89" s="450">
        <v>0</v>
      </c>
      <c r="BS89" s="450">
        <v>1.8675298804780876E-4</v>
      </c>
      <c r="BT89" s="450">
        <v>9.2126274413462716E-5</v>
      </c>
      <c r="BU89" s="450">
        <v>2.7320717150112372E-4</v>
      </c>
      <c r="BV89" s="450">
        <v>5.7540108070784792E-5</v>
      </c>
      <c r="BW89" s="450">
        <v>0</v>
      </c>
      <c r="BX89" s="450">
        <v>0</v>
      </c>
      <c r="BY89" s="450">
        <v>3.2685079261317209E-4</v>
      </c>
      <c r="BZ89" s="450">
        <v>1.1711567515234798E-5</v>
      </c>
      <c r="CA89" s="450">
        <v>0</v>
      </c>
      <c r="CB89" s="450">
        <v>0</v>
      </c>
      <c r="CC89" s="450">
        <v>0</v>
      </c>
      <c r="CD89" s="450">
        <v>0</v>
      </c>
      <c r="CE89" s="450">
        <v>0</v>
      </c>
      <c r="CF89" s="450">
        <v>1.5039177056231482E-4</v>
      </c>
      <c r="CG89" s="450">
        <v>4.2195873243596775E-5</v>
      </c>
      <c r="CH89" s="450">
        <v>4.2164026495874247E-6</v>
      </c>
      <c r="CI89" s="450">
        <v>1.8470246518209579E-2</v>
      </c>
      <c r="CJ89" s="450">
        <v>1.4377731769036117E-5</v>
      </c>
      <c r="CK89" s="450">
        <v>0</v>
      </c>
      <c r="CL89" s="450">
        <v>0</v>
      </c>
      <c r="CM89" s="450">
        <v>6.0734277413934467E-6</v>
      </c>
      <c r="CN89" s="450">
        <v>9.2894869549061765E-5</v>
      </c>
      <c r="CO89" s="450">
        <v>2.6083781104908968E-5</v>
      </c>
      <c r="CP89" s="450">
        <v>2.5360792496586859E-5</v>
      </c>
      <c r="CQ89" s="450">
        <v>3.3650772285223949E-5</v>
      </c>
      <c r="CR89" s="450">
        <v>4.6563334866043106E-5</v>
      </c>
      <c r="CS89" s="450">
        <v>6.7365191887158116E-5</v>
      </c>
      <c r="CT89" s="450">
        <v>3.5067667610463155E-4</v>
      </c>
      <c r="CU89" s="450">
        <v>9.0500561727624516E-4</v>
      </c>
      <c r="CV89" s="450">
        <v>0.27113352545629205</v>
      </c>
      <c r="CW89" s="450">
        <v>3.6585142773519674E-5</v>
      </c>
      <c r="CX89" s="450">
        <v>3.2358925198299542E-5</v>
      </c>
      <c r="CY89" s="450">
        <v>3.6419718676254714E-3</v>
      </c>
      <c r="CZ89" s="450">
        <v>2.8106692553419646E-3</v>
      </c>
      <c r="DA89" s="450">
        <v>3.7890869193575138E-3</v>
      </c>
      <c r="DB89" s="450">
        <v>1.0835293773122615E-3</v>
      </c>
      <c r="DC89" s="450">
        <v>1.4452955629426219E-4</v>
      </c>
      <c r="DD89" s="450">
        <v>8.9345543890998434E-5</v>
      </c>
      <c r="DE89" s="450">
        <v>0</v>
      </c>
      <c r="DF89" s="451">
        <v>6.1001902346227016E-3</v>
      </c>
      <c r="DG89" s="452">
        <v>5.1032894801734659E-4</v>
      </c>
      <c r="DH89" s="449">
        <v>7.7193280643607831E-4</v>
      </c>
      <c r="DI89" s="450">
        <v>5.6147482239912588E-3</v>
      </c>
      <c r="DJ89" s="450">
        <v>0</v>
      </c>
      <c r="DK89" s="450">
        <v>0</v>
      </c>
      <c r="DL89" s="450">
        <v>2.2081121538690984E-3</v>
      </c>
      <c r="DM89" s="450">
        <v>6.0678251121076235E-4</v>
      </c>
      <c r="DN89" s="450">
        <v>0</v>
      </c>
      <c r="DO89" s="452">
        <v>3.4147151138250076E-3</v>
      </c>
      <c r="DP89" s="452">
        <v>2.3931897687682019E-3</v>
      </c>
      <c r="DQ89" s="449">
        <v>0</v>
      </c>
      <c r="DR89" s="452">
        <v>0</v>
      </c>
      <c r="DS89" s="452">
        <v>1.7338661847768307E-3</v>
      </c>
      <c r="DT89" s="450">
        <v>1.4629806583412962E-3</v>
      </c>
      <c r="DU89" s="452">
        <v>2.7073932973133694E-3</v>
      </c>
    </row>
    <row r="90" spans="1:125" s="444" customFormat="1">
      <c r="A90" s="453" t="s">
        <v>344</v>
      </c>
      <c r="B90" s="454" t="s">
        <v>580</v>
      </c>
      <c r="C90" s="455">
        <v>2.8335301062573791E-3</v>
      </c>
      <c r="D90" s="456">
        <v>1.8660287081339712E-3</v>
      </c>
      <c r="E90" s="456">
        <v>7.7501445922498555E-3</v>
      </c>
      <c r="F90" s="456">
        <v>0</v>
      </c>
      <c r="G90" s="456">
        <v>1.1579434923575729E-3</v>
      </c>
      <c r="H90" s="456">
        <v>0</v>
      </c>
      <c r="I90" s="456">
        <v>3.1459224005807858E-3</v>
      </c>
      <c r="J90" s="456">
        <v>1.8609878561419897E-3</v>
      </c>
      <c r="K90" s="456">
        <v>2.9783079901384915E-3</v>
      </c>
      <c r="L90" s="456">
        <v>5.0235478806907375E-4</v>
      </c>
      <c r="M90" s="456">
        <v>0</v>
      </c>
      <c r="N90" s="456">
        <v>1.2980480602294299E-3</v>
      </c>
      <c r="O90" s="456">
        <v>1.7486686272951276E-3</v>
      </c>
      <c r="P90" s="456">
        <v>1.7261824349679531E-3</v>
      </c>
      <c r="Q90" s="456">
        <v>1.1829344595651495E-3</v>
      </c>
      <c r="R90" s="456">
        <v>3.4175969093036647E-3</v>
      </c>
      <c r="S90" s="456">
        <v>1.4358846297914845E-3</v>
      </c>
      <c r="T90" s="456">
        <v>1.6457908534809205E-3</v>
      </c>
      <c r="U90" s="456">
        <v>0</v>
      </c>
      <c r="V90" s="456">
        <v>2.6044132967137038E-3</v>
      </c>
      <c r="W90" s="456">
        <v>0</v>
      </c>
      <c r="X90" s="456">
        <v>7.2844051069162682E-3</v>
      </c>
      <c r="Y90" s="456">
        <v>4.7021943573667714E-3</v>
      </c>
      <c r="Z90" s="456">
        <v>5.1786639047125837E-4</v>
      </c>
      <c r="AA90" s="456">
        <v>8.3491558474880698E-3</v>
      </c>
      <c r="AB90" s="456">
        <v>4.990941499620127E-3</v>
      </c>
      <c r="AC90" s="456">
        <v>0</v>
      </c>
      <c r="AD90" s="456">
        <v>8.7727848718198659E-4</v>
      </c>
      <c r="AE90" s="456">
        <v>1.970638748581098E-3</v>
      </c>
      <c r="AF90" s="456">
        <v>1.8957823037949199E-3</v>
      </c>
      <c r="AG90" s="456">
        <v>0</v>
      </c>
      <c r="AH90" s="456">
        <v>2.1666236781016251E-3</v>
      </c>
      <c r="AI90" s="456">
        <v>2.7056105819436094E-3</v>
      </c>
      <c r="AJ90" s="456">
        <v>6.4094759362009288E-3</v>
      </c>
      <c r="AK90" s="456">
        <v>4.2952952701514656E-3</v>
      </c>
      <c r="AL90" s="456">
        <v>3.1566109477006959E-3</v>
      </c>
      <c r="AM90" s="456">
        <v>2.1183066288663079E-3</v>
      </c>
      <c r="AN90" s="456">
        <v>4.2657397898728175E-3</v>
      </c>
      <c r="AO90" s="456">
        <v>3.5806983309019948E-3</v>
      </c>
      <c r="AP90" s="456">
        <v>8.3225833298655901E-4</v>
      </c>
      <c r="AQ90" s="456">
        <v>1.811375437749064E-3</v>
      </c>
      <c r="AR90" s="456">
        <v>9.6082251303026278E-3</v>
      </c>
      <c r="AS90" s="456">
        <v>2.4978361072092821E-3</v>
      </c>
      <c r="AT90" s="456">
        <v>4.0374400664047851E-3</v>
      </c>
      <c r="AU90" s="456">
        <v>5.0621562267040071E-3</v>
      </c>
      <c r="AV90" s="456">
        <v>3.850422413988358E-3</v>
      </c>
      <c r="AW90" s="456">
        <v>4.9435028248587575E-3</v>
      </c>
      <c r="AX90" s="456">
        <v>3.7094727125879775E-3</v>
      </c>
      <c r="AY90" s="456">
        <v>8.4523091730787318E-3</v>
      </c>
      <c r="AZ90" s="456">
        <v>1.3599737071749946E-3</v>
      </c>
      <c r="BA90" s="456">
        <v>5.9402264711342122E-3</v>
      </c>
      <c r="BB90" s="456">
        <v>4.0536805576881739E-3</v>
      </c>
      <c r="BC90" s="456">
        <v>6.6105240950087027E-3</v>
      </c>
      <c r="BD90" s="456">
        <v>3.7630402384500744E-2</v>
      </c>
      <c r="BE90" s="456">
        <v>0</v>
      </c>
      <c r="BF90" s="456">
        <v>9.4350303807978265E-4</v>
      </c>
      <c r="BG90" s="456">
        <v>1.4603102107534119E-3</v>
      </c>
      <c r="BH90" s="456">
        <v>1.1778563015312131E-3</v>
      </c>
      <c r="BI90" s="456">
        <v>1.9106451644837793E-3</v>
      </c>
      <c r="BJ90" s="456">
        <v>3.4763356703113165E-3</v>
      </c>
      <c r="BK90" s="456">
        <v>0</v>
      </c>
      <c r="BL90" s="456">
        <v>1.7808180456228622E-3</v>
      </c>
      <c r="BM90" s="456">
        <v>1.9502103749037016E-3</v>
      </c>
      <c r="BN90" s="456">
        <v>1.8389326940968086E-3</v>
      </c>
      <c r="BO90" s="456">
        <v>2.6960813748213622E-3</v>
      </c>
      <c r="BP90" s="456">
        <v>1.2636171201404306E-2</v>
      </c>
      <c r="BQ90" s="456">
        <v>1.3175444874589284E-2</v>
      </c>
      <c r="BR90" s="456">
        <v>3.3485189875499567E-2</v>
      </c>
      <c r="BS90" s="456">
        <v>2.6560424966799467E-3</v>
      </c>
      <c r="BT90" s="456">
        <v>1.3956362854686157E-2</v>
      </c>
      <c r="BU90" s="456">
        <v>3.499110205410625E-2</v>
      </c>
      <c r="BV90" s="456">
        <v>3.7401070246010117E-3</v>
      </c>
      <c r="BW90" s="456">
        <v>3.0150540374121494E-3</v>
      </c>
      <c r="BX90" s="456">
        <v>0</v>
      </c>
      <c r="BY90" s="456">
        <v>4.9027618891975809E-4</v>
      </c>
      <c r="BZ90" s="456">
        <v>2.7717376452722352E-3</v>
      </c>
      <c r="CA90" s="456">
        <v>0</v>
      </c>
      <c r="CB90" s="456">
        <v>0</v>
      </c>
      <c r="CC90" s="456">
        <v>0</v>
      </c>
      <c r="CD90" s="456">
        <v>3.3370411568409346E-3</v>
      </c>
      <c r="CE90" s="456">
        <v>9.0876045074518349E-3</v>
      </c>
      <c r="CF90" s="456">
        <v>1.4422570796925991E-2</v>
      </c>
      <c r="CG90" s="456">
        <v>1.898814295961855E-3</v>
      </c>
      <c r="CH90" s="456">
        <v>1.7670943504420899E-2</v>
      </c>
      <c r="CI90" s="456">
        <v>3.276979220972667E-3</v>
      </c>
      <c r="CJ90" s="456">
        <v>2.6052449965493444E-2</v>
      </c>
      <c r="CK90" s="456">
        <v>5.0428246809998252E-2</v>
      </c>
      <c r="CL90" s="456">
        <v>1.4180837045868106E-2</v>
      </c>
      <c r="CM90" s="456">
        <v>1.3497180917290037E-2</v>
      </c>
      <c r="CN90" s="456">
        <v>4.1245322079783422E-3</v>
      </c>
      <c r="CO90" s="456">
        <v>3.2690430233338057E-2</v>
      </c>
      <c r="CP90" s="456">
        <v>5.7568998967252169E-3</v>
      </c>
      <c r="CQ90" s="456">
        <v>9.7587239627149446E-3</v>
      </c>
      <c r="CR90" s="456">
        <v>9.2544628046260669E-3</v>
      </c>
      <c r="CS90" s="456">
        <v>8.8611137020800301E-4</v>
      </c>
      <c r="CT90" s="456">
        <v>2.9807517468893679E-2</v>
      </c>
      <c r="CU90" s="456">
        <v>1.3283818083468565E-2</v>
      </c>
      <c r="CV90" s="456">
        <v>3.4221902017291068E-3</v>
      </c>
      <c r="CW90" s="456">
        <v>1.3414552350290547E-3</v>
      </c>
      <c r="CX90" s="456">
        <v>1.3238845271754299E-2</v>
      </c>
      <c r="CY90" s="456">
        <v>1.412193173160897E-2</v>
      </c>
      <c r="CZ90" s="456">
        <v>7.6757232676005467E-4</v>
      </c>
      <c r="DA90" s="456">
        <v>3.6997818404500978E-4</v>
      </c>
      <c r="DB90" s="456">
        <v>1.4769188719580644E-2</v>
      </c>
      <c r="DC90" s="456">
        <v>7.2264778147131093E-4</v>
      </c>
      <c r="DD90" s="456">
        <v>4.9437867619685797E-3</v>
      </c>
      <c r="DE90" s="456">
        <v>0</v>
      </c>
      <c r="DF90" s="457">
        <v>2.9169308814204187E-3</v>
      </c>
      <c r="DG90" s="458">
        <v>7.3675638786668265E-3</v>
      </c>
      <c r="DH90" s="455">
        <v>2.8327809410498285E-4</v>
      </c>
      <c r="DI90" s="456">
        <v>2.4858739411129055E-3</v>
      </c>
      <c r="DJ90" s="456">
        <v>0</v>
      </c>
      <c r="DK90" s="456">
        <v>0</v>
      </c>
      <c r="DL90" s="456">
        <v>2.7878279025834497E-2</v>
      </c>
      <c r="DM90" s="456">
        <v>7.8513873318385649E-2</v>
      </c>
      <c r="DN90" s="456">
        <v>3.3609261218646917E-3</v>
      </c>
      <c r="DO90" s="458">
        <v>1.6850118447491555E-2</v>
      </c>
      <c r="DP90" s="458">
        <v>1.6562721252928059E-2</v>
      </c>
      <c r="DQ90" s="455">
        <v>3.7250968182453289E-3</v>
      </c>
      <c r="DR90" s="458">
        <v>3.7250968182453289E-3</v>
      </c>
      <c r="DS90" s="458">
        <v>8.3715667423768712E-5</v>
      </c>
      <c r="DT90" s="456">
        <v>6.5261623117730404E-4</v>
      </c>
      <c r="DU90" s="458">
        <v>1.098003368344754E-2</v>
      </c>
    </row>
    <row r="91" spans="1:125" s="444" customFormat="1">
      <c r="A91" s="445" t="s">
        <v>345</v>
      </c>
      <c r="B91" s="446" t="s">
        <v>581</v>
      </c>
      <c r="C91" s="440">
        <v>2.777970692409195E-5</v>
      </c>
      <c r="D91" s="441">
        <v>4.7846889952153111E-5</v>
      </c>
      <c r="E91" s="441">
        <v>1.156737998843262E-4</v>
      </c>
      <c r="F91" s="441">
        <v>0</v>
      </c>
      <c r="G91" s="441">
        <v>0</v>
      </c>
      <c r="H91" s="441">
        <v>0</v>
      </c>
      <c r="I91" s="441">
        <v>0</v>
      </c>
      <c r="J91" s="441">
        <v>7.7115444496341271E-4</v>
      </c>
      <c r="K91" s="441">
        <v>2.4819233251154092E-4</v>
      </c>
      <c r="L91" s="441">
        <v>6.2794348508634219E-5</v>
      </c>
      <c r="M91" s="441">
        <v>0</v>
      </c>
      <c r="N91" s="441">
        <v>6.4902403011471495E-5</v>
      </c>
      <c r="O91" s="441">
        <v>1.2717590016691837E-4</v>
      </c>
      <c r="P91" s="441">
        <v>2.2515423064799387E-4</v>
      </c>
      <c r="Q91" s="441">
        <v>3.0306585327702173E-4</v>
      </c>
      <c r="R91" s="441">
        <v>9.8441650104942515E-4</v>
      </c>
      <c r="S91" s="441">
        <v>2.4971906605069299E-4</v>
      </c>
      <c r="T91" s="441">
        <v>3.2041945819982521E-4</v>
      </c>
      <c r="U91" s="441">
        <v>0</v>
      </c>
      <c r="V91" s="441">
        <v>4.2617672128042428E-4</v>
      </c>
      <c r="W91" s="441">
        <v>0</v>
      </c>
      <c r="X91" s="441">
        <v>5.4828855643455779E-4</v>
      </c>
      <c r="Y91" s="441">
        <v>7.836990595611285E-4</v>
      </c>
      <c r="Z91" s="441">
        <v>0</v>
      </c>
      <c r="AA91" s="441">
        <v>2.5144968440498792E-3</v>
      </c>
      <c r="AB91" s="441">
        <v>4.4415872830343053E-4</v>
      </c>
      <c r="AC91" s="441">
        <v>0</v>
      </c>
      <c r="AD91" s="441">
        <v>0</v>
      </c>
      <c r="AE91" s="441">
        <v>3.9454972803497357E-4</v>
      </c>
      <c r="AF91" s="441">
        <v>3.5231352548401165E-4</v>
      </c>
      <c r="AG91" s="441">
        <v>0</v>
      </c>
      <c r="AH91" s="441">
        <v>5.6744905855042561E-4</v>
      </c>
      <c r="AI91" s="441">
        <v>3.6391253441346794E-4</v>
      </c>
      <c r="AJ91" s="441">
        <v>2.2002678586958411E-3</v>
      </c>
      <c r="AK91" s="441">
        <v>5.5261108738790784E-4</v>
      </c>
      <c r="AL91" s="441">
        <v>7.1741157902288538E-5</v>
      </c>
      <c r="AM91" s="441">
        <v>7.9635587551364948E-5</v>
      </c>
      <c r="AN91" s="441">
        <v>1.467053366887477E-4</v>
      </c>
      <c r="AO91" s="441">
        <v>9.4727469071481354E-5</v>
      </c>
      <c r="AP91" s="441">
        <v>0</v>
      </c>
      <c r="AQ91" s="441">
        <v>4.5284385943726605E-5</v>
      </c>
      <c r="AR91" s="441">
        <v>2.3459573035770749E-4</v>
      </c>
      <c r="AS91" s="441">
        <v>1.9767048330433169E-4</v>
      </c>
      <c r="AT91" s="441">
        <v>1.4526046767317487E-3</v>
      </c>
      <c r="AU91" s="441">
        <v>4.5836439465678078E-4</v>
      </c>
      <c r="AV91" s="441">
        <v>1.811963488935698E-4</v>
      </c>
      <c r="AW91" s="441">
        <v>0</v>
      </c>
      <c r="AX91" s="441">
        <v>4.3267566632052614E-4</v>
      </c>
      <c r="AY91" s="441">
        <v>1.7701171043096821E-4</v>
      </c>
      <c r="AZ91" s="441">
        <v>6.6865373936103904E-4</v>
      </c>
      <c r="BA91" s="441">
        <v>0</v>
      </c>
      <c r="BB91" s="441">
        <v>1.5354850597303689E-4</v>
      </c>
      <c r="BC91" s="441">
        <v>4.3952952759366372E-4</v>
      </c>
      <c r="BD91" s="441">
        <v>0</v>
      </c>
      <c r="BE91" s="441">
        <v>0</v>
      </c>
      <c r="BF91" s="441">
        <v>4.7552553119221041E-4</v>
      </c>
      <c r="BG91" s="441">
        <v>1.171853872826812E-4</v>
      </c>
      <c r="BH91" s="441">
        <v>0</v>
      </c>
      <c r="BI91" s="441">
        <v>4.6198674098053385E-5</v>
      </c>
      <c r="BJ91" s="441">
        <v>7.9625565632829038E-4</v>
      </c>
      <c r="BK91" s="441">
        <v>0</v>
      </c>
      <c r="BL91" s="441">
        <v>1.1912501665731165E-4</v>
      </c>
      <c r="BM91" s="441">
        <v>1.2390839398559431E-4</v>
      </c>
      <c r="BN91" s="441">
        <v>1.1357402972739816E-4</v>
      </c>
      <c r="BO91" s="441">
        <v>9.0069533680000956E-5</v>
      </c>
      <c r="BP91" s="441">
        <v>1.2907222881924726E-5</v>
      </c>
      <c r="BQ91" s="441">
        <v>3.2531962653306872E-5</v>
      </c>
      <c r="BR91" s="441">
        <v>2.4669835369965296E-4</v>
      </c>
      <c r="BS91" s="441">
        <v>4.0463147410358568E-4</v>
      </c>
      <c r="BT91" s="441">
        <v>1.3147187077754575E-2</v>
      </c>
      <c r="BU91" s="441">
        <v>3.0632886284064349E-3</v>
      </c>
      <c r="BV91" s="441">
        <v>9.415654047946603E-5</v>
      </c>
      <c r="BW91" s="441">
        <v>6.9006518461897789E-4</v>
      </c>
      <c r="BX91" s="441">
        <v>0</v>
      </c>
      <c r="BY91" s="441">
        <v>1.4299722176826278E-3</v>
      </c>
      <c r="BZ91" s="441">
        <v>9.0179069867307943E-4</v>
      </c>
      <c r="CA91" s="441">
        <v>0</v>
      </c>
      <c r="CB91" s="441">
        <v>0</v>
      </c>
      <c r="CC91" s="441">
        <v>0</v>
      </c>
      <c r="CD91" s="441">
        <v>2.2246941045606229E-3</v>
      </c>
      <c r="CE91" s="441">
        <v>7.2700836059614682E-4</v>
      </c>
      <c r="CF91" s="441">
        <v>6.4668461341795382E-4</v>
      </c>
      <c r="CG91" s="441">
        <v>1.4346596902822903E-3</v>
      </c>
      <c r="CH91" s="441">
        <v>1.6692738089716615E-2</v>
      </c>
      <c r="CI91" s="441">
        <v>1.2909312082619598E-2</v>
      </c>
      <c r="CJ91" s="441">
        <v>1.828847481021394E-2</v>
      </c>
      <c r="CK91" s="441">
        <v>9.4301695507778366E-2</v>
      </c>
      <c r="CL91" s="441">
        <v>8.9414569868858634E-3</v>
      </c>
      <c r="CM91" s="441">
        <v>2.8281928515755486E-3</v>
      </c>
      <c r="CN91" s="441">
        <v>1.5924834779839159E-4</v>
      </c>
      <c r="CO91" s="441">
        <v>1.5165855585282785E-3</v>
      </c>
      <c r="CP91" s="441">
        <v>5.3539450826127816E-5</v>
      </c>
      <c r="CQ91" s="441">
        <v>9.7587239627149448E-4</v>
      </c>
      <c r="CR91" s="441">
        <v>9.7783003218690533E-4</v>
      </c>
      <c r="CS91" s="441">
        <v>3.6273564862315915E-5</v>
      </c>
      <c r="CT91" s="441">
        <v>5.1952100163649118E-4</v>
      </c>
      <c r="CU91" s="441">
        <v>5.8253235135022679E-3</v>
      </c>
      <c r="CV91" s="441">
        <v>0.22286263208453411</v>
      </c>
      <c r="CW91" s="441">
        <v>1.7743794245157042E-3</v>
      </c>
      <c r="CX91" s="441">
        <v>9.4265593968296344E-3</v>
      </c>
      <c r="CY91" s="441">
        <v>6.317706300982961E-3</v>
      </c>
      <c r="CZ91" s="441">
        <v>8.469633860474916E-3</v>
      </c>
      <c r="DA91" s="441">
        <v>4.439738208540117E-3</v>
      </c>
      <c r="DB91" s="441">
        <v>1.1420985328426539E-3</v>
      </c>
      <c r="DC91" s="441">
        <v>3.7577684636508164E-3</v>
      </c>
      <c r="DD91" s="441">
        <v>8.4878266696448513E-4</v>
      </c>
      <c r="DE91" s="441">
        <v>0</v>
      </c>
      <c r="DF91" s="442">
        <v>2.1902346227013317E-2</v>
      </c>
      <c r="DG91" s="443">
        <v>3.0894463192400502E-3</v>
      </c>
      <c r="DH91" s="440">
        <v>3.2010424633863062E-3</v>
      </c>
      <c r="DI91" s="441">
        <v>2.2405796544643667E-3</v>
      </c>
      <c r="DJ91" s="441">
        <v>0</v>
      </c>
      <c r="DK91" s="441">
        <v>0</v>
      </c>
      <c r="DL91" s="441">
        <v>0</v>
      </c>
      <c r="DM91" s="441">
        <v>0</v>
      </c>
      <c r="DN91" s="441">
        <v>0</v>
      </c>
      <c r="DO91" s="443">
        <v>1.2953255673106929E-3</v>
      </c>
      <c r="DP91" s="443">
        <v>3.7463954692072378E-3</v>
      </c>
      <c r="DQ91" s="440">
        <v>1.8849569887087123E-4</v>
      </c>
      <c r="DR91" s="443">
        <v>1.8849569887087123E-4</v>
      </c>
      <c r="DS91" s="443">
        <v>5.1083641958585399E-4</v>
      </c>
      <c r="DT91" s="441">
        <v>4.6047645721440574E-4</v>
      </c>
      <c r="DU91" s="443">
        <v>9.9277058222688392E-4</v>
      </c>
    </row>
    <row r="92" spans="1:125" s="444" customFormat="1">
      <c r="A92" s="445" t="s">
        <v>346</v>
      </c>
      <c r="B92" s="446" t="s">
        <v>582</v>
      </c>
      <c r="C92" s="440">
        <v>6.9449267310229873E-4</v>
      </c>
      <c r="D92" s="441">
        <v>3.8277511961722489E-4</v>
      </c>
      <c r="E92" s="441">
        <v>2.3134759976865238E-3</v>
      </c>
      <c r="F92" s="441">
        <v>5.5978504254366318E-4</v>
      </c>
      <c r="G92" s="441">
        <v>1.3895321908290875E-3</v>
      </c>
      <c r="H92" s="441">
        <v>0</v>
      </c>
      <c r="I92" s="441">
        <v>8.8731144631765753E-4</v>
      </c>
      <c r="J92" s="441">
        <v>7.687217810991748E-4</v>
      </c>
      <c r="K92" s="441">
        <v>6.9493853103231467E-4</v>
      </c>
      <c r="L92" s="441">
        <v>1.8838304552590266E-4</v>
      </c>
      <c r="M92" s="441">
        <v>0</v>
      </c>
      <c r="N92" s="441">
        <v>1.2818224594765622E-3</v>
      </c>
      <c r="O92" s="441">
        <v>2.0348144026706939E-3</v>
      </c>
      <c r="P92" s="441">
        <v>8.8560664054877596E-4</v>
      </c>
      <c r="Q92" s="441">
        <v>1.0753949632410448E-3</v>
      </c>
      <c r="R92" s="441">
        <v>3.3433013243188022E-4</v>
      </c>
      <c r="S92" s="441">
        <v>9.810391880562938E-4</v>
      </c>
      <c r="T92" s="441">
        <v>1.5584037285173318E-3</v>
      </c>
      <c r="U92" s="441">
        <v>9.5999999999999992E-3</v>
      </c>
      <c r="V92" s="441">
        <v>1.1364712567477982E-3</v>
      </c>
      <c r="W92" s="441">
        <v>0</v>
      </c>
      <c r="X92" s="441">
        <v>2.349808099005248E-4</v>
      </c>
      <c r="Y92" s="441">
        <v>1.9592476489028212E-4</v>
      </c>
      <c r="Z92" s="441">
        <v>5.1786639047125837E-4</v>
      </c>
      <c r="AA92" s="441">
        <v>1.6575152665879818E-3</v>
      </c>
      <c r="AB92" s="441">
        <v>9.8182455730232024E-4</v>
      </c>
      <c r="AC92" s="441">
        <v>0</v>
      </c>
      <c r="AD92" s="441">
        <v>8.7727848718198659E-4</v>
      </c>
      <c r="AE92" s="441">
        <v>3.2914308862810627E-4</v>
      </c>
      <c r="AF92" s="441">
        <v>1.2582625910143273E-3</v>
      </c>
      <c r="AG92" s="441">
        <v>0</v>
      </c>
      <c r="AH92" s="441">
        <v>2.5793139025019347E-4</v>
      </c>
      <c r="AI92" s="441">
        <v>4.7466852314800162E-4</v>
      </c>
      <c r="AJ92" s="441">
        <v>1.5741046736124397E-3</v>
      </c>
      <c r="AK92" s="441">
        <v>5.1493305870236867E-4</v>
      </c>
      <c r="AL92" s="441">
        <v>5.0218810531601978E-4</v>
      </c>
      <c r="AM92" s="441">
        <v>1.1148982257191094E-4</v>
      </c>
      <c r="AN92" s="441">
        <v>2.369855438818232E-4</v>
      </c>
      <c r="AO92" s="441">
        <v>3.2207339484303661E-4</v>
      </c>
      <c r="AP92" s="441">
        <v>1.664516665973118E-4</v>
      </c>
      <c r="AQ92" s="441">
        <v>5.2831783601014375E-4</v>
      </c>
      <c r="AR92" s="441">
        <v>6.3238849052947241E-4</v>
      </c>
      <c r="AS92" s="441">
        <v>6.1397650117254532E-4</v>
      </c>
      <c r="AT92" s="441">
        <v>6.2618547468135533E-4</v>
      </c>
      <c r="AU92" s="441">
        <v>6.875465919851712E-4</v>
      </c>
      <c r="AV92" s="441">
        <v>9.2863128807954521E-4</v>
      </c>
      <c r="AW92" s="441">
        <v>7.0621468926553672E-4</v>
      </c>
      <c r="AX92" s="441">
        <v>1.1076497057805469E-3</v>
      </c>
      <c r="AY92" s="441">
        <v>9.5696955951742187E-4</v>
      </c>
      <c r="AZ92" s="441">
        <v>8.0465111007853849E-4</v>
      </c>
      <c r="BA92" s="441">
        <v>7.4252830889177653E-4</v>
      </c>
      <c r="BB92" s="441">
        <v>7.0632312747596969E-4</v>
      </c>
      <c r="BC92" s="441">
        <v>1.0900332284322861E-3</v>
      </c>
      <c r="BD92" s="441">
        <v>1.8628912071535022E-3</v>
      </c>
      <c r="BE92" s="441">
        <v>0</v>
      </c>
      <c r="BF92" s="441">
        <v>2.1134468052987131E-4</v>
      </c>
      <c r="BG92" s="441">
        <v>2.2385413724512179E-4</v>
      </c>
      <c r="BH92" s="441">
        <v>1.1778563015312131E-3</v>
      </c>
      <c r="BI92" s="441">
        <v>9.7017215605912108E-4</v>
      </c>
      <c r="BJ92" s="441">
        <v>1.2429356586587947E-3</v>
      </c>
      <c r="BK92" s="441">
        <v>1.6145603992367532E-3</v>
      </c>
      <c r="BL92" s="441">
        <v>1.4537290168349897E-3</v>
      </c>
      <c r="BM92" s="441">
        <v>1.3414430479309991E-3</v>
      </c>
      <c r="BN92" s="441">
        <v>1.4764623864561761E-3</v>
      </c>
      <c r="BO92" s="441">
        <v>1.1528900311040123E-3</v>
      </c>
      <c r="BP92" s="441">
        <v>3.7430946357581703E-4</v>
      </c>
      <c r="BQ92" s="441">
        <v>2.9278766387976185E-4</v>
      </c>
      <c r="BR92" s="441">
        <v>1.2992779961515056E-3</v>
      </c>
      <c r="BS92" s="441">
        <v>1.0790172642762283E-3</v>
      </c>
      <c r="BT92" s="441">
        <v>2.0321520697702987E-3</v>
      </c>
      <c r="BU92" s="441">
        <v>2.8181506868540569E-3</v>
      </c>
      <c r="BV92" s="441">
        <v>1.1141857290070147E-3</v>
      </c>
      <c r="BW92" s="441">
        <v>6.3698324734059498E-4</v>
      </c>
      <c r="BX92" s="441">
        <v>0</v>
      </c>
      <c r="BY92" s="441">
        <v>2.1653865010622651E-3</v>
      </c>
      <c r="BZ92" s="441">
        <v>1.1594451840082449E-3</v>
      </c>
      <c r="CA92" s="441">
        <v>0</v>
      </c>
      <c r="CB92" s="441">
        <v>0</v>
      </c>
      <c r="CC92" s="441">
        <v>0</v>
      </c>
      <c r="CD92" s="441">
        <v>3.8314176245210726E-3</v>
      </c>
      <c r="CE92" s="441">
        <v>2.3627771719374772E-3</v>
      </c>
      <c r="CF92" s="441">
        <v>8.7227226926142598E-4</v>
      </c>
      <c r="CG92" s="441">
        <v>3.0802987467825646E-3</v>
      </c>
      <c r="CH92" s="441">
        <v>3.7652475660815707E-3</v>
      </c>
      <c r="CI92" s="441">
        <v>0.13740969687942206</v>
      </c>
      <c r="CJ92" s="441">
        <v>4.7446514837819189E-3</v>
      </c>
      <c r="CK92" s="441">
        <v>6.8169900367068695E-3</v>
      </c>
      <c r="CL92" s="441">
        <v>4.9727050260400328E-2</v>
      </c>
      <c r="CM92" s="441">
        <v>5.4235709730643478E-3</v>
      </c>
      <c r="CN92" s="441">
        <v>3.5140802080845077E-3</v>
      </c>
      <c r="CO92" s="441">
        <v>1.5240380674153954E-2</v>
      </c>
      <c r="CP92" s="441">
        <v>2.6657010779745742E-3</v>
      </c>
      <c r="CQ92" s="441">
        <v>4.0717434465120973E-3</v>
      </c>
      <c r="CR92" s="441">
        <v>9.277744472059089E-3</v>
      </c>
      <c r="CS92" s="441">
        <v>1.5856729782669527E-3</v>
      </c>
      <c r="CT92" s="441">
        <v>2.0105462763332207E-2</v>
      </c>
      <c r="CU92" s="441">
        <v>1.4147214247076936E-3</v>
      </c>
      <c r="CV92" s="441">
        <v>0.18653938520653218</v>
      </c>
      <c r="CW92" s="441">
        <v>5.8536228437631478E-4</v>
      </c>
      <c r="CX92" s="441">
        <v>3.9599234711419056E-3</v>
      </c>
      <c r="CY92" s="441">
        <v>4.0693461173978481E-3</v>
      </c>
      <c r="CZ92" s="441">
        <v>2.1409247741493681E-3</v>
      </c>
      <c r="DA92" s="441">
        <v>4.8224742610004723E-3</v>
      </c>
      <c r="DB92" s="441">
        <v>1.516941128237166E-2</v>
      </c>
      <c r="DC92" s="441">
        <v>3.1796502384737681E-3</v>
      </c>
      <c r="DD92" s="441">
        <v>2.2783113692204601E-3</v>
      </c>
      <c r="DE92" s="441">
        <v>0</v>
      </c>
      <c r="DF92" s="442">
        <v>1.9023462270133164E-4</v>
      </c>
      <c r="DG92" s="443">
        <v>2.7376642424772821E-3</v>
      </c>
      <c r="DH92" s="440">
        <v>4.4828758392113539E-3</v>
      </c>
      <c r="DI92" s="441">
        <v>2.9093337853615883E-3</v>
      </c>
      <c r="DJ92" s="441">
        <v>1.5841504587467902E-4</v>
      </c>
      <c r="DK92" s="441">
        <v>0</v>
      </c>
      <c r="DL92" s="441">
        <v>0</v>
      </c>
      <c r="DM92" s="441">
        <v>4.6384529147982064E-4</v>
      </c>
      <c r="DN92" s="441">
        <v>5.6326632227547144E-3</v>
      </c>
      <c r="DO92" s="443">
        <v>1.7676406463002687E-3</v>
      </c>
      <c r="DP92" s="443">
        <v>3.6634017945711235E-3</v>
      </c>
      <c r="DQ92" s="440">
        <v>1.2061088424255046E-3</v>
      </c>
      <c r="DR92" s="443">
        <v>1.2061088424255046E-3</v>
      </c>
      <c r="DS92" s="443">
        <v>2.7530983339361839E-4</v>
      </c>
      <c r="DT92" s="441">
        <v>4.2073050182872584E-4</v>
      </c>
      <c r="DU92" s="443">
        <v>1.2795112661026686E-3</v>
      </c>
    </row>
    <row r="93" spans="1:125" s="444" customFormat="1">
      <c r="A93" s="445" t="s">
        <v>347</v>
      </c>
      <c r="B93" s="446" t="s">
        <v>583</v>
      </c>
      <c r="C93" s="440">
        <v>0</v>
      </c>
      <c r="D93" s="441">
        <v>0</v>
      </c>
      <c r="E93" s="441">
        <v>0</v>
      </c>
      <c r="F93" s="441">
        <v>0</v>
      </c>
      <c r="G93" s="441">
        <v>0</v>
      </c>
      <c r="H93" s="441">
        <v>0</v>
      </c>
      <c r="I93" s="441">
        <v>0</v>
      </c>
      <c r="J93" s="441">
        <v>0</v>
      </c>
      <c r="K93" s="441">
        <v>0</v>
      </c>
      <c r="L93" s="441">
        <v>0</v>
      </c>
      <c r="M93" s="441">
        <v>0</v>
      </c>
      <c r="N93" s="441">
        <v>0</v>
      </c>
      <c r="O93" s="441">
        <v>0</v>
      </c>
      <c r="P93" s="441">
        <v>0</v>
      </c>
      <c r="Q93" s="441">
        <v>0</v>
      </c>
      <c r="R93" s="441">
        <v>0</v>
      </c>
      <c r="S93" s="441">
        <v>0</v>
      </c>
      <c r="T93" s="441">
        <v>0</v>
      </c>
      <c r="U93" s="441">
        <v>0</v>
      </c>
      <c r="V93" s="441">
        <v>0</v>
      </c>
      <c r="W93" s="441">
        <v>0</v>
      </c>
      <c r="X93" s="441">
        <v>0</v>
      </c>
      <c r="Y93" s="441">
        <v>0</v>
      </c>
      <c r="Z93" s="441">
        <v>0</v>
      </c>
      <c r="AA93" s="441">
        <v>0</v>
      </c>
      <c r="AB93" s="441">
        <v>0</v>
      </c>
      <c r="AC93" s="441">
        <v>0</v>
      </c>
      <c r="AD93" s="441">
        <v>0</v>
      </c>
      <c r="AE93" s="441">
        <v>0</v>
      </c>
      <c r="AF93" s="441">
        <v>0</v>
      </c>
      <c r="AG93" s="441">
        <v>0</v>
      </c>
      <c r="AH93" s="441">
        <v>0</v>
      </c>
      <c r="AI93" s="441">
        <v>0</v>
      </c>
      <c r="AJ93" s="441">
        <v>0</v>
      </c>
      <c r="AK93" s="441">
        <v>0</v>
      </c>
      <c r="AL93" s="441">
        <v>0</v>
      </c>
      <c r="AM93" s="441">
        <v>0</v>
      </c>
      <c r="AN93" s="441">
        <v>0</v>
      </c>
      <c r="AO93" s="441">
        <v>0</v>
      </c>
      <c r="AP93" s="441">
        <v>0</v>
      </c>
      <c r="AQ93" s="441">
        <v>0</v>
      </c>
      <c r="AR93" s="441">
        <v>0</v>
      </c>
      <c r="AS93" s="441">
        <v>0</v>
      </c>
      <c r="AT93" s="441">
        <v>0</v>
      </c>
      <c r="AU93" s="441">
        <v>0</v>
      </c>
      <c r="AV93" s="441">
        <v>0</v>
      </c>
      <c r="AW93" s="441">
        <v>0</v>
      </c>
      <c r="AX93" s="441">
        <v>0</v>
      </c>
      <c r="AY93" s="441">
        <v>0</v>
      </c>
      <c r="AZ93" s="441">
        <v>0</v>
      </c>
      <c r="BA93" s="441">
        <v>0</v>
      </c>
      <c r="BB93" s="441">
        <v>0</v>
      </c>
      <c r="BC93" s="441">
        <v>0</v>
      </c>
      <c r="BD93" s="441">
        <v>0</v>
      </c>
      <c r="BE93" s="441">
        <v>0</v>
      </c>
      <c r="BF93" s="441">
        <v>0</v>
      </c>
      <c r="BG93" s="441">
        <v>0</v>
      </c>
      <c r="BH93" s="441">
        <v>0</v>
      </c>
      <c r="BI93" s="441">
        <v>0</v>
      </c>
      <c r="BJ93" s="441">
        <v>0</v>
      </c>
      <c r="BK93" s="441">
        <v>0</v>
      </c>
      <c r="BL93" s="441">
        <v>0</v>
      </c>
      <c r="BM93" s="441">
        <v>0</v>
      </c>
      <c r="BN93" s="441">
        <v>0</v>
      </c>
      <c r="BO93" s="441">
        <v>0</v>
      </c>
      <c r="BP93" s="441">
        <v>0</v>
      </c>
      <c r="BQ93" s="441">
        <v>0</v>
      </c>
      <c r="BR93" s="441">
        <v>0</v>
      </c>
      <c r="BS93" s="441">
        <v>0</v>
      </c>
      <c r="BT93" s="441">
        <v>0</v>
      </c>
      <c r="BU93" s="441">
        <v>0</v>
      </c>
      <c r="BV93" s="441">
        <v>0</v>
      </c>
      <c r="BW93" s="441">
        <v>0</v>
      </c>
      <c r="BX93" s="441">
        <v>0</v>
      </c>
      <c r="BY93" s="441">
        <v>0</v>
      </c>
      <c r="BZ93" s="441">
        <v>0</v>
      </c>
      <c r="CA93" s="441">
        <v>0</v>
      </c>
      <c r="CB93" s="441">
        <v>0</v>
      </c>
      <c r="CC93" s="441">
        <v>0</v>
      </c>
      <c r="CD93" s="441">
        <v>0</v>
      </c>
      <c r="CE93" s="441">
        <v>0</v>
      </c>
      <c r="CF93" s="441">
        <v>0</v>
      </c>
      <c r="CG93" s="441">
        <v>0</v>
      </c>
      <c r="CH93" s="441">
        <v>0</v>
      </c>
      <c r="CI93" s="441">
        <v>0</v>
      </c>
      <c r="CJ93" s="441">
        <v>0</v>
      </c>
      <c r="CK93" s="441">
        <v>0</v>
      </c>
      <c r="CL93" s="441">
        <v>0</v>
      </c>
      <c r="CM93" s="441">
        <v>0</v>
      </c>
      <c r="CN93" s="441">
        <v>0</v>
      </c>
      <c r="CO93" s="441">
        <v>0</v>
      </c>
      <c r="CP93" s="441">
        <v>0</v>
      </c>
      <c r="CQ93" s="441">
        <v>0</v>
      </c>
      <c r="CR93" s="441">
        <v>0</v>
      </c>
      <c r="CS93" s="441">
        <v>0</v>
      </c>
      <c r="CT93" s="441">
        <v>0</v>
      </c>
      <c r="CU93" s="441">
        <v>0</v>
      </c>
      <c r="CV93" s="441">
        <v>0</v>
      </c>
      <c r="CW93" s="441">
        <v>0</v>
      </c>
      <c r="CX93" s="441">
        <v>0</v>
      </c>
      <c r="CY93" s="441">
        <v>0</v>
      </c>
      <c r="CZ93" s="441">
        <v>0</v>
      </c>
      <c r="DA93" s="441">
        <v>0</v>
      </c>
      <c r="DB93" s="441">
        <v>0</v>
      </c>
      <c r="DC93" s="441">
        <v>0</v>
      </c>
      <c r="DD93" s="441">
        <v>0</v>
      </c>
      <c r="DE93" s="441">
        <v>0</v>
      </c>
      <c r="DF93" s="442">
        <v>0.11715916296766012</v>
      </c>
      <c r="DG93" s="443">
        <v>6.1154738899782683E-4</v>
      </c>
      <c r="DH93" s="440">
        <v>0</v>
      </c>
      <c r="DI93" s="441">
        <v>5.3263902243682777E-3</v>
      </c>
      <c r="DJ93" s="441">
        <v>0.21607039500984879</v>
      </c>
      <c r="DK93" s="441">
        <v>0.71557293572872083</v>
      </c>
      <c r="DL93" s="441">
        <v>0</v>
      </c>
      <c r="DM93" s="441">
        <v>0</v>
      </c>
      <c r="DN93" s="441">
        <v>0</v>
      </c>
      <c r="DO93" s="443">
        <v>5.6738326677221868E-2</v>
      </c>
      <c r="DP93" s="443">
        <v>3.2052494569884148E-2</v>
      </c>
      <c r="DQ93" s="440">
        <v>0</v>
      </c>
      <c r="DR93" s="443">
        <v>0</v>
      </c>
      <c r="DS93" s="443">
        <v>0</v>
      </c>
      <c r="DT93" s="441">
        <v>0</v>
      </c>
      <c r="DU93" s="443">
        <v>3.6175971906876297E-2</v>
      </c>
    </row>
    <row r="94" spans="1:125" s="444" customFormat="1">
      <c r="A94" s="447" t="s">
        <v>348</v>
      </c>
      <c r="B94" s="448" t="s">
        <v>584</v>
      </c>
      <c r="C94" s="449">
        <v>0</v>
      </c>
      <c r="D94" s="450">
        <v>0</v>
      </c>
      <c r="E94" s="450">
        <v>0</v>
      </c>
      <c r="F94" s="450">
        <v>0</v>
      </c>
      <c r="G94" s="450">
        <v>0</v>
      </c>
      <c r="H94" s="450">
        <v>0</v>
      </c>
      <c r="I94" s="450">
        <v>0</v>
      </c>
      <c r="J94" s="450">
        <v>2.0677642846022109E-4</v>
      </c>
      <c r="K94" s="450">
        <v>9.9276933004616372E-5</v>
      </c>
      <c r="L94" s="450">
        <v>0</v>
      </c>
      <c r="M94" s="450">
        <v>0</v>
      </c>
      <c r="N94" s="450">
        <v>0</v>
      </c>
      <c r="O94" s="450">
        <v>0</v>
      </c>
      <c r="P94" s="450">
        <v>7.5051410215997954E-5</v>
      </c>
      <c r="Q94" s="450">
        <v>0</v>
      </c>
      <c r="R94" s="450">
        <v>1.7645201433904789E-4</v>
      </c>
      <c r="S94" s="450">
        <v>0</v>
      </c>
      <c r="T94" s="450">
        <v>0</v>
      </c>
      <c r="U94" s="450">
        <v>0</v>
      </c>
      <c r="V94" s="450">
        <v>1.8941187612463303E-4</v>
      </c>
      <c r="W94" s="450">
        <v>0</v>
      </c>
      <c r="X94" s="450">
        <v>1.5665387326701654E-4</v>
      </c>
      <c r="Y94" s="450">
        <v>3.9184952978056425E-4</v>
      </c>
      <c r="Z94" s="450">
        <v>0</v>
      </c>
      <c r="AA94" s="450">
        <v>2.4631805819264123E-4</v>
      </c>
      <c r="AB94" s="450">
        <v>7.3636841797674007E-4</v>
      </c>
      <c r="AC94" s="450">
        <v>0</v>
      </c>
      <c r="AD94" s="450">
        <v>0</v>
      </c>
      <c r="AE94" s="450">
        <v>2.0254959300191157E-4</v>
      </c>
      <c r="AF94" s="450">
        <v>1.0066100728114619E-4</v>
      </c>
      <c r="AG94" s="450">
        <v>0</v>
      </c>
      <c r="AH94" s="450">
        <v>0</v>
      </c>
      <c r="AI94" s="450">
        <v>4.9049080725293507E-4</v>
      </c>
      <c r="AJ94" s="450">
        <v>1.7567356025950985E-3</v>
      </c>
      <c r="AK94" s="450">
        <v>3.2654291527467282E-4</v>
      </c>
      <c r="AL94" s="450">
        <v>0</v>
      </c>
      <c r="AM94" s="450">
        <v>0</v>
      </c>
      <c r="AN94" s="450">
        <v>6.0939139855325966E-4</v>
      </c>
      <c r="AO94" s="450">
        <v>0</v>
      </c>
      <c r="AP94" s="450">
        <v>0</v>
      </c>
      <c r="AQ94" s="450">
        <v>9.056877188745321E-5</v>
      </c>
      <c r="AR94" s="450">
        <v>7.9558552034352979E-4</v>
      </c>
      <c r="AS94" s="450">
        <v>2.6056563708298265E-4</v>
      </c>
      <c r="AT94" s="450">
        <v>7.4268509787788655E-4</v>
      </c>
      <c r="AU94" s="450">
        <v>3.2992162472548505E-4</v>
      </c>
      <c r="AV94" s="450">
        <v>3.623926977871396E-4</v>
      </c>
      <c r="AW94" s="450">
        <v>1.4124293785310734E-3</v>
      </c>
      <c r="AX94" s="450">
        <v>2.0768431983385254E-3</v>
      </c>
      <c r="AY94" s="450">
        <v>1.0233489509290348E-3</v>
      </c>
      <c r="AZ94" s="450">
        <v>2.3232884164239493E-3</v>
      </c>
      <c r="BA94" s="450">
        <v>1.1137924633376648E-3</v>
      </c>
      <c r="BB94" s="450">
        <v>8.5987163344900658E-4</v>
      </c>
      <c r="BC94" s="450">
        <v>2.461365354524517E-3</v>
      </c>
      <c r="BD94" s="450">
        <v>5.5886736214605067E-4</v>
      </c>
      <c r="BE94" s="450">
        <v>0</v>
      </c>
      <c r="BF94" s="450">
        <v>1.8870060761595652E-4</v>
      </c>
      <c r="BG94" s="450">
        <v>1.9831373232453742E-4</v>
      </c>
      <c r="BH94" s="450">
        <v>1.1778563015312131E-3</v>
      </c>
      <c r="BI94" s="450">
        <v>5.6098389976207682E-5</v>
      </c>
      <c r="BJ94" s="450">
        <v>1.9420869666543668E-4</v>
      </c>
      <c r="BK94" s="450">
        <v>0</v>
      </c>
      <c r="BL94" s="450">
        <v>2.3825003331462329E-4</v>
      </c>
      <c r="BM94" s="450">
        <v>4.3098571821076282E-5</v>
      </c>
      <c r="BN94" s="450">
        <v>1.3048931075062767E-4</v>
      </c>
      <c r="BO94" s="450">
        <v>1.56120525045335E-4</v>
      </c>
      <c r="BP94" s="450">
        <v>9.2071523224396376E-4</v>
      </c>
      <c r="BQ94" s="450">
        <v>6.8317121571944436E-4</v>
      </c>
      <c r="BR94" s="450">
        <v>9.8679341479861188E-5</v>
      </c>
      <c r="BS94" s="450">
        <v>2.1787848605577689E-4</v>
      </c>
      <c r="BT94" s="450">
        <v>2.1265815010440979E-4</v>
      </c>
      <c r="BU94" s="450">
        <v>1.964846096412191E-4</v>
      </c>
      <c r="BV94" s="450">
        <v>1.046183783105178E-5</v>
      </c>
      <c r="BW94" s="450">
        <v>0</v>
      </c>
      <c r="BX94" s="450">
        <v>0</v>
      </c>
      <c r="BY94" s="450">
        <v>6.4144468050335024E-3</v>
      </c>
      <c r="BZ94" s="450">
        <v>1.9909664775899155E-4</v>
      </c>
      <c r="CA94" s="450">
        <v>4.8236707169421788E-4</v>
      </c>
      <c r="CB94" s="450">
        <v>0</v>
      </c>
      <c r="CC94" s="450">
        <v>0</v>
      </c>
      <c r="CD94" s="450">
        <v>0</v>
      </c>
      <c r="CE94" s="450">
        <v>5.4525627044711017E-4</v>
      </c>
      <c r="CF94" s="450">
        <v>2.180680673153565E-4</v>
      </c>
      <c r="CG94" s="450">
        <v>2.5317523946158068E-4</v>
      </c>
      <c r="CH94" s="450">
        <v>5.8607996829265208E-3</v>
      </c>
      <c r="CI94" s="450">
        <v>1.2909312082619597E-3</v>
      </c>
      <c r="CJ94" s="450">
        <v>4.2845640671727624E-3</v>
      </c>
      <c r="CK94" s="450">
        <v>8.0405523509875891E-3</v>
      </c>
      <c r="CL94" s="450">
        <v>8.1571186547028929E-4</v>
      </c>
      <c r="CM94" s="450">
        <v>1.2754198256926239E-4</v>
      </c>
      <c r="CN94" s="450">
        <v>5.3082782599463862E-6</v>
      </c>
      <c r="CO94" s="450">
        <v>0</v>
      </c>
      <c r="CP94" s="450">
        <v>1.2680396248293429E-4</v>
      </c>
      <c r="CQ94" s="450">
        <v>0</v>
      </c>
      <c r="CR94" s="450">
        <v>9.3126669732086212E-5</v>
      </c>
      <c r="CS94" s="450">
        <v>1.5545813512421104E-5</v>
      </c>
      <c r="CT94" s="450">
        <v>0</v>
      </c>
      <c r="CU94" s="450">
        <v>7.8017725627262515E-4</v>
      </c>
      <c r="CV94" s="450">
        <v>1.2007684918347742E-4</v>
      </c>
      <c r="CW94" s="450">
        <v>0</v>
      </c>
      <c r="CX94" s="450">
        <v>4.6313711690066213E-4</v>
      </c>
      <c r="CY94" s="450">
        <v>2.4155935856699556E-4</v>
      </c>
      <c r="CZ94" s="450">
        <v>6.3211838674357443E-4</v>
      </c>
      <c r="DA94" s="450">
        <v>1.0589030784736487E-3</v>
      </c>
      <c r="DB94" s="450">
        <v>1.6594594066944544E-4</v>
      </c>
      <c r="DC94" s="450">
        <v>7.2264778147131093E-4</v>
      </c>
      <c r="DD94" s="450">
        <v>4.0205494750949295E-4</v>
      </c>
      <c r="DE94" s="450">
        <v>0</v>
      </c>
      <c r="DF94" s="451">
        <v>2.5745085605580215E-3</v>
      </c>
      <c r="DG94" s="452">
        <v>4.2751385994240811E-4</v>
      </c>
      <c r="DH94" s="449">
        <v>7.0819523526245717E-6</v>
      </c>
      <c r="DI94" s="450">
        <v>2.4931989942512053E-2</v>
      </c>
      <c r="DJ94" s="450">
        <v>0.16526784893232122</v>
      </c>
      <c r="DK94" s="450">
        <v>0.18645274732269307</v>
      </c>
      <c r="DL94" s="450">
        <v>0</v>
      </c>
      <c r="DM94" s="450">
        <v>0</v>
      </c>
      <c r="DN94" s="450">
        <v>0</v>
      </c>
      <c r="DO94" s="452">
        <v>4.43455281536074E-2</v>
      </c>
      <c r="DP94" s="452">
        <v>2.5002120264518167E-2</v>
      </c>
      <c r="DQ94" s="449">
        <v>2.1617688541834181E-4</v>
      </c>
      <c r="DR94" s="452">
        <v>2.1617688541834181E-4</v>
      </c>
      <c r="DS94" s="452">
        <v>3.496288442698212E-3</v>
      </c>
      <c r="DT94" s="450">
        <v>2.983829780223401E-3</v>
      </c>
      <c r="DU94" s="452">
        <v>2.9355767868713665E-2</v>
      </c>
    </row>
    <row r="95" spans="1:125" s="444" customFormat="1">
      <c r="A95" s="453" t="s">
        <v>349</v>
      </c>
      <c r="B95" s="454" t="s">
        <v>645</v>
      </c>
      <c r="C95" s="455">
        <v>0</v>
      </c>
      <c r="D95" s="456">
        <v>0</v>
      </c>
      <c r="E95" s="456">
        <v>0</v>
      </c>
      <c r="F95" s="456">
        <v>0</v>
      </c>
      <c r="G95" s="456">
        <v>0</v>
      </c>
      <c r="H95" s="456">
        <v>0</v>
      </c>
      <c r="I95" s="456">
        <v>0</v>
      </c>
      <c r="J95" s="456">
        <v>0</v>
      </c>
      <c r="K95" s="456">
        <v>0</v>
      </c>
      <c r="L95" s="456">
        <v>0</v>
      </c>
      <c r="M95" s="456">
        <v>0</v>
      </c>
      <c r="N95" s="456">
        <v>0</v>
      </c>
      <c r="O95" s="456">
        <v>0</v>
      </c>
      <c r="P95" s="456">
        <v>0</v>
      </c>
      <c r="Q95" s="456">
        <v>0</v>
      </c>
      <c r="R95" s="456">
        <v>0</v>
      </c>
      <c r="S95" s="456">
        <v>0</v>
      </c>
      <c r="T95" s="456">
        <v>0</v>
      </c>
      <c r="U95" s="456">
        <v>0</v>
      </c>
      <c r="V95" s="456">
        <v>0</v>
      </c>
      <c r="W95" s="456">
        <v>0</v>
      </c>
      <c r="X95" s="456">
        <v>0</v>
      </c>
      <c r="Y95" s="456">
        <v>0</v>
      </c>
      <c r="Z95" s="456">
        <v>0</v>
      </c>
      <c r="AA95" s="456">
        <v>0</v>
      </c>
      <c r="AB95" s="456">
        <v>0</v>
      </c>
      <c r="AC95" s="456">
        <v>0</v>
      </c>
      <c r="AD95" s="456">
        <v>0</v>
      </c>
      <c r="AE95" s="456">
        <v>0</v>
      </c>
      <c r="AF95" s="456">
        <v>0</v>
      </c>
      <c r="AG95" s="456">
        <v>0</v>
      </c>
      <c r="AH95" s="456">
        <v>0</v>
      </c>
      <c r="AI95" s="456">
        <v>0</v>
      </c>
      <c r="AJ95" s="456">
        <v>0</v>
      </c>
      <c r="AK95" s="456">
        <v>0</v>
      </c>
      <c r="AL95" s="456">
        <v>0</v>
      </c>
      <c r="AM95" s="456">
        <v>0</v>
      </c>
      <c r="AN95" s="456">
        <v>0</v>
      </c>
      <c r="AO95" s="456">
        <v>0</v>
      </c>
      <c r="AP95" s="456">
        <v>0</v>
      </c>
      <c r="AQ95" s="456">
        <v>0</v>
      </c>
      <c r="AR95" s="456">
        <v>0</v>
      </c>
      <c r="AS95" s="456">
        <v>0</v>
      </c>
      <c r="AT95" s="456">
        <v>0</v>
      </c>
      <c r="AU95" s="456">
        <v>0</v>
      </c>
      <c r="AV95" s="456">
        <v>0</v>
      </c>
      <c r="AW95" s="456">
        <v>0</v>
      </c>
      <c r="AX95" s="456">
        <v>0</v>
      </c>
      <c r="AY95" s="456">
        <v>0</v>
      </c>
      <c r="AZ95" s="456">
        <v>0</v>
      </c>
      <c r="BA95" s="456">
        <v>0</v>
      </c>
      <c r="BB95" s="456">
        <v>0</v>
      </c>
      <c r="BC95" s="456">
        <v>0</v>
      </c>
      <c r="BD95" s="456">
        <v>0</v>
      </c>
      <c r="BE95" s="456">
        <v>0</v>
      </c>
      <c r="BF95" s="456">
        <v>0</v>
      </c>
      <c r="BG95" s="456">
        <v>0</v>
      </c>
      <c r="BH95" s="456">
        <v>0</v>
      </c>
      <c r="BI95" s="456">
        <v>0</v>
      </c>
      <c r="BJ95" s="456">
        <v>0</v>
      </c>
      <c r="BK95" s="456">
        <v>0</v>
      </c>
      <c r="BL95" s="456">
        <v>0</v>
      </c>
      <c r="BM95" s="456">
        <v>0</v>
      </c>
      <c r="BN95" s="456">
        <v>0</v>
      </c>
      <c r="BO95" s="456">
        <v>0</v>
      </c>
      <c r="BP95" s="456">
        <v>0</v>
      </c>
      <c r="BQ95" s="456">
        <v>0</v>
      </c>
      <c r="BR95" s="456">
        <v>0</v>
      </c>
      <c r="BS95" s="456">
        <v>0</v>
      </c>
      <c r="BT95" s="456">
        <v>0</v>
      </c>
      <c r="BU95" s="456">
        <v>0</v>
      </c>
      <c r="BV95" s="456">
        <v>0</v>
      </c>
      <c r="BW95" s="456">
        <v>0</v>
      </c>
      <c r="BX95" s="456">
        <v>0</v>
      </c>
      <c r="BY95" s="456">
        <v>0</v>
      </c>
      <c r="BZ95" s="456">
        <v>0</v>
      </c>
      <c r="CA95" s="456">
        <v>0</v>
      </c>
      <c r="CB95" s="456">
        <v>0</v>
      </c>
      <c r="CC95" s="456">
        <v>0</v>
      </c>
      <c r="CD95" s="456">
        <v>0</v>
      </c>
      <c r="CE95" s="456">
        <v>0</v>
      </c>
      <c r="CF95" s="456">
        <v>0</v>
      </c>
      <c r="CG95" s="456">
        <v>0</v>
      </c>
      <c r="CH95" s="456">
        <v>0</v>
      </c>
      <c r="CI95" s="456">
        <v>0</v>
      </c>
      <c r="CJ95" s="456">
        <v>0</v>
      </c>
      <c r="CK95" s="456">
        <v>0</v>
      </c>
      <c r="CL95" s="456">
        <v>0</v>
      </c>
      <c r="CM95" s="456">
        <v>0</v>
      </c>
      <c r="CN95" s="456">
        <v>0</v>
      </c>
      <c r="CO95" s="456">
        <v>0</v>
      </c>
      <c r="CP95" s="456">
        <v>0</v>
      </c>
      <c r="CQ95" s="456">
        <v>0</v>
      </c>
      <c r="CR95" s="456">
        <v>0</v>
      </c>
      <c r="CS95" s="456">
        <v>0</v>
      </c>
      <c r="CT95" s="456">
        <v>0</v>
      </c>
      <c r="CU95" s="456">
        <v>0</v>
      </c>
      <c r="CV95" s="456">
        <v>0</v>
      </c>
      <c r="CW95" s="456">
        <v>0</v>
      </c>
      <c r="CX95" s="456">
        <v>0</v>
      </c>
      <c r="CY95" s="456">
        <v>0</v>
      </c>
      <c r="CZ95" s="456">
        <v>0</v>
      </c>
      <c r="DA95" s="456">
        <v>0</v>
      </c>
      <c r="DB95" s="456">
        <v>0</v>
      </c>
      <c r="DC95" s="456">
        <v>0</v>
      </c>
      <c r="DD95" s="456">
        <v>0</v>
      </c>
      <c r="DE95" s="456">
        <v>0</v>
      </c>
      <c r="DF95" s="457">
        <v>0</v>
      </c>
      <c r="DG95" s="458">
        <v>0</v>
      </c>
      <c r="DH95" s="455">
        <v>0</v>
      </c>
      <c r="DI95" s="456">
        <v>6.8754173116548347E-4</v>
      </c>
      <c r="DJ95" s="456">
        <v>4.6968129211038979E-3</v>
      </c>
      <c r="DK95" s="456">
        <v>7.7104848590932959E-2</v>
      </c>
      <c r="DL95" s="456">
        <v>5.2290415771361655E-2</v>
      </c>
      <c r="DM95" s="456">
        <v>0.14733814461883407</v>
      </c>
      <c r="DN95" s="456">
        <v>0</v>
      </c>
      <c r="DO95" s="458">
        <v>3.2408188854862435E-2</v>
      </c>
      <c r="DP95" s="458">
        <v>1.7965567423340999E-2</v>
      </c>
      <c r="DQ95" s="455">
        <v>2.3609415821511708E-2</v>
      </c>
      <c r="DR95" s="458">
        <v>2.3609415821511708E-2</v>
      </c>
      <c r="DS95" s="458">
        <v>1.1642091358932267E-4</v>
      </c>
      <c r="DT95" s="456">
        <v>3.7867804540512042E-3</v>
      </c>
      <c r="DU95" s="458">
        <v>2.2035596146718683E-2</v>
      </c>
    </row>
    <row r="96" spans="1:125" s="444" customFormat="1">
      <c r="A96" s="445" t="s">
        <v>350</v>
      </c>
      <c r="B96" s="446" t="s">
        <v>644</v>
      </c>
      <c r="C96" s="440">
        <v>0</v>
      </c>
      <c r="D96" s="441">
        <v>0</v>
      </c>
      <c r="E96" s="441">
        <v>0</v>
      </c>
      <c r="F96" s="441">
        <v>0</v>
      </c>
      <c r="G96" s="441">
        <v>0</v>
      </c>
      <c r="H96" s="441">
        <v>0</v>
      </c>
      <c r="I96" s="441">
        <v>0</v>
      </c>
      <c r="J96" s="441">
        <v>0</v>
      </c>
      <c r="K96" s="441">
        <v>0</v>
      </c>
      <c r="L96" s="441">
        <v>0</v>
      </c>
      <c r="M96" s="441">
        <v>0</v>
      </c>
      <c r="N96" s="441">
        <v>0</v>
      </c>
      <c r="O96" s="441">
        <v>0</v>
      </c>
      <c r="P96" s="441">
        <v>0</v>
      </c>
      <c r="Q96" s="441">
        <v>0</v>
      </c>
      <c r="R96" s="441">
        <v>0</v>
      </c>
      <c r="S96" s="441">
        <v>0</v>
      </c>
      <c r="T96" s="441">
        <v>0</v>
      </c>
      <c r="U96" s="441">
        <v>0</v>
      </c>
      <c r="V96" s="441">
        <v>0</v>
      </c>
      <c r="W96" s="441">
        <v>0</v>
      </c>
      <c r="X96" s="441">
        <v>0</v>
      </c>
      <c r="Y96" s="441">
        <v>0</v>
      </c>
      <c r="Z96" s="441">
        <v>0</v>
      </c>
      <c r="AA96" s="441">
        <v>0</v>
      </c>
      <c r="AB96" s="441">
        <v>0</v>
      </c>
      <c r="AC96" s="441">
        <v>0</v>
      </c>
      <c r="AD96" s="441">
        <v>0</v>
      </c>
      <c r="AE96" s="441">
        <v>0</v>
      </c>
      <c r="AF96" s="441">
        <v>0</v>
      </c>
      <c r="AG96" s="441">
        <v>0</v>
      </c>
      <c r="AH96" s="441">
        <v>0</v>
      </c>
      <c r="AI96" s="441">
        <v>0</v>
      </c>
      <c r="AJ96" s="441">
        <v>0</v>
      </c>
      <c r="AK96" s="441">
        <v>0</v>
      </c>
      <c r="AL96" s="441">
        <v>0</v>
      </c>
      <c r="AM96" s="441">
        <v>0</v>
      </c>
      <c r="AN96" s="441">
        <v>0</v>
      </c>
      <c r="AO96" s="441">
        <v>0</v>
      </c>
      <c r="AP96" s="441">
        <v>0</v>
      </c>
      <c r="AQ96" s="441">
        <v>0</v>
      </c>
      <c r="AR96" s="441">
        <v>0</v>
      </c>
      <c r="AS96" s="441">
        <v>0</v>
      </c>
      <c r="AT96" s="441">
        <v>0</v>
      </c>
      <c r="AU96" s="441">
        <v>0</v>
      </c>
      <c r="AV96" s="441">
        <v>0</v>
      </c>
      <c r="AW96" s="441">
        <v>0</v>
      </c>
      <c r="AX96" s="441">
        <v>0</v>
      </c>
      <c r="AY96" s="441">
        <v>0</v>
      </c>
      <c r="AZ96" s="441">
        <v>0</v>
      </c>
      <c r="BA96" s="441">
        <v>0</v>
      </c>
      <c r="BB96" s="441">
        <v>0</v>
      </c>
      <c r="BC96" s="441">
        <v>0</v>
      </c>
      <c r="BD96" s="441">
        <v>0</v>
      </c>
      <c r="BE96" s="441">
        <v>0</v>
      </c>
      <c r="BF96" s="441">
        <v>0</v>
      </c>
      <c r="BG96" s="441">
        <v>0</v>
      </c>
      <c r="BH96" s="441">
        <v>0</v>
      </c>
      <c r="BI96" s="441">
        <v>0</v>
      </c>
      <c r="BJ96" s="441">
        <v>0</v>
      </c>
      <c r="BK96" s="441">
        <v>0</v>
      </c>
      <c r="BL96" s="441">
        <v>0</v>
      </c>
      <c r="BM96" s="441">
        <v>0</v>
      </c>
      <c r="BN96" s="441">
        <v>0</v>
      </c>
      <c r="BO96" s="441">
        <v>0</v>
      </c>
      <c r="BP96" s="441">
        <v>0</v>
      </c>
      <c r="BQ96" s="441">
        <v>0</v>
      </c>
      <c r="BR96" s="441">
        <v>0</v>
      </c>
      <c r="BS96" s="441">
        <v>0</v>
      </c>
      <c r="BT96" s="441">
        <v>0</v>
      </c>
      <c r="BU96" s="441">
        <v>0</v>
      </c>
      <c r="BV96" s="441">
        <v>0</v>
      </c>
      <c r="BW96" s="441">
        <v>0</v>
      </c>
      <c r="BX96" s="441">
        <v>0</v>
      </c>
      <c r="BY96" s="441">
        <v>0</v>
      </c>
      <c r="BZ96" s="441">
        <v>0</v>
      </c>
      <c r="CA96" s="441">
        <v>0</v>
      </c>
      <c r="CB96" s="441">
        <v>0</v>
      </c>
      <c r="CC96" s="441">
        <v>0</v>
      </c>
      <c r="CD96" s="441">
        <v>0</v>
      </c>
      <c r="CE96" s="441">
        <v>0</v>
      </c>
      <c r="CF96" s="441">
        <v>0</v>
      </c>
      <c r="CG96" s="441">
        <v>0</v>
      </c>
      <c r="CH96" s="441">
        <v>0</v>
      </c>
      <c r="CI96" s="441">
        <v>0</v>
      </c>
      <c r="CJ96" s="441">
        <v>0</v>
      </c>
      <c r="CK96" s="441">
        <v>0</v>
      </c>
      <c r="CL96" s="441">
        <v>0</v>
      </c>
      <c r="CM96" s="441">
        <v>0</v>
      </c>
      <c r="CN96" s="441">
        <v>0</v>
      </c>
      <c r="CO96" s="441">
        <v>0</v>
      </c>
      <c r="CP96" s="441">
        <v>1.012740980363702E-2</v>
      </c>
      <c r="CQ96" s="441">
        <v>0</v>
      </c>
      <c r="CR96" s="441">
        <v>0</v>
      </c>
      <c r="CS96" s="441">
        <v>4.4564665402273832E-4</v>
      </c>
      <c r="CT96" s="441">
        <v>0</v>
      </c>
      <c r="CU96" s="441">
        <v>0</v>
      </c>
      <c r="CV96" s="441">
        <v>0</v>
      </c>
      <c r="CW96" s="441">
        <v>0</v>
      </c>
      <c r="CX96" s="441">
        <v>0</v>
      </c>
      <c r="CY96" s="441">
        <v>0</v>
      </c>
      <c r="CZ96" s="441">
        <v>0</v>
      </c>
      <c r="DA96" s="441">
        <v>0</v>
      </c>
      <c r="DB96" s="441">
        <v>0</v>
      </c>
      <c r="DC96" s="441">
        <v>0</v>
      </c>
      <c r="DD96" s="441">
        <v>0</v>
      </c>
      <c r="DE96" s="441">
        <v>0</v>
      </c>
      <c r="DF96" s="442">
        <v>0</v>
      </c>
      <c r="DG96" s="443">
        <v>4.8153233465795549E-4</v>
      </c>
      <c r="DH96" s="440">
        <v>2.2378969434293645E-2</v>
      </c>
      <c r="DI96" s="441">
        <v>3.6107445652644295E-2</v>
      </c>
      <c r="DJ96" s="441">
        <v>0.40445447653873173</v>
      </c>
      <c r="DK96" s="441">
        <v>0</v>
      </c>
      <c r="DL96" s="441">
        <v>0</v>
      </c>
      <c r="DM96" s="441">
        <v>0</v>
      </c>
      <c r="DN96" s="441">
        <v>0</v>
      </c>
      <c r="DO96" s="443">
        <v>8.1657131793816382E-2</v>
      </c>
      <c r="DP96" s="443">
        <v>4.573885881296464E-2</v>
      </c>
      <c r="DQ96" s="440">
        <v>1.8454124364980401E-5</v>
      </c>
      <c r="DR96" s="443">
        <v>1.8454124364980401E-5</v>
      </c>
      <c r="DS96" s="443">
        <v>2.0199150542248101E-3</v>
      </c>
      <c r="DT96" s="441">
        <v>1.7072226432501894E-3</v>
      </c>
      <c r="DU96" s="443">
        <v>5.2682741957416394E-2</v>
      </c>
    </row>
    <row r="97" spans="1:125" s="444" customFormat="1">
      <c r="A97" s="445" t="s">
        <v>351</v>
      </c>
      <c r="B97" s="446" t="s">
        <v>587</v>
      </c>
      <c r="C97" s="440">
        <v>0</v>
      </c>
      <c r="D97" s="441">
        <v>0</v>
      </c>
      <c r="E97" s="441">
        <v>0</v>
      </c>
      <c r="F97" s="441">
        <v>0</v>
      </c>
      <c r="G97" s="441">
        <v>0</v>
      </c>
      <c r="H97" s="441">
        <v>0</v>
      </c>
      <c r="I97" s="441">
        <v>0</v>
      </c>
      <c r="J97" s="441">
        <v>0</v>
      </c>
      <c r="K97" s="441">
        <v>0</v>
      </c>
      <c r="L97" s="441">
        <v>0</v>
      </c>
      <c r="M97" s="441">
        <v>0</v>
      </c>
      <c r="N97" s="441">
        <v>0</v>
      </c>
      <c r="O97" s="441">
        <v>0</v>
      </c>
      <c r="P97" s="441">
        <v>0</v>
      </c>
      <c r="Q97" s="441">
        <v>0</v>
      </c>
      <c r="R97" s="441">
        <v>0</v>
      </c>
      <c r="S97" s="441">
        <v>8.9185380732390342E-6</v>
      </c>
      <c r="T97" s="441">
        <v>0</v>
      </c>
      <c r="U97" s="441">
        <v>0</v>
      </c>
      <c r="V97" s="441">
        <v>0</v>
      </c>
      <c r="W97" s="441">
        <v>0</v>
      </c>
      <c r="X97" s="441">
        <v>0</v>
      </c>
      <c r="Y97" s="441">
        <v>0</v>
      </c>
      <c r="Z97" s="441">
        <v>0</v>
      </c>
      <c r="AA97" s="441">
        <v>1.5394878637040077E-5</v>
      </c>
      <c r="AB97" s="441">
        <v>0</v>
      </c>
      <c r="AC97" s="441">
        <v>0</v>
      </c>
      <c r="AD97" s="441">
        <v>0</v>
      </c>
      <c r="AE97" s="441">
        <v>0</v>
      </c>
      <c r="AF97" s="441">
        <v>0</v>
      </c>
      <c r="AG97" s="441">
        <v>0</v>
      </c>
      <c r="AH97" s="441">
        <v>0</v>
      </c>
      <c r="AI97" s="441">
        <v>0</v>
      </c>
      <c r="AJ97" s="441">
        <v>0</v>
      </c>
      <c r="AK97" s="441">
        <v>0</v>
      </c>
      <c r="AL97" s="441">
        <v>0</v>
      </c>
      <c r="AM97" s="441">
        <v>0</v>
      </c>
      <c r="AN97" s="441">
        <v>0</v>
      </c>
      <c r="AO97" s="441">
        <v>0</v>
      </c>
      <c r="AP97" s="441">
        <v>0</v>
      </c>
      <c r="AQ97" s="441">
        <v>0</v>
      </c>
      <c r="AR97" s="441">
        <v>0</v>
      </c>
      <c r="AS97" s="441">
        <v>0</v>
      </c>
      <c r="AT97" s="441">
        <v>0</v>
      </c>
      <c r="AU97" s="441">
        <v>0</v>
      </c>
      <c r="AV97" s="441">
        <v>0</v>
      </c>
      <c r="AW97" s="441">
        <v>0</v>
      </c>
      <c r="AX97" s="441">
        <v>0</v>
      </c>
      <c r="AY97" s="441">
        <v>0</v>
      </c>
      <c r="AZ97" s="441">
        <v>0</v>
      </c>
      <c r="BA97" s="441">
        <v>0</v>
      </c>
      <c r="BB97" s="441">
        <v>0</v>
      </c>
      <c r="BC97" s="441">
        <v>0</v>
      </c>
      <c r="BD97" s="441">
        <v>0</v>
      </c>
      <c r="BE97" s="441">
        <v>0</v>
      </c>
      <c r="BF97" s="441">
        <v>0</v>
      </c>
      <c r="BG97" s="441">
        <v>0</v>
      </c>
      <c r="BH97" s="441">
        <v>0</v>
      </c>
      <c r="BI97" s="441">
        <v>0</v>
      </c>
      <c r="BJ97" s="441">
        <v>0</v>
      </c>
      <c r="BK97" s="441">
        <v>0</v>
      </c>
      <c r="BL97" s="441">
        <v>0</v>
      </c>
      <c r="BM97" s="441">
        <v>0</v>
      </c>
      <c r="BN97" s="441">
        <v>0</v>
      </c>
      <c r="BO97" s="441">
        <v>0</v>
      </c>
      <c r="BP97" s="441">
        <v>3.0116853391157692E-5</v>
      </c>
      <c r="BQ97" s="441">
        <v>0</v>
      </c>
      <c r="BR97" s="441">
        <v>9.8679341479861188E-5</v>
      </c>
      <c r="BS97" s="441">
        <v>0</v>
      </c>
      <c r="BT97" s="441">
        <v>1.996069278958359E-5</v>
      </c>
      <c r="BU97" s="441">
        <v>1.0853435580181626E-4</v>
      </c>
      <c r="BV97" s="441">
        <v>0</v>
      </c>
      <c r="BW97" s="441">
        <v>0</v>
      </c>
      <c r="BX97" s="441">
        <v>0</v>
      </c>
      <c r="BY97" s="441">
        <v>4.0856349076646512E-5</v>
      </c>
      <c r="BZ97" s="441">
        <v>0</v>
      </c>
      <c r="CA97" s="441">
        <v>0</v>
      </c>
      <c r="CB97" s="441">
        <v>0</v>
      </c>
      <c r="CC97" s="441">
        <v>0</v>
      </c>
      <c r="CD97" s="441">
        <v>0</v>
      </c>
      <c r="CE97" s="441">
        <v>1.0178117048346057E-2</v>
      </c>
      <c r="CF97" s="441">
        <v>7.0684132164287969E-4</v>
      </c>
      <c r="CG97" s="441">
        <v>4.2195873243596775E-5</v>
      </c>
      <c r="CH97" s="441">
        <v>6.1981118948935146E-4</v>
      </c>
      <c r="CI97" s="441">
        <v>3.9720960254214144E-4</v>
      </c>
      <c r="CJ97" s="441">
        <v>0</v>
      </c>
      <c r="CK97" s="441">
        <v>2.1849327040727147E-4</v>
      </c>
      <c r="CL97" s="441">
        <v>9.4120599861956453E-5</v>
      </c>
      <c r="CM97" s="441">
        <v>1.822028322418034E-5</v>
      </c>
      <c r="CN97" s="441">
        <v>1.0616556519892772E-5</v>
      </c>
      <c r="CO97" s="441">
        <v>2.6083781104908968E-5</v>
      </c>
      <c r="CP97" s="441">
        <v>8.7579270088213295E-3</v>
      </c>
      <c r="CQ97" s="441">
        <v>4.2164417673385607E-2</v>
      </c>
      <c r="CR97" s="441">
        <v>1.8101496429174257E-3</v>
      </c>
      <c r="CS97" s="441">
        <v>8.6020168102063452E-4</v>
      </c>
      <c r="CT97" s="441">
        <v>0</v>
      </c>
      <c r="CU97" s="441">
        <v>0</v>
      </c>
      <c r="CV97" s="441">
        <v>0</v>
      </c>
      <c r="CW97" s="441">
        <v>0</v>
      </c>
      <c r="CX97" s="441">
        <v>3.4381358023193261E-5</v>
      </c>
      <c r="CY97" s="441">
        <v>0</v>
      </c>
      <c r="CZ97" s="441">
        <v>4.3270008616375631E-4</v>
      </c>
      <c r="DA97" s="441">
        <v>0</v>
      </c>
      <c r="DB97" s="441">
        <v>0</v>
      </c>
      <c r="DC97" s="441">
        <v>3.6132389073565544E-3</v>
      </c>
      <c r="DD97" s="441">
        <v>7.4454619909165357E-5</v>
      </c>
      <c r="DE97" s="441">
        <v>0</v>
      </c>
      <c r="DF97" s="442">
        <v>1.3950538998097655E-4</v>
      </c>
      <c r="DG97" s="443">
        <v>5.7057013918296925E-4</v>
      </c>
      <c r="DH97" s="440">
        <v>2.0275629585564149E-2</v>
      </c>
      <c r="DI97" s="441">
        <v>1.1399218140293555E-4</v>
      </c>
      <c r="DJ97" s="441">
        <v>1.5064884484521304E-2</v>
      </c>
      <c r="DK97" s="441">
        <v>2.7051541142211543E-4</v>
      </c>
      <c r="DL97" s="441">
        <v>0</v>
      </c>
      <c r="DM97" s="441">
        <v>0</v>
      </c>
      <c r="DN97" s="441">
        <v>0</v>
      </c>
      <c r="DO97" s="443">
        <v>2.6882746230668148E-3</v>
      </c>
      <c r="DP97" s="443">
        <v>2.0495349596416491E-3</v>
      </c>
      <c r="DQ97" s="440">
        <v>0</v>
      </c>
      <c r="DR97" s="443">
        <v>0</v>
      </c>
      <c r="DS97" s="443">
        <v>4.8813800247095459E-7</v>
      </c>
      <c r="DT97" s="441">
        <v>4.1187518534383339E-7</v>
      </c>
      <c r="DU97" s="443">
        <v>1.7141749159966225E-3</v>
      </c>
    </row>
    <row r="98" spans="1:125" s="444" customFormat="1">
      <c r="A98" s="445" t="s">
        <v>352</v>
      </c>
      <c r="B98" s="446" t="s">
        <v>588</v>
      </c>
      <c r="C98" s="440">
        <v>0</v>
      </c>
      <c r="D98" s="441">
        <v>0</v>
      </c>
      <c r="E98" s="441">
        <v>0</v>
      </c>
      <c r="F98" s="441">
        <v>0</v>
      </c>
      <c r="G98" s="441">
        <v>0</v>
      </c>
      <c r="H98" s="441">
        <v>0</v>
      </c>
      <c r="I98" s="441">
        <v>0</v>
      </c>
      <c r="J98" s="441">
        <v>0</v>
      </c>
      <c r="K98" s="441">
        <v>0</v>
      </c>
      <c r="L98" s="441">
        <v>0</v>
      </c>
      <c r="M98" s="441">
        <v>0</v>
      </c>
      <c r="N98" s="441">
        <v>0</v>
      </c>
      <c r="O98" s="441">
        <v>0</v>
      </c>
      <c r="P98" s="441">
        <v>0</v>
      </c>
      <c r="Q98" s="441">
        <v>0</v>
      </c>
      <c r="R98" s="441">
        <v>0</v>
      </c>
      <c r="S98" s="441">
        <v>0</v>
      </c>
      <c r="T98" s="441">
        <v>0</v>
      </c>
      <c r="U98" s="441">
        <v>0</v>
      </c>
      <c r="V98" s="441">
        <v>0</v>
      </c>
      <c r="W98" s="441">
        <v>0</v>
      </c>
      <c r="X98" s="441">
        <v>0</v>
      </c>
      <c r="Y98" s="441">
        <v>0</v>
      </c>
      <c r="Z98" s="441">
        <v>0</v>
      </c>
      <c r="AA98" s="441">
        <v>0</v>
      </c>
      <c r="AB98" s="441">
        <v>0</v>
      </c>
      <c r="AC98" s="441">
        <v>0</v>
      </c>
      <c r="AD98" s="441">
        <v>0</v>
      </c>
      <c r="AE98" s="441">
        <v>0</v>
      </c>
      <c r="AF98" s="441">
        <v>0</v>
      </c>
      <c r="AG98" s="441">
        <v>0</v>
      </c>
      <c r="AH98" s="441">
        <v>0</v>
      </c>
      <c r="AI98" s="441">
        <v>0</v>
      </c>
      <c r="AJ98" s="441">
        <v>0</v>
      </c>
      <c r="AK98" s="441">
        <v>0</v>
      </c>
      <c r="AL98" s="441">
        <v>0</v>
      </c>
      <c r="AM98" s="441">
        <v>0</v>
      </c>
      <c r="AN98" s="441">
        <v>0</v>
      </c>
      <c r="AO98" s="441">
        <v>0</v>
      </c>
      <c r="AP98" s="441">
        <v>0</v>
      </c>
      <c r="AQ98" s="441">
        <v>0</v>
      </c>
      <c r="AR98" s="441">
        <v>0</v>
      </c>
      <c r="AS98" s="441">
        <v>0</v>
      </c>
      <c r="AT98" s="441">
        <v>0</v>
      </c>
      <c r="AU98" s="441">
        <v>0</v>
      </c>
      <c r="AV98" s="441">
        <v>0</v>
      </c>
      <c r="AW98" s="441">
        <v>0</v>
      </c>
      <c r="AX98" s="441">
        <v>0</v>
      </c>
      <c r="AY98" s="441">
        <v>0</v>
      </c>
      <c r="AZ98" s="441">
        <v>0</v>
      </c>
      <c r="BA98" s="441">
        <v>0</v>
      </c>
      <c r="BB98" s="441">
        <v>0</v>
      </c>
      <c r="BC98" s="441">
        <v>0</v>
      </c>
      <c r="BD98" s="441">
        <v>0</v>
      </c>
      <c r="BE98" s="441">
        <v>0</v>
      </c>
      <c r="BF98" s="441">
        <v>0</v>
      </c>
      <c r="BG98" s="441">
        <v>0</v>
      </c>
      <c r="BH98" s="441">
        <v>0</v>
      </c>
      <c r="BI98" s="441">
        <v>0</v>
      </c>
      <c r="BJ98" s="441">
        <v>0</v>
      </c>
      <c r="BK98" s="441">
        <v>0</v>
      </c>
      <c r="BL98" s="441">
        <v>0</v>
      </c>
      <c r="BM98" s="441">
        <v>0</v>
      </c>
      <c r="BN98" s="441">
        <v>0</v>
      </c>
      <c r="BO98" s="441">
        <v>0</v>
      </c>
      <c r="BP98" s="441">
        <v>0</v>
      </c>
      <c r="BQ98" s="441">
        <v>0</v>
      </c>
      <c r="BR98" s="441">
        <v>0</v>
      </c>
      <c r="BS98" s="441">
        <v>0</v>
      </c>
      <c r="BT98" s="441">
        <v>0</v>
      </c>
      <c r="BU98" s="441">
        <v>0</v>
      </c>
      <c r="BV98" s="441">
        <v>0</v>
      </c>
      <c r="BW98" s="441">
        <v>0</v>
      </c>
      <c r="BX98" s="441">
        <v>0</v>
      </c>
      <c r="BY98" s="441">
        <v>0</v>
      </c>
      <c r="BZ98" s="441">
        <v>0</v>
      </c>
      <c r="CA98" s="441">
        <v>0</v>
      </c>
      <c r="CB98" s="441">
        <v>0</v>
      </c>
      <c r="CC98" s="441">
        <v>0</v>
      </c>
      <c r="CD98" s="441">
        <v>0</v>
      </c>
      <c r="CE98" s="441">
        <v>0</v>
      </c>
      <c r="CF98" s="441">
        <v>0</v>
      </c>
      <c r="CG98" s="441">
        <v>0</v>
      </c>
      <c r="CH98" s="441">
        <v>0</v>
      </c>
      <c r="CI98" s="441">
        <v>0</v>
      </c>
      <c r="CJ98" s="441">
        <v>0</v>
      </c>
      <c r="CK98" s="441">
        <v>0</v>
      </c>
      <c r="CL98" s="441">
        <v>0</v>
      </c>
      <c r="CM98" s="441">
        <v>0</v>
      </c>
      <c r="CN98" s="441">
        <v>0</v>
      </c>
      <c r="CO98" s="441">
        <v>0</v>
      </c>
      <c r="CP98" s="441">
        <v>0</v>
      </c>
      <c r="CQ98" s="441">
        <v>0</v>
      </c>
      <c r="CR98" s="441">
        <v>0</v>
      </c>
      <c r="CS98" s="441">
        <v>0</v>
      </c>
      <c r="CT98" s="441">
        <v>0</v>
      </c>
      <c r="CU98" s="441">
        <v>0</v>
      </c>
      <c r="CV98" s="441">
        <v>0</v>
      </c>
      <c r="CW98" s="441">
        <v>0</v>
      </c>
      <c r="CX98" s="441">
        <v>0</v>
      </c>
      <c r="CY98" s="441">
        <v>0</v>
      </c>
      <c r="CZ98" s="441">
        <v>0</v>
      </c>
      <c r="DA98" s="441">
        <v>0</v>
      </c>
      <c r="DB98" s="441">
        <v>0</v>
      </c>
      <c r="DC98" s="441">
        <v>0</v>
      </c>
      <c r="DD98" s="441">
        <v>0</v>
      </c>
      <c r="DE98" s="441">
        <v>0</v>
      </c>
      <c r="DF98" s="442">
        <v>0</v>
      </c>
      <c r="DG98" s="443">
        <v>0</v>
      </c>
      <c r="DH98" s="440">
        <v>2.4836406900654372E-2</v>
      </c>
      <c r="DI98" s="441">
        <v>1.9500684691926631E-2</v>
      </c>
      <c r="DJ98" s="441">
        <v>5.5697957373215805E-2</v>
      </c>
      <c r="DK98" s="441">
        <v>3.0432983784987985E-3</v>
      </c>
      <c r="DL98" s="441">
        <v>0</v>
      </c>
      <c r="DM98" s="441">
        <v>0</v>
      </c>
      <c r="DN98" s="441">
        <v>0</v>
      </c>
      <c r="DO98" s="443">
        <v>1.9750261792484302E-2</v>
      </c>
      <c r="DP98" s="443">
        <v>1.0948611212140462E-2</v>
      </c>
      <c r="DQ98" s="440">
        <v>0</v>
      </c>
      <c r="DR98" s="443">
        <v>0</v>
      </c>
      <c r="DS98" s="443">
        <v>7.5222066180774094E-4</v>
      </c>
      <c r="DT98" s="441">
        <v>6.3469966061484729E-4</v>
      </c>
      <c r="DU98" s="443">
        <v>1.2822652305053278E-2</v>
      </c>
    </row>
    <row r="99" spans="1:125" s="444" customFormat="1">
      <c r="A99" s="447" t="s">
        <v>353</v>
      </c>
      <c r="B99" s="448" t="s">
        <v>589</v>
      </c>
      <c r="C99" s="449">
        <v>0</v>
      </c>
      <c r="D99" s="450">
        <v>0</v>
      </c>
      <c r="E99" s="450">
        <v>0</v>
      </c>
      <c r="F99" s="450">
        <v>0</v>
      </c>
      <c r="G99" s="450">
        <v>0</v>
      </c>
      <c r="H99" s="450">
        <v>0</v>
      </c>
      <c r="I99" s="450">
        <v>0</v>
      </c>
      <c r="J99" s="450">
        <v>0</v>
      </c>
      <c r="K99" s="450">
        <v>0</v>
      </c>
      <c r="L99" s="450">
        <v>0</v>
      </c>
      <c r="M99" s="450">
        <v>0</v>
      </c>
      <c r="N99" s="450">
        <v>0</v>
      </c>
      <c r="O99" s="450">
        <v>0</v>
      </c>
      <c r="P99" s="450">
        <v>0</v>
      </c>
      <c r="Q99" s="450">
        <v>0</v>
      </c>
      <c r="R99" s="450">
        <v>0</v>
      </c>
      <c r="S99" s="450">
        <v>0</v>
      </c>
      <c r="T99" s="450">
        <v>0</v>
      </c>
      <c r="U99" s="450">
        <v>0</v>
      </c>
      <c r="V99" s="450">
        <v>0</v>
      </c>
      <c r="W99" s="450">
        <v>0</v>
      </c>
      <c r="X99" s="450">
        <v>0</v>
      </c>
      <c r="Y99" s="450">
        <v>0</v>
      </c>
      <c r="Z99" s="450">
        <v>0</v>
      </c>
      <c r="AA99" s="450">
        <v>0</v>
      </c>
      <c r="AB99" s="450">
        <v>0</v>
      </c>
      <c r="AC99" s="450">
        <v>0</v>
      </c>
      <c r="AD99" s="450">
        <v>0</v>
      </c>
      <c r="AE99" s="450">
        <v>0</v>
      </c>
      <c r="AF99" s="450">
        <v>0</v>
      </c>
      <c r="AG99" s="450">
        <v>0</v>
      </c>
      <c r="AH99" s="450">
        <v>0</v>
      </c>
      <c r="AI99" s="450">
        <v>0</v>
      </c>
      <c r="AJ99" s="450">
        <v>0</v>
      </c>
      <c r="AK99" s="450">
        <v>0</v>
      </c>
      <c r="AL99" s="450">
        <v>0</v>
      </c>
      <c r="AM99" s="450">
        <v>0</v>
      </c>
      <c r="AN99" s="450">
        <v>0</v>
      </c>
      <c r="AO99" s="450">
        <v>0</v>
      </c>
      <c r="AP99" s="450">
        <v>0</v>
      </c>
      <c r="AQ99" s="450">
        <v>0</v>
      </c>
      <c r="AR99" s="450">
        <v>0</v>
      </c>
      <c r="AS99" s="450">
        <v>0</v>
      </c>
      <c r="AT99" s="450">
        <v>0</v>
      </c>
      <c r="AU99" s="450">
        <v>0</v>
      </c>
      <c r="AV99" s="450">
        <v>0</v>
      </c>
      <c r="AW99" s="450">
        <v>0</v>
      </c>
      <c r="AX99" s="450">
        <v>0</v>
      </c>
      <c r="AY99" s="450">
        <v>0</v>
      </c>
      <c r="AZ99" s="450">
        <v>0</v>
      </c>
      <c r="BA99" s="450">
        <v>0</v>
      </c>
      <c r="BB99" s="450">
        <v>0</v>
      </c>
      <c r="BC99" s="450">
        <v>0</v>
      </c>
      <c r="BD99" s="450">
        <v>0</v>
      </c>
      <c r="BE99" s="450">
        <v>0</v>
      </c>
      <c r="BF99" s="450">
        <v>0</v>
      </c>
      <c r="BG99" s="450">
        <v>0</v>
      </c>
      <c r="BH99" s="450">
        <v>0</v>
      </c>
      <c r="BI99" s="450">
        <v>0</v>
      </c>
      <c r="BJ99" s="450">
        <v>0</v>
      </c>
      <c r="BK99" s="450">
        <v>0</v>
      </c>
      <c r="BL99" s="450">
        <v>0</v>
      </c>
      <c r="BM99" s="450">
        <v>0</v>
      </c>
      <c r="BN99" s="450">
        <v>0</v>
      </c>
      <c r="BO99" s="450">
        <v>0</v>
      </c>
      <c r="BP99" s="450">
        <v>0</v>
      </c>
      <c r="BQ99" s="450">
        <v>0</v>
      </c>
      <c r="BR99" s="450">
        <v>0</v>
      </c>
      <c r="BS99" s="450">
        <v>0</v>
      </c>
      <c r="BT99" s="450">
        <v>0</v>
      </c>
      <c r="BU99" s="450">
        <v>0</v>
      </c>
      <c r="BV99" s="450">
        <v>0</v>
      </c>
      <c r="BW99" s="450">
        <v>0</v>
      </c>
      <c r="BX99" s="450">
        <v>0</v>
      </c>
      <c r="BY99" s="450">
        <v>0</v>
      </c>
      <c r="BZ99" s="450">
        <v>0</v>
      </c>
      <c r="CA99" s="450">
        <v>0</v>
      </c>
      <c r="CB99" s="450">
        <v>0</v>
      </c>
      <c r="CC99" s="450">
        <v>0</v>
      </c>
      <c r="CD99" s="450">
        <v>0</v>
      </c>
      <c r="CE99" s="450">
        <v>0</v>
      </c>
      <c r="CF99" s="450">
        <v>0</v>
      </c>
      <c r="CG99" s="450">
        <v>0</v>
      </c>
      <c r="CH99" s="450">
        <v>0</v>
      </c>
      <c r="CI99" s="450">
        <v>0</v>
      </c>
      <c r="CJ99" s="450">
        <v>0</v>
      </c>
      <c r="CK99" s="450">
        <v>0</v>
      </c>
      <c r="CL99" s="450">
        <v>0</v>
      </c>
      <c r="CM99" s="450">
        <v>0</v>
      </c>
      <c r="CN99" s="450">
        <v>0</v>
      </c>
      <c r="CO99" s="450">
        <v>0</v>
      </c>
      <c r="CP99" s="450">
        <v>0</v>
      </c>
      <c r="CQ99" s="450">
        <v>0</v>
      </c>
      <c r="CR99" s="450">
        <v>0</v>
      </c>
      <c r="CS99" s="450">
        <v>0</v>
      </c>
      <c r="CT99" s="450">
        <v>0</v>
      </c>
      <c r="CU99" s="450">
        <v>0</v>
      </c>
      <c r="CV99" s="450">
        <v>0</v>
      </c>
      <c r="CW99" s="450">
        <v>0</v>
      </c>
      <c r="CX99" s="450">
        <v>0</v>
      </c>
      <c r="CY99" s="450">
        <v>0</v>
      </c>
      <c r="CZ99" s="450">
        <v>0</v>
      </c>
      <c r="DA99" s="450">
        <v>0</v>
      </c>
      <c r="DB99" s="450">
        <v>0</v>
      </c>
      <c r="DC99" s="450">
        <v>0</v>
      </c>
      <c r="DD99" s="450">
        <v>0</v>
      </c>
      <c r="DE99" s="450">
        <v>0</v>
      </c>
      <c r="DF99" s="451">
        <v>0</v>
      </c>
      <c r="DG99" s="452">
        <v>0</v>
      </c>
      <c r="DH99" s="449">
        <v>0</v>
      </c>
      <c r="DI99" s="450">
        <v>4.3160817425267044E-3</v>
      </c>
      <c r="DJ99" s="450">
        <v>0.13332519363341522</v>
      </c>
      <c r="DK99" s="450">
        <v>0</v>
      </c>
      <c r="DL99" s="450">
        <v>0</v>
      </c>
      <c r="DM99" s="450">
        <v>0</v>
      </c>
      <c r="DN99" s="450">
        <v>0</v>
      </c>
      <c r="DO99" s="452">
        <v>2.2588951502664278E-2</v>
      </c>
      <c r="DP99" s="452">
        <v>1.2522246555064941E-2</v>
      </c>
      <c r="DQ99" s="449">
        <v>0</v>
      </c>
      <c r="DR99" s="452">
        <v>0</v>
      </c>
      <c r="DS99" s="452">
        <v>0</v>
      </c>
      <c r="DT99" s="450">
        <v>0</v>
      </c>
      <c r="DU99" s="452">
        <v>1.4402562127272561E-2</v>
      </c>
    </row>
    <row r="100" spans="1:125" s="444" customFormat="1">
      <c r="A100" s="453" t="s">
        <v>354</v>
      </c>
      <c r="B100" s="454" t="s">
        <v>665</v>
      </c>
      <c r="C100" s="455">
        <v>2.5140634766303216E-3</v>
      </c>
      <c r="D100" s="456">
        <v>1.8421052631578947E-3</v>
      </c>
      <c r="E100" s="456">
        <v>1.156737998843262E-4</v>
      </c>
      <c r="F100" s="456">
        <v>5.5978504254366322E-5</v>
      </c>
      <c r="G100" s="456">
        <v>0</v>
      </c>
      <c r="H100" s="456">
        <v>0</v>
      </c>
      <c r="I100" s="456">
        <v>1.9359522465112527E-3</v>
      </c>
      <c r="J100" s="456">
        <v>9.9982484820177494E-4</v>
      </c>
      <c r="K100" s="456">
        <v>1.3236924400615517E-3</v>
      </c>
      <c r="L100" s="456">
        <v>5.0235478806907375E-4</v>
      </c>
      <c r="M100" s="456">
        <v>0</v>
      </c>
      <c r="N100" s="456">
        <v>3.89414418068829E-4</v>
      </c>
      <c r="O100" s="456">
        <v>1.5738017645656149E-3</v>
      </c>
      <c r="P100" s="456">
        <v>1.0357094609807719E-3</v>
      </c>
      <c r="Q100" s="456">
        <v>5.8657907085875175E-4</v>
      </c>
      <c r="R100" s="456">
        <v>5.6650383550957482E-4</v>
      </c>
      <c r="S100" s="456">
        <v>3.2998590870984428E-4</v>
      </c>
      <c r="T100" s="456">
        <v>5.8258083309059127E-4</v>
      </c>
      <c r="U100" s="456">
        <v>0</v>
      </c>
      <c r="V100" s="456">
        <v>3.7408845534615022E-3</v>
      </c>
      <c r="W100" s="456">
        <v>0</v>
      </c>
      <c r="X100" s="456">
        <v>5.4828855643455779E-4</v>
      </c>
      <c r="Y100" s="456">
        <v>3.9184952978056425E-4</v>
      </c>
      <c r="Z100" s="456">
        <v>1.0357327809425167E-3</v>
      </c>
      <c r="AA100" s="456">
        <v>1.652383640375635E-3</v>
      </c>
      <c r="AB100" s="456">
        <v>4.2078195312956579E-4</v>
      </c>
      <c r="AC100" s="456">
        <v>0</v>
      </c>
      <c r="AD100" s="456">
        <v>4.8737693732332587E-4</v>
      </c>
      <c r="AE100" s="456">
        <v>4.4307723469168156E-4</v>
      </c>
      <c r="AF100" s="456">
        <v>4.8652820185887327E-4</v>
      </c>
      <c r="AG100" s="456">
        <v>0</v>
      </c>
      <c r="AH100" s="456">
        <v>1.5475883415011607E-4</v>
      </c>
      <c r="AI100" s="456">
        <v>1.5822284104933387E-3</v>
      </c>
      <c r="AJ100" s="456">
        <v>4.1744212338893429E-4</v>
      </c>
      <c r="AK100" s="456">
        <v>5.2749240159754847E-4</v>
      </c>
      <c r="AL100" s="456">
        <v>5.0218810531601978E-4</v>
      </c>
      <c r="AM100" s="456">
        <v>4.7781352530818974E-4</v>
      </c>
      <c r="AN100" s="456">
        <v>2.369855438818232E-4</v>
      </c>
      <c r="AO100" s="456">
        <v>6.4414678968607321E-4</v>
      </c>
      <c r="AP100" s="456">
        <v>2.4967749989596773E-4</v>
      </c>
      <c r="AQ100" s="456">
        <v>1.6755222799178843E-3</v>
      </c>
      <c r="AR100" s="456">
        <v>3.2639405962811476E-4</v>
      </c>
      <c r="AS100" s="456">
        <v>2.1264551991829621E-4</v>
      </c>
      <c r="AT100" s="456">
        <v>2.2717426523323589E-3</v>
      </c>
      <c r="AU100" s="456">
        <v>5.5910382205387541E-4</v>
      </c>
      <c r="AV100" s="456">
        <v>4.3034132862222827E-4</v>
      </c>
      <c r="AW100" s="456">
        <v>0</v>
      </c>
      <c r="AX100" s="456">
        <v>2.3076035537094726E-4</v>
      </c>
      <c r="AY100" s="456">
        <v>3.3189695705806538E-4</v>
      </c>
      <c r="AZ100" s="456">
        <v>1.2466425649104119E-4</v>
      </c>
      <c r="BA100" s="456">
        <v>1.8563207722294413E-4</v>
      </c>
      <c r="BB100" s="456">
        <v>3.3780671314068112E-4</v>
      </c>
      <c r="BC100" s="456">
        <v>1.7581181103746549E-4</v>
      </c>
      <c r="BD100" s="456">
        <v>5.5886736214605067E-4</v>
      </c>
      <c r="BE100" s="456">
        <v>0</v>
      </c>
      <c r="BF100" s="456">
        <v>1.358644374834887E-4</v>
      </c>
      <c r="BG100" s="456">
        <v>7.5118838001718725E-5</v>
      </c>
      <c r="BH100" s="456">
        <v>0</v>
      </c>
      <c r="BI100" s="456">
        <v>2.6069251812472984E-4</v>
      </c>
      <c r="BJ100" s="456">
        <v>8.5451826532792138E-4</v>
      </c>
      <c r="BK100" s="456">
        <v>2.1282841626302658E-3</v>
      </c>
      <c r="BL100" s="456">
        <v>8.0964629965393168E-4</v>
      </c>
      <c r="BM100" s="456">
        <v>1.4222528700955173E-3</v>
      </c>
      <c r="BN100" s="456">
        <v>7.7085352091574495E-4</v>
      </c>
      <c r="BO100" s="456">
        <v>9.3071851469334326E-4</v>
      </c>
      <c r="BP100" s="456">
        <v>1.4585161856574939E-3</v>
      </c>
      <c r="BQ100" s="456">
        <v>5.9208172029018508E-3</v>
      </c>
      <c r="BR100" s="456">
        <v>7.9930266598687572E-3</v>
      </c>
      <c r="BS100" s="456">
        <v>1.722277556440903E-3</v>
      </c>
      <c r="BT100" s="456">
        <v>6.0803341112885395E-4</v>
      </c>
      <c r="BU100" s="456">
        <v>3.0258629884747741E-3</v>
      </c>
      <c r="BV100" s="456">
        <v>6.0155567528547742E-4</v>
      </c>
      <c r="BW100" s="456">
        <v>6.1575047242924176E-4</v>
      </c>
      <c r="BX100" s="456">
        <v>0</v>
      </c>
      <c r="BY100" s="456">
        <v>5.7198888707305114E-4</v>
      </c>
      <c r="BZ100" s="456">
        <v>1.3780611109592946E-3</v>
      </c>
      <c r="CA100" s="456">
        <v>0</v>
      </c>
      <c r="CB100" s="456">
        <v>0</v>
      </c>
      <c r="CC100" s="456">
        <v>0</v>
      </c>
      <c r="CD100" s="456">
        <v>6.1797058460017298E-4</v>
      </c>
      <c r="CE100" s="456">
        <v>3.4532897128316978E-3</v>
      </c>
      <c r="CF100" s="456">
        <v>2.180680673153565E-3</v>
      </c>
      <c r="CG100" s="456">
        <v>4.2195873243596775E-5</v>
      </c>
      <c r="CH100" s="456">
        <v>9.7820541470428264E-4</v>
      </c>
      <c r="CI100" s="456">
        <v>2.6811648171594549E-3</v>
      </c>
      <c r="CJ100" s="456">
        <v>2.0128824476650564E-4</v>
      </c>
      <c r="CK100" s="456">
        <v>6.1178115714036012E-4</v>
      </c>
      <c r="CL100" s="456">
        <v>2.0392796636757231E-3</v>
      </c>
      <c r="CM100" s="456">
        <v>2.0244759137978157E-6</v>
      </c>
      <c r="CN100" s="456">
        <v>3.5565464341640789E-4</v>
      </c>
      <c r="CO100" s="456">
        <v>4.8068682321903665E-3</v>
      </c>
      <c r="CP100" s="456">
        <v>1.389207855646369E-3</v>
      </c>
      <c r="CQ100" s="456">
        <v>2.3555540599656761E-4</v>
      </c>
      <c r="CR100" s="456">
        <v>2.3281667433021553E-5</v>
      </c>
      <c r="CS100" s="456">
        <v>2.8500658106105358E-4</v>
      </c>
      <c r="CT100" s="456">
        <v>0</v>
      </c>
      <c r="CU100" s="456">
        <v>1.1546623392834853E-3</v>
      </c>
      <c r="CV100" s="456">
        <v>2.4015369836695484E-4</v>
      </c>
      <c r="CW100" s="456">
        <v>1.6036487582392789E-3</v>
      </c>
      <c r="CX100" s="456">
        <v>2.133666630262876E-3</v>
      </c>
      <c r="CY100" s="456">
        <v>1.2635412601965921E-3</v>
      </c>
      <c r="CZ100" s="456">
        <v>8.7292539121731699E-4</v>
      </c>
      <c r="DA100" s="456">
        <v>1.237513236288481E-3</v>
      </c>
      <c r="DB100" s="456">
        <v>8.0044512558203103E-3</v>
      </c>
      <c r="DC100" s="456">
        <v>2.4570024570024569E-3</v>
      </c>
      <c r="DD100" s="456">
        <v>2.054947509492964E-3</v>
      </c>
      <c r="DE100" s="456">
        <v>0</v>
      </c>
      <c r="DF100" s="457">
        <v>2.4096385542168674E-4</v>
      </c>
      <c r="DG100" s="458">
        <v>9.9060349956305287E-4</v>
      </c>
      <c r="DH100" s="455">
        <v>0</v>
      </c>
      <c r="DI100" s="456">
        <v>1.0582274173572517E-2</v>
      </c>
      <c r="DJ100" s="456">
        <v>0</v>
      </c>
      <c r="DK100" s="456">
        <v>0</v>
      </c>
      <c r="DL100" s="456">
        <v>0</v>
      </c>
      <c r="DM100" s="456">
        <v>0</v>
      </c>
      <c r="DN100" s="456">
        <v>0</v>
      </c>
      <c r="DO100" s="458">
        <v>5.8679442155507898E-3</v>
      </c>
      <c r="DP100" s="458">
        <v>4.2239173235052553E-3</v>
      </c>
      <c r="DQ100" s="455">
        <v>2.3199470630261073E-4</v>
      </c>
      <c r="DR100" s="458">
        <v>2.3199470630261073E-4</v>
      </c>
      <c r="DS100" s="458">
        <v>3.3925591171731343E-3</v>
      </c>
      <c r="DT100" s="456">
        <v>2.8987775544498996E-3</v>
      </c>
      <c r="DU100" s="458">
        <v>4.791898060626922E-3</v>
      </c>
    </row>
    <row r="101" spans="1:125" s="444" customFormat="1">
      <c r="A101" s="445" t="s">
        <v>355</v>
      </c>
      <c r="B101" s="446" t="s">
        <v>590</v>
      </c>
      <c r="C101" s="440">
        <v>6.9449267310229873E-4</v>
      </c>
      <c r="D101" s="441">
        <v>1.8181818181818182E-3</v>
      </c>
      <c r="E101" s="441">
        <v>1.2724117987275882E-3</v>
      </c>
      <c r="F101" s="441">
        <v>5.8217644424540978E-3</v>
      </c>
      <c r="G101" s="441">
        <v>0</v>
      </c>
      <c r="H101" s="441">
        <v>0</v>
      </c>
      <c r="I101" s="441">
        <v>2.0166169234492218E-3</v>
      </c>
      <c r="J101" s="441">
        <v>2.4180678810524678E-3</v>
      </c>
      <c r="K101" s="441">
        <v>2.5977464136207953E-3</v>
      </c>
      <c r="L101" s="441">
        <v>1.0047095761381475E-3</v>
      </c>
      <c r="M101" s="441">
        <v>0</v>
      </c>
      <c r="N101" s="441">
        <v>1.7848160828154663E-3</v>
      </c>
      <c r="O101" s="441">
        <v>1.5102138144821556E-3</v>
      </c>
      <c r="P101" s="441">
        <v>6.0791642274958344E-3</v>
      </c>
      <c r="Q101" s="441">
        <v>3.3435007038948852E-3</v>
      </c>
      <c r="R101" s="441">
        <v>9.5655565668010178E-4</v>
      </c>
      <c r="S101" s="441">
        <v>1.8907300715266754E-3</v>
      </c>
      <c r="T101" s="441">
        <v>6.1899213515875327E-3</v>
      </c>
      <c r="U101" s="441">
        <v>0</v>
      </c>
      <c r="V101" s="441">
        <v>1.2311771948101146E-3</v>
      </c>
      <c r="W101" s="441">
        <v>0</v>
      </c>
      <c r="X101" s="441">
        <v>4.6996161980104959E-4</v>
      </c>
      <c r="Y101" s="441">
        <v>1.1755485893416929E-3</v>
      </c>
      <c r="Z101" s="441">
        <v>1.8125323666494044E-3</v>
      </c>
      <c r="AA101" s="441">
        <v>6.4658490275568332E-4</v>
      </c>
      <c r="AB101" s="441">
        <v>1.7532581380398575E-3</v>
      </c>
      <c r="AC101" s="441">
        <v>0</v>
      </c>
      <c r="AD101" s="441">
        <v>1.3159177307729798E-2</v>
      </c>
      <c r="AE101" s="441">
        <v>1.9896277729250273E-3</v>
      </c>
      <c r="AF101" s="441">
        <v>4.546522162198436E-3</v>
      </c>
      <c r="AG101" s="441">
        <v>0</v>
      </c>
      <c r="AH101" s="441">
        <v>1.1348981171008512E-3</v>
      </c>
      <c r="AI101" s="441">
        <v>3.2435682415113444E-3</v>
      </c>
      <c r="AJ101" s="441">
        <v>1.0262118866644636E-3</v>
      </c>
      <c r="AK101" s="441">
        <v>5.0739745296526084E-3</v>
      </c>
      <c r="AL101" s="441">
        <v>1.6500466317526364E-3</v>
      </c>
      <c r="AM101" s="441">
        <v>1.1786066957602014E-3</v>
      </c>
      <c r="AN101" s="441">
        <v>3.058242018665433E-3</v>
      </c>
      <c r="AO101" s="441">
        <v>2.2924047515298488E-3</v>
      </c>
      <c r="AP101" s="441">
        <v>7.490324996879031E-4</v>
      </c>
      <c r="AQ101" s="441">
        <v>2.007607776838546E-3</v>
      </c>
      <c r="AR101" s="441">
        <v>1.407574382146245E-3</v>
      </c>
      <c r="AS101" s="441">
        <v>2.0875201039866542E-3</v>
      </c>
      <c r="AT101" s="441">
        <v>4.3650952566450293E-3</v>
      </c>
      <c r="AU101" s="441">
        <v>5.3895593657445652E-3</v>
      </c>
      <c r="AV101" s="441">
        <v>1.517519421983647E-3</v>
      </c>
      <c r="AW101" s="441">
        <v>5.6497175141242938E-3</v>
      </c>
      <c r="AX101" s="441">
        <v>1.9903080650744203E-3</v>
      </c>
      <c r="AY101" s="441">
        <v>7.5727822368748584E-3</v>
      </c>
      <c r="AZ101" s="441">
        <v>3.0146083842379047E-3</v>
      </c>
      <c r="BA101" s="441">
        <v>1.4850566177835531E-3</v>
      </c>
      <c r="BB101" s="441">
        <v>4.8828424899425727E-3</v>
      </c>
      <c r="BC101" s="441">
        <v>2.3910406301095306E-3</v>
      </c>
      <c r="BD101" s="441">
        <v>9.3144560357675112E-4</v>
      </c>
      <c r="BE101" s="441">
        <v>0</v>
      </c>
      <c r="BF101" s="441">
        <v>1.6756613956296939E-3</v>
      </c>
      <c r="BG101" s="441">
        <v>1.9966587140856835E-3</v>
      </c>
      <c r="BH101" s="441">
        <v>1.0600706713780919E-2</v>
      </c>
      <c r="BI101" s="441">
        <v>1.4641679783790206E-2</v>
      </c>
      <c r="BJ101" s="441">
        <v>3.5151774096444039E-3</v>
      </c>
      <c r="BK101" s="441">
        <v>5.6069279318949068E-2</v>
      </c>
      <c r="BL101" s="441">
        <v>2.0917545297792352E-2</v>
      </c>
      <c r="BM101" s="441">
        <v>1.1717424213855113E-2</v>
      </c>
      <c r="BN101" s="441">
        <v>3.2738318186101921E-2</v>
      </c>
      <c r="BO101" s="441">
        <v>5.1399680553387214E-2</v>
      </c>
      <c r="BP101" s="441">
        <v>2.8008673653776655E-3</v>
      </c>
      <c r="BQ101" s="441">
        <v>3.6110478545170631E-3</v>
      </c>
      <c r="BR101" s="441">
        <v>7.894347318388895E-4</v>
      </c>
      <c r="BS101" s="441">
        <v>2.9984229747675962E-3</v>
      </c>
      <c r="BT101" s="441">
        <v>4.8212750276378823E-3</v>
      </c>
      <c r="BU101" s="441">
        <v>2.7002599210693254E-3</v>
      </c>
      <c r="BV101" s="441">
        <v>1.4541954585161976E-3</v>
      </c>
      <c r="BW101" s="441">
        <v>5.3081937278382917E-4</v>
      </c>
      <c r="BX101" s="441">
        <v>0</v>
      </c>
      <c r="BY101" s="441">
        <v>1.3074031704526884E-3</v>
      </c>
      <c r="BZ101" s="441">
        <v>4.7666079787005624E-3</v>
      </c>
      <c r="CA101" s="441">
        <v>0.18382526735194948</v>
      </c>
      <c r="CB101" s="441">
        <v>0</v>
      </c>
      <c r="CC101" s="441">
        <v>0.06</v>
      </c>
      <c r="CD101" s="441">
        <v>5.8089234952416269E-3</v>
      </c>
      <c r="CE101" s="441">
        <v>3.8167938931297708E-3</v>
      </c>
      <c r="CF101" s="441">
        <v>4.0906561592949633E-3</v>
      </c>
      <c r="CG101" s="441">
        <v>1.2658761973079034E-4</v>
      </c>
      <c r="CH101" s="441">
        <v>4.5157672377081322E-3</v>
      </c>
      <c r="CI101" s="441">
        <v>1.241280007944192E-2</v>
      </c>
      <c r="CJ101" s="441">
        <v>3.062456866804693E-3</v>
      </c>
      <c r="CK101" s="441">
        <v>2.7486453417234748E-2</v>
      </c>
      <c r="CL101" s="441">
        <v>3.4824621948923887E-3</v>
      </c>
      <c r="CM101" s="441">
        <v>4.9113785668735005E-3</v>
      </c>
      <c r="CN101" s="441">
        <v>8.3605382594155583E-4</v>
      </c>
      <c r="CO101" s="441">
        <v>1.449512978544227E-3</v>
      </c>
      <c r="CP101" s="441">
        <v>6.8276889132477736E-3</v>
      </c>
      <c r="CQ101" s="441">
        <v>8.3790422990207628E-3</v>
      </c>
      <c r="CR101" s="441">
        <v>4.2547247233846886E-3</v>
      </c>
      <c r="CS101" s="441">
        <v>1.0498606058721719E-2</v>
      </c>
      <c r="CT101" s="441">
        <v>1.8702756058913681E-3</v>
      </c>
      <c r="CU101" s="441">
        <v>2.9022593933341655E-3</v>
      </c>
      <c r="CV101" s="441">
        <v>9.0057636887608066E-4</v>
      </c>
      <c r="CW101" s="441">
        <v>3.0609569453844796E-3</v>
      </c>
      <c r="CX101" s="441">
        <v>4.8861977049432306E-3</v>
      </c>
      <c r="CY101" s="441">
        <v>9.346489027630675E-3</v>
      </c>
      <c r="CZ101" s="441">
        <v>1.2604741640422465E-3</v>
      </c>
      <c r="DA101" s="441">
        <v>2.6281208935611039E-3</v>
      </c>
      <c r="DB101" s="441">
        <v>1.9230206065812207E-3</v>
      </c>
      <c r="DC101" s="441">
        <v>1.589825119236884E-3</v>
      </c>
      <c r="DD101" s="441">
        <v>1.5486560941106397E-3</v>
      </c>
      <c r="DE101" s="441">
        <v>0</v>
      </c>
      <c r="DF101" s="442">
        <v>3.9315155358275207E-4</v>
      </c>
      <c r="DG101" s="443">
        <v>8.0835734650925133E-3</v>
      </c>
      <c r="DH101" s="440">
        <v>3.073567321039064E-3</v>
      </c>
      <c r="DI101" s="441">
        <v>1.9465220457712384E-3</v>
      </c>
      <c r="DJ101" s="441">
        <v>0</v>
      </c>
      <c r="DK101" s="441">
        <v>0</v>
      </c>
      <c r="DL101" s="441">
        <v>0</v>
      </c>
      <c r="DM101" s="441">
        <v>0</v>
      </c>
      <c r="DN101" s="441">
        <v>0</v>
      </c>
      <c r="DO101" s="443">
        <v>1.1301616078424671E-3</v>
      </c>
      <c r="DP101" s="443">
        <v>8.5501653936103181E-3</v>
      </c>
      <c r="DQ101" s="440">
        <v>1.3774685686717513E-2</v>
      </c>
      <c r="DR101" s="443">
        <v>1.3774685686717513E-2</v>
      </c>
      <c r="DS101" s="443">
        <v>2.4502087034029563E-3</v>
      </c>
      <c r="DT101" s="441">
        <v>4.2194553362549011E-3</v>
      </c>
      <c r="DU101" s="443">
        <v>2.2497426274731011E-3</v>
      </c>
    </row>
    <row r="102" spans="1:125" s="444" customFormat="1">
      <c r="A102" s="445" t="s">
        <v>356</v>
      </c>
      <c r="B102" s="446" t="s">
        <v>591</v>
      </c>
      <c r="C102" s="440">
        <v>6.9449267310229873E-4</v>
      </c>
      <c r="D102" s="441">
        <v>0</v>
      </c>
      <c r="E102" s="441">
        <v>2.3134759976865241E-4</v>
      </c>
      <c r="F102" s="441">
        <v>1.0635915808329601E-3</v>
      </c>
      <c r="G102" s="441">
        <v>4.6317739694302917E-4</v>
      </c>
      <c r="H102" s="441">
        <v>0</v>
      </c>
      <c r="I102" s="441">
        <v>1.2906348310075019E-3</v>
      </c>
      <c r="J102" s="441">
        <v>5.9332671648762263E-3</v>
      </c>
      <c r="K102" s="441">
        <v>5.9251782848255205E-2</v>
      </c>
      <c r="L102" s="441">
        <v>6.2794348508634219E-5</v>
      </c>
      <c r="M102" s="441">
        <v>0</v>
      </c>
      <c r="N102" s="441">
        <v>7.3015203387905437E-4</v>
      </c>
      <c r="O102" s="441">
        <v>6.7403227088466732E-3</v>
      </c>
      <c r="P102" s="441">
        <v>1.8762852553999489E-3</v>
      </c>
      <c r="Q102" s="441">
        <v>6.4425934615986238E-3</v>
      </c>
      <c r="R102" s="441">
        <v>2.9068147625327364E-3</v>
      </c>
      <c r="S102" s="441">
        <v>2.7736653407773398E-3</v>
      </c>
      <c r="T102" s="441">
        <v>1.00495193708127E-3</v>
      </c>
      <c r="U102" s="441">
        <v>0</v>
      </c>
      <c r="V102" s="441">
        <v>4.5932379960223505E-3</v>
      </c>
      <c r="W102" s="441">
        <v>0</v>
      </c>
      <c r="X102" s="441">
        <v>8.6159630296859092E-4</v>
      </c>
      <c r="Y102" s="441">
        <v>9.7962382445141057E-4</v>
      </c>
      <c r="Z102" s="441">
        <v>4.4018643190056961E-3</v>
      </c>
      <c r="AA102" s="441">
        <v>6.1728331708318367E-2</v>
      </c>
      <c r="AB102" s="441">
        <v>4.1493775933609957E-2</v>
      </c>
      <c r="AC102" s="441">
        <v>0</v>
      </c>
      <c r="AD102" s="441">
        <v>9.7475387464665168E-5</v>
      </c>
      <c r="AE102" s="441">
        <v>5.8275205819924968E-3</v>
      </c>
      <c r="AF102" s="441">
        <v>4.7142905076670138E-3</v>
      </c>
      <c r="AG102" s="441">
        <v>4.8543689320388345E-3</v>
      </c>
      <c r="AH102" s="441">
        <v>1.7023471756512768E-3</v>
      </c>
      <c r="AI102" s="441">
        <v>7.1200278472200243E-4</v>
      </c>
      <c r="AJ102" s="441">
        <v>7.4009009792496477E-3</v>
      </c>
      <c r="AK102" s="441">
        <v>2.1790459923136823E-3</v>
      </c>
      <c r="AL102" s="441">
        <v>7.8915273692517398E-4</v>
      </c>
      <c r="AM102" s="441">
        <v>1.0671168731882905E-3</v>
      </c>
      <c r="AN102" s="441">
        <v>6.658165280489319E-4</v>
      </c>
      <c r="AO102" s="441">
        <v>2.8418240721444403E-4</v>
      </c>
      <c r="AP102" s="441">
        <v>2.0806458324663975E-4</v>
      </c>
      <c r="AQ102" s="441">
        <v>8.6040333293080546E-4</v>
      </c>
      <c r="AR102" s="441">
        <v>1.7951673279546312E-3</v>
      </c>
      <c r="AS102" s="441">
        <v>1.6502490348588902E-3</v>
      </c>
      <c r="AT102" s="441">
        <v>4.3869389359943792E-3</v>
      </c>
      <c r="AU102" s="441">
        <v>3.3168456470493422E-3</v>
      </c>
      <c r="AV102" s="441">
        <v>5.3905913795837014E-3</v>
      </c>
      <c r="AW102" s="441">
        <v>3.5310734463276836E-3</v>
      </c>
      <c r="AX102" s="441">
        <v>1.2403369101188415E-3</v>
      </c>
      <c r="AY102" s="441">
        <v>3.9163840932851714E-3</v>
      </c>
      <c r="AZ102" s="441">
        <v>8.7378310685993412E-3</v>
      </c>
      <c r="BA102" s="441">
        <v>2.5988490811212177E-3</v>
      </c>
      <c r="BB102" s="441">
        <v>3.992261155298959E-3</v>
      </c>
      <c r="BC102" s="441">
        <v>6.3116440162450113E-3</v>
      </c>
      <c r="BD102" s="441">
        <v>4.8435171385991056E-3</v>
      </c>
      <c r="BE102" s="441">
        <v>0</v>
      </c>
      <c r="BF102" s="441">
        <v>7.9480695927840895E-3</v>
      </c>
      <c r="BG102" s="441">
        <v>4.5146421639032947E-3</v>
      </c>
      <c r="BH102" s="441">
        <v>1.1778563015312131E-3</v>
      </c>
      <c r="BI102" s="441">
        <v>2.0822402397051203E-3</v>
      </c>
      <c r="BJ102" s="441">
        <v>8.4480783049464964E-3</v>
      </c>
      <c r="BK102" s="441">
        <v>2.2016732716864817E-4</v>
      </c>
      <c r="BL102" s="441">
        <v>2.469320260540545E-3</v>
      </c>
      <c r="BM102" s="441">
        <v>4.7408429003183909E-4</v>
      </c>
      <c r="BN102" s="441">
        <v>7.6843705219814074E-4</v>
      </c>
      <c r="BO102" s="441">
        <v>9.6674632816534363E-4</v>
      </c>
      <c r="BP102" s="441">
        <v>2.6803999518130346E-3</v>
      </c>
      <c r="BQ102" s="441">
        <v>1.5290022447054231E-2</v>
      </c>
      <c r="BR102" s="441">
        <v>9.5554495666332253E-3</v>
      </c>
      <c r="BS102" s="441">
        <v>9.8564077025232403E-4</v>
      </c>
      <c r="BT102" s="441">
        <v>1.2530708758137821E-2</v>
      </c>
      <c r="BU102" s="441">
        <v>3.0275471422716988E-2</v>
      </c>
      <c r="BV102" s="441">
        <v>2.0615051446087534E-2</v>
      </c>
      <c r="BW102" s="441">
        <v>1.811155699938425E-2</v>
      </c>
      <c r="BX102" s="441">
        <v>0</v>
      </c>
      <c r="BY102" s="441">
        <v>4.6576237947377024E-3</v>
      </c>
      <c r="BZ102" s="441">
        <v>3.7008553348141962E-3</v>
      </c>
      <c r="CA102" s="441">
        <v>0</v>
      </c>
      <c r="CB102" s="441">
        <v>7.0422535211267607E-3</v>
      </c>
      <c r="CC102" s="441">
        <v>0.02</v>
      </c>
      <c r="CD102" s="441">
        <v>3.2134470399208998E-3</v>
      </c>
      <c r="CE102" s="441">
        <v>4.5438022537259179E-4</v>
      </c>
      <c r="CF102" s="441">
        <v>6.7901884408885149E-3</v>
      </c>
      <c r="CG102" s="441">
        <v>8.4391746487193556E-4</v>
      </c>
      <c r="CH102" s="441">
        <v>2.262943302033571E-2</v>
      </c>
      <c r="CI102" s="441">
        <v>1.6062163302797847E-2</v>
      </c>
      <c r="CJ102" s="441">
        <v>1.4291465378421899E-2</v>
      </c>
      <c r="CK102" s="441">
        <v>3.3473169026393988E-2</v>
      </c>
      <c r="CL102" s="441">
        <v>3.8307084143816277E-2</v>
      </c>
      <c r="CM102" s="441">
        <v>1.6155317792106568E-3</v>
      </c>
      <c r="CN102" s="441">
        <v>4.190885686227672E-3</v>
      </c>
      <c r="CO102" s="441">
        <v>2.1649538317074445E-3</v>
      </c>
      <c r="CP102" s="441">
        <v>1.4638813002196527E-3</v>
      </c>
      <c r="CQ102" s="441">
        <v>2.994918733384931E-3</v>
      </c>
      <c r="CR102" s="441">
        <v>8.206787770140097E-4</v>
      </c>
      <c r="CS102" s="441">
        <v>1.3576677134181099E-3</v>
      </c>
      <c r="CT102" s="441">
        <v>4.6756890147284201E-3</v>
      </c>
      <c r="CU102" s="441">
        <v>1.4084800066575125E-2</v>
      </c>
      <c r="CV102" s="441">
        <v>8.4053794428434194E-4</v>
      </c>
      <c r="CW102" s="441">
        <v>2.8231535173566017E-3</v>
      </c>
      <c r="CX102" s="441">
        <v>1.4308712236123077E-2</v>
      </c>
      <c r="CY102" s="441">
        <v>3.5676459111433191E-3</v>
      </c>
      <c r="CZ102" s="441">
        <v>9.8316984795295236E-3</v>
      </c>
      <c r="DA102" s="441">
        <v>1.548805225622903E-2</v>
      </c>
      <c r="DB102" s="441">
        <v>1.0474117314018528E-2</v>
      </c>
      <c r="DC102" s="441">
        <v>3.9022980199450788E-3</v>
      </c>
      <c r="DD102" s="441">
        <v>9.0238999329908427E-3</v>
      </c>
      <c r="DE102" s="441">
        <v>0</v>
      </c>
      <c r="DF102" s="442">
        <v>3.4115409004438807E-3</v>
      </c>
      <c r="DG102" s="443">
        <v>7.388615196019209E-3</v>
      </c>
      <c r="DH102" s="440">
        <v>0</v>
      </c>
      <c r="DI102" s="441">
        <v>9.9215417146999466E-6</v>
      </c>
      <c r="DJ102" s="441">
        <v>0</v>
      </c>
      <c r="DK102" s="441">
        <v>0</v>
      </c>
      <c r="DL102" s="441">
        <v>0</v>
      </c>
      <c r="DM102" s="441">
        <v>0</v>
      </c>
      <c r="DN102" s="441">
        <v>0</v>
      </c>
      <c r="DO102" s="443">
        <v>5.5015634975241796E-6</v>
      </c>
      <c r="DP102" s="443">
        <v>7.2454970415902131E-3</v>
      </c>
      <c r="DQ102" s="440">
        <v>1.7650051803363397E-3</v>
      </c>
      <c r="DR102" s="443">
        <v>1.7650051803363397E-3</v>
      </c>
      <c r="DS102" s="443">
        <v>2.9922859551469514E-4</v>
      </c>
      <c r="DT102" s="441">
        <v>5.2822992520346632E-4</v>
      </c>
      <c r="DU102" s="443">
        <v>1.9494187045381302E-4</v>
      </c>
    </row>
    <row r="103" spans="1:125" s="444" customFormat="1">
      <c r="A103" s="445" t="s">
        <v>357</v>
      </c>
      <c r="B103" s="446" t="s">
        <v>592</v>
      </c>
      <c r="C103" s="440">
        <v>2.2821029238141537E-2</v>
      </c>
      <c r="D103" s="441">
        <v>5.1196172248803825E-3</v>
      </c>
      <c r="E103" s="441">
        <v>6.3042220936957785E-2</v>
      </c>
      <c r="F103" s="441">
        <v>7.0532915360501571E-3</v>
      </c>
      <c r="G103" s="441">
        <v>1.1579434923575729E-3</v>
      </c>
      <c r="H103" s="441">
        <v>0</v>
      </c>
      <c r="I103" s="441">
        <v>1.2341695571509236E-2</v>
      </c>
      <c r="J103" s="441">
        <v>4.6853106025221856E-3</v>
      </c>
      <c r="K103" s="441">
        <v>1.0390985654483181E-2</v>
      </c>
      <c r="L103" s="441">
        <v>1.5698587127158557E-3</v>
      </c>
      <c r="M103" s="441">
        <v>0</v>
      </c>
      <c r="N103" s="441">
        <v>8.8429524103129913E-3</v>
      </c>
      <c r="O103" s="441">
        <v>4.9439631189889515E-3</v>
      </c>
      <c r="P103" s="441">
        <v>1.2293420993380466E-2</v>
      </c>
      <c r="Q103" s="441">
        <v>2.3267636477397155E-3</v>
      </c>
      <c r="R103" s="441">
        <v>5.0520997789706345E-3</v>
      </c>
      <c r="S103" s="441">
        <v>3.6744376861744823E-3</v>
      </c>
      <c r="T103" s="441">
        <v>3.0148558112438103E-3</v>
      </c>
      <c r="U103" s="441">
        <v>2.8799999999999999E-2</v>
      </c>
      <c r="V103" s="441">
        <v>1.6242068377687283E-2</v>
      </c>
      <c r="W103" s="441">
        <v>0</v>
      </c>
      <c r="X103" s="441">
        <v>1.1984021304926764E-2</v>
      </c>
      <c r="Y103" s="441">
        <v>3.3307210031347963E-3</v>
      </c>
      <c r="Z103" s="441">
        <v>5.4375970999482135E-3</v>
      </c>
      <c r="AA103" s="441">
        <v>7.6050700466977986E-3</v>
      </c>
      <c r="AB103" s="441">
        <v>3.6935304774706329E-3</v>
      </c>
      <c r="AC103" s="441">
        <v>2.7027027027027029E-3</v>
      </c>
      <c r="AD103" s="441">
        <v>1.0624817233648503E-2</v>
      </c>
      <c r="AE103" s="441">
        <v>8.1294123107954717E-3</v>
      </c>
      <c r="AF103" s="441">
        <v>1.8790054692480622E-2</v>
      </c>
      <c r="AG103" s="441">
        <v>0</v>
      </c>
      <c r="AH103" s="441">
        <v>1.7023471756512767E-2</v>
      </c>
      <c r="AI103" s="441">
        <v>1.4698901933483118E-2</v>
      </c>
      <c r="AJ103" s="441">
        <v>1.1679682743986224E-2</v>
      </c>
      <c r="AK103" s="441">
        <v>1.5604983547260807E-2</v>
      </c>
      <c r="AL103" s="441">
        <v>3.0131286318961187E-3</v>
      </c>
      <c r="AM103" s="441">
        <v>3.503965852260058E-3</v>
      </c>
      <c r="AN103" s="441">
        <v>1.0980330199857809E-2</v>
      </c>
      <c r="AO103" s="441">
        <v>1.761930924729553E-3</v>
      </c>
      <c r="AP103" s="441">
        <v>2.413549165661021E-3</v>
      </c>
      <c r="AQ103" s="441">
        <v>9.1323511653181987E-3</v>
      </c>
      <c r="AR103" s="441">
        <v>9.1798329270407278E-3</v>
      </c>
      <c r="AS103" s="441">
        <v>8.3081503134275168E-3</v>
      </c>
      <c r="AT103" s="441">
        <v>7.7690686219186759E-3</v>
      </c>
      <c r="AU103" s="441">
        <v>6.4095460681401484E-3</v>
      </c>
      <c r="AV103" s="441">
        <v>7.2252044121310956E-3</v>
      </c>
      <c r="AW103" s="441">
        <v>1.059322033898305E-2</v>
      </c>
      <c r="AX103" s="441">
        <v>7.7477789315795543E-3</v>
      </c>
      <c r="AY103" s="441">
        <v>6.3447634957600162E-3</v>
      </c>
      <c r="AZ103" s="441">
        <v>5.4285617144735204E-3</v>
      </c>
      <c r="BA103" s="441">
        <v>3.5270094672359385E-3</v>
      </c>
      <c r="BB103" s="441">
        <v>5.0056812947210025E-3</v>
      </c>
      <c r="BC103" s="441">
        <v>3.322843228608098E-3</v>
      </c>
      <c r="BD103" s="441">
        <v>3.7257824143070045E-3</v>
      </c>
      <c r="BE103" s="441">
        <v>0</v>
      </c>
      <c r="BF103" s="441">
        <v>3.3437747669547496E-3</v>
      </c>
      <c r="BG103" s="441">
        <v>5.0810382024362539E-3</v>
      </c>
      <c r="BH103" s="441">
        <v>3.5335689045936395E-3</v>
      </c>
      <c r="BI103" s="441">
        <v>4.6429667468543649E-3</v>
      </c>
      <c r="BJ103" s="441">
        <v>4.3502748053057816E-3</v>
      </c>
      <c r="BK103" s="441">
        <v>3.4492881256421547E-3</v>
      </c>
      <c r="BL103" s="441">
        <v>3.2103182455106021E-3</v>
      </c>
      <c r="BM103" s="441">
        <v>7.8654893573464214E-3</v>
      </c>
      <c r="BN103" s="441">
        <v>6.2393222288540861E-3</v>
      </c>
      <c r="BO103" s="441">
        <v>5.6863898929973939E-3</v>
      </c>
      <c r="BP103" s="441">
        <v>3.1115011960693204E-2</v>
      </c>
      <c r="BQ103" s="441">
        <v>2.6350889749178568E-3</v>
      </c>
      <c r="BR103" s="441">
        <v>2.5327697646497706E-2</v>
      </c>
      <c r="BS103" s="441">
        <v>1.6247509960159362E-2</v>
      </c>
      <c r="BT103" s="441">
        <v>8.1915612332637269E-4</v>
      </c>
      <c r="BU103" s="441">
        <v>2.9510117086114524E-3</v>
      </c>
      <c r="BV103" s="441">
        <v>2.913621835947921E-3</v>
      </c>
      <c r="BW103" s="441">
        <v>1.4438286939720151E-3</v>
      </c>
      <c r="BX103" s="441">
        <v>0</v>
      </c>
      <c r="BY103" s="441">
        <v>2.1245301519856184E-3</v>
      </c>
      <c r="BZ103" s="441">
        <v>2.9524861705906923E-2</v>
      </c>
      <c r="CA103" s="441">
        <v>0.19531525099970576</v>
      </c>
      <c r="CB103" s="441">
        <v>0</v>
      </c>
      <c r="CC103" s="441">
        <v>0.02</v>
      </c>
      <c r="CD103" s="441">
        <v>9.2695587690025949E-3</v>
      </c>
      <c r="CE103" s="441">
        <v>6.8157033805888766E-3</v>
      </c>
      <c r="CF103" s="441">
        <v>8.4595370941302084E-3</v>
      </c>
      <c r="CG103" s="441">
        <v>2.5739482678594034E-3</v>
      </c>
      <c r="CH103" s="441">
        <v>8.5508645733632978E-3</v>
      </c>
      <c r="CI103" s="441">
        <v>1.0625356868002284E-2</v>
      </c>
      <c r="CJ103" s="441">
        <v>1.6635035656774787E-2</v>
      </c>
      <c r="CK103" s="441">
        <v>5.2875371438559689E-3</v>
      </c>
      <c r="CL103" s="441">
        <v>3.4824621948923887E-3</v>
      </c>
      <c r="CM103" s="441">
        <v>1.2818981486167768E-2</v>
      </c>
      <c r="CN103" s="441">
        <v>3.4397643124452586E-3</v>
      </c>
      <c r="CO103" s="441">
        <v>1.5355894561904265E-2</v>
      </c>
      <c r="CP103" s="441">
        <v>2.4670415367513106E-3</v>
      </c>
      <c r="CQ103" s="441">
        <v>1.1744119527543158E-2</v>
      </c>
      <c r="CR103" s="441">
        <v>8.4396044444703128E-3</v>
      </c>
      <c r="CS103" s="441">
        <v>2.3785094674004291E-3</v>
      </c>
      <c r="CT103" s="441">
        <v>7.1174377224199285E-3</v>
      </c>
      <c r="CU103" s="441">
        <v>0.13255731702242748</v>
      </c>
      <c r="CV103" s="441">
        <v>1.9812680115273776E-3</v>
      </c>
      <c r="CW103" s="441">
        <v>5.2859433783940341E-2</v>
      </c>
      <c r="CX103" s="441">
        <v>3.7475680245280655E-3</v>
      </c>
      <c r="CY103" s="441">
        <v>3.7720422914692383E-3</v>
      </c>
      <c r="CZ103" s="441">
        <v>2.0543847569166169E-3</v>
      </c>
      <c r="DA103" s="441">
        <v>6.8637332074556979E-3</v>
      </c>
      <c r="DB103" s="441">
        <v>5.1736087385180051E-3</v>
      </c>
      <c r="DC103" s="441">
        <v>2.0234137881196706E-3</v>
      </c>
      <c r="DD103" s="441">
        <v>1.3848559303104757E-3</v>
      </c>
      <c r="DE103" s="441">
        <v>0</v>
      </c>
      <c r="DF103" s="442">
        <v>9.0044388078630306E-4</v>
      </c>
      <c r="DG103" s="443">
        <v>1.0302766268878414E-2</v>
      </c>
      <c r="DH103" s="440">
        <v>6.090479023257131E-4</v>
      </c>
      <c r="DI103" s="441">
        <v>9.7393653210874776E-3</v>
      </c>
      <c r="DJ103" s="441">
        <v>0</v>
      </c>
      <c r="DK103" s="441">
        <v>0</v>
      </c>
      <c r="DL103" s="441">
        <v>0</v>
      </c>
      <c r="DM103" s="441">
        <v>0</v>
      </c>
      <c r="DN103" s="441">
        <v>0</v>
      </c>
      <c r="DO103" s="443">
        <v>5.4106121180012793E-3</v>
      </c>
      <c r="DP103" s="443">
        <v>1.30983355647752E-2</v>
      </c>
      <c r="DQ103" s="440">
        <v>3.5590096989605058E-5</v>
      </c>
      <c r="DR103" s="443">
        <v>3.5590096989605058E-5</v>
      </c>
      <c r="DS103" s="443">
        <v>9.0793668459597553E-5</v>
      </c>
      <c r="DT103" s="441">
        <v>8.2169099476094766E-5</v>
      </c>
      <c r="DU103" s="443">
        <v>3.4795481946009459E-3</v>
      </c>
    </row>
    <row r="104" spans="1:125" s="444" customFormat="1">
      <c r="A104" s="447" t="s">
        <v>358</v>
      </c>
      <c r="B104" s="448" t="s">
        <v>593</v>
      </c>
      <c r="C104" s="449">
        <v>4.5836516424751719E-4</v>
      </c>
      <c r="D104" s="450">
        <v>8.8516746411483258E-4</v>
      </c>
      <c r="E104" s="450">
        <v>1.4227877385772122E-2</v>
      </c>
      <c r="F104" s="450">
        <v>1.0635915808329601E-3</v>
      </c>
      <c r="G104" s="450">
        <v>9.2635479388605835E-4</v>
      </c>
      <c r="H104" s="450">
        <v>0</v>
      </c>
      <c r="I104" s="450">
        <v>9.5184318786803255E-3</v>
      </c>
      <c r="J104" s="450">
        <v>2.2334286937568115E-2</v>
      </c>
      <c r="K104" s="450">
        <v>1.1598855006039346E-2</v>
      </c>
      <c r="L104" s="450">
        <v>1.5070643642072213E-3</v>
      </c>
      <c r="M104" s="450">
        <v>0</v>
      </c>
      <c r="N104" s="450">
        <v>7.9829955704109942E-3</v>
      </c>
      <c r="O104" s="450">
        <v>3.3622128606629047E-2</v>
      </c>
      <c r="P104" s="450">
        <v>1.3344140736404437E-2</v>
      </c>
      <c r="Q104" s="450">
        <v>3.2388941029250745E-2</v>
      </c>
      <c r="R104" s="450">
        <v>8.2375229851966054E-3</v>
      </c>
      <c r="S104" s="450">
        <v>1.0836023758985427E-2</v>
      </c>
      <c r="T104" s="450">
        <v>3.0803961549665016E-2</v>
      </c>
      <c r="U104" s="450">
        <v>0</v>
      </c>
      <c r="V104" s="450">
        <v>7.3870631688606877E-3</v>
      </c>
      <c r="W104" s="450">
        <v>0</v>
      </c>
      <c r="X104" s="450">
        <v>7.8326936633508256E-3</v>
      </c>
      <c r="Y104" s="450">
        <v>9.9921630094043888E-3</v>
      </c>
      <c r="Z104" s="450">
        <v>1.3723459347488347E-2</v>
      </c>
      <c r="AA104" s="450">
        <v>1.7103710165751528E-2</v>
      </c>
      <c r="AB104" s="450">
        <v>1.5907895505814972E-2</v>
      </c>
      <c r="AC104" s="450">
        <v>0</v>
      </c>
      <c r="AD104" s="450">
        <v>8.285407934496539E-3</v>
      </c>
      <c r="AE104" s="450">
        <v>2.663738137134514E-2</v>
      </c>
      <c r="AF104" s="450">
        <v>2.6826158440425459E-2</v>
      </c>
      <c r="AG104" s="450">
        <v>2.9126213592233011E-2</v>
      </c>
      <c r="AH104" s="450">
        <v>4.7768893474335827E-2</v>
      </c>
      <c r="AI104" s="450">
        <v>6.449163001170849E-2</v>
      </c>
      <c r="AJ104" s="450">
        <v>1.5914980954203121E-2</v>
      </c>
      <c r="AK104" s="450">
        <v>3.5009168320313484E-2</v>
      </c>
      <c r="AL104" s="450">
        <v>3.8022813688212928E-3</v>
      </c>
      <c r="AM104" s="450">
        <v>4.1729047876915238E-3</v>
      </c>
      <c r="AN104" s="450">
        <v>1.6995249004096463E-2</v>
      </c>
      <c r="AO104" s="450">
        <v>5.4752477123316216E-3</v>
      </c>
      <c r="AP104" s="450">
        <v>1.7893554159211019E-3</v>
      </c>
      <c r="AQ104" s="450">
        <v>1.3796642917522039E-2</v>
      </c>
      <c r="AR104" s="450">
        <v>1.5024326557256659E-2</v>
      </c>
      <c r="AS104" s="450">
        <v>2.3417962256917717E-2</v>
      </c>
      <c r="AT104" s="450">
        <v>2.7038834421269919E-2</v>
      </c>
      <c r="AU104" s="450">
        <v>1.9379747345516087E-2</v>
      </c>
      <c r="AV104" s="450">
        <v>2.3193132658376935E-2</v>
      </c>
      <c r="AW104" s="450">
        <v>4.6610169491525424E-2</v>
      </c>
      <c r="AX104" s="450">
        <v>3.4867889696550136E-2</v>
      </c>
      <c r="AY104" s="450">
        <v>2.5954342041940713E-2</v>
      </c>
      <c r="AZ104" s="450">
        <v>2.3856205446694697E-2</v>
      </c>
      <c r="BA104" s="450">
        <v>2.6545387042881011E-2</v>
      </c>
      <c r="BB104" s="450">
        <v>2.1711758744587414E-2</v>
      </c>
      <c r="BC104" s="450">
        <v>2.7268411891910899E-2</v>
      </c>
      <c r="BD104" s="450">
        <v>2.6825633383010434E-2</v>
      </c>
      <c r="BE104" s="450">
        <v>0</v>
      </c>
      <c r="BF104" s="450">
        <v>1.3729856210136997E-2</v>
      </c>
      <c r="BG104" s="450">
        <v>1.9407702986124049E-2</v>
      </c>
      <c r="BH104" s="450">
        <v>1.5312131919905771E-2</v>
      </c>
      <c r="BI104" s="450">
        <v>3.1194004732064191E-2</v>
      </c>
      <c r="BJ104" s="450">
        <v>1.6080480083898157E-2</v>
      </c>
      <c r="BK104" s="450">
        <v>2.3484514897989139E-2</v>
      </c>
      <c r="BL104" s="450">
        <v>6.8365645152823257E-2</v>
      </c>
      <c r="BM104" s="450">
        <v>2.8606677046239381E-2</v>
      </c>
      <c r="BN104" s="450">
        <v>0.1064841105099474</v>
      </c>
      <c r="BO104" s="450">
        <v>5.1135476587925881E-2</v>
      </c>
      <c r="BP104" s="450">
        <v>5.6464797700793365E-2</v>
      </c>
      <c r="BQ104" s="450">
        <v>3.4418816487198675E-2</v>
      </c>
      <c r="BR104" s="450">
        <v>0.11609624525105669</v>
      </c>
      <c r="BS104" s="450">
        <v>3.720534528552457E-2</v>
      </c>
      <c r="BT104" s="450">
        <v>5.7829965606190886E-2</v>
      </c>
      <c r="BU104" s="450">
        <v>7.5912296755384148E-2</v>
      </c>
      <c r="BV104" s="450">
        <v>4.7993681049950047E-2</v>
      </c>
      <c r="BW104" s="450">
        <v>3.5150858865745163E-2</v>
      </c>
      <c r="BX104" s="450">
        <v>1.1554541100224113E-3</v>
      </c>
      <c r="BY104" s="450">
        <v>2.5698643569210654E-2</v>
      </c>
      <c r="BZ104" s="450">
        <v>1.8484757394878922E-2</v>
      </c>
      <c r="CA104" s="450">
        <v>6.1742985176859886E-4</v>
      </c>
      <c r="CB104" s="450">
        <v>1.4084507042253521E-2</v>
      </c>
      <c r="CC104" s="450">
        <v>0</v>
      </c>
      <c r="CD104" s="450">
        <v>5.6235323198615746E-2</v>
      </c>
      <c r="CE104" s="450">
        <v>0.12150127226463105</v>
      </c>
      <c r="CF104" s="450">
        <v>0.11598965304618532</v>
      </c>
      <c r="CG104" s="450">
        <v>1.3207308325245791E-2</v>
      </c>
      <c r="CH104" s="450">
        <v>0.10142134933317593</v>
      </c>
      <c r="CI104" s="450">
        <v>0.10625356868002284</v>
      </c>
      <c r="CJ104" s="450">
        <v>0.12560386473429952</v>
      </c>
      <c r="CK104" s="450">
        <v>0.16102954029015906</v>
      </c>
      <c r="CL104" s="450">
        <v>3.5608960281106855E-2</v>
      </c>
      <c r="CM104" s="450">
        <v>6.8348331325728054E-2</v>
      </c>
      <c r="CN104" s="450">
        <v>4.4788597818297637E-2</v>
      </c>
      <c r="CO104" s="450">
        <v>0.1301170789146166</v>
      </c>
      <c r="CP104" s="450">
        <v>2.9179000700239658E-2</v>
      </c>
      <c r="CQ104" s="450">
        <v>6.2354881044519972E-2</v>
      </c>
      <c r="CR104" s="450">
        <v>5.371662718483898E-2</v>
      </c>
      <c r="CS104" s="450">
        <v>2.371254754427966E-2</v>
      </c>
      <c r="CT104" s="450">
        <v>6.0680052991142167E-2</v>
      </c>
      <c r="CU104" s="450">
        <v>8.954354429326343E-2</v>
      </c>
      <c r="CV104" s="450">
        <v>4.5809317963496639E-2</v>
      </c>
      <c r="CW104" s="450">
        <v>2.7377881842183888E-2</v>
      </c>
      <c r="CX104" s="450">
        <v>0.13361202457660368</v>
      </c>
      <c r="CY104" s="450">
        <v>2.8392515376182249E-2</v>
      </c>
      <c r="CZ104" s="450">
        <v>1.4011957572815899E-2</v>
      </c>
      <c r="DA104" s="450">
        <v>3.3604225406019164E-2</v>
      </c>
      <c r="DB104" s="450">
        <v>2.6395166092363559E-2</v>
      </c>
      <c r="DC104" s="450">
        <v>1.7054487642722937E-2</v>
      </c>
      <c r="DD104" s="450">
        <v>1.7854217854217855E-2</v>
      </c>
      <c r="DE104" s="450">
        <v>0</v>
      </c>
      <c r="DF104" s="451">
        <v>2.3766645529486367E-2</v>
      </c>
      <c r="DG104" s="452">
        <v>4.3261251548479956E-2</v>
      </c>
      <c r="DH104" s="449">
        <v>4.7661539333163369E-3</v>
      </c>
      <c r="DI104" s="450">
        <v>2.3970022589450616E-3</v>
      </c>
      <c r="DJ104" s="450">
        <v>4.5592622959053964E-5</v>
      </c>
      <c r="DK104" s="450">
        <v>1.6310488041627549E-4</v>
      </c>
      <c r="DL104" s="450">
        <v>3.9605163585344433E-3</v>
      </c>
      <c r="DM104" s="450">
        <v>1.3322589686098655E-2</v>
      </c>
      <c r="DN104" s="450">
        <v>0</v>
      </c>
      <c r="DO104" s="452">
        <v>3.9810249904424968E-3</v>
      </c>
      <c r="DP104" s="452">
        <v>4.4612312147321496E-2</v>
      </c>
      <c r="DQ104" s="449">
        <v>1.2393262662824693E-2</v>
      </c>
      <c r="DR104" s="452">
        <v>1.2393262662824693E-2</v>
      </c>
      <c r="DS104" s="452">
        <v>2.5649211339836306E-3</v>
      </c>
      <c r="DT104" s="450">
        <v>4.1004234076905339E-3</v>
      </c>
      <c r="DU104" s="452">
        <v>4.0242957874196223E-3</v>
      </c>
    </row>
    <row r="105" spans="1:125" s="444" customFormat="1">
      <c r="A105" s="453" t="s">
        <v>359</v>
      </c>
      <c r="B105" s="454" t="s">
        <v>594</v>
      </c>
      <c r="C105" s="455">
        <v>0</v>
      </c>
      <c r="D105" s="456">
        <v>0</v>
      </c>
      <c r="E105" s="456">
        <v>0</v>
      </c>
      <c r="F105" s="456">
        <v>0</v>
      </c>
      <c r="G105" s="456">
        <v>0</v>
      </c>
      <c r="H105" s="456">
        <v>0</v>
      </c>
      <c r="I105" s="456">
        <v>0</v>
      </c>
      <c r="J105" s="456">
        <v>0</v>
      </c>
      <c r="K105" s="456">
        <v>0</v>
      </c>
      <c r="L105" s="456">
        <v>0</v>
      </c>
      <c r="M105" s="456">
        <v>0</v>
      </c>
      <c r="N105" s="456">
        <v>0</v>
      </c>
      <c r="O105" s="456">
        <v>0</v>
      </c>
      <c r="P105" s="456">
        <v>0</v>
      </c>
      <c r="Q105" s="456">
        <v>0</v>
      </c>
      <c r="R105" s="456">
        <v>0</v>
      </c>
      <c r="S105" s="456">
        <v>0</v>
      </c>
      <c r="T105" s="456">
        <v>0</v>
      </c>
      <c r="U105" s="456">
        <v>0</v>
      </c>
      <c r="V105" s="456">
        <v>0</v>
      </c>
      <c r="W105" s="456">
        <v>0</v>
      </c>
      <c r="X105" s="456">
        <v>0</v>
      </c>
      <c r="Y105" s="456">
        <v>0</v>
      </c>
      <c r="Z105" s="456">
        <v>0</v>
      </c>
      <c r="AA105" s="456">
        <v>0</v>
      </c>
      <c r="AB105" s="456">
        <v>0</v>
      </c>
      <c r="AC105" s="456">
        <v>0</v>
      </c>
      <c r="AD105" s="456">
        <v>0</v>
      </c>
      <c r="AE105" s="456">
        <v>0</v>
      </c>
      <c r="AF105" s="456">
        <v>0</v>
      </c>
      <c r="AG105" s="456">
        <v>0</v>
      </c>
      <c r="AH105" s="456">
        <v>0</v>
      </c>
      <c r="AI105" s="456">
        <v>0</v>
      </c>
      <c r="AJ105" s="456">
        <v>0</v>
      </c>
      <c r="AK105" s="456">
        <v>0</v>
      </c>
      <c r="AL105" s="456">
        <v>0</v>
      </c>
      <c r="AM105" s="456">
        <v>0</v>
      </c>
      <c r="AN105" s="456">
        <v>0</v>
      </c>
      <c r="AO105" s="456">
        <v>0</v>
      </c>
      <c r="AP105" s="456">
        <v>0</v>
      </c>
      <c r="AQ105" s="456">
        <v>0</v>
      </c>
      <c r="AR105" s="456">
        <v>0</v>
      </c>
      <c r="AS105" s="456">
        <v>0</v>
      </c>
      <c r="AT105" s="456">
        <v>0</v>
      </c>
      <c r="AU105" s="456">
        <v>0</v>
      </c>
      <c r="AV105" s="456">
        <v>0</v>
      </c>
      <c r="AW105" s="456">
        <v>0</v>
      </c>
      <c r="AX105" s="456">
        <v>0</v>
      </c>
      <c r="AY105" s="456">
        <v>0</v>
      </c>
      <c r="AZ105" s="456">
        <v>0</v>
      </c>
      <c r="BA105" s="456">
        <v>0</v>
      </c>
      <c r="BB105" s="456">
        <v>0</v>
      </c>
      <c r="BC105" s="456">
        <v>0</v>
      </c>
      <c r="BD105" s="456">
        <v>0</v>
      </c>
      <c r="BE105" s="456">
        <v>0</v>
      </c>
      <c r="BF105" s="456">
        <v>0</v>
      </c>
      <c r="BG105" s="456">
        <v>0</v>
      </c>
      <c r="BH105" s="456">
        <v>0</v>
      </c>
      <c r="BI105" s="456">
        <v>0</v>
      </c>
      <c r="BJ105" s="456">
        <v>0</v>
      </c>
      <c r="BK105" s="456">
        <v>0</v>
      </c>
      <c r="BL105" s="456">
        <v>0</v>
      </c>
      <c r="BM105" s="456">
        <v>0</v>
      </c>
      <c r="BN105" s="456">
        <v>0</v>
      </c>
      <c r="BO105" s="456">
        <v>0</v>
      </c>
      <c r="BP105" s="456">
        <v>0</v>
      </c>
      <c r="BQ105" s="456">
        <v>0</v>
      </c>
      <c r="BR105" s="456">
        <v>0</v>
      </c>
      <c r="BS105" s="456">
        <v>0</v>
      </c>
      <c r="BT105" s="456">
        <v>0</v>
      </c>
      <c r="BU105" s="456">
        <v>0</v>
      </c>
      <c r="BV105" s="456">
        <v>0</v>
      </c>
      <c r="BW105" s="456">
        <v>0</v>
      </c>
      <c r="BX105" s="456">
        <v>0</v>
      </c>
      <c r="BY105" s="456">
        <v>0</v>
      </c>
      <c r="BZ105" s="456">
        <v>0</v>
      </c>
      <c r="CA105" s="456">
        <v>0</v>
      </c>
      <c r="CB105" s="456">
        <v>0</v>
      </c>
      <c r="CC105" s="456">
        <v>0</v>
      </c>
      <c r="CD105" s="456">
        <v>0</v>
      </c>
      <c r="CE105" s="456">
        <v>0</v>
      </c>
      <c r="CF105" s="456">
        <v>0</v>
      </c>
      <c r="CG105" s="456">
        <v>0</v>
      </c>
      <c r="CH105" s="456">
        <v>0</v>
      </c>
      <c r="CI105" s="456">
        <v>0</v>
      </c>
      <c r="CJ105" s="456">
        <v>0</v>
      </c>
      <c r="CK105" s="456">
        <v>0</v>
      </c>
      <c r="CL105" s="456">
        <v>0</v>
      </c>
      <c r="CM105" s="456">
        <v>0</v>
      </c>
      <c r="CN105" s="456">
        <v>0</v>
      </c>
      <c r="CO105" s="456">
        <v>0</v>
      </c>
      <c r="CP105" s="456">
        <v>0</v>
      </c>
      <c r="CQ105" s="456">
        <v>0</v>
      </c>
      <c r="CR105" s="456">
        <v>0</v>
      </c>
      <c r="CS105" s="456">
        <v>0</v>
      </c>
      <c r="CT105" s="456">
        <v>0</v>
      </c>
      <c r="CU105" s="456">
        <v>0</v>
      </c>
      <c r="CV105" s="456">
        <v>0</v>
      </c>
      <c r="CW105" s="456">
        <v>0</v>
      </c>
      <c r="CX105" s="456">
        <v>0</v>
      </c>
      <c r="CY105" s="456">
        <v>1.2821227493171302E-3</v>
      </c>
      <c r="CZ105" s="456">
        <v>0</v>
      </c>
      <c r="DA105" s="456">
        <v>0</v>
      </c>
      <c r="DB105" s="456">
        <v>0</v>
      </c>
      <c r="DC105" s="456">
        <v>0</v>
      </c>
      <c r="DD105" s="456">
        <v>0</v>
      </c>
      <c r="DE105" s="456">
        <v>0</v>
      </c>
      <c r="DF105" s="457">
        <v>0</v>
      </c>
      <c r="DG105" s="458">
        <v>4.5677386707999627E-6</v>
      </c>
      <c r="DH105" s="455">
        <v>0.11457890711311294</v>
      </c>
      <c r="DI105" s="456">
        <v>6.4342253502990285E-3</v>
      </c>
      <c r="DJ105" s="456">
        <v>0</v>
      </c>
      <c r="DK105" s="456">
        <v>0</v>
      </c>
      <c r="DL105" s="456">
        <v>0</v>
      </c>
      <c r="DM105" s="456">
        <v>0</v>
      </c>
      <c r="DN105" s="456">
        <v>0</v>
      </c>
      <c r="DO105" s="458">
        <v>5.4616478985315036E-3</v>
      </c>
      <c r="DP105" s="458">
        <v>3.0321567071120779E-3</v>
      </c>
      <c r="DQ105" s="455">
        <v>5.4017858319778339E-3</v>
      </c>
      <c r="DR105" s="458">
        <v>5.4017858319778339E-3</v>
      </c>
      <c r="DS105" s="458">
        <v>7.3789381143521847E-3</v>
      </c>
      <c r="DT105" s="456">
        <v>7.0700434940195725E-3</v>
      </c>
      <c r="DU105" s="458">
        <v>6.0445413813377934E-3</v>
      </c>
    </row>
    <row r="106" spans="1:125" s="444" customFormat="1">
      <c r="A106" s="445" t="s">
        <v>360</v>
      </c>
      <c r="B106" s="446" t="s">
        <v>595</v>
      </c>
      <c r="C106" s="440">
        <v>0</v>
      </c>
      <c r="D106" s="441">
        <v>0</v>
      </c>
      <c r="E106" s="441">
        <v>0</v>
      </c>
      <c r="F106" s="441">
        <v>0</v>
      </c>
      <c r="G106" s="441">
        <v>0</v>
      </c>
      <c r="H106" s="441">
        <v>0</v>
      </c>
      <c r="I106" s="441">
        <v>0</v>
      </c>
      <c r="J106" s="441">
        <v>0</v>
      </c>
      <c r="K106" s="441">
        <v>0</v>
      </c>
      <c r="L106" s="441">
        <v>0</v>
      </c>
      <c r="M106" s="441">
        <v>0</v>
      </c>
      <c r="N106" s="441">
        <v>0</v>
      </c>
      <c r="O106" s="441">
        <v>0</v>
      </c>
      <c r="P106" s="441">
        <v>0</v>
      </c>
      <c r="Q106" s="441">
        <v>0</v>
      </c>
      <c r="R106" s="441">
        <v>0</v>
      </c>
      <c r="S106" s="441">
        <v>0</v>
      </c>
      <c r="T106" s="441">
        <v>0</v>
      </c>
      <c r="U106" s="441">
        <v>0</v>
      </c>
      <c r="V106" s="441">
        <v>0</v>
      </c>
      <c r="W106" s="441">
        <v>0</v>
      </c>
      <c r="X106" s="441">
        <v>0</v>
      </c>
      <c r="Y106" s="441">
        <v>0</v>
      </c>
      <c r="Z106" s="441">
        <v>0</v>
      </c>
      <c r="AA106" s="441">
        <v>0</v>
      </c>
      <c r="AB106" s="441">
        <v>0</v>
      </c>
      <c r="AC106" s="441">
        <v>0</v>
      </c>
      <c r="AD106" s="441">
        <v>0</v>
      </c>
      <c r="AE106" s="441">
        <v>0</v>
      </c>
      <c r="AF106" s="441">
        <v>0</v>
      </c>
      <c r="AG106" s="441">
        <v>0</v>
      </c>
      <c r="AH106" s="441">
        <v>0</v>
      </c>
      <c r="AI106" s="441">
        <v>0</v>
      </c>
      <c r="AJ106" s="441">
        <v>0</v>
      </c>
      <c r="AK106" s="441">
        <v>0</v>
      </c>
      <c r="AL106" s="441">
        <v>0</v>
      </c>
      <c r="AM106" s="441">
        <v>0</v>
      </c>
      <c r="AN106" s="441">
        <v>0</v>
      </c>
      <c r="AO106" s="441">
        <v>0</v>
      </c>
      <c r="AP106" s="441">
        <v>0</v>
      </c>
      <c r="AQ106" s="441">
        <v>0</v>
      </c>
      <c r="AR106" s="441">
        <v>0</v>
      </c>
      <c r="AS106" s="441">
        <v>0</v>
      </c>
      <c r="AT106" s="441">
        <v>0</v>
      </c>
      <c r="AU106" s="441">
        <v>0</v>
      </c>
      <c r="AV106" s="441">
        <v>0</v>
      </c>
      <c r="AW106" s="441">
        <v>0</v>
      </c>
      <c r="AX106" s="441">
        <v>0</v>
      </c>
      <c r="AY106" s="441">
        <v>0</v>
      </c>
      <c r="AZ106" s="441">
        <v>0</v>
      </c>
      <c r="BA106" s="441">
        <v>0</v>
      </c>
      <c r="BB106" s="441">
        <v>0</v>
      </c>
      <c r="BC106" s="441">
        <v>0</v>
      </c>
      <c r="BD106" s="441">
        <v>0</v>
      </c>
      <c r="BE106" s="441">
        <v>0</v>
      </c>
      <c r="BF106" s="441">
        <v>0</v>
      </c>
      <c r="BG106" s="441">
        <v>0</v>
      </c>
      <c r="BH106" s="441">
        <v>0</v>
      </c>
      <c r="BI106" s="441">
        <v>0</v>
      </c>
      <c r="BJ106" s="441">
        <v>0</v>
      </c>
      <c r="BK106" s="441">
        <v>0</v>
      </c>
      <c r="BL106" s="441">
        <v>0</v>
      </c>
      <c r="BM106" s="441">
        <v>0</v>
      </c>
      <c r="BN106" s="441">
        <v>0</v>
      </c>
      <c r="BO106" s="441">
        <v>0</v>
      </c>
      <c r="BP106" s="441">
        <v>0</v>
      </c>
      <c r="BQ106" s="441">
        <v>0</v>
      </c>
      <c r="BR106" s="441">
        <v>0</v>
      </c>
      <c r="BS106" s="441">
        <v>0</v>
      </c>
      <c r="BT106" s="441">
        <v>0</v>
      </c>
      <c r="BU106" s="441">
        <v>0</v>
      </c>
      <c r="BV106" s="441">
        <v>0</v>
      </c>
      <c r="BW106" s="441">
        <v>0</v>
      </c>
      <c r="BX106" s="441">
        <v>0</v>
      </c>
      <c r="BY106" s="441">
        <v>0</v>
      </c>
      <c r="BZ106" s="441">
        <v>0</v>
      </c>
      <c r="CA106" s="441">
        <v>0</v>
      </c>
      <c r="CB106" s="441">
        <v>0</v>
      </c>
      <c r="CC106" s="441">
        <v>0</v>
      </c>
      <c r="CD106" s="441">
        <v>0</v>
      </c>
      <c r="CE106" s="441">
        <v>0</v>
      </c>
      <c r="CF106" s="441">
        <v>0</v>
      </c>
      <c r="CG106" s="441">
        <v>0</v>
      </c>
      <c r="CH106" s="441">
        <v>0</v>
      </c>
      <c r="CI106" s="441">
        <v>0</v>
      </c>
      <c r="CJ106" s="441">
        <v>0</v>
      </c>
      <c r="CK106" s="441">
        <v>0</v>
      </c>
      <c r="CL106" s="441">
        <v>0</v>
      </c>
      <c r="CM106" s="441">
        <v>0</v>
      </c>
      <c r="CN106" s="441">
        <v>1.5805398518990366E-2</v>
      </c>
      <c r="CO106" s="441">
        <v>0</v>
      </c>
      <c r="CP106" s="441">
        <v>7.954835246429412E-3</v>
      </c>
      <c r="CQ106" s="441">
        <v>0</v>
      </c>
      <c r="CR106" s="441">
        <v>1.3305472937971817E-2</v>
      </c>
      <c r="CS106" s="441">
        <v>2.7728549368321777E-2</v>
      </c>
      <c r="CT106" s="441">
        <v>0</v>
      </c>
      <c r="CU106" s="441">
        <v>0</v>
      </c>
      <c r="CV106" s="441">
        <v>0</v>
      </c>
      <c r="CW106" s="441">
        <v>0</v>
      </c>
      <c r="CX106" s="441">
        <v>0</v>
      </c>
      <c r="CY106" s="441">
        <v>2.2669416727056505E-3</v>
      </c>
      <c r="CZ106" s="441">
        <v>5.485884570667449E-3</v>
      </c>
      <c r="DA106" s="441">
        <v>0</v>
      </c>
      <c r="DB106" s="441">
        <v>0</v>
      </c>
      <c r="DC106" s="441">
        <v>0</v>
      </c>
      <c r="DD106" s="441">
        <v>0</v>
      </c>
      <c r="DE106" s="441">
        <v>0</v>
      </c>
      <c r="DF106" s="442">
        <v>0</v>
      </c>
      <c r="DG106" s="443">
        <v>1.3781330963581685E-3</v>
      </c>
      <c r="DH106" s="440">
        <v>0.31730687515934392</v>
      </c>
      <c r="DI106" s="441">
        <v>3.4876752286757046E-2</v>
      </c>
      <c r="DJ106" s="441">
        <v>0</v>
      </c>
      <c r="DK106" s="441">
        <v>0</v>
      </c>
      <c r="DL106" s="441">
        <v>0</v>
      </c>
      <c r="DM106" s="441">
        <v>0</v>
      </c>
      <c r="DN106" s="441">
        <v>0</v>
      </c>
      <c r="DO106" s="443">
        <v>2.4584029125043046E-2</v>
      </c>
      <c r="DP106" s="443">
        <v>1.4979092926505564E-2</v>
      </c>
      <c r="DQ106" s="440">
        <v>5.0682934416678314E-3</v>
      </c>
      <c r="DR106" s="443">
        <v>5.0682934416678314E-3</v>
      </c>
      <c r="DS106" s="443">
        <v>1.247290223913783E-2</v>
      </c>
      <c r="DT106" s="441">
        <v>1.1316064779729152E-2</v>
      </c>
      <c r="DU106" s="443">
        <v>1.9775628773360372E-2</v>
      </c>
    </row>
    <row r="107" spans="1:125" s="444" customFormat="1">
      <c r="A107" s="445" t="s">
        <v>361</v>
      </c>
      <c r="B107" s="446" t="s">
        <v>596</v>
      </c>
      <c r="C107" s="440">
        <v>0</v>
      </c>
      <c r="D107" s="441">
        <v>0</v>
      </c>
      <c r="E107" s="441">
        <v>0</v>
      </c>
      <c r="F107" s="441">
        <v>0</v>
      </c>
      <c r="G107" s="441">
        <v>0</v>
      </c>
      <c r="H107" s="441">
        <v>0</v>
      </c>
      <c r="I107" s="441">
        <v>0</v>
      </c>
      <c r="J107" s="441">
        <v>6.3249260470185273E-5</v>
      </c>
      <c r="K107" s="441">
        <v>4.9638466502308186E-5</v>
      </c>
      <c r="L107" s="441">
        <v>0</v>
      </c>
      <c r="M107" s="441">
        <v>0</v>
      </c>
      <c r="N107" s="441">
        <v>9.7353604517207249E-5</v>
      </c>
      <c r="O107" s="441">
        <v>1.1127891264605357E-4</v>
      </c>
      <c r="P107" s="441">
        <v>6.0041128172798367E-5</v>
      </c>
      <c r="Q107" s="441">
        <v>3.9105271390583454E-5</v>
      </c>
      <c r="R107" s="441">
        <v>6.5008636861754493E-5</v>
      </c>
      <c r="S107" s="441">
        <v>4.4592690366195176E-5</v>
      </c>
      <c r="T107" s="441">
        <v>7.2822604136323909E-5</v>
      </c>
      <c r="U107" s="441">
        <v>0</v>
      </c>
      <c r="V107" s="441">
        <v>1.8941187612463303E-4</v>
      </c>
      <c r="W107" s="441">
        <v>0</v>
      </c>
      <c r="X107" s="441">
        <v>0</v>
      </c>
      <c r="Y107" s="441">
        <v>0</v>
      </c>
      <c r="Z107" s="441">
        <v>0</v>
      </c>
      <c r="AA107" s="441">
        <v>9.7500898034587162E-5</v>
      </c>
      <c r="AB107" s="441">
        <v>0</v>
      </c>
      <c r="AC107" s="441">
        <v>0</v>
      </c>
      <c r="AD107" s="441">
        <v>0</v>
      </c>
      <c r="AE107" s="441">
        <v>5.0637398250477894E-5</v>
      </c>
      <c r="AF107" s="441">
        <v>5.0330503640573095E-5</v>
      </c>
      <c r="AG107" s="441">
        <v>0</v>
      </c>
      <c r="AH107" s="441">
        <v>0</v>
      </c>
      <c r="AI107" s="441">
        <v>0</v>
      </c>
      <c r="AJ107" s="441">
        <v>0</v>
      </c>
      <c r="AK107" s="441">
        <v>1.2559342895179725E-5</v>
      </c>
      <c r="AL107" s="441">
        <v>7.1741157902288538E-5</v>
      </c>
      <c r="AM107" s="441">
        <v>1.5927117510272992E-5</v>
      </c>
      <c r="AN107" s="441">
        <v>1.1285025899134438E-5</v>
      </c>
      <c r="AO107" s="441">
        <v>3.789098762859254E-5</v>
      </c>
      <c r="AP107" s="441">
        <v>0</v>
      </c>
      <c r="AQ107" s="441">
        <v>0</v>
      </c>
      <c r="AR107" s="441">
        <v>3.0599443090135759E-5</v>
      </c>
      <c r="AS107" s="441">
        <v>4.4925109841893564E-5</v>
      </c>
      <c r="AT107" s="441">
        <v>4.7327971923590813E-5</v>
      </c>
      <c r="AU107" s="441">
        <v>1.2592428424636834E-5</v>
      </c>
      <c r="AV107" s="441">
        <v>0</v>
      </c>
      <c r="AW107" s="441">
        <v>0</v>
      </c>
      <c r="AX107" s="441">
        <v>6.9228106611284181E-5</v>
      </c>
      <c r="AY107" s="441">
        <v>1.1063231901935513E-5</v>
      </c>
      <c r="AZ107" s="441">
        <v>5.6665571132291444E-5</v>
      </c>
      <c r="BA107" s="441">
        <v>0</v>
      </c>
      <c r="BB107" s="441">
        <v>6.1419402389214752E-5</v>
      </c>
      <c r="BC107" s="441">
        <v>0</v>
      </c>
      <c r="BD107" s="441">
        <v>0</v>
      </c>
      <c r="BE107" s="441">
        <v>0</v>
      </c>
      <c r="BF107" s="441">
        <v>7.548024304638261E-6</v>
      </c>
      <c r="BG107" s="441">
        <v>5.1080809841168727E-5</v>
      </c>
      <c r="BH107" s="441">
        <v>0</v>
      </c>
      <c r="BI107" s="441">
        <v>1.6499526463590495E-5</v>
      </c>
      <c r="BJ107" s="441">
        <v>7.7683478666174671E-5</v>
      </c>
      <c r="BK107" s="441">
        <v>0</v>
      </c>
      <c r="BL107" s="441">
        <v>1.0095340394687429E-5</v>
      </c>
      <c r="BM107" s="441">
        <v>2.1549285910538141E-5</v>
      </c>
      <c r="BN107" s="441">
        <v>7.0077592810522269E-5</v>
      </c>
      <c r="BO107" s="441">
        <v>3.0023177893333653E-5</v>
      </c>
      <c r="BP107" s="441">
        <v>4.7326483900390658E-5</v>
      </c>
      <c r="BQ107" s="441">
        <v>0</v>
      </c>
      <c r="BR107" s="441">
        <v>3.2893113826620396E-5</v>
      </c>
      <c r="BS107" s="441">
        <v>9.3376494023904381E-5</v>
      </c>
      <c r="BT107" s="441">
        <v>6.141751627564181E-5</v>
      </c>
      <c r="BU107" s="441">
        <v>6.5494869880406361E-5</v>
      </c>
      <c r="BV107" s="441">
        <v>5.7540108070784792E-5</v>
      </c>
      <c r="BW107" s="441">
        <v>3.1849162367029746E-5</v>
      </c>
      <c r="BX107" s="441">
        <v>0</v>
      </c>
      <c r="BY107" s="441">
        <v>2.001961104755679E-3</v>
      </c>
      <c r="BZ107" s="441">
        <v>5.4653981737762387E-5</v>
      </c>
      <c r="CA107" s="441">
        <v>4.8236707169421786E-6</v>
      </c>
      <c r="CB107" s="441">
        <v>0</v>
      </c>
      <c r="CC107" s="441">
        <v>0</v>
      </c>
      <c r="CD107" s="441">
        <v>0</v>
      </c>
      <c r="CE107" s="441">
        <v>0</v>
      </c>
      <c r="CF107" s="441">
        <v>4.5117531168694446E-5</v>
      </c>
      <c r="CG107" s="441">
        <v>3.375669859487742E-4</v>
      </c>
      <c r="CH107" s="441">
        <v>4.8066990205296648E-4</v>
      </c>
      <c r="CI107" s="441">
        <v>9.1854720587870213E-4</v>
      </c>
      <c r="CJ107" s="441">
        <v>4.3133195307108351E-5</v>
      </c>
      <c r="CK107" s="441">
        <v>5.243838489774515E-4</v>
      </c>
      <c r="CL107" s="441">
        <v>7.5296479889565163E-4</v>
      </c>
      <c r="CM107" s="441">
        <v>1.174196030002733E-4</v>
      </c>
      <c r="CN107" s="441">
        <v>1.8313559996815034E-4</v>
      </c>
      <c r="CO107" s="441">
        <v>5.5893816653376361E-5</v>
      </c>
      <c r="CP107" s="441">
        <v>1.1212288149324345E-2</v>
      </c>
      <c r="CQ107" s="441">
        <v>9.8596762795706162E-3</v>
      </c>
      <c r="CR107" s="441">
        <v>1.2106467065171208E-2</v>
      </c>
      <c r="CS107" s="441">
        <v>9.0424815263916089E-3</v>
      </c>
      <c r="CT107" s="441">
        <v>7.7928150245473672E-5</v>
      </c>
      <c r="CU107" s="441">
        <v>9.3621270752715011E-5</v>
      </c>
      <c r="CV107" s="441">
        <v>6.0038424591738718E-4</v>
      </c>
      <c r="CW107" s="441">
        <v>2.4390095182346449E-5</v>
      </c>
      <c r="CX107" s="441">
        <v>7.6447960780982665E-4</v>
      </c>
      <c r="CY107" s="441">
        <v>1.0777263689912109E-2</v>
      </c>
      <c r="CZ107" s="441">
        <v>1.9678447396838657E-3</v>
      </c>
      <c r="DA107" s="441">
        <v>1.7350701044869424E-2</v>
      </c>
      <c r="DB107" s="441">
        <v>8.7853733295588761E-5</v>
      </c>
      <c r="DC107" s="441">
        <v>4.335886688827865E-4</v>
      </c>
      <c r="DD107" s="441">
        <v>2.9335120244211154E-3</v>
      </c>
      <c r="DE107" s="441">
        <v>0</v>
      </c>
      <c r="DF107" s="442">
        <v>1.5979708306911857E-3</v>
      </c>
      <c r="DG107" s="443">
        <v>1.0664676809650348E-3</v>
      </c>
      <c r="DH107" s="440">
        <v>2.4007818475397296E-3</v>
      </c>
      <c r="DI107" s="441">
        <v>9.7332435187528748E-3</v>
      </c>
      <c r="DJ107" s="441">
        <v>0</v>
      </c>
      <c r="DK107" s="441">
        <v>0</v>
      </c>
      <c r="DL107" s="441">
        <v>0</v>
      </c>
      <c r="DM107" s="441">
        <v>0</v>
      </c>
      <c r="DN107" s="441">
        <v>0</v>
      </c>
      <c r="DO107" s="443">
        <v>5.4368323355213945E-3</v>
      </c>
      <c r="DP107" s="443">
        <v>4.0592926538009387E-3</v>
      </c>
      <c r="DQ107" s="440">
        <v>9.2270621824902004E-6</v>
      </c>
      <c r="DR107" s="443">
        <v>9.2270621824902004E-6</v>
      </c>
      <c r="DS107" s="443">
        <v>3.9951654812235273E-3</v>
      </c>
      <c r="DT107" s="441">
        <v>3.3724340175953081E-3</v>
      </c>
      <c r="DU107" s="443">
        <v>4.6886803704134367E-3</v>
      </c>
    </row>
    <row r="108" spans="1:125" s="444" customFormat="1">
      <c r="A108" s="445" t="s">
        <v>362</v>
      </c>
      <c r="B108" s="446" t="s">
        <v>597</v>
      </c>
      <c r="C108" s="440">
        <v>0</v>
      </c>
      <c r="D108" s="441">
        <v>0</v>
      </c>
      <c r="E108" s="441">
        <v>0</v>
      </c>
      <c r="F108" s="441">
        <v>0</v>
      </c>
      <c r="G108" s="441">
        <v>0</v>
      </c>
      <c r="H108" s="441">
        <v>0</v>
      </c>
      <c r="I108" s="441">
        <v>0</v>
      </c>
      <c r="J108" s="441">
        <v>0</v>
      </c>
      <c r="K108" s="441">
        <v>0</v>
      </c>
      <c r="L108" s="441">
        <v>0</v>
      </c>
      <c r="M108" s="441">
        <v>0</v>
      </c>
      <c r="N108" s="441">
        <v>0</v>
      </c>
      <c r="O108" s="441">
        <v>0</v>
      </c>
      <c r="P108" s="441">
        <v>0</v>
      </c>
      <c r="Q108" s="441">
        <v>0</v>
      </c>
      <c r="R108" s="441">
        <v>0</v>
      </c>
      <c r="S108" s="441">
        <v>0</v>
      </c>
      <c r="T108" s="441">
        <v>0</v>
      </c>
      <c r="U108" s="441">
        <v>0</v>
      </c>
      <c r="V108" s="441">
        <v>0</v>
      </c>
      <c r="W108" s="441">
        <v>0</v>
      </c>
      <c r="X108" s="441">
        <v>0</v>
      </c>
      <c r="Y108" s="441">
        <v>0</v>
      </c>
      <c r="Z108" s="441">
        <v>0</v>
      </c>
      <c r="AA108" s="441">
        <v>0</v>
      </c>
      <c r="AB108" s="441">
        <v>0</v>
      </c>
      <c r="AC108" s="441">
        <v>0</v>
      </c>
      <c r="AD108" s="441">
        <v>0</v>
      </c>
      <c r="AE108" s="441">
        <v>0</v>
      </c>
      <c r="AF108" s="441">
        <v>0</v>
      </c>
      <c r="AG108" s="441">
        <v>0</v>
      </c>
      <c r="AH108" s="441">
        <v>0</v>
      </c>
      <c r="AI108" s="441">
        <v>0</v>
      </c>
      <c r="AJ108" s="441">
        <v>0</v>
      </c>
      <c r="AK108" s="441">
        <v>0</v>
      </c>
      <c r="AL108" s="441">
        <v>0</v>
      </c>
      <c r="AM108" s="441">
        <v>0</v>
      </c>
      <c r="AN108" s="441">
        <v>0</v>
      </c>
      <c r="AO108" s="441">
        <v>0</v>
      </c>
      <c r="AP108" s="441">
        <v>0</v>
      </c>
      <c r="AQ108" s="441">
        <v>0</v>
      </c>
      <c r="AR108" s="441">
        <v>0</v>
      </c>
      <c r="AS108" s="441">
        <v>0</v>
      </c>
      <c r="AT108" s="441">
        <v>0</v>
      </c>
      <c r="AU108" s="441">
        <v>0</v>
      </c>
      <c r="AV108" s="441">
        <v>0</v>
      </c>
      <c r="AW108" s="441">
        <v>0</v>
      </c>
      <c r="AX108" s="441">
        <v>0</v>
      </c>
      <c r="AY108" s="441">
        <v>0</v>
      </c>
      <c r="AZ108" s="441">
        <v>0</v>
      </c>
      <c r="BA108" s="441">
        <v>0</v>
      </c>
      <c r="BB108" s="441">
        <v>0</v>
      </c>
      <c r="BC108" s="441">
        <v>0</v>
      </c>
      <c r="BD108" s="441">
        <v>0</v>
      </c>
      <c r="BE108" s="441">
        <v>0</v>
      </c>
      <c r="BF108" s="441">
        <v>0</v>
      </c>
      <c r="BG108" s="441">
        <v>0</v>
      </c>
      <c r="BH108" s="441">
        <v>0</v>
      </c>
      <c r="BI108" s="441">
        <v>0</v>
      </c>
      <c r="BJ108" s="441">
        <v>2.5635547959837642E-3</v>
      </c>
      <c r="BK108" s="441">
        <v>0</v>
      </c>
      <c r="BL108" s="441">
        <v>0</v>
      </c>
      <c r="BM108" s="441">
        <v>0</v>
      </c>
      <c r="BN108" s="441">
        <v>0</v>
      </c>
      <c r="BO108" s="441">
        <v>0</v>
      </c>
      <c r="BP108" s="441">
        <v>0</v>
      </c>
      <c r="BQ108" s="441">
        <v>0</v>
      </c>
      <c r="BR108" s="441">
        <v>0</v>
      </c>
      <c r="BS108" s="441">
        <v>0</v>
      </c>
      <c r="BT108" s="441">
        <v>2.3799287556811201E-5</v>
      </c>
      <c r="BU108" s="441">
        <v>0</v>
      </c>
      <c r="BV108" s="441">
        <v>0</v>
      </c>
      <c r="BW108" s="441">
        <v>0</v>
      </c>
      <c r="BX108" s="441">
        <v>0</v>
      </c>
      <c r="BY108" s="441">
        <v>0</v>
      </c>
      <c r="BZ108" s="441">
        <v>0</v>
      </c>
      <c r="CA108" s="441">
        <v>0</v>
      </c>
      <c r="CB108" s="441">
        <v>0</v>
      </c>
      <c r="CC108" s="441">
        <v>0</v>
      </c>
      <c r="CD108" s="441">
        <v>0</v>
      </c>
      <c r="CE108" s="441">
        <v>0</v>
      </c>
      <c r="CF108" s="441">
        <v>0</v>
      </c>
      <c r="CG108" s="441">
        <v>0</v>
      </c>
      <c r="CH108" s="441">
        <v>1.6865610598349699E-5</v>
      </c>
      <c r="CI108" s="441">
        <v>3.2347757007025642E-2</v>
      </c>
      <c r="CJ108" s="441">
        <v>0</v>
      </c>
      <c r="CK108" s="441">
        <v>2.1849327040727147E-4</v>
      </c>
      <c r="CL108" s="441">
        <v>2.7734203425989836E-2</v>
      </c>
      <c r="CM108" s="441">
        <v>0</v>
      </c>
      <c r="CN108" s="441">
        <v>1.3536109562863285E-4</v>
      </c>
      <c r="CO108" s="441">
        <v>3.7262544435584241E-6</v>
      </c>
      <c r="CP108" s="441">
        <v>0</v>
      </c>
      <c r="CQ108" s="441">
        <v>0</v>
      </c>
      <c r="CR108" s="441">
        <v>0</v>
      </c>
      <c r="CS108" s="441">
        <v>0</v>
      </c>
      <c r="CT108" s="441">
        <v>0</v>
      </c>
      <c r="CU108" s="441">
        <v>0</v>
      </c>
      <c r="CV108" s="441">
        <v>1.398895292987512E-2</v>
      </c>
      <c r="CW108" s="441">
        <v>0</v>
      </c>
      <c r="CX108" s="441">
        <v>0</v>
      </c>
      <c r="CY108" s="441">
        <v>1.6351710426073546E-3</v>
      </c>
      <c r="CZ108" s="441">
        <v>1.0159045501236017E-4</v>
      </c>
      <c r="DA108" s="441">
        <v>0</v>
      </c>
      <c r="DB108" s="441">
        <v>1.2953544898138478E-2</v>
      </c>
      <c r="DC108" s="441">
        <v>0</v>
      </c>
      <c r="DD108" s="441">
        <v>7.5943712307348669E-4</v>
      </c>
      <c r="DE108" s="441">
        <v>0</v>
      </c>
      <c r="DF108" s="442">
        <v>3.5510462904248571E-4</v>
      </c>
      <c r="DG108" s="443">
        <v>2.7571929802727312E-4</v>
      </c>
      <c r="DH108" s="440">
        <v>5.0990056938896917E-2</v>
      </c>
      <c r="DI108" s="441">
        <v>2.0165427986811528E-2</v>
      </c>
      <c r="DJ108" s="441">
        <v>0</v>
      </c>
      <c r="DK108" s="441">
        <v>0</v>
      </c>
      <c r="DL108" s="441">
        <v>0</v>
      </c>
      <c r="DM108" s="441">
        <v>1.320067264573991E-3</v>
      </c>
      <c r="DN108" s="441">
        <v>0</v>
      </c>
      <c r="DO108" s="443">
        <v>1.2245192745521317E-2</v>
      </c>
      <c r="DP108" s="443">
        <v>7.0584206037669784E-3</v>
      </c>
      <c r="DQ108" s="440">
        <v>1.9706368518318355E-3</v>
      </c>
      <c r="DR108" s="443">
        <v>1.9706368518318355E-3</v>
      </c>
      <c r="DS108" s="443">
        <v>4.5191816268760976E-3</v>
      </c>
      <c r="DT108" s="441">
        <v>4.1210171669577248E-3</v>
      </c>
      <c r="DU108" s="443">
        <v>9.3009363628235413E-3</v>
      </c>
    </row>
    <row r="109" spans="1:125" s="444" customFormat="1">
      <c r="A109" s="445" t="s">
        <v>683</v>
      </c>
      <c r="B109" s="446" t="s">
        <v>684</v>
      </c>
      <c r="C109" s="440">
        <v>0</v>
      </c>
      <c r="D109" s="441">
        <v>5.7894736842105266E-3</v>
      </c>
      <c r="E109" s="441">
        <v>0</v>
      </c>
      <c r="F109" s="441">
        <v>0</v>
      </c>
      <c r="G109" s="441">
        <v>0</v>
      </c>
      <c r="H109" s="441">
        <v>0</v>
      </c>
      <c r="I109" s="441">
        <v>0</v>
      </c>
      <c r="J109" s="441">
        <v>0</v>
      </c>
      <c r="K109" s="441">
        <v>0</v>
      </c>
      <c r="L109" s="441">
        <v>0</v>
      </c>
      <c r="M109" s="441">
        <v>0</v>
      </c>
      <c r="N109" s="441">
        <v>0</v>
      </c>
      <c r="O109" s="441">
        <v>0</v>
      </c>
      <c r="P109" s="441">
        <v>0</v>
      </c>
      <c r="Q109" s="441">
        <v>0</v>
      </c>
      <c r="R109" s="441">
        <v>0</v>
      </c>
      <c r="S109" s="441">
        <v>0</v>
      </c>
      <c r="T109" s="441">
        <v>0</v>
      </c>
      <c r="U109" s="441">
        <v>0</v>
      </c>
      <c r="V109" s="441">
        <v>0</v>
      </c>
      <c r="W109" s="441">
        <v>0</v>
      </c>
      <c r="X109" s="441">
        <v>0</v>
      </c>
      <c r="Y109" s="441">
        <v>0</v>
      </c>
      <c r="Z109" s="441">
        <v>0</v>
      </c>
      <c r="AA109" s="441">
        <v>0</v>
      </c>
      <c r="AB109" s="441">
        <v>0</v>
      </c>
      <c r="AC109" s="441">
        <v>0</v>
      </c>
      <c r="AD109" s="441">
        <v>0</v>
      </c>
      <c r="AE109" s="441">
        <v>0</v>
      </c>
      <c r="AF109" s="441">
        <v>0</v>
      </c>
      <c r="AG109" s="441">
        <v>0</v>
      </c>
      <c r="AH109" s="441">
        <v>0</v>
      </c>
      <c r="AI109" s="441">
        <v>0</v>
      </c>
      <c r="AJ109" s="441">
        <v>0</v>
      </c>
      <c r="AK109" s="441">
        <v>0</v>
      </c>
      <c r="AL109" s="441">
        <v>0</v>
      </c>
      <c r="AM109" s="441">
        <v>0</v>
      </c>
      <c r="AN109" s="441">
        <v>0</v>
      </c>
      <c r="AO109" s="441">
        <v>0</v>
      </c>
      <c r="AP109" s="441">
        <v>0</v>
      </c>
      <c r="AQ109" s="441">
        <v>0</v>
      </c>
      <c r="AR109" s="441">
        <v>0</v>
      </c>
      <c r="AS109" s="441">
        <v>0</v>
      </c>
      <c r="AT109" s="441">
        <v>0</v>
      </c>
      <c r="AU109" s="441">
        <v>0</v>
      </c>
      <c r="AV109" s="441">
        <v>0</v>
      </c>
      <c r="AW109" s="441">
        <v>0</v>
      </c>
      <c r="AX109" s="441">
        <v>0</v>
      </c>
      <c r="AY109" s="441">
        <v>0</v>
      </c>
      <c r="AZ109" s="441">
        <v>0</v>
      </c>
      <c r="BA109" s="441">
        <v>0</v>
      </c>
      <c r="BB109" s="441">
        <v>0</v>
      </c>
      <c r="BC109" s="441">
        <v>0</v>
      </c>
      <c r="BD109" s="441">
        <v>0</v>
      </c>
      <c r="BE109" s="441">
        <v>0</v>
      </c>
      <c r="BF109" s="441">
        <v>0</v>
      </c>
      <c r="BG109" s="441">
        <v>0</v>
      </c>
      <c r="BH109" s="441">
        <v>0</v>
      </c>
      <c r="BI109" s="441">
        <v>0</v>
      </c>
      <c r="BJ109" s="441">
        <v>0</v>
      </c>
      <c r="BK109" s="441">
        <v>0</v>
      </c>
      <c r="BL109" s="441">
        <v>0</v>
      </c>
      <c r="BM109" s="441">
        <v>0</v>
      </c>
      <c r="BN109" s="441">
        <v>0</v>
      </c>
      <c r="BO109" s="441">
        <v>0</v>
      </c>
      <c r="BP109" s="441">
        <v>0</v>
      </c>
      <c r="BQ109" s="441">
        <v>0</v>
      </c>
      <c r="BR109" s="441">
        <v>0</v>
      </c>
      <c r="BS109" s="441">
        <v>0</v>
      </c>
      <c r="BT109" s="441">
        <v>0</v>
      </c>
      <c r="BU109" s="441">
        <v>0</v>
      </c>
      <c r="BV109" s="441">
        <v>0</v>
      </c>
      <c r="BW109" s="441">
        <v>0</v>
      </c>
      <c r="BX109" s="441">
        <v>0</v>
      </c>
      <c r="BY109" s="441">
        <v>0</v>
      </c>
      <c r="BZ109" s="441">
        <v>0</v>
      </c>
      <c r="CA109" s="441">
        <v>0</v>
      </c>
      <c r="CB109" s="441">
        <v>0</v>
      </c>
      <c r="CC109" s="441">
        <v>0</v>
      </c>
      <c r="CD109" s="441">
        <v>0</v>
      </c>
      <c r="CE109" s="441">
        <v>0</v>
      </c>
      <c r="CF109" s="441">
        <v>0</v>
      </c>
      <c r="CG109" s="441">
        <v>0</v>
      </c>
      <c r="CH109" s="441">
        <v>0</v>
      </c>
      <c r="CI109" s="441">
        <v>0</v>
      </c>
      <c r="CJ109" s="441">
        <v>0</v>
      </c>
      <c r="CK109" s="441">
        <v>0</v>
      </c>
      <c r="CL109" s="441">
        <v>0</v>
      </c>
      <c r="CM109" s="441">
        <v>0</v>
      </c>
      <c r="CN109" s="441">
        <v>3.3176739124664913E-4</v>
      </c>
      <c r="CO109" s="441">
        <v>0</v>
      </c>
      <c r="CP109" s="441">
        <v>0</v>
      </c>
      <c r="CQ109" s="441">
        <v>0</v>
      </c>
      <c r="CR109" s="441">
        <v>0</v>
      </c>
      <c r="CS109" s="441">
        <v>0</v>
      </c>
      <c r="CT109" s="441">
        <v>0</v>
      </c>
      <c r="CU109" s="441">
        <v>0</v>
      </c>
      <c r="CV109" s="441">
        <v>0</v>
      </c>
      <c r="CW109" s="441">
        <v>0</v>
      </c>
      <c r="CX109" s="441">
        <v>0</v>
      </c>
      <c r="CY109" s="441">
        <v>0</v>
      </c>
      <c r="CZ109" s="441">
        <v>0</v>
      </c>
      <c r="DA109" s="441">
        <v>0</v>
      </c>
      <c r="DB109" s="441">
        <v>2.196343332389719E-3</v>
      </c>
      <c r="DC109" s="441">
        <v>2.312472900708195E-3</v>
      </c>
      <c r="DD109" s="441">
        <v>0</v>
      </c>
      <c r="DE109" s="441">
        <v>0</v>
      </c>
      <c r="DF109" s="442">
        <v>0</v>
      </c>
      <c r="DG109" s="443">
        <v>4.0249059591976482E-5</v>
      </c>
      <c r="DH109" s="440">
        <v>0</v>
      </c>
      <c r="DI109" s="441">
        <v>1.3322308459887524E-3</v>
      </c>
      <c r="DJ109" s="441">
        <v>0</v>
      </c>
      <c r="DK109" s="441">
        <v>0</v>
      </c>
      <c r="DL109" s="441">
        <v>0</v>
      </c>
      <c r="DM109" s="441">
        <v>0</v>
      </c>
      <c r="DN109" s="441">
        <v>0</v>
      </c>
      <c r="DO109" s="443">
        <v>7.3873121772074677E-4</v>
      </c>
      <c r="DP109" s="443">
        <v>4.4897047287511697E-4</v>
      </c>
      <c r="DQ109" s="440">
        <v>0</v>
      </c>
      <c r="DR109" s="443">
        <v>0</v>
      </c>
      <c r="DS109" s="443">
        <v>0</v>
      </c>
      <c r="DT109" s="441">
        <v>0</v>
      </c>
      <c r="DU109" s="443">
        <v>4.7101000935452297E-4</v>
      </c>
    </row>
    <row r="110" spans="1:125" s="444" customFormat="1">
      <c r="A110" s="453" t="s">
        <v>363</v>
      </c>
      <c r="B110" s="454" t="s">
        <v>598</v>
      </c>
      <c r="C110" s="455">
        <v>2.777970692409195E-5</v>
      </c>
      <c r="D110" s="456">
        <v>0</v>
      </c>
      <c r="E110" s="456">
        <v>2.3134759976865238E-3</v>
      </c>
      <c r="F110" s="456">
        <v>5.5978504254366322E-5</v>
      </c>
      <c r="G110" s="456">
        <v>2.5474756831866605E-3</v>
      </c>
      <c r="H110" s="456">
        <v>0</v>
      </c>
      <c r="I110" s="456">
        <v>0</v>
      </c>
      <c r="J110" s="456">
        <v>1.4352716799003582E-4</v>
      </c>
      <c r="K110" s="456">
        <v>4.9638466502308186E-5</v>
      </c>
      <c r="L110" s="456">
        <v>0</v>
      </c>
      <c r="M110" s="456">
        <v>0</v>
      </c>
      <c r="N110" s="456">
        <v>8.1128003764339372E-5</v>
      </c>
      <c r="O110" s="456">
        <v>3.1793975041729592E-5</v>
      </c>
      <c r="P110" s="456">
        <v>7.5051410215997954E-5</v>
      </c>
      <c r="Q110" s="456">
        <v>9.7763178476458621E-5</v>
      </c>
      <c r="R110" s="456">
        <v>2.7860844369323353E-5</v>
      </c>
      <c r="S110" s="456">
        <v>5.3511228439434208E-5</v>
      </c>
      <c r="T110" s="456">
        <v>1.3108068744538303E-4</v>
      </c>
      <c r="U110" s="456">
        <v>0</v>
      </c>
      <c r="V110" s="456">
        <v>3.3147078321810777E-4</v>
      </c>
      <c r="W110" s="456">
        <v>0</v>
      </c>
      <c r="X110" s="456">
        <v>0</v>
      </c>
      <c r="Y110" s="456">
        <v>0</v>
      </c>
      <c r="Z110" s="456">
        <v>0</v>
      </c>
      <c r="AA110" s="456">
        <v>7.1842766972853698E-5</v>
      </c>
      <c r="AB110" s="456">
        <v>2.2207936415171526E-4</v>
      </c>
      <c r="AC110" s="456">
        <v>0</v>
      </c>
      <c r="AD110" s="456">
        <v>0</v>
      </c>
      <c r="AE110" s="456">
        <v>4.0087940281628327E-5</v>
      </c>
      <c r="AF110" s="456">
        <v>3.3553669093715399E-5</v>
      </c>
      <c r="AG110" s="456">
        <v>0</v>
      </c>
      <c r="AH110" s="456">
        <v>1.5475883415011607E-4</v>
      </c>
      <c r="AI110" s="456">
        <v>1.424005569444005E-4</v>
      </c>
      <c r="AJ110" s="456">
        <v>1.921973109769885E-3</v>
      </c>
      <c r="AK110" s="456">
        <v>2.7002587224636408E-4</v>
      </c>
      <c r="AL110" s="456">
        <v>0</v>
      </c>
      <c r="AM110" s="456">
        <v>0</v>
      </c>
      <c r="AN110" s="456">
        <v>9.0280207193075505E-5</v>
      </c>
      <c r="AO110" s="456">
        <v>3.789098762859254E-5</v>
      </c>
      <c r="AP110" s="456">
        <v>4.1612916649327949E-5</v>
      </c>
      <c r="AQ110" s="456">
        <v>3.0189590629151068E-5</v>
      </c>
      <c r="AR110" s="456">
        <v>5.0999071816892932E-5</v>
      </c>
      <c r="AS110" s="456">
        <v>6.2895153778650987E-5</v>
      </c>
      <c r="AT110" s="456">
        <v>1.3106207609609762E-4</v>
      </c>
      <c r="AU110" s="456">
        <v>7.0517599177966279E-5</v>
      </c>
      <c r="AV110" s="456">
        <v>1.3589726167017734E-4</v>
      </c>
      <c r="AW110" s="456">
        <v>0</v>
      </c>
      <c r="AX110" s="456">
        <v>2.4229837313949465E-4</v>
      </c>
      <c r="AY110" s="456">
        <v>9.403747116645185E-5</v>
      </c>
      <c r="AZ110" s="456">
        <v>1.6999671339687432E-4</v>
      </c>
      <c r="BA110" s="456">
        <v>0</v>
      </c>
      <c r="BB110" s="456">
        <v>1.228388047784295E-4</v>
      </c>
      <c r="BC110" s="456">
        <v>2.2855535434870513E-4</v>
      </c>
      <c r="BD110" s="456">
        <v>0</v>
      </c>
      <c r="BE110" s="456">
        <v>0</v>
      </c>
      <c r="BF110" s="456">
        <v>7.548024304638261E-5</v>
      </c>
      <c r="BG110" s="456">
        <v>4.6573679561065605E-5</v>
      </c>
      <c r="BH110" s="456">
        <v>0</v>
      </c>
      <c r="BI110" s="456">
        <v>2.6399242341744792E-5</v>
      </c>
      <c r="BJ110" s="456">
        <v>1.7478782699889301E-4</v>
      </c>
      <c r="BK110" s="456">
        <v>0</v>
      </c>
      <c r="BL110" s="456">
        <v>2.4632630563037322E-4</v>
      </c>
      <c r="BM110" s="456">
        <v>1.2390839398559431E-4</v>
      </c>
      <c r="BN110" s="456">
        <v>4.0355027583990411E-4</v>
      </c>
      <c r="BO110" s="456">
        <v>4.6235693955733827E-4</v>
      </c>
      <c r="BP110" s="456">
        <v>9.0350560173473079E-5</v>
      </c>
      <c r="BQ110" s="456">
        <v>6.5063925306613744E-5</v>
      </c>
      <c r="BR110" s="456">
        <v>3.4537769517951417E-4</v>
      </c>
      <c r="BS110" s="456">
        <v>0</v>
      </c>
      <c r="BT110" s="456">
        <v>4.6984399950865987E-4</v>
      </c>
      <c r="BU110" s="456">
        <v>1.9087076365146999E-4</v>
      </c>
      <c r="BV110" s="456">
        <v>1.574506593573293E-3</v>
      </c>
      <c r="BW110" s="456">
        <v>9.2362570864386263E-4</v>
      </c>
      <c r="BX110" s="456">
        <v>3.8081496768394723E-4</v>
      </c>
      <c r="BY110" s="456">
        <v>3.2685079261317209E-4</v>
      </c>
      <c r="BZ110" s="456">
        <v>3.864817280027483E-4</v>
      </c>
      <c r="CA110" s="456">
        <v>0</v>
      </c>
      <c r="CB110" s="456">
        <v>0</v>
      </c>
      <c r="CC110" s="456">
        <v>0</v>
      </c>
      <c r="CD110" s="456">
        <v>2.4718823384006923E-4</v>
      </c>
      <c r="CE110" s="456">
        <v>1.817520901490367E-4</v>
      </c>
      <c r="CF110" s="456">
        <v>4.9629284285563897E-4</v>
      </c>
      <c r="CG110" s="456">
        <v>2.9537111270517744E-4</v>
      </c>
      <c r="CH110" s="456">
        <v>3.541778225653437E-4</v>
      </c>
      <c r="CI110" s="456">
        <v>1.0675008068320052E-3</v>
      </c>
      <c r="CJ110" s="456">
        <v>8.62663906142167E-4</v>
      </c>
      <c r="CK110" s="456">
        <v>1.3109596224436288E-4</v>
      </c>
      <c r="CL110" s="456">
        <v>2.8549915291460125E-3</v>
      </c>
      <c r="CM110" s="456">
        <v>3.1581824255245923E-4</v>
      </c>
      <c r="CN110" s="456">
        <v>3.174350399447939E-3</v>
      </c>
      <c r="CO110" s="456">
        <v>2.6903557082491821E-3</v>
      </c>
      <c r="CP110" s="456">
        <v>2.564257907988227E-4</v>
      </c>
      <c r="CQ110" s="456">
        <v>2.3555540599656761E-4</v>
      </c>
      <c r="CR110" s="456">
        <v>2.0953500689719398E-4</v>
      </c>
      <c r="CS110" s="456">
        <v>2.2800526484884287E-4</v>
      </c>
      <c r="CT110" s="456">
        <v>2.1949762319141753E-3</v>
      </c>
      <c r="CU110" s="456">
        <v>7.6977489285565679E-4</v>
      </c>
      <c r="CV110" s="456">
        <v>1.5009606147934678E-3</v>
      </c>
      <c r="CW110" s="456">
        <v>3.6585142773519675E-4</v>
      </c>
      <c r="CX110" s="456">
        <v>6.8155986198918401E-4</v>
      </c>
      <c r="CY110" s="456">
        <v>1.7094969990895071E-3</v>
      </c>
      <c r="CZ110" s="456">
        <v>4.8161400894748528E-4</v>
      </c>
      <c r="DA110" s="456">
        <v>1.4288812625186584E-3</v>
      </c>
      <c r="DB110" s="456">
        <v>2.05968196948547E-3</v>
      </c>
      <c r="DC110" s="456">
        <v>1.4452955629426219E-3</v>
      </c>
      <c r="DD110" s="456">
        <v>3.231330504057777E-3</v>
      </c>
      <c r="DE110" s="456">
        <v>0</v>
      </c>
      <c r="DF110" s="457">
        <v>1.5091946734305643E-3</v>
      </c>
      <c r="DG110" s="458">
        <v>4.6008382263854698E-4</v>
      </c>
      <c r="DH110" s="455">
        <v>2.2711821194867001E-2</v>
      </c>
      <c r="DI110" s="456">
        <v>1.2119902042718782E-2</v>
      </c>
      <c r="DJ110" s="456">
        <v>0</v>
      </c>
      <c r="DK110" s="456">
        <v>0</v>
      </c>
      <c r="DL110" s="456">
        <v>0</v>
      </c>
      <c r="DM110" s="456">
        <v>0</v>
      </c>
      <c r="DN110" s="456">
        <v>0</v>
      </c>
      <c r="DO110" s="458">
        <v>7.0959634209236868E-3</v>
      </c>
      <c r="DP110" s="458">
        <v>4.3846486230155407E-3</v>
      </c>
      <c r="DQ110" s="455">
        <v>7.5002834026241766E-4</v>
      </c>
      <c r="DR110" s="458">
        <v>7.5002834026241766E-4</v>
      </c>
      <c r="DS110" s="458">
        <v>7.8272928696217561E-4</v>
      </c>
      <c r="DT110" s="456">
        <v>7.7762034992915751E-4</v>
      </c>
      <c r="DU110" s="458">
        <v>4.8061529983209027E-3</v>
      </c>
    </row>
    <row r="111" spans="1:125" s="444" customFormat="1">
      <c r="A111" s="445" t="s">
        <v>364</v>
      </c>
      <c r="B111" s="446" t="s">
        <v>599</v>
      </c>
      <c r="C111" s="440">
        <v>3.6113619001319536E-4</v>
      </c>
      <c r="D111" s="441">
        <v>2.3923444976076556E-4</v>
      </c>
      <c r="E111" s="441">
        <v>9.2539039907460962E-4</v>
      </c>
      <c r="F111" s="441">
        <v>3.4706672637707121E-3</v>
      </c>
      <c r="G111" s="441">
        <v>2.3158869847151459E-4</v>
      </c>
      <c r="H111" s="441">
        <v>0</v>
      </c>
      <c r="I111" s="441">
        <v>2.9845930467048481E-3</v>
      </c>
      <c r="J111" s="441">
        <v>9.7063288183092016E-4</v>
      </c>
      <c r="K111" s="441">
        <v>3.4746926551615734E-4</v>
      </c>
      <c r="L111" s="441">
        <v>0</v>
      </c>
      <c r="M111" s="441">
        <v>0</v>
      </c>
      <c r="N111" s="441">
        <v>1.1033408511950155E-3</v>
      </c>
      <c r="O111" s="441">
        <v>1.4784198394404259E-3</v>
      </c>
      <c r="P111" s="441">
        <v>1.3959562300175621E-3</v>
      </c>
      <c r="Q111" s="441">
        <v>1.349131862975129E-3</v>
      </c>
      <c r="R111" s="441">
        <v>5.4792993926335931E-4</v>
      </c>
      <c r="S111" s="441">
        <v>8.7401673117742538E-4</v>
      </c>
      <c r="T111" s="441">
        <v>1.0777745412175938E-3</v>
      </c>
      <c r="U111" s="441">
        <v>0</v>
      </c>
      <c r="V111" s="441">
        <v>1.1364712567477982E-3</v>
      </c>
      <c r="W111" s="441">
        <v>0</v>
      </c>
      <c r="X111" s="441">
        <v>1.5665387326701654E-4</v>
      </c>
      <c r="Y111" s="441">
        <v>1.1755485893416929E-3</v>
      </c>
      <c r="Z111" s="441">
        <v>5.1786639047125837E-4</v>
      </c>
      <c r="AA111" s="441">
        <v>9.9040385898291165E-4</v>
      </c>
      <c r="AB111" s="441">
        <v>7.7143358073753724E-4</v>
      </c>
      <c r="AC111" s="441">
        <v>0</v>
      </c>
      <c r="AD111" s="441">
        <v>1.9495077492933034E-4</v>
      </c>
      <c r="AE111" s="441">
        <v>1.5824186953274341E-4</v>
      </c>
      <c r="AF111" s="441">
        <v>4.5297453276515787E-4</v>
      </c>
      <c r="AG111" s="441">
        <v>4.8543689320388345E-3</v>
      </c>
      <c r="AH111" s="441">
        <v>1.0317255610007739E-3</v>
      </c>
      <c r="AI111" s="441">
        <v>8.3858105756146962E-4</v>
      </c>
      <c r="AJ111" s="441">
        <v>1.5306211190927591E-3</v>
      </c>
      <c r="AK111" s="441">
        <v>9.4823038858606913E-4</v>
      </c>
      <c r="AL111" s="441">
        <v>7.1741157902288538E-5</v>
      </c>
      <c r="AM111" s="441">
        <v>6.3708470041091967E-5</v>
      </c>
      <c r="AN111" s="441">
        <v>3.0469569927662983E-4</v>
      </c>
      <c r="AO111" s="441">
        <v>7.5781975257185083E-4</v>
      </c>
      <c r="AP111" s="441">
        <v>1.2483874994798387E-4</v>
      </c>
      <c r="AQ111" s="441">
        <v>4.9812824538099268E-4</v>
      </c>
      <c r="AR111" s="441">
        <v>1.0709805081547516E-3</v>
      </c>
      <c r="AS111" s="441">
        <v>4.1031600322262787E-4</v>
      </c>
      <c r="AT111" s="441">
        <v>7.5360693755256139E-4</v>
      </c>
      <c r="AU111" s="441">
        <v>8.7139604698486899E-4</v>
      </c>
      <c r="AV111" s="441">
        <v>1.0645285497497224E-3</v>
      </c>
      <c r="AW111" s="441">
        <v>2.1186440677966102E-3</v>
      </c>
      <c r="AX111" s="441">
        <v>2.3595246336679358E-3</v>
      </c>
      <c r="AY111" s="441">
        <v>1.2058922773109709E-3</v>
      </c>
      <c r="AZ111" s="441">
        <v>9.4064848079603795E-4</v>
      </c>
      <c r="BA111" s="441">
        <v>5.5689623166883242E-4</v>
      </c>
      <c r="BB111" s="441">
        <v>9.520007370328287E-4</v>
      </c>
      <c r="BC111" s="441">
        <v>9.6696496070606023E-4</v>
      </c>
      <c r="BD111" s="441">
        <v>3.7257824143070045E-4</v>
      </c>
      <c r="BE111" s="441">
        <v>0</v>
      </c>
      <c r="BF111" s="441">
        <v>1.358644374834887E-4</v>
      </c>
      <c r="BG111" s="441">
        <v>2.9446584496673736E-4</v>
      </c>
      <c r="BH111" s="441">
        <v>0</v>
      </c>
      <c r="BI111" s="441">
        <v>8.4147584964311525E-4</v>
      </c>
      <c r="BJ111" s="441">
        <v>1.7478782699889301E-3</v>
      </c>
      <c r="BK111" s="441">
        <v>2.2016732716864817E-4</v>
      </c>
      <c r="BL111" s="441">
        <v>6.6831153412830776E-4</v>
      </c>
      <c r="BM111" s="441">
        <v>1.6161964432903605E-5</v>
      </c>
      <c r="BN111" s="441">
        <v>2.4696310293915091E-3</v>
      </c>
      <c r="BO111" s="441">
        <v>4.5034766840000481E-4</v>
      </c>
      <c r="BP111" s="441">
        <v>1.7209630509232966E-5</v>
      </c>
      <c r="BQ111" s="441">
        <v>9.7595887959920616E-5</v>
      </c>
      <c r="BR111" s="441">
        <v>1.1183658701050935E-3</v>
      </c>
      <c r="BS111" s="441">
        <v>3.413429614873838E-3</v>
      </c>
      <c r="BT111" s="441">
        <v>2.4091020759120503E-3</v>
      </c>
      <c r="BU111" s="441">
        <v>3.8118014270396507E-3</v>
      </c>
      <c r="BV111" s="441">
        <v>1.4855809720093528E-3</v>
      </c>
      <c r="BW111" s="441">
        <v>5.3081937278382917E-4</v>
      </c>
      <c r="BX111" s="441">
        <v>0</v>
      </c>
      <c r="BY111" s="441">
        <v>3.2276515770550745E-3</v>
      </c>
      <c r="BZ111" s="441">
        <v>2.0417166034892662E-3</v>
      </c>
      <c r="CA111" s="441">
        <v>1.1432099599152964E-3</v>
      </c>
      <c r="CB111" s="441">
        <v>7.0422535211267607E-3</v>
      </c>
      <c r="CC111" s="441">
        <v>0</v>
      </c>
      <c r="CD111" s="441">
        <v>5.314547027561488E-3</v>
      </c>
      <c r="CE111" s="441">
        <v>3.6350418029807343E-3</v>
      </c>
      <c r="CF111" s="441">
        <v>2.9702374686057177E-3</v>
      </c>
      <c r="CG111" s="441">
        <v>3.9242162116544998E-3</v>
      </c>
      <c r="CH111" s="441">
        <v>3.1496527792418067E-3</v>
      </c>
      <c r="CI111" s="441">
        <v>2.3584320150939649E-3</v>
      </c>
      <c r="CJ111" s="441">
        <v>7.188865884518058E-4</v>
      </c>
      <c r="CK111" s="441">
        <v>2.3160286663170774E-3</v>
      </c>
      <c r="CL111" s="441">
        <v>2.7294973959967371E-3</v>
      </c>
      <c r="CM111" s="441">
        <v>3.2735775526110678E-3</v>
      </c>
      <c r="CN111" s="441">
        <v>1.9746795127000556E-3</v>
      </c>
      <c r="CO111" s="441">
        <v>8.4809551135389735E-3</v>
      </c>
      <c r="CP111" s="441">
        <v>1.5230564827116886E-3</v>
      </c>
      <c r="CQ111" s="441">
        <v>6.2926944173368774E-3</v>
      </c>
      <c r="CR111" s="441">
        <v>4.534104732580947E-3</v>
      </c>
      <c r="CS111" s="441">
        <v>5.4773082942097028E-3</v>
      </c>
      <c r="CT111" s="441">
        <v>5.4289944671013328E-3</v>
      </c>
      <c r="CU111" s="441">
        <v>1.5707568759622185E-3</v>
      </c>
      <c r="CV111" s="441">
        <v>1.3208453410182516E-3</v>
      </c>
      <c r="CW111" s="441">
        <v>1.8597447576539168E-3</v>
      </c>
      <c r="CX111" s="441">
        <v>1.6846865431364697E-3</v>
      </c>
      <c r="CY111" s="441">
        <v>2.7872233680807179E-3</v>
      </c>
      <c r="CZ111" s="441">
        <v>8.5034973454790365E-4</v>
      </c>
      <c r="DA111" s="441">
        <v>4.4014646032940813E-3</v>
      </c>
      <c r="DB111" s="441">
        <v>2.625850472945931E-3</v>
      </c>
      <c r="DC111" s="441">
        <v>3.0351206821795057E-3</v>
      </c>
      <c r="DD111" s="441">
        <v>2.8739483284937828E-3</v>
      </c>
      <c r="DE111" s="441">
        <v>0</v>
      </c>
      <c r="DF111" s="442">
        <v>2.1559923906150919E-4</v>
      </c>
      <c r="DG111" s="443">
        <v>1.6403477757065547E-3</v>
      </c>
      <c r="DH111" s="440">
        <v>0</v>
      </c>
      <c r="DI111" s="441">
        <v>0</v>
      </c>
      <c r="DJ111" s="441">
        <v>0</v>
      </c>
      <c r="DK111" s="441">
        <v>0</v>
      </c>
      <c r="DL111" s="441">
        <v>0</v>
      </c>
      <c r="DM111" s="441">
        <v>0</v>
      </c>
      <c r="DN111" s="441">
        <v>0</v>
      </c>
      <c r="DO111" s="443">
        <v>0</v>
      </c>
      <c r="DP111" s="443">
        <v>1.607897000631959E-3</v>
      </c>
      <c r="DQ111" s="440">
        <v>0</v>
      </c>
      <c r="DR111" s="443">
        <v>0</v>
      </c>
      <c r="DS111" s="443">
        <v>0</v>
      </c>
      <c r="DT111" s="459">
        <v>0</v>
      </c>
      <c r="DU111" s="443">
        <v>0</v>
      </c>
    </row>
    <row r="112" spans="1:125" s="444" customFormat="1">
      <c r="A112" s="445" t="s">
        <v>365</v>
      </c>
      <c r="B112" s="446" t="s">
        <v>600</v>
      </c>
      <c r="C112" s="440">
        <v>8.8339468018612411E-3</v>
      </c>
      <c r="D112" s="441">
        <v>7.1770334928229667E-5</v>
      </c>
      <c r="E112" s="441">
        <v>9.2539039907460962E-4</v>
      </c>
      <c r="F112" s="441">
        <v>7.836990595611285E-4</v>
      </c>
      <c r="G112" s="441">
        <v>1.5748031496062992E-2</v>
      </c>
      <c r="H112" s="441">
        <v>0</v>
      </c>
      <c r="I112" s="441">
        <v>7.7438089860450109E-3</v>
      </c>
      <c r="J112" s="441">
        <v>3.4251907208469562E-3</v>
      </c>
      <c r="K112" s="441">
        <v>4.5005542962092753E-3</v>
      </c>
      <c r="L112" s="441">
        <v>1.8838304552590266E-3</v>
      </c>
      <c r="M112" s="441">
        <v>0</v>
      </c>
      <c r="N112" s="441">
        <v>2.2715841054015023E-3</v>
      </c>
      <c r="O112" s="441">
        <v>2.8455607662347987E-3</v>
      </c>
      <c r="P112" s="441">
        <v>5.8089791507182423E-3</v>
      </c>
      <c r="Q112" s="441">
        <v>1.8379477553574222E-3</v>
      </c>
      <c r="R112" s="441">
        <v>1.6902245584056168E-3</v>
      </c>
      <c r="S112" s="441">
        <v>2.7379911884843834E-3</v>
      </c>
      <c r="T112" s="441">
        <v>2.1701136032624526E-3</v>
      </c>
      <c r="U112" s="441">
        <v>6.7199999999999996E-2</v>
      </c>
      <c r="V112" s="441">
        <v>1.4679420399659059E-3</v>
      </c>
      <c r="W112" s="441">
        <v>0</v>
      </c>
      <c r="X112" s="441">
        <v>4.8562700712775127E-3</v>
      </c>
      <c r="Y112" s="441">
        <v>2.7429467084639498E-3</v>
      </c>
      <c r="Z112" s="441">
        <v>4.6607975142413261E-3</v>
      </c>
      <c r="AA112" s="441">
        <v>4.6697798532354903E-4</v>
      </c>
      <c r="AB112" s="441">
        <v>1.496113611127345E-3</v>
      </c>
      <c r="AC112" s="441">
        <v>2.664092664092664E-2</v>
      </c>
      <c r="AD112" s="441">
        <v>2.1639536017155667E-2</v>
      </c>
      <c r="AE112" s="441">
        <v>1.4410559585448499E-3</v>
      </c>
      <c r="AF112" s="441">
        <v>6.0564372714156291E-3</v>
      </c>
      <c r="AG112" s="441">
        <v>4.8543689320388345E-3</v>
      </c>
      <c r="AH112" s="441">
        <v>1.9654371937064742E-2</v>
      </c>
      <c r="AI112" s="441">
        <v>9.3351476219106985E-3</v>
      </c>
      <c r="AJ112" s="441">
        <v>1.2523263701668028E-3</v>
      </c>
      <c r="AK112" s="441">
        <v>8.4022003968752361E-3</v>
      </c>
      <c r="AL112" s="441">
        <v>1.3917784633043977E-2</v>
      </c>
      <c r="AM112" s="441">
        <v>5.9248877138215524E-3</v>
      </c>
      <c r="AN112" s="441">
        <v>1.4941374290453996E-2</v>
      </c>
      <c r="AO112" s="441">
        <v>8.9991095617907284E-3</v>
      </c>
      <c r="AP112" s="441">
        <v>4.7854854146727145E-3</v>
      </c>
      <c r="AQ112" s="441">
        <v>3.4567081270377976E-3</v>
      </c>
      <c r="AR112" s="441">
        <v>3.6719331708162913E-3</v>
      </c>
      <c r="AS112" s="441">
        <v>6.8705467984869224E-3</v>
      </c>
      <c r="AT112" s="441">
        <v>7.7836310748182428E-3</v>
      </c>
      <c r="AU112" s="441">
        <v>5.2611165958132691E-3</v>
      </c>
      <c r="AV112" s="441">
        <v>2.1517066431111414E-3</v>
      </c>
      <c r="AW112" s="441">
        <v>7.0621468926553672E-4</v>
      </c>
      <c r="AX112" s="441">
        <v>2.5383639090804201E-4</v>
      </c>
      <c r="AY112" s="441">
        <v>4.469545688381947E-3</v>
      </c>
      <c r="AZ112" s="441">
        <v>4.8732391173770639E-4</v>
      </c>
      <c r="BA112" s="441">
        <v>1.1137924633376648E-3</v>
      </c>
      <c r="BB112" s="441">
        <v>3.4394865337960263E-3</v>
      </c>
      <c r="BC112" s="441">
        <v>5.1337048822939924E-3</v>
      </c>
      <c r="BD112" s="441">
        <v>5.2160953800298067E-3</v>
      </c>
      <c r="BE112" s="441">
        <v>0</v>
      </c>
      <c r="BF112" s="441">
        <v>7.019662603313583E-4</v>
      </c>
      <c r="BG112" s="441">
        <v>3.2301100340739047E-4</v>
      </c>
      <c r="BH112" s="441">
        <v>2.1201413427561839E-2</v>
      </c>
      <c r="BI112" s="441">
        <v>4.1545807635320862E-3</v>
      </c>
      <c r="BJ112" s="441">
        <v>1.8449826183216484E-3</v>
      </c>
      <c r="BK112" s="441">
        <v>3.0823425803610744E-3</v>
      </c>
      <c r="BL112" s="441">
        <v>1.4192029526851587E-2</v>
      </c>
      <c r="BM112" s="441">
        <v>1.6415168542352428E-2</v>
      </c>
      <c r="BN112" s="441">
        <v>1.0905523322547827E-2</v>
      </c>
      <c r="BO112" s="441">
        <v>1.335430952695481E-2</v>
      </c>
      <c r="BP112" s="441">
        <v>3.7818163044039442E-3</v>
      </c>
      <c r="BQ112" s="441">
        <v>2.5374930869579361E-3</v>
      </c>
      <c r="BR112" s="441">
        <v>7.8779007614755859E-3</v>
      </c>
      <c r="BS112" s="441">
        <v>8.1963811420982732E-3</v>
      </c>
      <c r="BT112" s="441">
        <v>3.5123142120132662E-3</v>
      </c>
      <c r="BU112" s="441">
        <v>9.549152028563249E-3</v>
      </c>
      <c r="BV112" s="441">
        <v>9.4261158857776549E-3</v>
      </c>
      <c r="BW112" s="441">
        <v>6.7626388092659829E-3</v>
      </c>
      <c r="BX112" s="441">
        <v>7.3324621106846976E-5</v>
      </c>
      <c r="BY112" s="441">
        <v>5.5564634744239257E-3</v>
      </c>
      <c r="BZ112" s="441">
        <v>1.7020811455474572E-3</v>
      </c>
      <c r="CA112" s="441">
        <v>0</v>
      </c>
      <c r="CB112" s="441">
        <v>1.4084507042253521E-2</v>
      </c>
      <c r="CC112" s="441">
        <v>0.04</v>
      </c>
      <c r="CD112" s="441">
        <v>6.6740823136818691E-3</v>
      </c>
      <c r="CE112" s="441">
        <v>2.6354053071610322E-3</v>
      </c>
      <c r="CF112" s="441">
        <v>4.226008752801047E-3</v>
      </c>
      <c r="CG112" s="441">
        <v>9.7050508460272585E-4</v>
      </c>
      <c r="CH112" s="441">
        <v>6.2487087266885639E-3</v>
      </c>
      <c r="CI112" s="441">
        <v>6.6284352424219855E-3</v>
      </c>
      <c r="CJ112" s="441">
        <v>7.7639751552795026E-4</v>
      </c>
      <c r="CK112" s="441">
        <v>1.1886033910155568E-2</v>
      </c>
      <c r="CL112" s="441">
        <v>3.2942209951684759E-3</v>
      </c>
      <c r="CM112" s="441">
        <v>3.1784271846625707E-4</v>
      </c>
      <c r="CN112" s="441">
        <v>6.3327759641160393E-3</v>
      </c>
      <c r="CO112" s="441">
        <v>7.4152463426812633E-4</v>
      </c>
      <c r="CP112" s="441">
        <v>1.4216133127253412E-3</v>
      </c>
      <c r="CQ112" s="441">
        <v>1.8171417034020931E-2</v>
      </c>
      <c r="CR112" s="441">
        <v>6.7109406375684627E-3</v>
      </c>
      <c r="CS112" s="441">
        <v>2.9381587538475887E-3</v>
      </c>
      <c r="CT112" s="441">
        <v>1.1494402161207366E-2</v>
      </c>
      <c r="CU112" s="441">
        <v>3.1935255690092789E-3</v>
      </c>
      <c r="CV112" s="441">
        <v>1.8011527377521613E-4</v>
      </c>
      <c r="CW112" s="441">
        <v>5.2926506545691795E-3</v>
      </c>
      <c r="CX112" s="441">
        <v>3.7677923527770023E-3</v>
      </c>
      <c r="CY112" s="441">
        <v>2.094133823884646E-2</v>
      </c>
      <c r="CZ112" s="441">
        <v>1.4975185590710869E-3</v>
      </c>
      <c r="DA112" s="441">
        <v>7.8588469438526203E-3</v>
      </c>
      <c r="DB112" s="441">
        <v>1.1030524291557257E-3</v>
      </c>
      <c r="DC112" s="441">
        <v>1.4452955629426219E-3</v>
      </c>
      <c r="DD112" s="441">
        <v>3.4249125158216068E-3</v>
      </c>
      <c r="DE112" s="441">
        <v>5.649945518382501E-4</v>
      </c>
      <c r="DF112" s="442">
        <v>0</v>
      </c>
      <c r="DG112" s="443">
        <v>4.5061734974109193E-3</v>
      </c>
      <c r="DH112" s="440">
        <v>0</v>
      </c>
      <c r="DI112" s="441">
        <v>9.9215417146999466E-6</v>
      </c>
      <c r="DJ112" s="441">
        <v>0</v>
      </c>
      <c r="DK112" s="441">
        <v>0</v>
      </c>
      <c r="DL112" s="441">
        <v>0</v>
      </c>
      <c r="DM112" s="441">
        <v>0</v>
      </c>
      <c r="DN112" s="441">
        <v>0</v>
      </c>
      <c r="DO112" s="443">
        <v>5.5015634975241796E-6</v>
      </c>
      <c r="DP112" s="443">
        <v>4.420078291781232E-3</v>
      </c>
      <c r="DQ112" s="440">
        <v>4.1885589701544081E-2</v>
      </c>
      <c r="DR112" s="443">
        <v>4.1885589701544081E-2</v>
      </c>
      <c r="DS112" s="443">
        <v>5.918673279960324E-4</v>
      </c>
      <c r="DT112" s="459">
        <v>7.0432716069722227E-3</v>
      </c>
      <c r="DU112" s="443">
        <v>2.5560372049395824E-3</v>
      </c>
    </row>
    <row r="113" spans="1:125" s="444" customFormat="1">
      <c r="A113" s="460" t="s">
        <v>366</v>
      </c>
      <c r="B113" s="461" t="s">
        <v>106</v>
      </c>
      <c r="C113" s="462">
        <v>0.45703173831516075</v>
      </c>
      <c r="D113" s="463">
        <v>0.7302392344497608</v>
      </c>
      <c r="E113" s="463">
        <v>0.36737998843261999</v>
      </c>
      <c r="F113" s="463">
        <v>0.30984102104791761</v>
      </c>
      <c r="G113" s="463">
        <v>0.36313107920333487</v>
      </c>
      <c r="H113" s="463">
        <v>0</v>
      </c>
      <c r="I113" s="463">
        <v>0.51197870452528838</v>
      </c>
      <c r="J113" s="463">
        <v>0.66830628211116305</v>
      </c>
      <c r="K113" s="463">
        <v>0.61134735344242763</v>
      </c>
      <c r="L113" s="463">
        <v>0.5421036106750392</v>
      </c>
      <c r="M113" s="463">
        <v>0</v>
      </c>
      <c r="N113" s="463">
        <v>0.62976424202106085</v>
      </c>
      <c r="O113" s="463">
        <v>0.5868055003576822</v>
      </c>
      <c r="P113" s="463">
        <v>0.53432100989177589</v>
      </c>
      <c r="Q113" s="463">
        <v>0.57474972626310028</v>
      </c>
      <c r="R113" s="463">
        <v>0.69954865432121693</v>
      </c>
      <c r="S113" s="463">
        <v>0.56838734994559692</v>
      </c>
      <c r="T113" s="463">
        <v>0.39561607923099329</v>
      </c>
      <c r="U113" s="463">
        <v>0.68640000000000001</v>
      </c>
      <c r="V113" s="463">
        <v>0.51737853963443503</v>
      </c>
      <c r="W113" s="463">
        <v>0.72972972972972971</v>
      </c>
      <c r="X113" s="463">
        <v>0.62152424218688807</v>
      </c>
      <c r="Y113" s="463">
        <v>0.65419278996865204</v>
      </c>
      <c r="Z113" s="463">
        <v>0.58363542206110819</v>
      </c>
      <c r="AA113" s="463">
        <v>0.58612921434802689</v>
      </c>
      <c r="AB113" s="463">
        <v>0.61807024720939752</v>
      </c>
      <c r="AC113" s="463">
        <v>0.5926640926640927</v>
      </c>
      <c r="AD113" s="463">
        <v>0.51622965201286675</v>
      </c>
      <c r="AE113" s="463">
        <v>0.5863515332582212</v>
      </c>
      <c r="AF113" s="463">
        <v>0.45696741938731</v>
      </c>
      <c r="AG113" s="463">
        <v>0.69417475728155342</v>
      </c>
      <c r="AH113" s="463">
        <v>0.57028630384317769</v>
      </c>
      <c r="AI113" s="463">
        <v>0.55504572640106331</v>
      </c>
      <c r="AJ113" s="463">
        <v>0.50322647974536028</v>
      </c>
      <c r="AK113" s="463">
        <v>0.47978573761020821</v>
      </c>
      <c r="AL113" s="463">
        <v>0.79847908745247154</v>
      </c>
      <c r="AM113" s="463">
        <v>0.77189182301787018</v>
      </c>
      <c r="AN113" s="463">
        <v>0.58990215882545449</v>
      </c>
      <c r="AO113" s="463">
        <v>0.6448667184510164</v>
      </c>
      <c r="AP113" s="463">
        <v>0.73155507469518544</v>
      </c>
      <c r="AQ113" s="463">
        <v>0.74686028257456827</v>
      </c>
      <c r="AR113" s="463">
        <v>0.55591028243285967</v>
      </c>
      <c r="AS113" s="463">
        <v>0.46044943079885831</v>
      </c>
      <c r="AT113" s="463">
        <v>0.51819396459139577</v>
      </c>
      <c r="AU113" s="463">
        <v>0.51558690790401551</v>
      </c>
      <c r="AV113" s="463">
        <v>0.58805010079046904</v>
      </c>
      <c r="AW113" s="463">
        <v>0.67514124293785316</v>
      </c>
      <c r="AX113" s="463">
        <v>0.67301257643936774</v>
      </c>
      <c r="AY113" s="463">
        <v>0.68079810154940568</v>
      </c>
      <c r="AZ113" s="463">
        <v>0.61358613733467815</v>
      </c>
      <c r="BA113" s="463">
        <v>0.65732318544644519</v>
      </c>
      <c r="BB113" s="463">
        <v>0.63599791174031872</v>
      </c>
      <c r="BC113" s="463">
        <v>0.63999015453858188</v>
      </c>
      <c r="BD113" s="463">
        <v>0.65666915052160957</v>
      </c>
      <c r="BE113" s="463">
        <v>0</v>
      </c>
      <c r="BF113" s="463">
        <v>0.75077178548514922</v>
      </c>
      <c r="BG113" s="463">
        <v>0.74249412570686824</v>
      </c>
      <c r="BH113" s="463">
        <v>0.53121319199057715</v>
      </c>
      <c r="BI113" s="463">
        <v>0.58611597847141783</v>
      </c>
      <c r="BJ113" s="463">
        <v>0.56101066205744698</v>
      </c>
      <c r="BK113" s="463">
        <v>0.84221341552913542</v>
      </c>
      <c r="BL113" s="463">
        <v>0.51478159740590135</v>
      </c>
      <c r="BM113" s="463">
        <v>0.50251857279079415</v>
      </c>
      <c r="BN113" s="463">
        <v>0.48096185120835516</v>
      </c>
      <c r="BO113" s="463">
        <v>0.46516110437257563</v>
      </c>
      <c r="BP113" s="463">
        <v>0.47394461940902127</v>
      </c>
      <c r="BQ113" s="463">
        <v>0.7512280815901623</v>
      </c>
      <c r="BR113" s="463">
        <v>0.51290232389849189</v>
      </c>
      <c r="BS113" s="463">
        <v>0.33460947875166003</v>
      </c>
      <c r="BT113" s="463">
        <v>0.29879084264832328</v>
      </c>
      <c r="BU113" s="463">
        <v>0.34983055541520941</v>
      </c>
      <c r="BV113" s="463">
        <v>0.28897165365039679</v>
      </c>
      <c r="BW113" s="463">
        <v>0.34786716776015458</v>
      </c>
      <c r="BX113" s="463">
        <v>9.0050913305462096E-2</v>
      </c>
      <c r="BY113" s="463">
        <v>0.35863703219480308</v>
      </c>
      <c r="BZ113" s="463">
        <v>0.20760314963089044</v>
      </c>
      <c r="CA113" s="463">
        <v>1</v>
      </c>
      <c r="CB113" s="463">
        <v>0.60563380281690138</v>
      </c>
      <c r="CC113" s="463">
        <v>0.82</v>
      </c>
      <c r="CD113" s="463">
        <v>0.29786182177728338</v>
      </c>
      <c r="CE113" s="463">
        <v>0.38386041439476554</v>
      </c>
      <c r="CF113" s="463">
        <v>0.37825034214127801</v>
      </c>
      <c r="CG113" s="463">
        <v>0.19861597535761003</v>
      </c>
      <c r="CH113" s="463">
        <v>0.50465701672646934</v>
      </c>
      <c r="CI113" s="463">
        <v>0.49360740795908742</v>
      </c>
      <c r="CJ113" s="463">
        <v>0.34328272371750634</v>
      </c>
      <c r="CK113" s="463">
        <v>0.53347316902639397</v>
      </c>
      <c r="CL113" s="463">
        <v>0.44017067202108301</v>
      </c>
      <c r="CM113" s="463">
        <v>0.282317215130933</v>
      </c>
      <c r="CN113" s="463">
        <v>0.20782174801603101</v>
      </c>
      <c r="CO113" s="463">
        <v>0.44718779577144646</v>
      </c>
      <c r="CP113" s="463">
        <v>0.45916701068112042</v>
      </c>
      <c r="CQ113" s="463">
        <v>0.41898576572332336</v>
      </c>
      <c r="CR113" s="463">
        <v>0.30143938908904655</v>
      </c>
      <c r="CS113" s="463">
        <v>0.21589507612266684</v>
      </c>
      <c r="CT113" s="463">
        <v>0.37948411564537499</v>
      </c>
      <c r="CU113" s="463">
        <v>0.42956559730370741</v>
      </c>
      <c r="CV113" s="463">
        <v>0.82456772334293948</v>
      </c>
      <c r="CW113" s="463">
        <v>0.61977061115481002</v>
      </c>
      <c r="CX113" s="463">
        <v>0.25940936871781806</v>
      </c>
      <c r="CY113" s="463">
        <v>0.60298790345058251</v>
      </c>
      <c r="CZ113" s="463">
        <v>0.58038626948561367</v>
      </c>
      <c r="DA113" s="463">
        <v>0.32379470038146024</v>
      </c>
      <c r="DB113" s="463">
        <v>0.290278496334547</v>
      </c>
      <c r="DC113" s="463">
        <v>0.30596907067495305</v>
      </c>
      <c r="DD113" s="463">
        <v>0.24882733973643065</v>
      </c>
      <c r="DE113" s="463">
        <v>1</v>
      </c>
      <c r="DF113" s="464">
        <v>0.37552314521242869</v>
      </c>
      <c r="DG113" s="465">
        <v>0.45464139511184437</v>
      </c>
      <c r="DH113" s="462">
        <v>1</v>
      </c>
      <c r="DI113" s="463">
        <v>1</v>
      </c>
      <c r="DJ113" s="463">
        <v>1</v>
      </c>
      <c r="DK113" s="463">
        <v>1</v>
      </c>
      <c r="DL113" s="463">
        <v>1</v>
      </c>
      <c r="DM113" s="463">
        <v>1</v>
      </c>
      <c r="DN113" s="463">
        <v>1</v>
      </c>
      <c r="DO113" s="465">
        <v>1</v>
      </c>
      <c r="DP113" s="465">
        <v>1</v>
      </c>
      <c r="DQ113" s="462">
        <v>1</v>
      </c>
      <c r="DR113" s="465">
        <v>1</v>
      </c>
      <c r="DS113" s="465">
        <v>1</v>
      </c>
      <c r="DT113" s="464">
        <v>1</v>
      </c>
      <c r="DU113" s="465">
        <v>1</v>
      </c>
    </row>
    <row r="114" spans="1:125" s="444" customFormat="1">
      <c r="A114" s="430" t="s">
        <v>367</v>
      </c>
      <c r="B114" s="439" t="s">
        <v>100</v>
      </c>
      <c r="C114" s="466">
        <v>2.5557330370164595E-3</v>
      </c>
      <c r="D114" s="467">
        <v>1.6985645933014354E-3</v>
      </c>
      <c r="E114" s="467">
        <v>1.3880855986119144E-3</v>
      </c>
      <c r="F114" s="467">
        <v>1.3770712046574115E-2</v>
      </c>
      <c r="G114" s="467">
        <v>4.8633626679018063E-3</v>
      </c>
      <c r="H114" s="467">
        <v>0</v>
      </c>
      <c r="I114" s="467">
        <v>2.3312091635073001E-2</v>
      </c>
      <c r="J114" s="467">
        <v>6.123014946286782E-3</v>
      </c>
      <c r="K114" s="467">
        <v>5.4933236262554395E-3</v>
      </c>
      <c r="L114" s="467">
        <v>2.3861852433281006E-3</v>
      </c>
      <c r="M114" s="467">
        <v>0</v>
      </c>
      <c r="N114" s="467">
        <v>7.5286787493306943E-3</v>
      </c>
      <c r="O114" s="467">
        <v>8.1551545982036407E-3</v>
      </c>
      <c r="P114" s="467">
        <v>6.4694315606190237E-3</v>
      </c>
      <c r="Q114" s="467">
        <v>1.2865634287501955E-2</v>
      </c>
      <c r="R114" s="467">
        <v>1.2091606456286335E-2</v>
      </c>
      <c r="S114" s="467">
        <v>1.1076824286962881E-2</v>
      </c>
      <c r="T114" s="467">
        <v>1.1942907078357122E-2</v>
      </c>
      <c r="U114" s="467">
        <v>3.3599999999999998E-2</v>
      </c>
      <c r="V114" s="467">
        <v>3.8355904915238184E-3</v>
      </c>
      <c r="W114" s="467">
        <v>0</v>
      </c>
      <c r="X114" s="467">
        <v>1.0182501762356074E-2</v>
      </c>
      <c r="Y114" s="467">
        <v>7.0532915360501571E-3</v>
      </c>
      <c r="Z114" s="467">
        <v>1.1393060590367685E-2</v>
      </c>
      <c r="AA114" s="467">
        <v>8.0566531533843074E-3</v>
      </c>
      <c r="AB114" s="467">
        <v>8.0182338846356144E-3</v>
      </c>
      <c r="AC114" s="467">
        <v>0</v>
      </c>
      <c r="AD114" s="467">
        <v>9.065211034213861E-3</v>
      </c>
      <c r="AE114" s="467">
        <v>1.4560361888606163E-2</v>
      </c>
      <c r="AF114" s="467">
        <v>1.414287152300104E-2</v>
      </c>
      <c r="AG114" s="467">
        <v>4.8543689320388345E-3</v>
      </c>
      <c r="AH114" s="467">
        <v>9.6466339953572358E-3</v>
      </c>
      <c r="AI114" s="467">
        <v>8.6231448371886961E-3</v>
      </c>
      <c r="AJ114" s="467">
        <v>1.0757831388168994E-2</v>
      </c>
      <c r="AK114" s="467">
        <v>1.7570520710356433E-2</v>
      </c>
      <c r="AL114" s="467">
        <v>1.728961905445154E-2</v>
      </c>
      <c r="AM114" s="467">
        <v>1.688274456088937E-3</v>
      </c>
      <c r="AN114" s="467">
        <v>3.8933339352013813E-3</v>
      </c>
      <c r="AO114" s="467">
        <v>1.477748517515109E-3</v>
      </c>
      <c r="AP114" s="467">
        <v>1.9558070825184139E-3</v>
      </c>
      <c r="AQ114" s="467">
        <v>7.8794831542084286E-3</v>
      </c>
      <c r="AR114" s="467">
        <v>1.2321375750961332E-2</v>
      </c>
      <c r="AS114" s="467">
        <v>8.299165291459137E-3</v>
      </c>
      <c r="AT114" s="467">
        <v>9.8587806130064556E-3</v>
      </c>
      <c r="AU114" s="467">
        <v>1.073126750347551E-2</v>
      </c>
      <c r="AV114" s="467">
        <v>1.1166225000566238E-2</v>
      </c>
      <c r="AW114" s="467">
        <v>1.4124293785310734E-2</v>
      </c>
      <c r="AX114" s="467">
        <v>1.0268835814007154E-2</v>
      </c>
      <c r="AY114" s="467">
        <v>9.7798970013109922E-3</v>
      </c>
      <c r="AZ114" s="467">
        <v>7.4571891610095541E-3</v>
      </c>
      <c r="BA114" s="467">
        <v>1.7820679413402638E-2</v>
      </c>
      <c r="BB114" s="467">
        <v>9.0286521512145685E-3</v>
      </c>
      <c r="BC114" s="467">
        <v>9.1949577172594447E-3</v>
      </c>
      <c r="BD114" s="467">
        <v>1.4344262295081968E-2</v>
      </c>
      <c r="BE114" s="467">
        <v>0</v>
      </c>
      <c r="BF114" s="467">
        <v>3.4720911801335999E-3</v>
      </c>
      <c r="BG114" s="467">
        <v>5.1877069523986949E-3</v>
      </c>
      <c r="BH114" s="467">
        <v>3.5335689045936395E-3</v>
      </c>
      <c r="BI114" s="467">
        <v>8.1672655994772941E-3</v>
      </c>
      <c r="BJ114" s="467">
        <v>1.4585073119574295E-2</v>
      </c>
      <c r="BK114" s="467">
        <v>7.2655217965653896E-3</v>
      </c>
      <c r="BL114" s="467">
        <v>1.3136056921567281E-2</v>
      </c>
      <c r="BM114" s="467">
        <v>1.2213057789797491E-2</v>
      </c>
      <c r="BN114" s="467">
        <v>9.7577006816858252E-3</v>
      </c>
      <c r="BO114" s="467">
        <v>7.6018686425920814E-3</v>
      </c>
      <c r="BP114" s="467">
        <v>9.2932004749858022E-3</v>
      </c>
      <c r="BQ114" s="467">
        <v>9.076417580272618E-3</v>
      </c>
      <c r="BR114" s="467">
        <v>8.7824613917076456E-3</v>
      </c>
      <c r="BS114" s="467">
        <v>1.7876411022576363E-2</v>
      </c>
      <c r="BT114" s="467">
        <v>1.326311263972485E-2</v>
      </c>
      <c r="BU114" s="467">
        <v>2.4569932615135303E-2</v>
      </c>
      <c r="BV114" s="467">
        <v>4.4096646457883254E-3</v>
      </c>
      <c r="BW114" s="467">
        <v>3.5034078603732722E-3</v>
      </c>
      <c r="BX114" s="467">
        <v>0</v>
      </c>
      <c r="BY114" s="467">
        <v>1.3891158686059814E-2</v>
      </c>
      <c r="BZ114" s="467">
        <v>5.180416697572192E-3</v>
      </c>
      <c r="CA114" s="467">
        <v>0</v>
      </c>
      <c r="CB114" s="467">
        <v>1.4084507042253521E-2</v>
      </c>
      <c r="CC114" s="467">
        <v>0.02</v>
      </c>
      <c r="CD114" s="467">
        <v>9.3931528859226305E-3</v>
      </c>
      <c r="CE114" s="467">
        <v>1.1268629589240277E-2</v>
      </c>
      <c r="CF114" s="467">
        <v>2.0581113801452784E-2</v>
      </c>
      <c r="CG114" s="467">
        <v>2.9959070002953713E-3</v>
      </c>
      <c r="CH114" s="467">
        <v>2.2979394440251467E-3</v>
      </c>
      <c r="CI114" s="467">
        <v>6.8022144435341721E-3</v>
      </c>
      <c r="CJ114" s="467">
        <v>9.5180584311019088E-3</v>
      </c>
      <c r="CK114" s="467">
        <v>4.1513721377381581E-3</v>
      </c>
      <c r="CL114" s="467">
        <v>1.6910334441864842E-2</v>
      </c>
      <c r="CM114" s="467">
        <v>9.2275612150904442E-3</v>
      </c>
      <c r="CN114" s="467">
        <v>3.4583432863550707E-3</v>
      </c>
      <c r="CO114" s="467">
        <v>2.6083781104908966E-3</v>
      </c>
      <c r="CP114" s="467">
        <v>6.1359028512575431E-3</v>
      </c>
      <c r="CQ114" s="467">
        <v>1.4739038260928088E-2</v>
      </c>
      <c r="CR114" s="467">
        <v>1.251971666210734E-2</v>
      </c>
      <c r="CS114" s="467">
        <v>1.2421104996424463E-2</v>
      </c>
      <c r="CT114" s="467">
        <v>3.4613086734031226E-2</v>
      </c>
      <c r="CU114" s="467">
        <v>4.2961760912079228E-3</v>
      </c>
      <c r="CV114" s="467">
        <v>9.4260326609029773E-3</v>
      </c>
      <c r="CW114" s="467">
        <v>5.8536228437631481E-3</v>
      </c>
      <c r="CX114" s="467">
        <v>1.1131470268215041E-2</v>
      </c>
      <c r="CY114" s="467">
        <v>2.094133823884646E-2</v>
      </c>
      <c r="CZ114" s="467">
        <v>1.1844694532552215E-2</v>
      </c>
      <c r="DA114" s="467">
        <v>1.4199507546279168E-2</v>
      </c>
      <c r="DB114" s="467">
        <v>1.5364641800806302E-2</v>
      </c>
      <c r="DC114" s="467">
        <v>1.6331839861251626E-2</v>
      </c>
      <c r="DD114" s="467">
        <v>1.52185243094334E-2</v>
      </c>
      <c r="DE114" s="467">
        <v>0</v>
      </c>
      <c r="DF114" s="468">
        <v>1.9403931515535827E-3</v>
      </c>
      <c r="DG114" s="469">
        <v>9.3475792937918536E-3</v>
      </c>
      <c r="DH114" s="470"/>
      <c r="DI114" s="470"/>
      <c r="DJ114" s="470"/>
      <c r="DK114" s="470"/>
      <c r="DL114" s="470"/>
      <c r="DM114" s="470"/>
      <c r="DN114" s="470"/>
      <c r="DO114" s="470"/>
      <c r="DP114" s="470"/>
      <c r="DQ114" s="470"/>
      <c r="DR114" s="470"/>
      <c r="DS114" s="470"/>
      <c r="DT114" s="470"/>
      <c r="DU114" s="470"/>
    </row>
    <row r="115" spans="1:125" s="444" customFormat="1">
      <c r="A115" s="445" t="s">
        <v>396</v>
      </c>
      <c r="B115" s="446" t="s">
        <v>101</v>
      </c>
      <c r="C115" s="440">
        <v>0.1813598166539343</v>
      </c>
      <c r="D115" s="441">
        <v>0.12059808612440191</v>
      </c>
      <c r="E115" s="441">
        <v>0.1691150954308849</v>
      </c>
      <c r="F115" s="441">
        <v>0.22721674876847289</v>
      </c>
      <c r="G115" s="441">
        <v>8.1982399258916164E-2</v>
      </c>
      <c r="H115" s="441">
        <v>0</v>
      </c>
      <c r="I115" s="441">
        <v>0.18552875695732837</v>
      </c>
      <c r="J115" s="441">
        <v>0.15683870465514557</v>
      </c>
      <c r="K115" s="441">
        <v>0.11866902725151811</v>
      </c>
      <c r="L115" s="441">
        <v>7.9937205651491372E-2</v>
      </c>
      <c r="M115" s="441">
        <v>0</v>
      </c>
      <c r="N115" s="441">
        <v>0.23118235952686148</v>
      </c>
      <c r="O115" s="441">
        <v>0.25122009379222637</v>
      </c>
      <c r="P115" s="441">
        <v>0.16191591239999401</v>
      </c>
      <c r="Q115" s="441">
        <v>0.2928007195369936</v>
      </c>
      <c r="R115" s="441">
        <v>0.10633555600958414</v>
      </c>
      <c r="S115" s="441">
        <v>0.20568824358311186</v>
      </c>
      <c r="T115" s="441">
        <v>0.26261287503641129</v>
      </c>
      <c r="U115" s="441">
        <v>0.12479999999999999</v>
      </c>
      <c r="V115" s="441">
        <v>0.12529595605644475</v>
      </c>
      <c r="W115" s="441">
        <v>1.3513513513513514E-2</v>
      </c>
      <c r="X115" s="441">
        <v>9.5558862692880081E-2</v>
      </c>
      <c r="Y115" s="441">
        <v>0.10109717868338558</v>
      </c>
      <c r="Z115" s="441">
        <v>0.16804764370792336</v>
      </c>
      <c r="AA115" s="441">
        <v>9.7813927233540307E-2</v>
      </c>
      <c r="AB115" s="441">
        <v>0.13846063935480102</v>
      </c>
      <c r="AC115" s="441">
        <v>1.0424710424710425E-2</v>
      </c>
      <c r="AD115" s="441">
        <v>7.8467686909055465E-2</v>
      </c>
      <c r="AE115" s="441">
        <v>0.23720667232117615</v>
      </c>
      <c r="AF115" s="441">
        <v>0.332231654531423</v>
      </c>
      <c r="AG115" s="441">
        <v>0.30097087378640774</v>
      </c>
      <c r="AH115" s="441">
        <v>0.22924941965437193</v>
      </c>
      <c r="AI115" s="441">
        <v>0.17086484604917565</v>
      </c>
      <c r="AJ115" s="441">
        <v>0.2773555041483311</v>
      </c>
      <c r="AK115" s="441">
        <v>0.26692371455125469</v>
      </c>
      <c r="AL115" s="441">
        <v>5.4810244637348446E-2</v>
      </c>
      <c r="AM115" s="441">
        <v>6.8359188354091674E-2</v>
      </c>
      <c r="AN115" s="441">
        <v>0.2043831040592238</v>
      </c>
      <c r="AO115" s="441">
        <v>9.1544626110679581E-2</v>
      </c>
      <c r="AP115" s="441">
        <v>5.1017435812076066E-2</v>
      </c>
      <c r="AQ115" s="441">
        <v>0.19713802680835649</v>
      </c>
      <c r="AR115" s="441">
        <v>0.2413072082088106</v>
      </c>
      <c r="AS115" s="441">
        <v>0.32497626456696688</v>
      </c>
      <c r="AT115" s="441">
        <v>0.27972287652132127</v>
      </c>
      <c r="AU115" s="441">
        <v>0.34586363911107532</v>
      </c>
      <c r="AV115" s="441">
        <v>0.25152318180788658</v>
      </c>
      <c r="AW115" s="441">
        <v>0.15889830508474576</v>
      </c>
      <c r="AX115" s="441">
        <v>0.29055613245644396</v>
      </c>
      <c r="AY115" s="441">
        <v>0.20410556535880828</v>
      </c>
      <c r="AZ115" s="441">
        <v>0.15865226605618957</v>
      </c>
      <c r="BA115" s="441">
        <v>0.22814182290699833</v>
      </c>
      <c r="BB115" s="441">
        <v>0.17787058931916591</v>
      </c>
      <c r="BC115" s="441">
        <v>0.18764394592028694</v>
      </c>
      <c r="BD115" s="441">
        <v>9.1281669150521605E-2</v>
      </c>
      <c r="BE115" s="441">
        <v>0</v>
      </c>
      <c r="BF115" s="441">
        <v>6.6618862512737284E-2</v>
      </c>
      <c r="BG115" s="441">
        <v>0.19188956929863044</v>
      </c>
      <c r="BH115" s="441">
        <v>0.17078916372202591</v>
      </c>
      <c r="BI115" s="441">
        <v>0.1913879071670643</v>
      </c>
      <c r="BJ115" s="441">
        <v>0.23872132994115478</v>
      </c>
      <c r="BK115" s="441">
        <v>0.25392631733450755</v>
      </c>
      <c r="BL115" s="441">
        <v>0.32037966556156339</v>
      </c>
      <c r="BM115" s="441">
        <v>0.34519262367943282</v>
      </c>
      <c r="BN115" s="441">
        <v>0.30343839333827904</v>
      </c>
      <c r="BO115" s="441">
        <v>0.31249924942055268</v>
      </c>
      <c r="BP115" s="441">
        <v>0.11721049099075843</v>
      </c>
      <c r="BQ115" s="441">
        <v>8.438791112267803E-2</v>
      </c>
      <c r="BR115" s="441">
        <v>0.12035590349160404</v>
      </c>
      <c r="BS115" s="441">
        <v>0.45527265936254979</v>
      </c>
      <c r="BT115" s="441">
        <v>0.44254084264832333</v>
      </c>
      <c r="BU115" s="441">
        <v>0.30053724506121898</v>
      </c>
      <c r="BV115" s="441">
        <v>0.15798944400562848</v>
      </c>
      <c r="BW115" s="441">
        <v>0.10162006072573625</v>
      </c>
      <c r="BX115" s="441">
        <v>0</v>
      </c>
      <c r="BY115" s="441">
        <v>0.32198888707305118</v>
      </c>
      <c r="BZ115" s="441">
        <v>0.57174311067040917</v>
      </c>
      <c r="CA115" s="441">
        <v>0</v>
      </c>
      <c r="CB115" s="441">
        <v>0.29577464788732394</v>
      </c>
      <c r="CC115" s="441">
        <v>0.12</v>
      </c>
      <c r="CD115" s="441">
        <v>0.46768013842541095</v>
      </c>
      <c r="CE115" s="441">
        <v>0.31297709923664124</v>
      </c>
      <c r="CF115" s="441">
        <v>0.2566585956416465</v>
      </c>
      <c r="CG115" s="441">
        <v>0.57002405164774883</v>
      </c>
      <c r="CH115" s="441">
        <v>7.500558673351071E-2</v>
      </c>
      <c r="CI115" s="441">
        <v>0.15789081701050123</v>
      </c>
      <c r="CJ115" s="441">
        <v>0.34962330342765124</v>
      </c>
      <c r="CK115" s="441">
        <v>0.21648313231952457</v>
      </c>
      <c r="CL115" s="441">
        <v>0.25669824935684254</v>
      </c>
      <c r="CM115" s="441">
        <v>0.34242188053567635</v>
      </c>
      <c r="CN115" s="441">
        <v>0.60802877086816887</v>
      </c>
      <c r="CO115" s="441">
        <v>0.35935997853677443</v>
      </c>
      <c r="CP115" s="441">
        <v>0.46444205552041051</v>
      </c>
      <c r="CQ115" s="441">
        <v>0.50765555069488844</v>
      </c>
      <c r="CR115" s="441">
        <v>0.64234120447706466</v>
      </c>
      <c r="CS115" s="441">
        <v>0.661386272010281</v>
      </c>
      <c r="CT115" s="441">
        <v>0.52863859521521162</v>
      </c>
      <c r="CU115" s="441">
        <v>0.12457870428161279</v>
      </c>
      <c r="CV115" s="441">
        <v>9.7622478386167152E-2</v>
      </c>
      <c r="CW115" s="441">
        <v>0.28633971744074732</v>
      </c>
      <c r="CX115" s="441">
        <v>0.4472387724641726</v>
      </c>
      <c r="CY115" s="441">
        <v>0.3419923072635041</v>
      </c>
      <c r="CZ115" s="441">
        <v>0.31508467752555752</v>
      </c>
      <c r="DA115" s="441">
        <v>0.32343748006583062</v>
      </c>
      <c r="DB115" s="441">
        <v>0.28058530109426705</v>
      </c>
      <c r="DC115" s="441">
        <v>0.35279664691429397</v>
      </c>
      <c r="DD115" s="441">
        <v>0.37544486635395724</v>
      </c>
      <c r="DE115" s="441">
        <v>0</v>
      </c>
      <c r="DF115" s="442">
        <v>7.1908687381103363E-3</v>
      </c>
      <c r="DG115" s="443">
        <v>0.28627573929015887</v>
      </c>
      <c r="DH115" s="470"/>
      <c r="DI115" s="470"/>
      <c r="DJ115" s="470"/>
      <c r="DK115" s="470"/>
      <c r="DL115" s="470"/>
      <c r="DM115" s="470"/>
      <c r="DN115" s="470"/>
      <c r="DO115" s="470"/>
      <c r="DP115" s="470"/>
      <c r="DQ115" s="470"/>
      <c r="DR115" s="470"/>
      <c r="DS115" s="470"/>
      <c r="DT115" s="470"/>
      <c r="DU115" s="470"/>
    </row>
    <row r="116" spans="1:125" s="444" customFormat="1">
      <c r="A116" s="445" t="s">
        <v>397</v>
      </c>
      <c r="B116" s="446" t="s">
        <v>102</v>
      </c>
      <c r="C116" s="440">
        <v>0.20359747204666992</v>
      </c>
      <c r="D116" s="441">
        <v>3.9641148325358852E-2</v>
      </c>
      <c r="E116" s="441">
        <v>0.24441873915558127</v>
      </c>
      <c r="F116" s="441">
        <v>0.35154500671742051</v>
      </c>
      <c r="G116" s="441">
        <v>0.41778601204261234</v>
      </c>
      <c r="H116" s="441">
        <v>0</v>
      </c>
      <c r="I116" s="441">
        <v>0.1417278373800113</v>
      </c>
      <c r="J116" s="441">
        <v>9.7761462712128294E-2</v>
      </c>
      <c r="K116" s="441">
        <v>0.11741151943345964</v>
      </c>
      <c r="L116" s="441">
        <v>0.20747252747252748</v>
      </c>
      <c r="M116" s="441">
        <v>0</v>
      </c>
      <c r="N116" s="441">
        <v>-1.9470720903441451E-2</v>
      </c>
      <c r="O116" s="441">
        <v>2.5482870995946268E-2</v>
      </c>
      <c r="P116" s="441">
        <v>0.177106317827712</v>
      </c>
      <c r="Q116" s="441">
        <v>1.0235804786485218E-2</v>
      </c>
      <c r="R116" s="441">
        <v>5.9482902728505357E-2</v>
      </c>
      <c r="S116" s="441">
        <v>0.10097568806521236</v>
      </c>
      <c r="T116" s="441">
        <v>0.13405184969414508</v>
      </c>
      <c r="U116" s="441">
        <v>0.1152</v>
      </c>
      <c r="V116" s="441">
        <v>0.25722132777725165</v>
      </c>
      <c r="W116" s="441">
        <v>0.21621621621621623</v>
      </c>
      <c r="X116" s="441">
        <v>6.7909454061251665E-2</v>
      </c>
      <c r="Y116" s="441">
        <v>0.13655956112852666</v>
      </c>
      <c r="Z116" s="441">
        <v>0.20403935784567581</v>
      </c>
      <c r="AA116" s="441">
        <v>1.3444860676348334E-2</v>
      </c>
      <c r="AB116" s="441">
        <v>0.13573724504704576</v>
      </c>
      <c r="AC116" s="441">
        <v>8.4555984555984551E-2</v>
      </c>
      <c r="AD116" s="441">
        <v>0.25918705526854469</v>
      </c>
      <c r="AE116" s="441">
        <v>4.007950071525325E-2</v>
      </c>
      <c r="AF116" s="441">
        <v>4.3753984498204876E-2</v>
      </c>
      <c r="AG116" s="441">
        <v>-4.8543689320388349E-2</v>
      </c>
      <c r="AH116" s="441">
        <v>7.6450864070157332E-2</v>
      </c>
      <c r="AI116" s="441">
        <v>0.11441093636277333</v>
      </c>
      <c r="AJ116" s="441">
        <v>3.5960899587775902E-2</v>
      </c>
      <c r="AK116" s="441">
        <v>0.10163020270779433</v>
      </c>
      <c r="AL116" s="441">
        <v>8.7595953798694309E-2</v>
      </c>
      <c r="AM116" s="441">
        <v>0.13864555792692637</v>
      </c>
      <c r="AN116" s="441">
        <v>0.11955356437543024</v>
      </c>
      <c r="AO116" s="441">
        <v>0.21722903207472102</v>
      </c>
      <c r="AP116" s="441">
        <v>0.11085680995380966</v>
      </c>
      <c r="AQ116" s="441">
        <v>8.5134645574206011E-3</v>
      </c>
      <c r="AR116" s="441">
        <v>8.5658041023653375E-2</v>
      </c>
      <c r="AS116" s="441">
        <v>8.6864197382962596E-2</v>
      </c>
      <c r="AT116" s="441">
        <v>8.754946683219321E-2</v>
      </c>
      <c r="AU116" s="441">
        <v>2.6323212378860837E-2</v>
      </c>
      <c r="AV116" s="441">
        <v>4.1448664809404087E-3</v>
      </c>
      <c r="AW116" s="441">
        <v>0</v>
      </c>
      <c r="AX116" s="441">
        <v>-9.5436713972539514E-2</v>
      </c>
      <c r="AY116" s="441">
        <v>-2.2751536406330382E-2</v>
      </c>
      <c r="AZ116" s="441">
        <v>1.3361741672994322E-2</v>
      </c>
      <c r="BA116" s="441">
        <v>-6.9426396881381108E-2</v>
      </c>
      <c r="BB116" s="441">
        <v>6.5319534440929888E-2</v>
      </c>
      <c r="BC116" s="441">
        <v>2.8797974647936847E-2</v>
      </c>
      <c r="BD116" s="441">
        <v>-3.6140089418777943E-2</v>
      </c>
      <c r="BE116" s="441">
        <v>0</v>
      </c>
      <c r="BF116" s="441">
        <v>2.6214288410008679E-2</v>
      </c>
      <c r="BG116" s="441">
        <v>-3.0840790129985637E-2</v>
      </c>
      <c r="BH116" s="441">
        <v>4.7114252061248524E-3</v>
      </c>
      <c r="BI116" s="441">
        <v>6.2308811737103148E-2</v>
      </c>
      <c r="BJ116" s="441">
        <v>3.2665902779126448E-2</v>
      </c>
      <c r="BK116" s="441">
        <v>-0.15573168941729049</v>
      </c>
      <c r="BL116" s="441">
        <v>6.9282302060660883E-2</v>
      </c>
      <c r="BM116" s="441">
        <v>6.3403386470280834E-2</v>
      </c>
      <c r="BN116" s="441">
        <v>8.9295768521628599E-2</v>
      </c>
      <c r="BO116" s="441">
        <v>0.15007986165319626</v>
      </c>
      <c r="BP116" s="441">
        <v>7.5378181630440392E-3</v>
      </c>
      <c r="BQ116" s="441">
        <v>-1.7404600019519177E-2</v>
      </c>
      <c r="BR116" s="441">
        <v>0.1330690919855928</v>
      </c>
      <c r="BS116" s="441">
        <v>7.3248671978751664E-2</v>
      </c>
      <c r="BT116" s="441">
        <v>8.8960969168406831E-2</v>
      </c>
      <c r="BU116" s="441">
        <v>0.24722067841457504</v>
      </c>
      <c r="BV116" s="441">
        <v>0.19507665911670702</v>
      </c>
      <c r="BW116" s="441">
        <v>0.20858016434167781</v>
      </c>
      <c r="BX116" s="441">
        <v>0.46562671854580717</v>
      </c>
      <c r="BY116" s="441">
        <v>-0.255433894427194</v>
      </c>
      <c r="BZ116" s="441">
        <v>2.6604777538775048E-2</v>
      </c>
      <c r="CA116" s="441">
        <v>0</v>
      </c>
      <c r="CB116" s="441">
        <v>-8.4507042253521125E-2</v>
      </c>
      <c r="CC116" s="441">
        <v>-0.3</v>
      </c>
      <c r="CD116" s="441">
        <v>5.0549993820294153E-2</v>
      </c>
      <c r="CE116" s="441">
        <v>6.952017448200655E-2</v>
      </c>
      <c r="CF116" s="441">
        <v>0.22815183553155971</v>
      </c>
      <c r="CG116" s="441">
        <v>8.6248364909911807E-2</v>
      </c>
      <c r="CH116" s="441">
        <v>0.20567612124687459</v>
      </c>
      <c r="CI116" s="441">
        <v>9.5702688612497214E-2</v>
      </c>
      <c r="CJ116" s="441">
        <v>0.1472135955831608</v>
      </c>
      <c r="CK116" s="441">
        <v>0.15762104527180562</v>
      </c>
      <c r="CL116" s="441">
        <v>0.14503984438727491</v>
      </c>
      <c r="CM116" s="441">
        <v>0</v>
      </c>
      <c r="CN116" s="441">
        <v>3.1823128168378587E-3</v>
      </c>
      <c r="CO116" s="441">
        <v>4.1055871459126717E-2</v>
      </c>
      <c r="CP116" s="441">
        <v>1.760038999263128E-2</v>
      </c>
      <c r="CQ116" s="441">
        <v>3.0218393512131105E-2</v>
      </c>
      <c r="CR116" s="441">
        <v>1.5365900505794224E-2</v>
      </c>
      <c r="CS116" s="441">
        <v>2.4842209992848925E-2</v>
      </c>
      <c r="CT116" s="441">
        <v>1.0909941034366315E-3</v>
      </c>
      <c r="CU116" s="441">
        <v>7.8870719427453911E-2</v>
      </c>
      <c r="CV116" s="441">
        <v>-1.3148414985590778E-2</v>
      </c>
      <c r="CW116" s="441">
        <v>2.4694971372125781E-2</v>
      </c>
      <c r="CX116" s="441">
        <v>0.10764196467214342</v>
      </c>
      <c r="CY116" s="441">
        <v>-0.16385157106490514</v>
      </c>
      <c r="CZ116" s="441">
        <v>-1.3176658276047604E-2</v>
      </c>
      <c r="DA116" s="441">
        <v>0.10279014582243599</v>
      </c>
      <c r="DB116" s="441">
        <v>0.14967347695791805</v>
      </c>
      <c r="DC116" s="441">
        <v>0.22098569157392686</v>
      </c>
      <c r="DD116" s="441">
        <v>5.2788325515598242E-2</v>
      </c>
      <c r="DE116" s="441">
        <v>0</v>
      </c>
      <c r="DF116" s="442">
        <v>0.54985415345592903</v>
      </c>
      <c r="DG116" s="443">
        <v>9.0861987232442223E-2</v>
      </c>
      <c r="DH116" s="470"/>
      <c r="DI116" s="470"/>
      <c r="DJ116" s="470"/>
      <c r="DK116" s="470"/>
      <c r="DL116" s="470"/>
      <c r="DM116" s="470"/>
      <c r="DN116" s="470"/>
      <c r="DO116" s="470"/>
      <c r="DP116" s="470"/>
      <c r="DQ116" s="470"/>
      <c r="DR116" s="470"/>
      <c r="DS116" s="470"/>
      <c r="DT116" s="470"/>
      <c r="DU116" s="470"/>
    </row>
    <row r="117" spans="1:125" s="444" customFormat="1">
      <c r="A117" s="445" t="s">
        <v>398</v>
      </c>
      <c r="B117" s="446" t="s">
        <v>103</v>
      </c>
      <c r="C117" s="440">
        <v>0.17880408361691785</v>
      </c>
      <c r="D117" s="441">
        <v>9.4856459330143542E-2</v>
      </c>
      <c r="E117" s="441">
        <v>0.1589358010410642</v>
      </c>
      <c r="F117" s="441">
        <v>7.0756829377519037E-2</v>
      </c>
      <c r="G117" s="441">
        <v>9.8193608151922185E-2</v>
      </c>
      <c r="H117" s="441">
        <v>0</v>
      </c>
      <c r="I117" s="441">
        <v>9.8007582479632163E-2</v>
      </c>
      <c r="J117" s="441">
        <v>5.5890452280865636E-2</v>
      </c>
      <c r="K117" s="441">
        <v>9.6513725035987888E-2</v>
      </c>
      <c r="L117" s="441">
        <v>0.11390894819466248</v>
      </c>
      <c r="M117" s="441">
        <v>0</v>
      </c>
      <c r="N117" s="441">
        <v>0.17064464311791144</v>
      </c>
      <c r="O117" s="441">
        <v>0.10242429059693188</v>
      </c>
      <c r="P117" s="441">
        <v>7.6222212215367527E-2</v>
      </c>
      <c r="Q117" s="441">
        <v>7.1083607070233062E-2</v>
      </c>
      <c r="R117" s="441">
        <v>9.3398837274094981E-2</v>
      </c>
      <c r="S117" s="441">
        <v>6.7977097194227926E-2</v>
      </c>
      <c r="T117" s="441">
        <v>0.15106321002039033</v>
      </c>
      <c r="U117" s="441">
        <v>0</v>
      </c>
      <c r="V117" s="441">
        <v>8.8265934274078986E-2</v>
      </c>
      <c r="W117" s="441">
        <v>5.4054054054054057E-2</v>
      </c>
      <c r="X117" s="441">
        <v>0.19793216887287537</v>
      </c>
      <c r="Y117" s="441">
        <v>0.11481191222570533</v>
      </c>
      <c r="Z117" s="441">
        <v>5.3081305023303986E-2</v>
      </c>
      <c r="AA117" s="441">
        <v>0.28082824447067278</v>
      </c>
      <c r="AB117" s="441">
        <v>0.10776693355151656</v>
      </c>
      <c r="AC117" s="441">
        <v>0</v>
      </c>
      <c r="AD117" s="441">
        <v>9.328394580368457E-2</v>
      </c>
      <c r="AE117" s="441">
        <v>9.7287101388730646E-2</v>
      </c>
      <c r="AF117" s="441">
        <v>0.1188638727644868</v>
      </c>
      <c r="AG117" s="441">
        <v>3.3980582524271843E-2</v>
      </c>
      <c r="AH117" s="441">
        <v>9.6259994841372196E-2</v>
      </c>
      <c r="AI117" s="441">
        <v>9.9253188190247144E-2</v>
      </c>
      <c r="AJ117" s="441">
        <v>0.14763536430521976</v>
      </c>
      <c r="AK117" s="441">
        <v>9.5953379719173088E-2</v>
      </c>
      <c r="AL117" s="441">
        <v>0</v>
      </c>
      <c r="AM117" s="441">
        <v>1.2980600770872487E-2</v>
      </c>
      <c r="AN117" s="441">
        <v>4.2883098416710869E-2</v>
      </c>
      <c r="AO117" s="441">
        <v>1.1708315177235095E-2</v>
      </c>
      <c r="AP117" s="441">
        <v>0.10428196912321584</v>
      </c>
      <c r="AQ117" s="441">
        <v>3.3797246709334622E-2</v>
      </c>
      <c r="AR117" s="441">
        <v>6.1260085066451787E-2</v>
      </c>
      <c r="AS117" s="441">
        <v>8.2365696384127662E-2</v>
      </c>
      <c r="AT117" s="441">
        <v>0.10078309590467419</v>
      </c>
      <c r="AU117" s="441">
        <v>9.000312292224931E-2</v>
      </c>
      <c r="AV117" s="441">
        <v>0.17161559194582229</v>
      </c>
      <c r="AW117" s="441">
        <v>0.23375706214689265</v>
      </c>
      <c r="AX117" s="441">
        <v>0.12986615899388484</v>
      </c>
      <c r="AY117" s="441">
        <v>0.14433645500860165</v>
      </c>
      <c r="AZ117" s="441">
        <v>0.19631220463071047</v>
      </c>
      <c r="BA117" s="441">
        <v>0.20660850194913682</v>
      </c>
      <c r="BB117" s="441">
        <v>0.12342228910112704</v>
      </c>
      <c r="BC117" s="441">
        <v>0.17611069111622918</v>
      </c>
      <c r="BD117" s="441">
        <v>0.32470193740685543</v>
      </c>
      <c r="BE117" s="441">
        <v>0</v>
      </c>
      <c r="BF117" s="441">
        <v>0.16869834320866514</v>
      </c>
      <c r="BG117" s="441">
        <v>9.6013893980276793E-2</v>
      </c>
      <c r="BH117" s="441">
        <v>0.30506478209658422</v>
      </c>
      <c r="BI117" s="441">
        <v>0.14333798619979607</v>
      </c>
      <c r="BJ117" s="441">
        <v>0.13963605290244896</v>
      </c>
      <c r="BK117" s="441">
        <v>3.3245266402465876E-2</v>
      </c>
      <c r="BL117" s="441">
        <v>3.6296786855059181E-2</v>
      </c>
      <c r="BM117" s="441">
        <v>2.9059212050360682E-2</v>
      </c>
      <c r="BN117" s="441">
        <v>6.9879442375678724E-2</v>
      </c>
      <c r="BO117" s="441">
        <v>5.2390445423867227E-2</v>
      </c>
      <c r="BP117" s="441">
        <v>0.32438432546853219</v>
      </c>
      <c r="BQ117" s="441">
        <v>0.17124825140700739</v>
      </c>
      <c r="BR117" s="441">
        <v>0.19747380885811555</v>
      </c>
      <c r="BS117" s="441">
        <v>4.8161520584329348E-2</v>
      </c>
      <c r="BT117" s="441">
        <v>9.850678663554846E-2</v>
      </c>
      <c r="BU117" s="441">
        <v>7.4138321422623429E-2</v>
      </c>
      <c r="BV117" s="441">
        <v>0.2730748910661136</v>
      </c>
      <c r="BW117" s="441">
        <v>0.28072913349045586</v>
      </c>
      <c r="BX117" s="441">
        <v>0.37163756349379995</v>
      </c>
      <c r="BY117" s="441">
        <v>0.57787220134008821</v>
      </c>
      <c r="BZ117" s="441">
        <v>0.10678216874807248</v>
      </c>
      <c r="CA117" s="441">
        <v>0</v>
      </c>
      <c r="CB117" s="441">
        <v>0.14788732394366197</v>
      </c>
      <c r="CC117" s="441">
        <v>0.4</v>
      </c>
      <c r="CD117" s="441">
        <v>0.1099987640588308</v>
      </c>
      <c r="CE117" s="441">
        <v>0.16593965830607052</v>
      </c>
      <c r="CF117" s="441">
        <v>8.9407907599296163E-2</v>
      </c>
      <c r="CG117" s="441">
        <v>6.7175830203806061E-2</v>
      </c>
      <c r="CH117" s="441">
        <v>0.19508030138846139</v>
      </c>
      <c r="CI117" s="441">
        <v>0.21062039174797051</v>
      </c>
      <c r="CJ117" s="441">
        <v>9.7912353347135953E-2</v>
      </c>
      <c r="CK117" s="441">
        <v>5.9430169550777838E-2</v>
      </c>
      <c r="CL117" s="441">
        <v>0.10889753404028361</v>
      </c>
      <c r="CM117" s="441">
        <v>0</v>
      </c>
      <c r="CN117" s="441">
        <v>4.6598720704939353E-2</v>
      </c>
      <c r="CO117" s="441">
        <v>6.7180641362914822E-2</v>
      </c>
      <c r="CP117" s="441">
        <v>6.3889472030568203E-2</v>
      </c>
      <c r="CQ117" s="441">
        <v>1.1474913349261366E-2</v>
      </c>
      <c r="CR117" s="441">
        <v>1.8054933094308213E-2</v>
      </c>
      <c r="CS117" s="441">
        <v>7.8050347708028892E-2</v>
      </c>
      <c r="CT117" s="441">
        <v>4.3341039561524276E-2</v>
      </c>
      <c r="CU117" s="441">
        <v>0.34697083177297883</v>
      </c>
      <c r="CV117" s="441">
        <v>7.853025936599424E-2</v>
      </c>
      <c r="CW117" s="441">
        <v>2.7957146602764618E-2</v>
      </c>
      <c r="CX117" s="441">
        <v>0.10373462445444874</v>
      </c>
      <c r="CY117" s="441">
        <v>0.19740974041659698</v>
      </c>
      <c r="CZ117" s="441">
        <v>7.059031579581071E-2</v>
      </c>
      <c r="DA117" s="441">
        <v>0.16475511271576745</v>
      </c>
      <c r="DB117" s="441">
        <v>0.19122829280673154</v>
      </c>
      <c r="DC117" s="441">
        <v>3.0495736378089319E-2</v>
      </c>
      <c r="DD117" s="441">
        <v>0.18598764053309508</v>
      </c>
      <c r="DE117" s="441">
        <v>0</v>
      </c>
      <c r="DF117" s="442">
        <v>3.4064679771718454E-2</v>
      </c>
      <c r="DG117" s="443">
        <v>0.11398613115381145</v>
      </c>
      <c r="DH117" s="470"/>
      <c r="DI117" s="470"/>
      <c r="DJ117" s="470"/>
      <c r="DK117" s="470"/>
      <c r="DL117" s="470"/>
      <c r="DM117" s="470"/>
      <c r="DN117" s="470"/>
      <c r="DO117" s="470"/>
      <c r="DP117" s="470"/>
      <c r="DQ117" s="470"/>
      <c r="DR117" s="470"/>
      <c r="DS117" s="470"/>
      <c r="DT117" s="470"/>
      <c r="DU117" s="470"/>
    </row>
    <row r="118" spans="1:125" s="444" customFormat="1">
      <c r="A118" s="447" t="s">
        <v>399</v>
      </c>
      <c r="B118" s="448" t="s">
        <v>104</v>
      </c>
      <c r="C118" s="449">
        <v>0</v>
      </c>
      <c r="D118" s="450">
        <v>0</v>
      </c>
      <c r="E118" s="450">
        <v>0</v>
      </c>
      <c r="F118" s="450">
        <v>0</v>
      </c>
      <c r="G118" s="450">
        <v>0</v>
      </c>
      <c r="H118" s="450">
        <v>0</v>
      </c>
      <c r="I118" s="450">
        <v>0</v>
      </c>
      <c r="J118" s="450">
        <v>0</v>
      </c>
      <c r="K118" s="450">
        <v>0</v>
      </c>
      <c r="L118" s="450">
        <v>0</v>
      </c>
      <c r="M118" s="450">
        <v>0</v>
      </c>
      <c r="N118" s="450">
        <v>0</v>
      </c>
      <c r="O118" s="450">
        <v>0</v>
      </c>
      <c r="P118" s="450">
        <v>0</v>
      </c>
      <c r="Q118" s="450">
        <v>0</v>
      </c>
      <c r="R118" s="450">
        <v>0</v>
      </c>
      <c r="S118" s="450">
        <v>0</v>
      </c>
      <c r="T118" s="450">
        <v>0</v>
      </c>
      <c r="U118" s="450">
        <v>0</v>
      </c>
      <c r="V118" s="450">
        <v>0</v>
      </c>
      <c r="W118" s="450">
        <v>0</v>
      </c>
      <c r="X118" s="450">
        <v>0</v>
      </c>
      <c r="Y118" s="450">
        <v>0</v>
      </c>
      <c r="Z118" s="450">
        <v>0</v>
      </c>
      <c r="AA118" s="450">
        <v>0</v>
      </c>
      <c r="AB118" s="450">
        <v>0</v>
      </c>
      <c r="AC118" s="450">
        <v>0</v>
      </c>
      <c r="AD118" s="450">
        <v>0</v>
      </c>
      <c r="AE118" s="450">
        <v>0</v>
      </c>
      <c r="AF118" s="450">
        <v>0</v>
      </c>
      <c r="AG118" s="450">
        <v>0</v>
      </c>
      <c r="AH118" s="450">
        <v>0</v>
      </c>
      <c r="AI118" s="450">
        <v>0</v>
      </c>
      <c r="AJ118" s="450">
        <v>0</v>
      </c>
      <c r="AK118" s="450">
        <v>0</v>
      </c>
      <c r="AL118" s="450">
        <v>0</v>
      </c>
      <c r="AM118" s="450">
        <v>0</v>
      </c>
      <c r="AN118" s="450">
        <v>0</v>
      </c>
      <c r="AO118" s="450">
        <v>0</v>
      </c>
      <c r="AP118" s="450">
        <v>0</v>
      </c>
      <c r="AQ118" s="450">
        <v>0</v>
      </c>
      <c r="AR118" s="450">
        <v>0</v>
      </c>
      <c r="AS118" s="450">
        <v>0</v>
      </c>
      <c r="AT118" s="450">
        <v>0</v>
      </c>
      <c r="AU118" s="450">
        <v>0</v>
      </c>
      <c r="AV118" s="450">
        <v>0</v>
      </c>
      <c r="AW118" s="450">
        <v>0</v>
      </c>
      <c r="AX118" s="450">
        <v>0</v>
      </c>
      <c r="AY118" s="450">
        <v>0</v>
      </c>
      <c r="AZ118" s="450">
        <v>0</v>
      </c>
      <c r="BA118" s="450">
        <v>0</v>
      </c>
      <c r="BB118" s="450">
        <v>0</v>
      </c>
      <c r="BC118" s="450">
        <v>0</v>
      </c>
      <c r="BD118" s="450">
        <v>0</v>
      </c>
      <c r="BE118" s="450">
        <v>0</v>
      </c>
      <c r="BF118" s="450">
        <v>0</v>
      </c>
      <c r="BG118" s="450">
        <v>0</v>
      </c>
      <c r="BH118" s="450">
        <v>0</v>
      </c>
      <c r="BI118" s="450">
        <v>0</v>
      </c>
      <c r="BJ118" s="450">
        <v>0</v>
      </c>
      <c r="BK118" s="450">
        <v>0</v>
      </c>
      <c r="BL118" s="450">
        <v>0</v>
      </c>
      <c r="BM118" s="450">
        <v>0</v>
      </c>
      <c r="BN118" s="450">
        <v>0</v>
      </c>
      <c r="BO118" s="450">
        <v>0</v>
      </c>
      <c r="BP118" s="450">
        <v>0</v>
      </c>
      <c r="BQ118" s="450">
        <v>0</v>
      </c>
      <c r="BR118" s="450">
        <v>2.4867194052925021E-2</v>
      </c>
      <c r="BS118" s="450">
        <v>2.9672974767596283E-2</v>
      </c>
      <c r="BT118" s="450">
        <v>0</v>
      </c>
      <c r="BU118" s="450">
        <v>0</v>
      </c>
      <c r="BV118" s="450">
        <v>0</v>
      </c>
      <c r="BW118" s="450">
        <v>0</v>
      </c>
      <c r="BX118" s="450">
        <v>0</v>
      </c>
      <c r="BY118" s="450">
        <v>0</v>
      </c>
      <c r="BZ118" s="450">
        <v>0</v>
      </c>
      <c r="CA118" s="450">
        <v>0</v>
      </c>
      <c r="CB118" s="450">
        <v>0</v>
      </c>
      <c r="CC118" s="450">
        <v>0</v>
      </c>
      <c r="CD118" s="450">
        <v>0</v>
      </c>
      <c r="CE118" s="450">
        <v>0</v>
      </c>
      <c r="CF118" s="450">
        <v>0</v>
      </c>
      <c r="CG118" s="450">
        <v>0</v>
      </c>
      <c r="CH118" s="450">
        <v>0</v>
      </c>
      <c r="CI118" s="450">
        <v>0</v>
      </c>
      <c r="CJ118" s="450">
        <v>0</v>
      </c>
      <c r="CK118" s="450">
        <v>0</v>
      </c>
      <c r="CL118" s="450">
        <v>0</v>
      </c>
      <c r="CM118" s="450">
        <v>0.36415260499438207</v>
      </c>
      <c r="CN118" s="450">
        <v>0.12439684688271359</v>
      </c>
      <c r="CO118" s="450">
        <v>7.2222263625049368E-2</v>
      </c>
      <c r="CP118" s="450">
        <v>0</v>
      </c>
      <c r="CQ118" s="450">
        <v>2.2882525153952284E-3</v>
      </c>
      <c r="CR118" s="450">
        <v>4.4526188965653716E-3</v>
      </c>
      <c r="CS118" s="450">
        <v>0</v>
      </c>
      <c r="CT118" s="450">
        <v>0</v>
      </c>
      <c r="CU118" s="450">
        <v>0</v>
      </c>
      <c r="CV118" s="450">
        <v>0</v>
      </c>
      <c r="CW118" s="450">
        <v>0</v>
      </c>
      <c r="CX118" s="450">
        <v>8.2919745820642573E-5</v>
      </c>
      <c r="CY118" s="450">
        <v>0</v>
      </c>
      <c r="CZ118" s="450">
        <v>0</v>
      </c>
      <c r="DA118" s="450">
        <v>0</v>
      </c>
      <c r="DB118" s="450">
        <v>0</v>
      </c>
      <c r="DC118" s="450">
        <v>0</v>
      </c>
      <c r="DD118" s="450">
        <v>0</v>
      </c>
      <c r="DE118" s="450">
        <v>0</v>
      </c>
      <c r="DF118" s="451">
        <v>0</v>
      </c>
      <c r="DG118" s="452">
        <v>1.6640602973280121E-2</v>
      </c>
      <c r="DH118" s="470"/>
      <c r="DI118" s="470"/>
      <c r="DJ118" s="470"/>
      <c r="DK118" s="470"/>
      <c r="DL118" s="470"/>
      <c r="DM118" s="470"/>
      <c r="DN118" s="470"/>
      <c r="DO118" s="470"/>
      <c r="DP118" s="470"/>
      <c r="DQ118" s="470"/>
      <c r="DR118" s="470"/>
      <c r="DS118" s="470"/>
      <c r="DT118" s="470"/>
      <c r="DU118" s="470"/>
    </row>
    <row r="119" spans="1:125" s="444" customFormat="1">
      <c r="A119" s="445" t="s">
        <v>400</v>
      </c>
      <c r="B119" s="446" t="s">
        <v>401</v>
      </c>
      <c r="C119" s="440">
        <v>2.5654559344398916E-2</v>
      </c>
      <c r="D119" s="441">
        <v>1.8444976076555025E-2</v>
      </c>
      <c r="E119" s="441">
        <v>5.8762290341237707E-2</v>
      </c>
      <c r="F119" s="441">
        <v>3.9240931482310795E-2</v>
      </c>
      <c r="G119" s="441">
        <v>3.4043538675312644E-2</v>
      </c>
      <c r="H119" s="441">
        <v>0</v>
      </c>
      <c r="I119" s="441">
        <v>3.9445027022666772E-2</v>
      </c>
      <c r="J119" s="441">
        <v>1.7897108049198193E-2</v>
      </c>
      <c r="K119" s="441">
        <v>5.0565051210351278E-2</v>
      </c>
      <c r="L119" s="441">
        <v>5.4191522762951333E-2</v>
      </c>
      <c r="M119" s="441">
        <v>0</v>
      </c>
      <c r="N119" s="441">
        <v>-1.9649202511722995E-2</v>
      </c>
      <c r="O119" s="441">
        <v>2.5912089659009617E-2</v>
      </c>
      <c r="P119" s="441">
        <v>4.3965116104531604E-2</v>
      </c>
      <c r="Q119" s="441">
        <v>3.826450805568591E-2</v>
      </c>
      <c r="R119" s="441">
        <v>2.9142443210312226E-2</v>
      </c>
      <c r="S119" s="441">
        <v>4.589479692488807E-2</v>
      </c>
      <c r="T119" s="441">
        <v>4.4713078939702881E-2</v>
      </c>
      <c r="U119" s="441">
        <v>0.04</v>
      </c>
      <c r="V119" s="441">
        <v>8.0026517662657448E-3</v>
      </c>
      <c r="W119" s="441">
        <v>-1.3513513513513514E-2</v>
      </c>
      <c r="X119" s="441">
        <v>6.8927704237487274E-3</v>
      </c>
      <c r="Y119" s="441">
        <v>-1.371473354231975E-2</v>
      </c>
      <c r="Z119" s="441">
        <v>-2.0196789228379079E-2</v>
      </c>
      <c r="AA119" s="441">
        <v>1.3727100118027403E-2</v>
      </c>
      <c r="AB119" s="441">
        <v>-8.0532990473964113E-3</v>
      </c>
      <c r="AC119" s="441">
        <v>0.31621621621621621</v>
      </c>
      <c r="AD119" s="441">
        <v>4.3766448971634661E-2</v>
      </c>
      <c r="AE119" s="441">
        <v>2.4516940319606377E-2</v>
      </c>
      <c r="AF119" s="441">
        <v>3.4040197295574268E-2</v>
      </c>
      <c r="AG119" s="441">
        <v>1.4563106796116505E-2</v>
      </c>
      <c r="AH119" s="441">
        <v>1.8106783595563579E-2</v>
      </c>
      <c r="AI119" s="441">
        <v>5.1817980443656847E-2</v>
      </c>
      <c r="AJ119" s="441">
        <v>2.5072617536047868E-2</v>
      </c>
      <c r="AK119" s="441">
        <v>3.8136444701213232E-2</v>
      </c>
      <c r="AL119" s="441">
        <v>4.1825095057034217E-2</v>
      </c>
      <c r="AM119" s="441">
        <v>6.4345554741502883E-3</v>
      </c>
      <c r="AN119" s="441">
        <v>3.9384740387979192E-2</v>
      </c>
      <c r="AO119" s="441">
        <v>3.3173559668832765E-2</v>
      </c>
      <c r="AP119" s="441">
        <v>3.3290333319462359E-4</v>
      </c>
      <c r="AQ119" s="441">
        <v>5.8114961961115803E-3</v>
      </c>
      <c r="AR119" s="441">
        <v>4.3543007517263185E-2</v>
      </c>
      <c r="AS119" s="441">
        <v>3.7051235590271021E-2</v>
      </c>
      <c r="AT119" s="441">
        <v>3.8954561506340129E-3</v>
      </c>
      <c r="AU119" s="441">
        <v>1.1496887151693429E-2</v>
      </c>
      <c r="AV119" s="441">
        <v>-2.6499966025684583E-2</v>
      </c>
      <c r="AW119" s="441">
        <v>-8.1920903954802254E-2</v>
      </c>
      <c r="AX119" s="441">
        <v>-8.2612207222799126E-3</v>
      </c>
      <c r="AY119" s="441">
        <v>-1.6262950895845202E-2</v>
      </c>
      <c r="AZ119" s="441">
        <v>1.0630461144417874E-2</v>
      </c>
      <c r="BA119" s="441">
        <v>-4.0467792834601821E-2</v>
      </c>
      <c r="BB119" s="441">
        <v>-1.1638976752756196E-2</v>
      </c>
      <c r="BC119" s="441">
        <v>-4.1737723940294312E-2</v>
      </c>
      <c r="BD119" s="441">
        <v>-5.0856929955290613E-2</v>
      </c>
      <c r="BE119" s="441">
        <v>0</v>
      </c>
      <c r="BF119" s="441">
        <v>-1.5767822772389327E-2</v>
      </c>
      <c r="BG119" s="441">
        <v>-4.7415010546684854E-3</v>
      </c>
      <c r="BH119" s="441">
        <v>-1.5312131919905771E-2</v>
      </c>
      <c r="BI119" s="441">
        <v>8.7579486468738355E-3</v>
      </c>
      <c r="BJ119" s="441">
        <v>1.3380979200248588E-2</v>
      </c>
      <c r="BK119" s="441">
        <v>1.9081168354616176E-2</v>
      </c>
      <c r="BL119" s="441">
        <v>4.6127629331405795E-2</v>
      </c>
      <c r="BM119" s="441">
        <v>4.7623921862289288E-2</v>
      </c>
      <c r="BN119" s="441">
        <v>4.936845590065414E-2</v>
      </c>
      <c r="BO119" s="441">
        <v>3.9036135896912419E-2</v>
      </c>
      <c r="BP119" s="441">
        <v>6.7732803276713646E-2</v>
      </c>
      <c r="BQ119" s="441">
        <v>2.3423013110380948E-3</v>
      </c>
      <c r="BR119" s="441">
        <v>3.7004753054947943E-2</v>
      </c>
      <c r="BS119" s="441">
        <v>4.1158283532536519E-2</v>
      </c>
      <c r="BT119" s="441">
        <v>5.868443680137575E-2</v>
      </c>
      <c r="BU119" s="441">
        <v>1.6497222081876071E-2</v>
      </c>
      <c r="BV119" s="441">
        <v>8.0482918434281348E-2</v>
      </c>
      <c r="BW119" s="441">
        <v>5.9218209227763975E-2</v>
      </c>
      <c r="BX119" s="441">
        <v>7.2684804654930782E-2</v>
      </c>
      <c r="BY119" s="441">
        <v>-3.0233698316718418E-3</v>
      </c>
      <c r="BZ119" s="441">
        <v>8.5006460881412574E-2</v>
      </c>
      <c r="CA119" s="441">
        <v>0</v>
      </c>
      <c r="CB119" s="441">
        <v>3.5211267605633804E-2</v>
      </c>
      <c r="CC119" s="441">
        <v>-0.06</v>
      </c>
      <c r="CD119" s="441">
        <v>6.4516129032258063E-2</v>
      </c>
      <c r="CE119" s="441">
        <v>5.6434023991275901E-2</v>
      </c>
      <c r="CF119" s="441">
        <v>2.8461642578918082E-2</v>
      </c>
      <c r="CG119" s="441">
        <v>7.4939870880627868E-2</v>
      </c>
      <c r="CH119" s="441">
        <v>1.7287250863308443E-2</v>
      </c>
      <c r="CI119" s="441">
        <v>3.5376480226409476E-2</v>
      </c>
      <c r="CJ119" s="441">
        <v>5.2464343225212789E-2</v>
      </c>
      <c r="CK119" s="441">
        <v>2.8841111693759833E-2</v>
      </c>
      <c r="CL119" s="441">
        <v>3.2283365752651061E-2</v>
      </c>
      <c r="CM119" s="441">
        <v>1.8807381239181707E-3</v>
      </c>
      <c r="CN119" s="441">
        <v>6.5902274597234387E-3</v>
      </c>
      <c r="CO119" s="441">
        <v>1.1249562165102882E-2</v>
      </c>
      <c r="CP119" s="441">
        <v>1.2033696039630466E-2</v>
      </c>
      <c r="CQ119" s="441">
        <v>1.4638085944072416E-2</v>
      </c>
      <c r="CR119" s="441">
        <v>5.8262372751136434E-3</v>
      </c>
      <c r="CS119" s="441">
        <v>1.0275782731710351E-2</v>
      </c>
      <c r="CT119" s="441">
        <v>3.2937631503753541E-2</v>
      </c>
      <c r="CU119" s="441">
        <v>1.5717971123039156E-2</v>
      </c>
      <c r="CV119" s="441">
        <v>3.0019212295869357E-3</v>
      </c>
      <c r="CW119" s="441">
        <v>3.5383930585789113E-2</v>
      </c>
      <c r="CX119" s="441">
        <v>7.0811440498003864E-2</v>
      </c>
      <c r="CY119" s="441">
        <v>5.2028169537506736E-4</v>
      </c>
      <c r="CZ119" s="441">
        <v>3.5270700936513494E-2</v>
      </c>
      <c r="DA119" s="441">
        <v>7.102305346822653E-2</v>
      </c>
      <c r="DB119" s="441">
        <v>7.2879552531651751E-2</v>
      </c>
      <c r="DC119" s="441">
        <v>7.3421014597485179E-2</v>
      </c>
      <c r="DD119" s="441">
        <v>0.1217481944754672</v>
      </c>
      <c r="DE119" s="441">
        <v>0</v>
      </c>
      <c r="DF119" s="442">
        <v>3.1426759670259985E-2</v>
      </c>
      <c r="DG119" s="443">
        <v>3.0964766648464117E-2</v>
      </c>
      <c r="DH119" s="470"/>
      <c r="DI119" s="470"/>
      <c r="DJ119" s="470"/>
      <c r="DK119" s="470"/>
      <c r="DL119" s="470"/>
      <c r="DM119" s="470"/>
      <c r="DN119" s="470"/>
      <c r="DO119" s="470"/>
      <c r="DP119" s="470"/>
      <c r="DQ119" s="470"/>
      <c r="DR119" s="470"/>
      <c r="DS119" s="470"/>
      <c r="DT119" s="470"/>
      <c r="DU119" s="470"/>
    </row>
    <row r="120" spans="1:125" s="444" customFormat="1">
      <c r="A120" s="434" t="s">
        <v>402</v>
      </c>
      <c r="B120" s="471" t="s">
        <v>105</v>
      </c>
      <c r="C120" s="472">
        <v>-4.9003403014098203E-2</v>
      </c>
      <c r="D120" s="473">
        <v>-5.4784688995215313E-3</v>
      </c>
      <c r="E120" s="473">
        <v>0</v>
      </c>
      <c r="F120" s="473">
        <v>-1.2371249440214957E-2</v>
      </c>
      <c r="G120" s="473">
        <v>0</v>
      </c>
      <c r="H120" s="473">
        <v>0</v>
      </c>
      <c r="I120" s="473">
        <v>0</v>
      </c>
      <c r="J120" s="473">
        <v>-2.8170247547874825E-3</v>
      </c>
      <c r="K120" s="473">
        <v>0</v>
      </c>
      <c r="L120" s="473">
        <v>0</v>
      </c>
      <c r="M120" s="473">
        <v>0</v>
      </c>
      <c r="N120" s="473">
        <v>0</v>
      </c>
      <c r="O120" s="473">
        <v>0</v>
      </c>
      <c r="P120" s="473">
        <v>0</v>
      </c>
      <c r="Q120" s="473">
        <v>0</v>
      </c>
      <c r="R120" s="473">
        <v>0</v>
      </c>
      <c r="S120" s="473">
        <v>0</v>
      </c>
      <c r="T120" s="473">
        <v>0</v>
      </c>
      <c r="U120" s="473">
        <v>0</v>
      </c>
      <c r="V120" s="473">
        <v>0</v>
      </c>
      <c r="W120" s="473">
        <v>0</v>
      </c>
      <c r="X120" s="473">
        <v>0</v>
      </c>
      <c r="Y120" s="473">
        <v>0</v>
      </c>
      <c r="Z120" s="473">
        <v>0</v>
      </c>
      <c r="AA120" s="473">
        <v>0</v>
      </c>
      <c r="AB120" s="473">
        <v>0</v>
      </c>
      <c r="AC120" s="473">
        <v>-3.8610038610038611E-3</v>
      </c>
      <c r="AD120" s="473">
        <v>0</v>
      </c>
      <c r="AE120" s="473">
        <v>-2.1098915937699121E-6</v>
      </c>
      <c r="AF120" s="473">
        <v>0</v>
      </c>
      <c r="AG120" s="473">
        <v>0</v>
      </c>
      <c r="AH120" s="473">
        <v>0</v>
      </c>
      <c r="AI120" s="473">
        <v>-1.5822284104933388E-5</v>
      </c>
      <c r="AJ120" s="473">
        <v>-8.696710903936131E-6</v>
      </c>
      <c r="AK120" s="473">
        <v>0</v>
      </c>
      <c r="AL120" s="473">
        <v>0</v>
      </c>
      <c r="AM120" s="473">
        <v>0</v>
      </c>
      <c r="AN120" s="473">
        <v>0</v>
      </c>
      <c r="AO120" s="473">
        <v>0</v>
      </c>
      <c r="AP120" s="473">
        <v>0</v>
      </c>
      <c r="AQ120" s="473">
        <v>0</v>
      </c>
      <c r="AR120" s="473">
        <v>0</v>
      </c>
      <c r="AS120" s="473">
        <v>-5.9900146455858087E-6</v>
      </c>
      <c r="AT120" s="473">
        <v>-3.6406132248916009E-6</v>
      </c>
      <c r="AU120" s="473">
        <v>-5.0369713698547333E-6</v>
      </c>
      <c r="AV120" s="473">
        <v>0</v>
      </c>
      <c r="AW120" s="473">
        <v>0</v>
      </c>
      <c r="AX120" s="473">
        <v>-5.7690088842736821E-6</v>
      </c>
      <c r="AY120" s="473">
        <v>-5.5316159509677565E-6</v>
      </c>
      <c r="AZ120" s="473">
        <v>0</v>
      </c>
      <c r="BA120" s="473">
        <v>0</v>
      </c>
      <c r="BB120" s="473">
        <v>0</v>
      </c>
      <c r="BC120" s="473">
        <v>0</v>
      </c>
      <c r="BD120" s="473">
        <v>0</v>
      </c>
      <c r="BE120" s="473">
        <v>0</v>
      </c>
      <c r="BF120" s="473">
        <v>-7.548024304638261E-6</v>
      </c>
      <c r="BG120" s="473">
        <v>-3.0047535200687485E-6</v>
      </c>
      <c r="BH120" s="473">
        <v>0</v>
      </c>
      <c r="BI120" s="473">
        <v>-7.5897821732516283E-5</v>
      </c>
      <c r="BJ120" s="473">
        <v>0</v>
      </c>
      <c r="BK120" s="473">
        <v>0</v>
      </c>
      <c r="BL120" s="473">
        <v>-4.0381361578749716E-6</v>
      </c>
      <c r="BM120" s="473">
        <v>-1.077464295526907E-5</v>
      </c>
      <c r="BN120" s="473">
        <v>-2.7016120262815138E-3</v>
      </c>
      <c r="BO120" s="473">
        <v>-2.6768665409696284E-2</v>
      </c>
      <c r="BP120" s="473">
        <v>-1.032577830553978E-4</v>
      </c>
      <c r="BQ120" s="473">
        <v>-8.783629916392856E-4</v>
      </c>
      <c r="BR120" s="473">
        <v>-3.4455536733384869E-2</v>
      </c>
      <c r="BS120" s="473">
        <v>0</v>
      </c>
      <c r="BT120" s="473">
        <v>-7.4699054170249352E-4</v>
      </c>
      <c r="BU120" s="473">
        <v>-1.2793955010638238E-2</v>
      </c>
      <c r="BV120" s="473">
        <v>-5.23091891552589E-6</v>
      </c>
      <c r="BW120" s="473">
        <v>-1.5181434061617514E-3</v>
      </c>
      <c r="BX120" s="473">
        <v>0</v>
      </c>
      <c r="BY120" s="473">
        <v>-1.393201503513646E-2</v>
      </c>
      <c r="BZ120" s="473">
        <v>-2.9200841671318764E-3</v>
      </c>
      <c r="CA120" s="473">
        <v>0</v>
      </c>
      <c r="CB120" s="473">
        <v>-1.4084507042253521E-2</v>
      </c>
      <c r="CC120" s="473">
        <v>0</v>
      </c>
      <c r="CD120" s="473">
        <v>0</v>
      </c>
      <c r="CE120" s="473">
        <v>0</v>
      </c>
      <c r="CF120" s="473">
        <v>-1.5114372941512641E-3</v>
      </c>
      <c r="CG120" s="473">
        <v>0</v>
      </c>
      <c r="CH120" s="473">
        <v>-4.2164026495874247E-6</v>
      </c>
      <c r="CI120" s="473">
        <v>0</v>
      </c>
      <c r="CJ120" s="473">
        <v>-1.4377731769036117E-5</v>
      </c>
      <c r="CK120" s="473">
        <v>0</v>
      </c>
      <c r="CL120" s="473">
        <v>0</v>
      </c>
      <c r="CM120" s="473">
        <v>0</v>
      </c>
      <c r="CN120" s="473">
        <v>-7.6970034769222606E-5</v>
      </c>
      <c r="CO120" s="473">
        <v>-8.6449103090555438E-4</v>
      </c>
      <c r="CP120" s="473">
        <v>-2.3268527115618443E-2</v>
      </c>
      <c r="CQ120" s="473">
        <v>0</v>
      </c>
      <c r="CR120" s="473">
        <v>0</v>
      </c>
      <c r="CS120" s="473">
        <v>-2.8707935619604308E-3</v>
      </c>
      <c r="CT120" s="473">
        <v>-2.0105462763332207E-2</v>
      </c>
      <c r="CU120" s="473">
        <v>0</v>
      </c>
      <c r="CV120" s="473">
        <v>0</v>
      </c>
      <c r="CW120" s="473">
        <v>0</v>
      </c>
      <c r="CX120" s="473">
        <v>-5.0560820622343032E-5</v>
      </c>
      <c r="CY120" s="473">
        <v>0</v>
      </c>
      <c r="CZ120" s="473">
        <v>0</v>
      </c>
      <c r="DA120" s="473">
        <v>0</v>
      </c>
      <c r="DB120" s="473">
        <v>-9.7615259217320846E-6</v>
      </c>
      <c r="DC120" s="473">
        <v>0</v>
      </c>
      <c r="DD120" s="473">
        <v>-1.4890923981833074E-5</v>
      </c>
      <c r="DE120" s="473">
        <v>0</v>
      </c>
      <c r="DF120" s="474">
        <v>0</v>
      </c>
      <c r="DG120" s="475">
        <v>-2.7182017037930039E-3</v>
      </c>
      <c r="DH120" s="470"/>
      <c r="DI120" s="470"/>
      <c r="DJ120" s="470"/>
      <c r="DK120" s="470"/>
      <c r="DL120" s="470"/>
      <c r="DM120" s="470"/>
      <c r="DN120" s="470"/>
      <c r="DO120" s="470"/>
      <c r="DP120" s="470"/>
      <c r="DQ120" s="470"/>
      <c r="DR120" s="470"/>
      <c r="DS120" s="470"/>
      <c r="DT120" s="470"/>
      <c r="DU120" s="470"/>
    </row>
    <row r="121" spans="1:125" s="444" customFormat="1">
      <c r="A121" s="460" t="s">
        <v>403</v>
      </c>
      <c r="B121" s="461" t="s">
        <v>99</v>
      </c>
      <c r="C121" s="462">
        <v>0.54296826168483925</v>
      </c>
      <c r="D121" s="463">
        <v>0.26976076555023926</v>
      </c>
      <c r="E121" s="463">
        <v>0.63262001156738001</v>
      </c>
      <c r="F121" s="463">
        <v>0.69015897895208245</v>
      </c>
      <c r="G121" s="463">
        <v>0.63686892079666513</v>
      </c>
      <c r="H121" s="463">
        <v>0</v>
      </c>
      <c r="I121" s="463">
        <v>0.48802129547471162</v>
      </c>
      <c r="J121" s="463">
        <v>0.331693717888837</v>
      </c>
      <c r="K121" s="463">
        <v>0.38865264655757237</v>
      </c>
      <c r="L121" s="463">
        <v>0.45789638932496074</v>
      </c>
      <c r="M121" s="463">
        <v>0</v>
      </c>
      <c r="N121" s="463">
        <v>0.37023575797893915</v>
      </c>
      <c r="O121" s="463">
        <v>0.4131944996423178</v>
      </c>
      <c r="P121" s="463">
        <v>0.46567899010822411</v>
      </c>
      <c r="Q121" s="463">
        <v>0.42525027373689972</v>
      </c>
      <c r="R121" s="463">
        <v>0.30045134567878301</v>
      </c>
      <c r="S121" s="463">
        <v>0.43161265005440308</v>
      </c>
      <c r="T121" s="463">
        <v>0.60438392076900671</v>
      </c>
      <c r="U121" s="463">
        <v>0.31359999999999999</v>
      </c>
      <c r="V121" s="463">
        <v>0.48262146036556491</v>
      </c>
      <c r="W121" s="463">
        <v>0.27027027027027029</v>
      </c>
      <c r="X121" s="463">
        <v>0.37847575781311193</v>
      </c>
      <c r="Y121" s="463">
        <v>0.34580721003134796</v>
      </c>
      <c r="Z121" s="463">
        <v>0.41636457793889176</v>
      </c>
      <c r="AA121" s="463">
        <v>0.41387078565197311</v>
      </c>
      <c r="AB121" s="463">
        <v>0.38192975279060254</v>
      </c>
      <c r="AC121" s="463">
        <v>0.40733590733590735</v>
      </c>
      <c r="AD121" s="463">
        <v>0.48377034798713325</v>
      </c>
      <c r="AE121" s="463">
        <v>0.4136484667417788</v>
      </c>
      <c r="AF121" s="463">
        <v>0.54303258061269</v>
      </c>
      <c r="AG121" s="463">
        <v>0.30582524271844658</v>
      </c>
      <c r="AH121" s="463">
        <v>0.42971369615682231</v>
      </c>
      <c r="AI121" s="463">
        <v>0.44495427359893674</v>
      </c>
      <c r="AJ121" s="463">
        <v>0.49677352025463972</v>
      </c>
      <c r="AK121" s="463">
        <v>0.52021426238979174</v>
      </c>
      <c r="AL121" s="463">
        <v>0.20152091254752852</v>
      </c>
      <c r="AM121" s="463">
        <v>0.22810817698212976</v>
      </c>
      <c r="AN121" s="463">
        <v>0.41009784117454551</v>
      </c>
      <c r="AO121" s="463">
        <v>0.35513328154898355</v>
      </c>
      <c r="AP121" s="463">
        <v>0.26844492530481462</v>
      </c>
      <c r="AQ121" s="463">
        <v>0.25313971742543173</v>
      </c>
      <c r="AR121" s="463">
        <v>0.44408971756714027</v>
      </c>
      <c r="AS121" s="463">
        <v>0.53955056920114175</v>
      </c>
      <c r="AT121" s="463">
        <v>0.48180603540860423</v>
      </c>
      <c r="AU121" s="463">
        <v>0.48441309209598454</v>
      </c>
      <c r="AV121" s="463">
        <v>0.4119498992095309</v>
      </c>
      <c r="AW121" s="463">
        <v>0.3248587570621469</v>
      </c>
      <c r="AX121" s="463">
        <v>0.32698742356063226</v>
      </c>
      <c r="AY121" s="463">
        <v>0.31920189845059438</v>
      </c>
      <c r="AZ121" s="463">
        <v>0.38641386266532179</v>
      </c>
      <c r="BA121" s="463">
        <v>0.34267681455355486</v>
      </c>
      <c r="BB121" s="463">
        <v>0.36400208825968122</v>
      </c>
      <c r="BC121" s="463">
        <v>0.36000984546141812</v>
      </c>
      <c r="BD121" s="463">
        <v>0.34333084947839049</v>
      </c>
      <c r="BE121" s="463">
        <v>0</v>
      </c>
      <c r="BF121" s="463">
        <v>0.24922821451485075</v>
      </c>
      <c r="BG121" s="463">
        <v>0.25750587429313171</v>
      </c>
      <c r="BH121" s="463">
        <v>0.46878680800942285</v>
      </c>
      <c r="BI121" s="463">
        <v>0.41388402152858211</v>
      </c>
      <c r="BJ121" s="463">
        <v>0.43898933794255307</v>
      </c>
      <c r="BK121" s="463">
        <v>0.15778658447086452</v>
      </c>
      <c r="BL121" s="463">
        <v>0.48521840259409865</v>
      </c>
      <c r="BM121" s="463">
        <v>0.49748142720920585</v>
      </c>
      <c r="BN121" s="463">
        <v>0.51903814879164478</v>
      </c>
      <c r="BO121" s="463">
        <v>0.53483889562742437</v>
      </c>
      <c r="BP121" s="463">
        <v>0.52605538059097867</v>
      </c>
      <c r="BQ121" s="463">
        <v>0.24877191840983767</v>
      </c>
      <c r="BR121" s="463">
        <v>0.48709767610150817</v>
      </c>
      <c r="BS121" s="463">
        <v>0.66539052124833997</v>
      </c>
      <c r="BT121" s="463">
        <v>0.70120915735167666</v>
      </c>
      <c r="BU121" s="463">
        <v>0.65016944458479065</v>
      </c>
      <c r="BV121" s="463">
        <v>0.71102834634960321</v>
      </c>
      <c r="BW121" s="463">
        <v>0.65213283223984542</v>
      </c>
      <c r="BX121" s="463">
        <v>0.90994908669453789</v>
      </c>
      <c r="BY121" s="463">
        <v>0.64136296780519697</v>
      </c>
      <c r="BZ121" s="463">
        <v>0.79239685036910956</v>
      </c>
      <c r="CA121" s="463">
        <v>0</v>
      </c>
      <c r="CB121" s="463">
        <v>0.39436619718309857</v>
      </c>
      <c r="CC121" s="463">
        <v>0.18</v>
      </c>
      <c r="CD121" s="463">
        <v>0.70213817822271662</v>
      </c>
      <c r="CE121" s="463">
        <v>0.61613958560523441</v>
      </c>
      <c r="CF121" s="463">
        <v>0.62174965785872194</v>
      </c>
      <c r="CG121" s="463">
        <v>0.80138402464239</v>
      </c>
      <c r="CH121" s="463">
        <v>0.49534298327353071</v>
      </c>
      <c r="CI121" s="463">
        <v>0.50639259204091258</v>
      </c>
      <c r="CJ121" s="463">
        <v>0.65671727628249366</v>
      </c>
      <c r="CK121" s="463">
        <v>0.46652683097360603</v>
      </c>
      <c r="CL121" s="463">
        <v>0.55982932797891694</v>
      </c>
      <c r="CM121" s="463">
        <v>0.717682784869067</v>
      </c>
      <c r="CN121" s="463">
        <v>0.79217825198396896</v>
      </c>
      <c r="CO121" s="463">
        <v>0.55281220422855359</v>
      </c>
      <c r="CP121" s="463">
        <v>0.54083298931887958</v>
      </c>
      <c r="CQ121" s="463">
        <v>0.58101423427667664</v>
      </c>
      <c r="CR121" s="463">
        <v>0.69856061091095345</v>
      </c>
      <c r="CS121" s="463">
        <v>0.78410492387733322</v>
      </c>
      <c r="CT121" s="463">
        <v>0.62051588435462501</v>
      </c>
      <c r="CU121" s="463">
        <v>0.57043440269629264</v>
      </c>
      <c r="CV121" s="463">
        <v>0.17543227665706052</v>
      </c>
      <c r="CW121" s="463">
        <v>0.38022938884518998</v>
      </c>
      <c r="CX121" s="463">
        <v>0.74059063128218194</v>
      </c>
      <c r="CY121" s="463">
        <v>0.39701209654941749</v>
      </c>
      <c r="CZ121" s="463">
        <v>0.41961373051438633</v>
      </c>
      <c r="DA121" s="463">
        <v>0.6762052996185397</v>
      </c>
      <c r="DB121" s="463">
        <v>0.70972150366545295</v>
      </c>
      <c r="DC121" s="463">
        <v>0.69403092932504695</v>
      </c>
      <c r="DD121" s="463">
        <v>0.75117266026356933</v>
      </c>
      <c r="DE121" s="463">
        <v>0</v>
      </c>
      <c r="DF121" s="464">
        <v>0.62447685478757131</v>
      </c>
      <c r="DG121" s="465">
        <v>0.54535860488815557</v>
      </c>
      <c r="DH121" s="470"/>
      <c r="DI121" s="470"/>
      <c r="DJ121" s="470"/>
      <c r="DK121" s="470"/>
      <c r="DL121" s="470"/>
      <c r="DM121" s="470"/>
      <c r="DN121" s="470"/>
      <c r="DO121" s="470"/>
      <c r="DP121" s="470"/>
      <c r="DQ121" s="470"/>
      <c r="DR121" s="470"/>
      <c r="DS121" s="470"/>
      <c r="DT121" s="470"/>
      <c r="DU121" s="470"/>
    </row>
    <row r="122" spans="1:125" s="444" customFormat="1">
      <c r="A122" s="460" t="s">
        <v>377</v>
      </c>
      <c r="B122" s="461" t="s">
        <v>151</v>
      </c>
      <c r="C122" s="462">
        <v>1</v>
      </c>
      <c r="D122" s="463">
        <v>1</v>
      </c>
      <c r="E122" s="463">
        <v>1</v>
      </c>
      <c r="F122" s="463">
        <v>1</v>
      </c>
      <c r="G122" s="463">
        <v>1</v>
      </c>
      <c r="H122" s="463">
        <v>0</v>
      </c>
      <c r="I122" s="463">
        <v>1</v>
      </c>
      <c r="J122" s="463">
        <v>1</v>
      </c>
      <c r="K122" s="463">
        <v>1</v>
      </c>
      <c r="L122" s="463">
        <v>1</v>
      </c>
      <c r="M122" s="463">
        <v>0</v>
      </c>
      <c r="N122" s="463">
        <v>1</v>
      </c>
      <c r="O122" s="463">
        <v>1</v>
      </c>
      <c r="P122" s="463">
        <v>1</v>
      </c>
      <c r="Q122" s="463">
        <v>1</v>
      </c>
      <c r="R122" s="463">
        <v>1</v>
      </c>
      <c r="S122" s="463">
        <v>1</v>
      </c>
      <c r="T122" s="463">
        <v>1</v>
      </c>
      <c r="U122" s="463">
        <v>1</v>
      </c>
      <c r="V122" s="463">
        <v>1</v>
      </c>
      <c r="W122" s="463">
        <v>1</v>
      </c>
      <c r="X122" s="463">
        <v>1</v>
      </c>
      <c r="Y122" s="463">
        <v>1</v>
      </c>
      <c r="Z122" s="463">
        <v>1</v>
      </c>
      <c r="AA122" s="463">
        <v>1</v>
      </c>
      <c r="AB122" s="463">
        <v>1</v>
      </c>
      <c r="AC122" s="463">
        <v>1</v>
      </c>
      <c r="AD122" s="463">
        <v>1</v>
      </c>
      <c r="AE122" s="463">
        <v>1</v>
      </c>
      <c r="AF122" s="463">
        <v>1</v>
      </c>
      <c r="AG122" s="463">
        <v>1</v>
      </c>
      <c r="AH122" s="463">
        <v>1</v>
      </c>
      <c r="AI122" s="463">
        <v>1</v>
      </c>
      <c r="AJ122" s="463">
        <v>1</v>
      </c>
      <c r="AK122" s="463">
        <v>1</v>
      </c>
      <c r="AL122" s="463">
        <v>1</v>
      </c>
      <c r="AM122" s="463">
        <v>1</v>
      </c>
      <c r="AN122" s="463">
        <v>1</v>
      </c>
      <c r="AO122" s="463">
        <v>1</v>
      </c>
      <c r="AP122" s="463">
        <v>1</v>
      </c>
      <c r="AQ122" s="463">
        <v>1</v>
      </c>
      <c r="AR122" s="463">
        <v>1</v>
      </c>
      <c r="AS122" s="463">
        <v>1</v>
      </c>
      <c r="AT122" s="463">
        <v>1</v>
      </c>
      <c r="AU122" s="463">
        <v>1</v>
      </c>
      <c r="AV122" s="463">
        <v>1</v>
      </c>
      <c r="AW122" s="463">
        <v>1</v>
      </c>
      <c r="AX122" s="463">
        <v>1</v>
      </c>
      <c r="AY122" s="463">
        <v>1</v>
      </c>
      <c r="AZ122" s="463">
        <v>1</v>
      </c>
      <c r="BA122" s="463">
        <v>1</v>
      </c>
      <c r="BB122" s="463">
        <v>1</v>
      </c>
      <c r="BC122" s="463">
        <v>1</v>
      </c>
      <c r="BD122" s="463">
        <v>1</v>
      </c>
      <c r="BE122" s="463">
        <v>0</v>
      </c>
      <c r="BF122" s="463">
        <v>1</v>
      </c>
      <c r="BG122" s="463">
        <v>1</v>
      </c>
      <c r="BH122" s="463">
        <v>1</v>
      </c>
      <c r="BI122" s="463">
        <v>1</v>
      </c>
      <c r="BJ122" s="463">
        <v>1</v>
      </c>
      <c r="BK122" s="463">
        <v>1</v>
      </c>
      <c r="BL122" s="463">
        <v>1</v>
      </c>
      <c r="BM122" s="463">
        <v>1</v>
      </c>
      <c r="BN122" s="463">
        <v>1</v>
      </c>
      <c r="BO122" s="463">
        <v>1</v>
      </c>
      <c r="BP122" s="463">
        <v>1</v>
      </c>
      <c r="BQ122" s="463">
        <v>1</v>
      </c>
      <c r="BR122" s="463">
        <v>1</v>
      </c>
      <c r="BS122" s="463">
        <v>1</v>
      </c>
      <c r="BT122" s="463">
        <v>1</v>
      </c>
      <c r="BU122" s="463">
        <v>1</v>
      </c>
      <c r="BV122" s="463">
        <v>1</v>
      </c>
      <c r="BW122" s="463">
        <v>1</v>
      </c>
      <c r="BX122" s="463">
        <v>1</v>
      </c>
      <c r="BY122" s="463">
        <v>1</v>
      </c>
      <c r="BZ122" s="463">
        <v>1</v>
      </c>
      <c r="CA122" s="463">
        <v>1</v>
      </c>
      <c r="CB122" s="463">
        <v>1</v>
      </c>
      <c r="CC122" s="463">
        <v>1</v>
      </c>
      <c r="CD122" s="463">
        <v>1</v>
      </c>
      <c r="CE122" s="463">
        <v>1</v>
      </c>
      <c r="CF122" s="463">
        <v>1</v>
      </c>
      <c r="CG122" s="463">
        <v>1</v>
      </c>
      <c r="CH122" s="463">
        <v>1</v>
      </c>
      <c r="CI122" s="463">
        <v>1</v>
      </c>
      <c r="CJ122" s="463">
        <v>1</v>
      </c>
      <c r="CK122" s="463">
        <v>1</v>
      </c>
      <c r="CL122" s="463">
        <v>1</v>
      </c>
      <c r="CM122" s="463">
        <v>1</v>
      </c>
      <c r="CN122" s="463">
        <v>1</v>
      </c>
      <c r="CO122" s="463">
        <v>1</v>
      </c>
      <c r="CP122" s="463">
        <v>1</v>
      </c>
      <c r="CQ122" s="463">
        <v>1</v>
      </c>
      <c r="CR122" s="463">
        <v>1</v>
      </c>
      <c r="CS122" s="463">
        <v>1</v>
      </c>
      <c r="CT122" s="463">
        <v>1</v>
      </c>
      <c r="CU122" s="463">
        <v>1</v>
      </c>
      <c r="CV122" s="463">
        <v>1</v>
      </c>
      <c r="CW122" s="463">
        <v>1</v>
      </c>
      <c r="CX122" s="463">
        <v>1</v>
      </c>
      <c r="CY122" s="463">
        <v>1</v>
      </c>
      <c r="CZ122" s="463">
        <v>1</v>
      </c>
      <c r="DA122" s="463">
        <v>1</v>
      </c>
      <c r="DB122" s="463">
        <v>1</v>
      </c>
      <c r="DC122" s="463">
        <v>1</v>
      </c>
      <c r="DD122" s="463">
        <v>1</v>
      </c>
      <c r="DE122" s="463">
        <v>1</v>
      </c>
      <c r="DF122" s="464">
        <v>1</v>
      </c>
      <c r="DG122" s="465">
        <v>1</v>
      </c>
      <c r="DH122" s="476"/>
      <c r="DI122" s="470"/>
      <c r="DJ122" s="470"/>
      <c r="DK122" s="470"/>
      <c r="DL122" s="470"/>
      <c r="DM122" s="470"/>
      <c r="DN122" s="470"/>
      <c r="DO122" s="470"/>
      <c r="DP122" s="470"/>
      <c r="DQ122" s="470"/>
      <c r="DR122" s="470"/>
      <c r="DS122" s="470"/>
      <c r="DT122" s="470"/>
      <c r="DU122" s="470"/>
    </row>
    <row r="123" spans="1:125">
      <c r="DH123" s="336"/>
      <c r="DI123" s="477"/>
    </row>
  </sheetData>
  <phoneticPr fontId="3"/>
  <pageMargins left="0.98425196850393704" right="0.98425196850393704" top="0.98425196850393704" bottom="0.98425196850393704" header="0.78740157480314965" footer="0.78740157480314965"/>
  <pageSetup paperSize="8" scale="43" fitToWidth="0" orientation="landscape" cellComments="asDisplayed" r:id="rId1"/>
  <headerFooter scaleWithDoc="0">
    <oddHeader>&amp;L&amp;A</oddHeader>
    <oddFooter>&amp;R&amp;F&amp;A</oddFooter>
  </headerFooter>
  <colBreaks count="3" manualBreakCount="3">
    <brk id="32" max="120" man="1"/>
    <brk id="62" max="120" man="1"/>
    <brk id="93" max="120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DH114"/>
  <sheetViews>
    <sheetView view="pageBreakPreview" zoomScaleNormal="100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365"/>
    <col min="2" max="2" width="35.6640625" style="366" customWidth="1"/>
    <col min="3" max="113" width="12.6640625" style="317" customWidth="1"/>
    <col min="114" max="16384" width="9.109375" style="317"/>
  </cols>
  <sheetData>
    <row r="1" spans="1:112" ht="16.2">
      <c r="C1" s="271" t="str">
        <f>与件データ!$A$1</f>
        <v>令和２年（２０２０年）岐阜県産業連関表による経済波及効果分析システム（Ripple2025）</v>
      </c>
    </row>
    <row r="2" spans="1:112" ht="16.2">
      <c r="C2" s="271" t="s">
        <v>689</v>
      </c>
    </row>
    <row r="3" spans="1:112" s="365" customFormat="1">
      <c r="A3" s="367"/>
      <c r="B3" s="368"/>
      <c r="C3" s="369" t="s">
        <v>259</v>
      </c>
      <c r="D3" s="370" t="s">
        <v>260</v>
      </c>
      <c r="E3" s="370" t="s">
        <v>261</v>
      </c>
      <c r="F3" s="370" t="s">
        <v>262</v>
      </c>
      <c r="G3" s="370" t="s">
        <v>263</v>
      </c>
      <c r="H3" s="370" t="s">
        <v>264</v>
      </c>
      <c r="I3" s="370" t="s">
        <v>265</v>
      </c>
      <c r="J3" s="370" t="s">
        <v>266</v>
      </c>
      <c r="K3" s="370" t="s">
        <v>267</v>
      </c>
      <c r="L3" s="370" t="s">
        <v>268</v>
      </c>
      <c r="M3" s="370" t="s">
        <v>269</v>
      </c>
      <c r="N3" s="370" t="s">
        <v>270</v>
      </c>
      <c r="O3" s="370" t="s">
        <v>271</v>
      </c>
      <c r="P3" s="370" t="s">
        <v>272</v>
      </c>
      <c r="Q3" s="370" t="s">
        <v>273</v>
      </c>
      <c r="R3" s="370" t="s">
        <v>274</v>
      </c>
      <c r="S3" s="370" t="s">
        <v>275</v>
      </c>
      <c r="T3" s="370" t="s">
        <v>276</v>
      </c>
      <c r="U3" s="370" t="s">
        <v>277</v>
      </c>
      <c r="V3" s="370" t="s">
        <v>278</v>
      </c>
      <c r="W3" s="370" t="s">
        <v>279</v>
      </c>
      <c r="X3" s="370" t="s">
        <v>280</v>
      </c>
      <c r="Y3" s="370" t="s">
        <v>281</v>
      </c>
      <c r="Z3" s="370" t="s">
        <v>282</v>
      </c>
      <c r="AA3" s="370" t="s">
        <v>283</v>
      </c>
      <c r="AB3" s="370" t="s">
        <v>284</v>
      </c>
      <c r="AC3" s="370" t="s">
        <v>285</v>
      </c>
      <c r="AD3" s="370" t="s">
        <v>286</v>
      </c>
      <c r="AE3" s="370" t="s">
        <v>287</v>
      </c>
      <c r="AF3" s="370" t="s">
        <v>288</v>
      </c>
      <c r="AG3" s="370" t="s">
        <v>289</v>
      </c>
      <c r="AH3" s="370" t="s">
        <v>290</v>
      </c>
      <c r="AI3" s="370" t="s">
        <v>291</v>
      </c>
      <c r="AJ3" s="370" t="s">
        <v>292</v>
      </c>
      <c r="AK3" s="370" t="s">
        <v>293</v>
      </c>
      <c r="AL3" s="370" t="s">
        <v>294</v>
      </c>
      <c r="AM3" s="370" t="s">
        <v>295</v>
      </c>
      <c r="AN3" s="370" t="s">
        <v>296</v>
      </c>
      <c r="AO3" s="370" t="s">
        <v>297</v>
      </c>
      <c r="AP3" s="370" t="s">
        <v>298</v>
      </c>
      <c r="AQ3" s="370" t="s">
        <v>299</v>
      </c>
      <c r="AR3" s="370" t="s">
        <v>300</v>
      </c>
      <c r="AS3" s="370" t="s">
        <v>301</v>
      </c>
      <c r="AT3" s="370" t="s">
        <v>302</v>
      </c>
      <c r="AU3" s="370" t="s">
        <v>303</v>
      </c>
      <c r="AV3" s="370" t="s">
        <v>304</v>
      </c>
      <c r="AW3" s="370" t="s">
        <v>305</v>
      </c>
      <c r="AX3" s="370" t="s">
        <v>306</v>
      </c>
      <c r="AY3" s="370" t="s">
        <v>307</v>
      </c>
      <c r="AZ3" s="370" t="s">
        <v>308</v>
      </c>
      <c r="BA3" s="370" t="s">
        <v>309</v>
      </c>
      <c r="BB3" s="370" t="s">
        <v>310</v>
      </c>
      <c r="BC3" s="370" t="s">
        <v>311</v>
      </c>
      <c r="BD3" s="370" t="s">
        <v>312</v>
      </c>
      <c r="BE3" s="370" t="s">
        <v>313</v>
      </c>
      <c r="BF3" s="370" t="s">
        <v>314</v>
      </c>
      <c r="BG3" s="370" t="s">
        <v>315</v>
      </c>
      <c r="BH3" s="370" t="s">
        <v>316</v>
      </c>
      <c r="BI3" s="370" t="s">
        <v>317</v>
      </c>
      <c r="BJ3" s="370" t="s">
        <v>318</v>
      </c>
      <c r="BK3" s="370" t="s">
        <v>319</v>
      </c>
      <c r="BL3" s="370" t="s">
        <v>320</v>
      </c>
      <c r="BM3" s="370" t="s">
        <v>321</v>
      </c>
      <c r="BN3" s="370" t="s">
        <v>322</v>
      </c>
      <c r="BO3" s="370" t="s">
        <v>323</v>
      </c>
      <c r="BP3" s="370" t="s">
        <v>324</v>
      </c>
      <c r="BQ3" s="370" t="s">
        <v>325</v>
      </c>
      <c r="BR3" s="370" t="s">
        <v>326</v>
      </c>
      <c r="BS3" s="370" t="s">
        <v>327</v>
      </c>
      <c r="BT3" s="370" t="s">
        <v>328</v>
      </c>
      <c r="BU3" s="370" t="s">
        <v>329</v>
      </c>
      <c r="BV3" s="370" t="s">
        <v>330</v>
      </c>
      <c r="BW3" s="370" t="s">
        <v>331</v>
      </c>
      <c r="BX3" s="370" t="s">
        <v>332</v>
      </c>
      <c r="BY3" s="370" t="s">
        <v>333</v>
      </c>
      <c r="BZ3" s="370" t="s">
        <v>334</v>
      </c>
      <c r="CA3" s="370" t="s">
        <v>335</v>
      </c>
      <c r="CB3" s="370" t="s">
        <v>336</v>
      </c>
      <c r="CC3" s="370" t="s">
        <v>337</v>
      </c>
      <c r="CD3" s="370" t="s">
        <v>338</v>
      </c>
      <c r="CE3" s="370" t="s">
        <v>339</v>
      </c>
      <c r="CF3" s="370" t="s">
        <v>340</v>
      </c>
      <c r="CG3" s="370" t="s">
        <v>341</v>
      </c>
      <c r="CH3" s="370" t="s">
        <v>342</v>
      </c>
      <c r="CI3" s="370" t="s">
        <v>343</v>
      </c>
      <c r="CJ3" s="370" t="s">
        <v>344</v>
      </c>
      <c r="CK3" s="370" t="s">
        <v>345</v>
      </c>
      <c r="CL3" s="370" t="s">
        <v>346</v>
      </c>
      <c r="CM3" s="370" t="s">
        <v>347</v>
      </c>
      <c r="CN3" s="370" t="s">
        <v>348</v>
      </c>
      <c r="CO3" s="370" t="s">
        <v>349</v>
      </c>
      <c r="CP3" s="370" t="s">
        <v>350</v>
      </c>
      <c r="CQ3" s="370" t="s">
        <v>351</v>
      </c>
      <c r="CR3" s="370" t="s">
        <v>352</v>
      </c>
      <c r="CS3" s="370" t="s">
        <v>353</v>
      </c>
      <c r="CT3" s="370" t="s">
        <v>354</v>
      </c>
      <c r="CU3" s="370" t="s">
        <v>355</v>
      </c>
      <c r="CV3" s="370" t="s">
        <v>356</v>
      </c>
      <c r="CW3" s="370" t="s">
        <v>357</v>
      </c>
      <c r="CX3" s="370" t="s">
        <v>358</v>
      </c>
      <c r="CY3" s="370" t="s">
        <v>359</v>
      </c>
      <c r="CZ3" s="370" t="s">
        <v>360</v>
      </c>
      <c r="DA3" s="370" t="s">
        <v>361</v>
      </c>
      <c r="DB3" s="370" t="s">
        <v>362</v>
      </c>
      <c r="DC3" s="370" t="s">
        <v>683</v>
      </c>
      <c r="DD3" s="370" t="s">
        <v>363</v>
      </c>
      <c r="DE3" s="370" t="s">
        <v>364</v>
      </c>
      <c r="DF3" s="371" t="s">
        <v>365</v>
      </c>
      <c r="DG3" s="478"/>
      <c r="DH3" s="478"/>
    </row>
    <row r="4" spans="1:112" s="377" customFormat="1" ht="66">
      <c r="A4" s="372"/>
      <c r="B4" s="373"/>
      <c r="C4" s="374" t="s">
        <v>497</v>
      </c>
      <c r="D4" s="375" t="s">
        <v>498</v>
      </c>
      <c r="E4" s="375" t="s">
        <v>499</v>
      </c>
      <c r="F4" s="375" t="s">
        <v>500</v>
      </c>
      <c r="G4" s="375" t="s">
        <v>501</v>
      </c>
      <c r="H4" s="375" t="s">
        <v>502</v>
      </c>
      <c r="I4" s="375" t="s">
        <v>503</v>
      </c>
      <c r="J4" s="375" t="s">
        <v>504</v>
      </c>
      <c r="K4" s="375" t="s">
        <v>505</v>
      </c>
      <c r="L4" s="375" t="s">
        <v>506</v>
      </c>
      <c r="M4" s="375" t="s">
        <v>8</v>
      </c>
      <c r="N4" s="375" t="s">
        <v>507</v>
      </c>
      <c r="O4" s="375" t="s">
        <v>508</v>
      </c>
      <c r="P4" s="375" t="s">
        <v>509</v>
      </c>
      <c r="Q4" s="375" t="s">
        <v>510</v>
      </c>
      <c r="R4" s="375" t="s">
        <v>511</v>
      </c>
      <c r="S4" s="375" t="s">
        <v>512</v>
      </c>
      <c r="T4" s="375" t="s">
        <v>513</v>
      </c>
      <c r="U4" s="375" t="s">
        <v>514</v>
      </c>
      <c r="V4" s="375" t="s">
        <v>515</v>
      </c>
      <c r="W4" s="375" t="s">
        <v>516</v>
      </c>
      <c r="X4" s="375" t="s">
        <v>517</v>
      </c>
      <c r="Y4" s="375" t="s">
        <v>518</v>
      </c>
      <c r="Z4" s="375" t="s">
        <v>519</v>
      </c>
      <c r="AA4" s="375" t="s">
        <v>520</v>
      </c>
      <c r="AB4" s="375" t="s">
        <v>521</v>
      </c>
      <c r="AC4" s="375" t="s">
        <v>522</v>
      </c>
      <c r="AD4" s="375" t="s">
        <v>523</v>
      </c>
      <c r="AE4" s="375" t="s">
        <v>524</v>
      </c>
      <c r="AF4" s="375" t="s">
        <v>525</v>
      </c>
      <c r="AG4" s="375" t="s">
        <v>526</v>
      </c>
      <c r="AH4" s="375" t="s">
        <v>527</v>
      </c>
      <c r="AI4" s="375" t="s">
        <v>528</v>
      </c>
      <c r="AJ4" s="375" t="s">
        <v>529</v>
      </c>
      <c r="AK4" s="375" t="s">
        <v>530</v>
      </c>
      <c r="AL4" s="375" t="s">
        <v>531</v>
      </c>
      <c r="AM4" s="375" t="s">
        <v>532</v>
      </c>
      <c r="AN4" s="375" t="s">
        <v>533</v>
      </c>
      <c r="AO4" s="375" t="s">
        <v>534</v>
      </c>
      <c r="AP4" s="375" t="s">
        <v>535</v>
      </c>
      <c r="AQ4" s="375" t="s">
        <v>536</v>
      </c>
      <c r="AR4" s="375" t="s">
        <v>537</v>
      </c>
      <c r="AS4" s="375" t="s">
        <v>538</v>
      </c>
      <c r="AT4" s="375" t="s">
        <v>539</v>
      </c>
      <c r="AU4" s="375" t="s">
        <v>540</v>
      </c>
      <c r="AV4" s="375" t="s">
        <v>541</v>
      </c>
      <c r="AW4" s="375" t="s">
        <v>542</v>
      </c>
      <c r="AX4" s="375" t="s">
        <v>543</v>
      </c>
      <c r="AY4" s="375" t="s">
        <v>544</v>
      </c>
      <c r="AZ4" s="375" t="s">
        <v>545</v>
      </c>
      <c r="BA4" s="375" t="s">
        <v>546</v>
      </c>
      <c r="BB4" s="375" t="s">
        <v>547</v>
      </c>
      <c r="BC4" s="375" t="s">
        <v>548</v>
      </c>
      <c r="BD4" s="375" t="s">
        <v>549</v>
      </c>
      <c r="BE4" s="375" t="s">
        <v>550</v>
      </c>
      <c r="BF4" s="375" t="s">
        <v>551</v>
      </c>
      <c r="BG4" s="375" t="s">
        <v>552</v>
      </c>
      <c r="BH4" s="375" t="s">
        <v>553</v>
      </c>
      <c r="BI4" s="375" t="s">
        <v>554</v>
      </c>
      <c r="BJ4" s="375" t="s">
        <v>555</v>
      </c>
      <c r="BK4" s="375" t="s">
        <v>556</v>
      </c>
      <c r="BL4" s="375" t="s">
        <v>557</v>
      </c>
      <c r="BM4" s="375" t="s">
        <v>558</v>
      </c>
      <c r="BN4" s="375" t="s">
        <v>559</v>
      </c>
      <c r="BO4" s="375" t="s">
        <v>560</v>
      </c>
      <c r="BP4" s="375" t="s">
        <v>704</v>
      </c>
      <c r="BQ4" s="375" t="s">
        <v>561</v>
      </c>
      <c r="BR4" s="375" t="s">
        <v>562</v>
      </c>
      <c r="BS4" s="375" t="s">
        <v>563</v>
      </c>
      <c r="BT4" s="375" t="s">
        <v>564</v>
      </c>
      <c r="BU4" s="375" t="s">
        <v>565</v>
      </c>
      <c r="BV4" s="375" t="s">
        <v>566</v>
      </c>
      <c r="BW4" s="375" t="s">
        <v>567</v>
      </c>
      <c r="BX4" s="375" t="s">
        <v>568</v>
      </c>
      <c r="BY4" s="375" t="s">
        <v>569</v>
      </c>
      <c r="BZ4" s="375" t="s">
        <v>570</v>
      </c>
      <c r="CA4" s="375" t="s">
        <v>571</v>
      </c>
      <c r="CB4" s="375" t="s">
        <v>572</v>
      </c>
      <c r="CC4" s="375" t="s">
        <v>573</v>
      </c>
      <c r="CD4" s="375" t="s">
        <v>574</v>
      </c>
      <c r="CE4" s="375" t="s">
        <v>575</v>
      </c>
      <c r="CF4" s="375" t="s">
        <v>576</v>
      </c>
      <c r="CG4" s="375" t="s">
        <v>577</v>
      </c>
      <c r="CH4" s="375" t="s">
        <v>578</v>
      </c>
      <c r="CI4" s="375" t="s">
        <v>579</v>
      </c>
      <c r="CJ4" s="375" t="s">
        <v>580</v>
      </c>
      <c r="CK4" s="375" t="s">
        <v>581</v>
      </c>
      <c r="CL4" s="375" t="s">
        <v>582</v>
      </c>
      <c r="CM4" s="375" t="s">
        <v>583</v>
      </c>
      <c r="CN4" s="375" t="s">
        <v>584</v>
      </c>
      <c r="CO4" s="375" t="s">
        <v>585</v>
      </c>
      <c r="CP4" s="375" t="s">
        <v>586</v>
      </c>
      <c r="CQ4" s="375" t="s">
        <v>587</v>
      </c>
      <c r="CR4" s="375" t="s">
        <v>588</v>
      </c>
      <c r="CS4" s="375" t="s">
        <v>589</v>
      </c>
      <c r="CT4" s="375" t="s">
        <v>601</v>
      </c>
      <c r="CU4" s="375" t="s">
        <v>590</v>
      </c>
      <c r="CV4" s="375" t="s">
        <v>591</v>
      </c>
      <c r="CW4" s="375" t="s">
        <v>592</v>
      </c>
      <c r="CX4" s="375" t="s">
        <v>593</v>
      </c>
      <c r="CY4" s="375" t="s">
        <v>594</v>
      </c>
      <c r="CZ4" s="375" t="s">
        <v>595</v>
      </c>
      <c r="DA4" s="375" t="s">
        <v>596</v>
      </c>
      <c r="DB4" s="375" t="s">
        <v>597</v>
      </c>
      <c r="DC4" s="375" t="s">
        <v>684</v>
      </c>
      <c r="DD4" s="375" t="s">
        <v>598</v>
      </c>
      <c r="DE4" s="375" t="s">
        <v>599</v>
      </c>
      <c r="DF4" s="376" t="s">
        <v>600</v>
      </c>
      <c r="DG4" s="479" t="s">
        <v>404</v>
      </c>
      <c r="DH4" s="479" t="s">
        <v>405</v>
      </c>
    </row>
    <row r="5" spans="1:112" s="381" customFormat="1">
      <c r="A5" s="293" t="s">
        <v>259</v>
      </c>
      <c r="B5" s="294" t="s">
        <v>497</v>
      </c>
      <c r="C5" s="378">
        <v>1.0192606850204993</v>
      </c>
      <c r="D5" s="379">
        <v>3.668320502285901E-2</v>
      </c>
      <c r="E5" s="379">
        <v>7.0573257875017736E-3</v>
      </c>
      <c r="F5" s="379">
        <v>6.7196270125171502E-4</v>
      </c>
      <c r="G5" s="379">
        <v>1.3519608573324883E-3</v>
      </c>
      <c r="H5" s="379">
        <v>0</v>
      </c>
      <c r="I5" s="379">
        <v>3.0993540363240833E-5</v>
      </c>
      <c r="J5" s="379">
        <v>4.6061690486283245E-2</v>
      </c>
      <c r="K5" s="379">
        <v>1.3644827928257377E-2</v>
      </c>
      <c r="L5" s="379">
        <v>8.9094101720032182E-2</v>
      </c>
      <c r="M5" s="379">
        <v>0</v>
      </c>
      <c r="N5" s="379">
        <v>1.5715582262840685E-2</v>
      </c>
      <c r="O5" s="379">
        <v>2.5749601618257154E-3</v>
      </c>
      <c r="P5" s="379">
        <v>1.4081149631190115E-4</v>
      </c>
      <c r="Q5" s="379">
        <v>5.6812479275781691E-5</v>
      </c>
      <c r="R5" s="379">
        <v>3.2407490979076744E-3</v>
      </c>
      <c r="S5" s="379">
        <v>5.5313818790288087E-4</v>
      </c>
      <c r="T5" s="379">
        <v>2.0173450591696833E-4</v>
      </c>
      <c r="U5" s="379">
        <v>8.3642958220945458E-6</v>
      </c>
      <c r="V5" s="379">
        <v>2.7199659660303383E-5</v>
      </c>
      <c r="W5" s="379">
        <v>3.0937477450161529E-6</v>
      </c>
      <c r="X5" s="379">
        <v>1.465498672315459E-4</v>
      </c>
      <c r="Y5" s="379">
        <v>1.4025451168022835E-5</v>
      </c>
      <c r="Z5" s="379">
        <v>4.4087728220179484E-5</v>
      </c>
      <c r="AA5" s="379">
        <v>2.0417856898061865E-3</v>
      </c>
      <c r="AB5" s="379">
        <v>8.4226527603239966E-4</v>
      </c>
      <c r="AC5" s="379">
        <v>1.3070160663915977E-6</v>
      </c>
      <c r="AD5" s="379">
        <v>1.5082065421231929E-5</v>
      </c>
      <c r="AE5" s="379">
        <v>1.766570424469535E-5</v>
      </c>
      <c r="AF5" s="379">
        <v>1.1369006435140184E-2</v>
      </c>
      <c r="AG5" s="379">
        <v>3.9108216730145926E-4</v>
      </c>
      <c r="AH5" s="379">
        <v>4.6418789766923627E-5</v>
      </c>
      <c r="AI5" s="379">
        <v>3.3609663202640079E-5</v>
      </c>
      <c r="AJ5" s="379">
        <v>7.8181535182319945E-5</v>
      </c>
      <c r="AK5" s="379">
        <v>4.1646063794822919E-4</v>
      </c>
      <c r="AL5" s="379">
        <v>1.0883690559097478E-5</v>
      </c>
      <c r="AM5" s="379">
        <v>7.9286168286999366E-6</v>
      </c>
      <c r="AN5" s="379">
        <v>1.7138354801145784E-5</v>
      </c>
      <c r="AO5" s="379">
        <v>8.2411689109516941E-6</v>
      </c>
      <c r="AP5" s="379">
        <v>1.018071613821665E-5</v>
      </c>
      <c r="AQ5" s="379">
        <v>1.3005843295623241E-5</v>
      </c>
      <c r="AR5" s="379">
        <v>1.7695990865147791E-5</v>
      </c>
      <c r="AS5" s="379">
        <v>1.291223193968633E-5</v>
      </c>
      <c r="AT5" s="379">
        <v>2.8783819511896792E-5</v>
      </c>
      <c r="AU5" s="379">
        <v>2.5957611108638772E-5</v>
      </c>
      <c r="AV5" s="379">
        <v>3.2977866947676665E-5</v>
      </c>
      <c r="AW5" s="379">
        <v>2.1991610140456422E-5</v>
      </c>
      <c r="AX5" s="379">
        <v>2.2895307827636428E-5</v>
      </c>
      <c r="AY5" s="379">
        <v>3.3213056355361602E-5</v>
      </c>
      <c r="AZ5" s="379">
        <v>4.7328938387428686E-5</v>
      </c>
      <c r="BA5" s="379">
        <v>1.1499797786142635E-5</v>
      </c>
      <c r="BB5" s="379">
        <v>2.4163911533352663E-5</v>
      </c>
      <c r="BC5" s="379">
        <v>2.7246945140139861E-5</v>
      </c>
      <c r="BD5" s="379">
        <v>1.433042987312397E-5</v>
      </c>
      <c r="BE5" s="379">
        <v>0</v>
      </c>
      <c r="BF5" s="379">
        <v>4.7092858661011972E-5</v>
      </c>
      <c r="BG5" s="379">
        <v>4.5164441863853452E-5</v>
      </c>
      <c r="BH5" s="379">
        <v>2.2022285175751574E-5</v>
      </c>
      <c r="BI5" s="379">
        <v>1.299490874044969E-5</v>
      </c>
      <c r="BJ5" s="379">
        <v>3.0805071128078053E-3</v>
      </c>
      <c r="BK5" s="379">
        <v>2.6426474005922868E-5</v>
      </c>
      <c r="BL5" s="379">
        <v>4.3347845024169093E-4</v>
      </c>
      <c r="BM5" s="379">
        <v>5.0960683669226889E-5</v>
      </c>
      <c r="BN5" s="379">
        <v>9.7427326203391291E-4</v>
      </c>
      <c r="BO5" s="379">
        <v>1.149614030374631E-3</v>
      </c>
      <c r="BP5" s="379">
        <v>1.0713062232736694E-5</v>
      </c>
      <c r="BQ5" s="379">
        <v>1.6044987050856547E-5</v>
      </c>
      <c r="BR5" s="379">
        <v>2.8433279858258096E-5</v>
      </c>
      <c r="BS5" s="379">
        <v>4.0405359228314138E-5</v>
      </c>
      <c r="BT5" s="379">
        <v>1.2287041774079451E-4</v>
      </c>
      <c r="BU5" s="379">
        <v>1.5499092888136011E-5</v>
      </c>
      <c r="BV5" s="379">
        <v>9.712760123344672E-6</v>
      </c>
      <c r="BW5" s="379">
        <v>7.9525419821222028E-6</v>
      </c>
      <c r="BX5" s="379">
        <v>9.1051297332345549E-6</v>
      </c>
      <c r="BY5" s="379">
        <v>2.1955429712789974E-5</v>
      </c>
      <c r="BZ5" s="379">
        <v>1.4093617791264415E-5</v>
      </c>
      <c r="CA5" s="379">
        <v>5.1152026237815232E-5</v>
      </c>
      <c r="CB5" s="379">
        <v>7.5454572013447527E-5</v>
      </c>
      <c r="CC5" s="379">
        <v>2.6639421298262115E-5</v>
      </c>
      <c r="CD5" s="379">
        <v>2.1796300447089292E-5</v>
      </c>
      <c r="CE5" s="379">
        <v>2.8271087109897743E-5</v>
      </c>
      <c r="CF5" s="379">
        <v>6.2252317190017225E-5</v>
      </c>
      <c r="CG5" s="379">
        <v>8.3183353116152224E-6</v>
      </c>
      <c r="CH5" s="379">
        <v>2.3330894194616635E-5</v>
      </c>
      <c r="CI5" s="379">
        <v>7.6046244246018535E-5</v>
      </c>
      <c r="CJ5" s="379">
        <v>3.0439374237081355E-5</v>
      </c>
      <c r="CK5" s="379">
        <v>2.3631582188290267E-5</v>
      </c>
      <c r="CL5" s="379">
        <v>1.4380652746362357E-4</v>
      </c>
      <c r="CM5" s="379">
        <v>3.3291354163534434E-5</v>
      </c>
      <c r="CN5" s="379">
        <v>1.349084432979012E-3</v>
      </c>
      <c r="CO5" s="379">
        <v>3.9869238837851053E-4</v>
      </c>
      <c r="CP5" s="379">
        <v>6.2727377033672835E-4</v>
      </c>
      <c r="CQ5" s="379">
        <v>5.2175684672204634E-5</v>
      </c>
      <c r="CR5" s="379">
        <v>1.8014911073702729E-3</v>
      </c>
      <c r="CS5" s="379">
        <v>2.6975950398165946E-3</v>
      </c>
      <c r="CT5" s="379">
        <v>1.380267648222882E-3</v>
      </c>
      <c r="CU5" s="379">
        <v>7.8276305154859153E-5</v>
      </c>
      <c r="CV5" s="379">
        <v>6.641263777493417E-5</v>
      </c>
      <c r="CW5" s="379">
        <v>8.5269087799425079E-5</v>
      </c>
      <c r="CX5" s="379">
        <v>2.093026171630553E-5</v>
      </c>
      <c r="CY5" s="379">
        <v>1.1310628516367513E-2</v>
      </c>
      <c r="CZ5" s="379">
        <v>1.3030824733786949E-2</v>
      </c>
      <c r="DA5" s="379">
        <v>1.276598125354765E-4</v>
      </c>
      <c r="DB5" s="379">
        <v>1.9392201600023195E-3</v>
      </c>
      <c r="DC5" s="379">
        <v>1.9446538307070862E-3</v>
      </c>
      <c r="DD5" s="379">
        <v>2.6396915057858329E-3</v>
      </c>
      <c r="DE5" s="379">
        <v>4.7406543426309263E-4</v>
      </c>
      <c r="DF5" s="380">
        <v>2.6183367587509469E-5</v>
      </c>
      <c r="DG5" s="480">
        <v>1.2990192488415462</v>
      </c>
      <c r="DH5" s="480">
        <v>0.97511182223874093</v>
      </c>
    </row>
    <row r="6" spans="1:112" s="381" customFormat="1">
      <c r="A6" s="298" t="s">
        <v>260</v>
      </c>
      <c r="B6" s="299" t="s">
        <v>498</v>
      </c>
      <c r="C6" s="382">
        <v>3.720374598085018E-3</v>
      </c>
      <c r="D6" s="383">
        <v>1.0494782958098818</v>
      </c>
      <c r="E6" s="383">
        <v>1.8370098565542472E-2</v>
      </c>
      <c r="F6" s="383">
        <v>1.8815422900488092E-4</v>
      </c>
      <c r="G6" s="383">
        <v>2.1587313495963469E-4</v>
      </c>
      <c r="H6" s="383">
        <v>0</v>
      </c>
      <c r="I6" s="383">
        <v>9.8489002692464606E-7</v>
      </c>
      <c r="J6" s="383">
        <v>5.1008148366653766E-2</v>
      </c>
      <c r="K6" s="383">
        <v>2.0515610874056842E-3</v>
      </c>
      <c r="L6" s="383">
        <v>9.4113409190873434E-3</v>
      </c>
      <c r="M6" s="383">
        <v>0</v>
      </c>
      <c r="N6" s="383">
        <v>8.8494976966114526E-4</v>
      </c>
      <c r="O6" s="383">
        <v>2.6457168033518214E-4</v>
      </c>
      <c r="P6" s="383">
        <v>2.9045650199662073E-5</v>
      </c>
      <c r="Q6" s="383">
        <v>4.3512112123611685E-6</v>
      </c>
      <c r="R6" s="383">
        <v>8.2295491350289785E-5</v>
      </c>
      <c r="S6" s="383">
        <v>1.8123115015117966E-5</v>
      </c>
      <c r="T6" s="383">
        <v>6.3463035653521766E-6</v>
      </c>
      <c r="U6" s="383">
        <v>4.7341569269754254E-7</v>
      </c>
      <c r="V6" s="383">
        <v>7.571800415504539E-6</v>
      </c>
      <c r="W6" s="383">
        <v>5.4714477862214531E-7</v>
      </c>
      <c r="X6" s="383">
        <v>4.0845219194260479E-5</v>
      </c>
      <c r="Y6" s="383">
        <v>2.0003966396723448E-6</v>
      </c>
      <c r="Z6" s="383">
        <v>3.2206866361215515E-6</v>
      </c>
      <c r="AA6" s="383">
        <v>2.0807266229328991E-4</v>
      </c>
      <c r="AB6" s="383">
        <v>2.5435527131940222E-4</v>
      </c>
      <c r="AC6" s="383">
        <v>7.5281912560855849E-8</v>
      </c>
      <c r="AD6" s="383">
        <v>1.7090241776510037E-6</v>
      </c>
      <c r="AE6" s="383">
        <v>1.1439085131536611E-6</v>
      </c>
      <c r="AF6" s="383">
        <v>4.4762825179634512E-5</v>
      </c>
      <c r="AG6" s="383">
        <v>1.9699562795846746E-5</v>
      </c>
      <c r="AH6" s="383">
        <v>1.0905622155038588E-5</v>
      </c>
      <c r="AI6" s="383">
        <v>1.895170491713118E-6</v>
      </c>
      <c r="AJ6" s="383">
        <v>1.5728836390052976E-5</v>
      </c>
      <c r="AK6" s="383">
        <v>2.5443221490097215E-5</v>
      </c>
      <c r="AL6" s="383">
        <v>4.1137220162123392E-7</v>
      </c>
      <c r="AM6" s="383">
        <v>2.6905385199364925E-7</v>
      </c>
      <c r="AN6" s="383">
        <v>1.0004805866946133E-6</v>
      </c>
      <c r="AO6" s="383">
        <v>2.226287151452059E-7</v>
      </c>
      <c r="AP6" s="383">
        <v>4.1966718311258698E-7</v>
      </c>
      <c r="AQ6" s="383">
        <v>4.9821201133786472E-7</v>
      </c>
      <c r="AR6" s="383">
        <v>9.0379964484321824E-7</v>
      </c>
      <c r="AS6" s="383">
        <v>6.5142765963983417E-7</v>
      </c>
      <c r="AT6" s="383">
        <v>9.3723609131345984E-7</v>
      </c>
      <c r="AU6" s="383">
        <v>7.5250803824141628E-7</v>
      </c>
      <c r="AV6" s="383">
        <v>1.0682221800363123E-6</v>
      </c>
      <c r="AW6" s="383">
        <v>1.2492300224685639E-6</v>
      </c>
      <c r="AX6" s="383">
        <v>1.8975401201224434E-6</v>
      </c>
      <c r="AY6" s="383">
        <v>1.0759262847262039E-6</v>
      </c>
      <c r="AZ6" s="383">
        <v>2.1592441062513284E-6</v>
      </c>
      <c r="BA6" s="383">
        <v>7.4804895891984656E-7</v>
      </c>
      <c r="BB6" s="383">
        <v>1.0439459000308537E-6</v>
      </c>
      <c r="BC6" s="383">
        <v>1.3000455255103747E-6</v>
      </c>
      <c r="BD6" s="383">
        <v>8.4279680631897584E-7</v>
      </c>
      <c r="BE6" s="383">
        <v>0</v>
      </c>
      <c r="BF6" s="383">
        <v>9.610996218381571E-7</v>
      </c>
      <c r="BG6" s="383">
        <v>1.4459276625740806E-6</v>
      </c>
      <c r="BH6" s="383">
        <v>6.0252644381087433E-7</v>
      </c>
      <c r="BI6" s="383">
        <v>4.4164194188958246E-7</v>
      </c>
      <c r="BJ6" s="383">
        <v>5.501542447211871E-5</v>
      </c>
      <c r="BK6" s="383">
        <v>5.85426227678987E-7</v>
      </c>
      <c r="BL6" s="383">
        <v>3.3493128461670845E-6</v>
      </c>
      <c r="BM6" s="383">
        <v>2.0194619992155896E-6</v>
      </c>
      <c r="BN6" s="383">
        <v>4.8343679454556554E-6</v>
      </c>
      <c r="BO6" s="383">
        <v>5.1402762477792022E-6</v>
      </c>
      <c r="BP6" s="383">
        <v>5.150162874385072E-7</v>
      </c>
      <c r="BQ6" s="383">
        <v>7.8459378285401977E-7</v>
      </c>
      <c r="BR6" s="383">
        <v>9.3186246280423599E-7</v>
      </c>
      <c r="BS6" s="383">
        <v>9.5200271649162963E-7</v>
      </c>
      <c r="BT6" s="383">
        <v>1.2713633062062147E-6</v>
      </c>
      <c r="BU6" s="383">
        <v>5.955744221091775E-7</v>
      </c>
      <c r="BV6" s="383">
        <v>4.9300719808725365E-7</v>
      </c>
      <c r="BW6" s="383">
        <v>3.7840991353018827E-7</v>
      </c>
      <c r="BX6" s="383">
        <v>1.4613191243337856E-7</v>
      </c>
      <c r="BY6" s="383">
        <v>1.981445781897584E-6</v>
      </c>
      <c r="BZ6" s="383">
        <v>4.3444810787979972E-7</v>
      </c>
      <c r="CA6" s="383">
        <v>9.4399559180910628E-7</v>
      </c>
      <c r="CB6" s="383">
        <v>3.5950458771998635E-6</v>
      </c>
      <c r="CC6" s="383">
        <v>9.3326082063149482E-7</v>
      </c>
      <c r="CD6" s="383">
        <v>7.9325903631301483E-7</v>
      </c>
      <c r="CE6" s="383">
        <v>1.0905307488771868E-6</v>
      </c>
      <c r="CF6" s="383">
        <v>2.2270916119578083E-6</v>
      </c>
      <c r="CG6" s="383">
        <v>3.9799154036720832E-7</v>
      </c>
      <c r="CH6" s="383">
        <v>2.1127977966654672E-6</v>
      </c>
      <c r="CI6" s="383">
        <v>1.6425125105873903E-6</v>
      </c>
      <c r="CJ6" s="383">
        <v>1.80599128408706E-6</v>
      </c>
      <c r="CK6" s="383">
        <v>2.2981293278066416E-6</v>
      </c>
      <c r="CL6" s="383">
        <v>3.6701822471977044E-6</v>
      </c>
      <c r="CM6" s="383">
        <v>1.2216210392103683E-5</v>
      </c>
      <c r="CN6" s="383">
        <v>2.2920275292616428E-4</v>
      </c>
      <c r="CO6" s="383">
        <v>5.8018507850570334E-4</v>
      </c>
      <c r="CP6" s="383">
        <v>1.2979777176440454E-4</v>
      </c>
      <c r="CQ6" s="383">
        <v>3.2845133374782878E-6</v>
      </c>
      <c r="CR6" s="383">
        <v>4.4112123811980859E-4</v>
      </c>
      <c r="CS6" s="383">
        <v>7.2146709765158099E-4</v>
      </c>
      <c r="CT6" s="383">
        <v>3.0719905505174486E-5</v>
      </c>
      <c r="CU6" s="383">
        <v>1.2323815689194863E-6</v>
      </c>
      <c r="CV6" s="383">
        <v>1.7407128123691291E-6</v>
      </c>
      <c r="CW6" s="383">
        <v>1.1217863187254826E-6</v>
      </c>
      <c r="CX6" s="383">
        <v>9.5129735506374965E-7</v>
      </c>
      <c r="CY6" s="383">
        <v>2.2054249091687725E-3</v>
      </c>
      <c r="CZ6" s="383">
        <v>4.807104437027452E-3</v>
      </c>
      <c r="DA6" s="383">
        <v>2.9278262396837785E-6</v>
      </c>
      <c r="DB6" s="383">
        <v>1.7161714787498166E-5</v>
      </c>
      <c r="DC6" s="383">
        <v>2.7710411893144301E-5</v>
      </c>
      <c r="DD6" s="383">
        <v>1.7735439194676428E-4</v>
      </c>
      <c r="DE6" s="383">
        <v>1.4781996616194457E-5</v>
      </c>
      <c r="DF6" s="384">
        <v>3.5326455525410105E-6</v>
      </c>
      <c r="DG6" s="481">
        <v>1.1459038454471342</v>
      </c>
      <c r="DH6" s="481">
        <v>0.86017538834840901</v>
      </c>
    </row>
    <row r="7" spans="1:112" s="381" customFormat="1">
      <c r="A7" s="298" t="s">
        <v>261</v>
      </c>
      <c r="B7" s="299" t="s">
        <v>499</v>
      </c>
      <c r="C7" s="382">
        <v>8.6417700570747852E-2</v>
      </c>
      <c r="D7" s="383">
        <v>6.72758374500671E-2</v>
      </c>
      <c r="E7" s="383">
        <v>1.001720079821836</v>
      </c>
      <c r="F7" s="383">
        <v>1.3326109160365166E-4</v>
      </c>
      <c r="G7" s="383">
        <v>1.275252483466401E-4</v>
      </c>
      <c r="H7" s="383">
        <v>0</v>
      </c>
      <c r="I7" s="383">
        <v>2.6823390581709852E-6</v>
      </c>
      <c r="J7" s="383">
        <v>7.0141606563810131E-3</v>
      </c>
      <c r="K7" s="383">
        <v>1.2792795714835193E-3</v>
      </c>
      <c r="L7" s="383">
        <v>8.1094788256431682E-3</v>
      </c>
      <c r="M7" s="383">
        <v>0</v>
      </c>
      <c r="N7" s="383">
        <v>1.3830479844223139E-3</v>
      </c>
      <c r="O7" s="383">
        <v>2.3392171902799632E-4</v>
      </c>
      <c r="P7" s="383">
        <v>1.6590855072956677E-5</v>
      </c>
      <c r="Q7" s="383">
        <v>5.1984635060778794E-6</v>
      </c>
      <c r="R7" s="383">
        <v>2.7909590151936652E-4</v>
      </c>
      <c r="S7" s="383">
        <v>4.7889738135654428E-5</v>
      </c>
      <c r="T7" s="383">
        <v>1.7449079400870419E-5</v>
      </c>
      <c r="U7" s="383">
        <v>7.3661685437980831E-7</v>
      </c>
      <c r="V7" s="383">
        <v>2.7910129092753312E-6</v>
      </c>
      <c r="W7" s="383">
        <v>2.9535771990342883E-7</v>
      </c>
      <c r="X7" s="383">
        <v>1.4890662989346062E-5</v>
      </c>
      <c r="Y7" s="383">
        <v>1.3089860011992275E-6</v>
      </c>
      <c r="Z7" s="383">
        <v>3.9257421454987959E-6</v>
      </c>
      <c r="AA7" s="383">
        <v>1.8538077774422177E-4</v>
      </c>
      <c r="AB7" s="383">
        <v>8.6882780843226543E-5</v>
      </c>
      <c r="AC7" s="383">
        <v>1.1514989857826039E-7</v>
      </c>
      <c r="AD7" s="383">
        <v>1.3805957402027305E-6</v>
      </c>
      <c r="AE7" s="383">
        <v>1.5644708365967742E-6</v>
      </c>
      <c r="AF7" s="383">
        <v>9.6411799126763429E-4</v>
      </c>
      <c r="AG7" s="383">
        <v>3.4275351261985318E-5</v>
      </c>
      <c r="AH7" s="383">
        <v>4.5954425465084248E-6</v>
      </c>
      <c r="AI7" s="383">
        <v>2.9587090588558359E-6</v>
      </c>
      <c r="AJ7" s="383">
        <v>7.5939772519344072E-6</v>
      </c>
      <c r="AK7" s="383">
        <v>3.6774423975466298E-5</v>
      </c>
      <c r="AL7" s="383">
        <v>9.4580640949518559E-7</v>
      </c>
      <c r="AM7" s="383">
        <v>6.8726778850396682E-7</v>
      </c>
      <c r="AN7" s="383">
        <v>1.5111937465413155E-6</v>
      </c>
      <c r="AO7" s="383">
        <v>7.1063635293757142E-7</v>
      </c>
      <c r="AP7" s="383">
        <v>8.8686457444975984E-7</v>
      </c>
      <c r="AQ7" s="383">
        <v>1.131163623305234E-6</v>
      </c>
      <c r="AR7" s="383">
        <v>1.5544300171397956E-6</v>
      </c>
      <c r="AS7" s="383">
        <v>1.1323691317814998E-6</v>
      </c>
      <c r="AT7" s="383">
        <v>2.4916961549977752E-6</v>
      </c>
      <c r="AU7" s="383">
        <v>2.2414715825632037E-6</v>
      </c>
      <c r="AV7" s="383">
        <v>2.8552443628306721E-6</v>
      </c>
      <c r="AW7" s="383">
        <v>1.9366716395996859E-6</v>
      </c>
      <c r="AX7" s="383">
        <v>2.053536587922314E-6</v>
      </c>
      <c r="AY7" s="383">
        <v>2.8749311159226392E-6</v>
      </c>
      <c r="AZ7" s="383">
        <v>4.1349243582291263E-6</v>
      </c>
      <c r="BA7" s="383">
        <v>1.0185588277350617E-6</v>
      </c>
      <c r="BB7" s="383">
        <v>2.1078139574403878E-6</v>
      </c>
      <c r="BC7" s="383">
        <v>2.3839538251238829E-6</v>
      </c>
      <c r="BD7" s="383">
        <v>1.2638277062480066E-6</v>
      </c>
      <c r="BE7" s="383">
        <v>0</v>
      </c>
      <c r="BF7" s="383">
        <v>4.0415641083613902E-6</v>
      </c>
      <c r="BG7" s="383">
        <v>3.9082805759345533E-6</v>
      </c>
      <c r="BH7" s="383">
        <v>1.8992375507385806E-6</v>
      </c>
      <c r="BI7" s="383">
        <v>1.1261236167083222E-6</v>
      </c>
      <c r="BJ7" s="383">
        <v>2.6390206502675974E-4</v>
      </c>
      <c r="BK7" s="383">
        <v>2.2708315976203403E-6</v>
      </c>
      <c r="BL7" s="383">
        <v>3.6912087575891622E-5</v>
      </c>
      <c r="BM7" s="383">
        <v>4.4499860267639217E-6</v>
      </c>
      <c r="BN7" s="383">
        <v>8.2689611030317415E-5</v>
      </c>
      <c r="BO7" s="383">
        <v>9.7532298851093599E-5</v>
      </c>
      <c r="BP7" s="383">
        <v>9.3805472392627324E-7</v>
      </c>
      <c r="BQ7" s="383">
        <v>1.4055837630240392E-6</v>
      </c>
      <c r="BR7" s="383">
        <v>2.4622702667083131E-6</v>
      </c>
      <c r="BS7" s="383">
        <v>3.4753529287544562E-6</v>
      </c>
      <c r="BT7" s="383">
        <v>1.0468650595931374E-5</v>
      </c>
      <c r="BU7" s="383">
        <v>1.3473964088404057E-6</v>
      </c>
      <c r="BV7" s="383">
        <v>8.5166775313976028E-7</v>
      </c>
      <c r="BW7" s="383">
        <v>6.9593712468068253E-7</v>
      </c>
      <c r="BX7" s="383">
        <v>7.7904487678170863E-7</v>
      </c>
      <c r="BY7" s="383">
        <v>1.9781932124081711E-6</v>
      </c>
      <c r="BZ7" s="383">
        <v>1.2188166136179202E-6</v>
      </c>
      <c r="CA7" s="383">
        <v>4.3856251870513437E-6</v>
      </c>
      <c r="CB7" s="383">
        <v>6.603054984759712E-6</v>
      </c>
      <c r="CC7" s="383">
        <v>2.3151148360582112E-6</v>
      </c>
      <c r="CD7" s="383">
        <v>1.8925136550658854E-6</v>
      </c>
      <c r="CE7" s="383">
        <v>2.4585909930490935E-6</v>
      </c>
      <c r="CF7" s="383">
        <v>5.4160171729164493E-6</v>
      </c>
      <c r="CG7" s="383">
        <v>7.27923807930525E-7</v>
      </c>
      <c r="CH7" s="383">
        <v>2.1025253965822424E-6</v>
      </c>
      <c r="CI7" s="383">
        <v>6.5317849509261269E-6</v>
      </c>
      <c r="CJ7" s="383">
        <v>2.6848170948086933E-6</v>
      </c>
      <c r="CK7" s="383">
        <v>2.1392487214202239E-6</v>
      </c>
      <c r="CL7" s="383">
        <v>1.2385871254223983E-5</v>
      </c>
      <c r="CM7" s="383">
        <v>3.5627155943956874E-6</v>
      </c>
      <c r="CN7" s="383">
        <v>1.281018525802151E-4</v>
      </c>
      <c r="CO7" s="383">
        <v>6.9195650725374576E-5</v>
      </c>
      <c r="CP7" s="383">
        <v>6.0981842100729362E-5</v>
      </c>
      <c r="CQ7" s="383">
        <v>4.613742203304523E-6</v>
      </c>
      <c r="CR7" s="383">
        <v>1.7931827375738038E-4</v>
      </c>
      <c r="CS7" s="383">
        <v>2.7224229973004245E-4</v>
      </c>
      <c r="CT7" s="383">
        <v>1.185968857340831E-4</v>
      </c>
      <c r="CU7" s="383">
        <v>6.6949327222133743E-6</v>
      </c>
      <c r="CV7" s="383">
        <v>5.7229005230812798E-6</v>
      </c>
      <c r="CW7" s="383">
        <v>7.2794660062032405E-6</v>
      </c>
      <c r="CX7" s="383">
        <v>1.8285600976291135E-6</v>
      </c>
      <c r="CY7" s="383">
        <v>1.0913926073021823E-3</v>
      </c>
      <c r="CZ7" s="383">
        <v>1.3959880467829754E-3</v>
      </c>
      <c r="DA7" s="383">
        <v>1.0975089858655348E-5</v>
      </c>
      <c r="DB7" s="383">
        <v>1.6503381851433796E-4</v>
      </c>
      <c r="DC7" s="383">
        <v>1.661375558391893E-4</v>
      </c>
      <c r="DD7" s="383">
        <v>2.340690912517262E-4</v>
      </c>
      <c r="DE7" s="383">
        <v>4.0995237732807069E-5</v>
      </c>
      <c r="DF7" s="384">
        <v>2.4308394053268482E-6</v>
      </c>
      <c r="DG7" s="481">
        <v>1.1799858672778032</v>
      </c>
      <c r="DH7" s="481">
        <v>0.88575913735176037</v>
      </c>
    </row>
    <row r="8" spans="1:112" s="381" customFormat="1">
      <c r="A8" s="298" t="s">
        <v>262</v>
      </c>
      <c r="B8" s="299" t="s">
        <v>500</v>
      </c>
      <c r="C8" s="382">
        <v>1.1967131127095466E-3</v>
      </c>
      <c r="D8" s="383">
        <v>2.3160668697208141E-4</v>
      </c>
      <c r="E8" s="383">
        <v>2.7015586255673776E-5</v>
      </c>
      <c r="F8" s="383">
        <v>1.1599747252600896</v>
      </c>
      <c r="G8" s="383">
        <v>2.1921345482467845E-5</v>
      </c>
      <c r="H8" s="383">
        <v>0</v>
      </c>
      <c r="I8" s="383">
        <v>2.2448872143961372E-5</v>
      </c>
      <c r="J8" s="383">
        <v>9.9120473908530194E-4</v>
      </c>
      <c r="K8" s="383">
        <v>6.9917351174220713E-5</v>
      </c>
      <c r="L8" s="383">
        <v>1.1903176360062084E-3</v>
      </c>
      <c r="M8" s="383">
        <v>0</v>
      </c>
      <c r="N8" s="383">
        <v>4.8445695614718009E-5</v>
      </c>
      <c r="O8" s="383">
        <v>2.3148669857934071E-5</v>
      </c>
      <c r="P8" s="383">
        <v>5.1940312685995166E-2</v>
      </c>
      <c r="Q8" s="383">
        <v>2.2910554699289523E-3</v>
      </c>
      <c r="R8" s="383">
        <v>3.8048406314399546E-4</v>
      </c>
      <c r="S8" s="383">
        <v>1.3192599488009261E-4</v>
      </c>
      <c r="T8" s="383">
        <v>3.6722904096648775E-5</v>
      </c>
      <c r="U8" s="383">
        <v>6.636112848970382E-6</v>
      </c>
      <c r="V8" s="383">
        <v>4.9961919573158857E-4</v>
      </c>
      <c r="W8" s="383">
        <v>5.1628059034092387E-6</v>
      </c>
      <c r="X8" s="383">
        <v>1.0364843338308749E-5</v>
      </c>
      <c r="Y8" s="383">
        <v>1.1663749366600758E-5</v>
      </c>
      <c r="Z8" s="383">
        <v>1.2170761879834683E-5</v>
      </c>
      <c r="AA8" s="383">
        <v>2.0892721931167441E-5</v>
      </c>
      <c r="AB8" s="383">
        <v>1.8976491923542143E-3</v>
      </c>
      <c r="AC8" s="383">
        <v>4.1785437990053203E-7</v>
      </c>
      <c r="AD8" s="383">
        <v>1.3054768050427325E-5</v>
      </c>
      <c r="AE8" s="383">
        <v>1.2247045178135369E-5</v>
      </c>
      <c r="AF8" s="383">
        <v>2.5041255755162216E-5</v>
      </c>
      <c r="AG8" s="383">
        <v>5.1716726537058391E-6</v>
      </c>
      <c r="AH8" s="383">
        <v>5.9717060425024872E-5</v>
      </c>
      <c r="AI8" s="383">
        <v>1.3245193843386397E-5</v>
      </c>
      <c r="AJ8" s="383">
        <v>3.7591212004893564E-4</v>
      </c>
      <c r="AK8" s="383">
        <v>3.7646418008069637E-5</v>
      </c>
      <c r="AL8" s="383">
        <v>5.5605990728027812E-6</v>
      </c>
      <c r="AM8" s="383">
        <v>6.4388269039681467E-6</v>
      </c>
      <c r="AN8" s="383">
        <v>1.3796021790117531E-5</v>
      </c>
      <c r="AO8" s="383">
        <v>2.4646843712412952E-6</v>
      </c>
      <c r="AP8" s="383">
        <v>5.4795236328610522E-6</v>
      </c>
      <c r="AQ8" s="383">
        <v>1.6186808289236396E-5</v>
      </c>
      <c r="AR8" s="383">
        <v>4.9410522493192487E-5</v>
      </c>
      <c r="AS8" s="383">
        <v>1.1766148681666556E-5</v>
      </c>
      <c r="AT8" s="383">
        <v>6.8751367190995886E-6</v>
      </c>
      <c r="AU8" s="383">
        <v>7.9372714737109397E-6</v>
      </c>
      <c r="AV8" s="383">
        <v>2.2666700299025596E-5</v>
      </c>
      <c r="AW8" s="383">
        <v>1.1457271972121006E-5</v>
      </c>
      <c r="AX8" s="383">
        <v>2.581822626238867E-5</v>
      </c>
      <c r="AY8" s="383">
        <v>1.0656873446138768E-5</v>
      </c>
      <c r="AZ8" s="383">
        <v>1.22830568546222E-5</v>
      </c>
      <c r="BA8" s="383">
        <v>6.7448304212888885E-6</v>
      </c>
      <c r="BB8" s="383">
        <v>1.149640463911078E-5</v>
      </c>
      <c r="BC8" s="383">
        <v>7.4605782961229945E-6</v>
      </c>
      <c r="BD8" s="383">
        <v>8.7619483351020476E-6</v>
      </c>
      <c r="BE8" s="383">
        <v>0</v>
      </c>
      <c r="BF8" s="383">
        <v>9.916392166143729E-6</v>
      </c>
      <c r="BG8" s="383">
        <v>1.241239856364885E-5</v>
      </c>
      <c r="BH8" s="383">
        <v>2.8258729417160265E-6</v>
      </c>
      <c r="BI8" s="383">
        <v>4.4644517385967468E-6</v>
      </c>
      <c r="BJ8" s="383">
        <v>8.1967011997087003E-4</v>
      </c>
      <c r="BK8" s="383">
        <v>6.6702118612607462E-6</v>
      </c>
      <c r="BL8" s="383">
        <v>9.2403322696651817E-4</v>
      </c>
      <c r="BM8" s="383">
        <v>3.0710235938530181E-4</v>
      </c>
      <c r="BN8" s="383">
        <v>1.4397216366975632E-4</v>
      </c>
      <c r="BO8" s="383">
        <v>8.8885026286216381E-5</v>
      </c>
      <c r="BP8" s="383">
        <v>1.1620551332164366E-5</v>
      </c>
      <c r="BQ8" s="383">
        <v>1.4651192258494004E-5</v>
      </c>
      <c r="BR8" s="383">
        <v>1.6608046546006894E-5</v>
      </c>
      <c r="BS8" s="383">
        <v>7.2293228004896055E-6</v>
      </c>
      <c r="BT8" s="383">
        <v>1.4485753911972637E-5</v>
      </c>
      <c r="BU8" s="383">
        <v>6.298933644559032E-6</v>
      </c>
      <c r="BV8" s="383">
        <v>3.5071306975880591E-6</v>
      </c>
      <c r="BW8" s="383">
        <v>5.7108869529549042E-6</v>
      </c>
      <c r="BX8" s="383">
        <v>2.9722803436619065E-6</v>
      </c>
      <c r="BY8" s="383">
        <v>8.0144136847660896E-6</v>
      </c>
      <c r="BZ8" s="383">
        <v>8.4745920056512648E-6</v>
      </c>
      <c r="CA8" s="383">
        <v>4.3106903803070433E-5</v>
      </c>
      <c r="CB8" s="383">
        <v>4.7832654983421394E-5</v>
      </c>
      <c r="CC8" s="383">
        <v>9.6108265644599954E-5</v>
      </c>
      <c r="CD8" s="383">
        <v>1.573649011767742E-5</v>
      </c>
      <c r="CE8" s="383">
        <v>2.2568848052590708E-5</v>
      </c>
      <c r="CF8" s="383">
        <v>2.8027580225105142E-4</v>
      </c>
      <c r="CG8" s="383">
        <v>3.1615746636681375E-6</v>
      </c>
      <c r="CH8" s="383">
        <v>7.8176928378025051E-6</v>
      </c>
      <c r="CI8" s="383">
        <v>1.3738548598961638E-5</v>
      </c>
      <c r="CJ8" s="383">
        <v>6.9098489004652382E-6</v>
      </c>
      <c r="CK8" s="383">
        <v>7.1746957004906449E-6</v>
      </c>
      <c r="CL8" s="383">
        <v>1.7157580593664741E-5</v>
      </c>
      <c r="CM8" s="383">
        <v>9.831321312168488E-6</v>
      </c>
      <c r="CN8" s="383">
        <v>1.0686408952057184E-4</v>
      </c>
      <c r="CO8" s="383">
        <v>7.6942598977474631E-5</v>
      </c>
      <c r="CP8" s="383">
        <v>3.1441222414413024E-5</v>
      </c>
      <c r="CQ8" s="383">
        <v>1.5172194610117527E-5</v>
      </c>
      <c r="CR8" s="383">
        <v>1.3913232234243037E-4</v>
      </c>
      <c r="CS8" s="383">
        <v>2.3770743222462556E-4</v>
      </c>
      <c r="CT8" s="383">
        <v>1.8074280580691009E-5</v>
      </c>
      <c r="CU8" s="383">
        <v>7.4764456600017967E-6</v>
      </c>
      <c r="CV8" s="383">
        <v>9.1351199689532691E-6</v>
      </c>
      <c r="CW8" s="383">
        <v>7.0533024196754887E-6</v>
      </c>
      <c r="CX8" s="383">
        <v>8.8791382784875026E-6</v>
      </c>
      <c r="CY8" s="383">
        <v>1.6375905967750703E-3</v>
      </c>
      <c r="CZ8" s="383">
        <v>2.4386991460713489E-3</v>
      </c>
      <c r="DA8" s="383">
        <v>1.7187966487287713E-5</v>
      </c>
      <c r="DB8" s="383">
        <v>2.1127703852056668E-5</v>
      </c>
      <c r="DC8" s="383">
        <v>7.2511043392859715E-6</v>
      </c>
      <c r="DD8" s="383">
        <v>1.4441802943472167E-4</v>
      </c>
      <c r="DE8" s="383">
        <v>6.5978288076199123E-5</v>
      </c>
      <c r="DF8" s="384">
        <v>1.2881656730413348E-5</v>
      </c>
      <c r="DG8" s="481">
        <v>1.2298217984730375</v>
      </c>
      <c r="DH8" s="481">
        <v>0.92316859508234184</v>
      </c>
    </row>
    <row r="9" spans="1:112" s="381" customFormat="1">
      <c r="A9" s="300" t="s">
        <v>263</v>
      </c>
      <c r="B9" s="301" t="s">
        <v>501</v>
      </c>
      <c r="C9" s="385">
        <v>8.6821004323983962E-7</v>
      </c>
      <c r="D9" s="386">
        <v>3.59619325473743E-5</v>
      </c>
      <c r="E9" s="386">
        <v>2.7311956896457001E-6</v>
      </c>
      <c r="F9" s="386">
        <v>1.0978126735718319E-5</v>
      </c>
      <c r="G9" s="386">
        <v>1.0071023055336248</v>
      </c>
      <c r="H9" s="386">
        <v>0</v>
      </c>
      <c r="I9" s="386">
        <v>1.3567012173594896E-7</v>
      </c>
      <c r="J9" s="386">
        <v>3.0557982644018929E-3</v>
      </c>
      <c r="K9" s="386">
        <v>1.2038569002300548E-4</v>
      </c>
      <c r="L9" s="386">
        <v>3.128850219157606E-4</v>
      </c>
      <c r="M9" s="386">
        <v>0</v>
      </c>
      <c r="N9" s="386">
        <v>2.9488507075957105E-7</v>
      </c>
      <c r="O9" s="386">
        <v>6.0316367988128601E-6</v>
      </c>
      <c r="P9" s="386">
        <v>1.8103133227086221E-6</v>
      </c>
      <c r="Q9" s="386">
        <v>4.282706557891104E-7</v>
      </c>
      <c r="R9" s="386">
        <v>4.2754736183934466E-6</v>
      </c>
      <c r="S9" s="386">
        <v>9.1528665347680069E-7</v>
      </c>
      <c r="T9" s="386">
        <v>3.6029628279753666E-7</v>
      </c>
      <c r="U9" s="386">
        <v>4.4907203323655658E-8</v>
      </c>
      <c r="V9" s="386">
        <v>4.843189260810942E-7</v>
      </c>
      <c r="W9" s="386">
        <v>3.3530003738794459E-8</v>
      </c>
      <c r="X9" s="386">
        <v>2.4905768849068118E-6</v>
      </c>
      <c r="Y9" s="386">
        <v>1.371741584613907E-7</v>
      </c>
      <c r="Z9" s="386">
        <v>1.1645522866803E-7</v>
      </c>
      <c r="AA9" s="386">
        <v>3.9397929200691396E-5</v>
      </c>
      <c r="AB9" s="386">
        <v>1.516008258951826E-5</v>
      </c>
      <c r="AC9" s="386">
        <v>9.2845352991338269E-9</v>
      </c>
      <c r="AD9" s="386">
        <v>1.1389549176813444E-7</v>
      </c>
      <c r="AE9" s="386">
        <v>8.2663642828806231E-8</v>
      </c>
      <c r="AF9" s="386">
        <v>9.7573656254254694E-8</v>
      </c>
      <c r="AG9" s="386">
        <v>5.437869919806583E-8</v>
      </c>
      <c r="AH9" s="386">
        <v>6.8924346945045946E-7</v>
      </c>
      <c r="AI9" s="386">
        <v>1.544291176825133E-7</v>
      </c>
      <c r="AJ9" s="386">
        <v>1.2069396686078994E-6</v>
      </c>
      <c r="AK9" s="386">
        <v>1.5248498132650368E-6</v>
      </c>
      <c r="AL9" s="386">
        <v>3.6211457641310577E-8</v>
      </c>
      <c r="AM9" s="386">
        <v>2.2147447181585464E-8</v>
      </c>
      <c r="AN9" s="386">
        <v>1.8898414467032524E-7</v>
      </c>
      <c r="AO9" s="386">
        <v>2.2904536873762888E-8</v>
      </c>
      <c r="AP9" s="386">
        <v>4.4318772786013549E-8</v>
      </c>
      <c r="AQ9" s="386">
        <v>9.4369199612588306E-8</v>
      </c>
      <c r="AR9" s="386">
        <v>8.1819805753864056E-8</v>
      </c>
      <c r="AS9" s="386">
        <v>5.8082269325208771E-8</v>
      </c>
      <c r="AT9" s="386">
        <v>8.8735020051953057E-8</v>
      </c>
      <c r="AU9" s="386">
        <v>1.8409876697698078E-7</v>
      </c>
      <c r="AV9" s="386">
        <v>1.2311556424715914E-7</v>
      </c>
      <c r="AW9" s="386">
        <v>1.5923332981597745E-7</v>
      </c>
      <c r="AX9" s="386">
        <v>2.4301222511495828E-7</v>
      </c>
      <c r="AY9" s="386">
        <v>1.9182816146637771E-7</v>
      </c>
      <c r="AZ9" s="386">
        <v>1.4865967384605157E-7</v>
      </c>
      <c r="BA9" s="386">
        <v>1.3672928677343702E-7</v>
      </c>
      <c r="BB9" s="386">
        <v>1.1040869644562584E-7</v>
      </c>
      <c r="BC9" s="386">
        <v>1.9210716373854335E-7</v>
      </c>
      <c r="BD9" s="386">
        <v>8.2687614056512644E-8</v>
      </c>
      <c r="BE9" s="386">
        <v>0</v>
      </c>
      <c r="BF9" s="386">
        <v>8.088564597581897E-8</v>
      </c>
      <c r="BG9" s="386">
        <v>1.0195555280759077E-7</v>
      </c>
      <c r="BH9" s="386">
        <v>7.408517620212302E-8</v>
      </c>
      <c r="BI9" s="386">
        <v>3.8467325764049166E-8</v>
      </c>
      <c r="BJ9" s="386">
        <v>3.2609784059799065E-4</v>
      </c>
      <c r="BK9" s="386">
        <v>6.9554576805939501E-8</v>
      </c>
      <c r="BL9" s="386">
        <v>1.7579363471220528E-7</v>
      </c>
      <c r="BM9" s="386">
        <v>2.3177873528479073E-7</v>
      </c>
      <c r="BN9" s="386">
        <v>1.9912144016302487E-7</v>
      </c>
      <c r="BO9" s="386">
        <v>2.0122164114626212E-7</v>
      </c>
      <c r="BP9" s="386">
        <v>7.2192116451380019E-8</v>
      </c>
      <c r="BQ9" s="386">
        <v>7.8476750503648638E-8</v>
      </c>
      <c r="BR9" s="386">
        <v>1.3133979264033287E-7</v>
      </c>
      <c r="BS9" s="386">
        <v>1.2016383088609557E-7</v>
      </c>
      <c r="BT9" s="386">
        <v>1.0351311136473845E-7</v>
      </c>
      <c r="BU9" s="386">
        <v>9.0761391222770277E-8</v>
      </c>
      <c r="BV9" s="386">
        <v>1.3147190269707081E-7</v>
      </c>
      <c r="BW9" s="386">
        <v>9.6730400960881721E-8</v>
      </c>
      <c r="BX9" s="386">
        <v>3.1275665924855069E-8</v>
      </c>
      <c r="BY9" s="386">
        <v>2.7383208523480961E-7</v>
      </c>
      <c r="BZ9" s="386">
        <v>6.9644810698500887E-8</v>
      </c>
      <c r="CA9" s="386">
        <v>1.2959968762225094E-7</v>
      </c>
      <c r="CB9" s="386">
        <v>3.3085654260272868E-7</v>
      </c>
      <c r="CC9" s="386">
        <v>8.7318760320289209E-8</v>
      </c>
      <c r="CD9" s="386">
        <v>7.9573668051954151E-8</v>
      </c>
      <c r="CE9" s="386">
        <v>1.1018159670698749E-7</v>
      </c>
      <c r="CF9" s="386">
        <v>1.6286672442963859E-7</v>
      </c>
      <c r="CG9" s="386">
        <v>6.906533007792356E-8</v>
      </c>
      <c r="CH9" s="386">
        <v>3.8803952263856494E-7</v>
      </c>
      <c r="CI9" s="386">
        <v>3.1542044004127873E-7</v>
      </c>
      <c r="CJ9" s="386">
        <v>6.51825663456208E-7</v>
      </c>
      <c r="CK9" s="386">
        <v>3.8368745960196748E-7</v>
      </c>
      <c r="CL9" s="386">
        <v>5.2766596004350903E-7</v>
      </c>
      <c r="CM9" s="386">
        <v>1.4234439802953488E-6</v>
      </c>
      <c r="CN9" s="386">
        <v>3.4165757140644711E-5</v>
      </c>
      <c r="CO9" s="386">
        <v>3.6059909278618296E-5</v>
      </c>
      <c r="CP9" s="386">
        <v>3.3426356659784681E-5</v>
      </c>
      <c r="CQ9" s="386">
        <v>2.8864741482368393E-7</v>
      </c>
      <c r="CR9" s="386">
        <v>1.0514621779280206E-4</v>
      </c>
      <c r="CS9" s="386">
        <v>1.9306633654232134E-4</v>
      </c>
      <c r="CT9" s="386">
        <v>1.7971664992142649E-6</v>
      </c>
      <c r="CU9" s="386">
        <v>4.4825745709353987E-7</v>
      </c>
      <c r="CV9" s="386">
        <v>3.6725930286176833E-7</v>
      </c>
      <c r="CW9" s="386">
        <v>1.3731287246960239E-7</v>
      </c>
      <c r="CX9" s="386">
        <v>1.733586878282621E-7</v>
      </c>
      <c r="CY9" s="386">
        <v>1.0058429463941341E-3</v>
      </c>
      <c r="CZ9" s="386">
        <v>1.3573026036554285E-3</v>
      </c>
      <c r="DA9" s="386">
        <v>3.7821800457279176E-7</v>
      </c>
      <c r="DB9" s="386">
        <v>2.1371461971202715E-6</v>
      </c>
      <c r="DC9" s="386">
        <v>1.3267912613968073E-6</v>
      </c>
      <c r="DD9" s="386">
        <v>6.333534143402705E-5</v>
      </c>
      <c r="DE9" s="386">
        <v>4.5914327078753628E-6</v>
      </c>
      <c r="DF9" s="387">
        <v>4.4743096291965578E-7</v>
      </c>
      <c r="DG9" s="482">
        <v>1.0138937416347193</v>
      </c>
      <c r="DH9" s="482">
        <v>0.76108169670585279</v>
      </c>
    </row>
    <row r="10" spans="1:112" s="381" customFormat="1">
      <c r="A10" s="298" t="s">
        <v>264</v>
      </c>
      <c r="B10" s="299" t="s">
        <v>502</v>
      </c>
      <c r="C10" s="382">
        <v>0</v>
      </c>
      <c r="D10" s="383">
        <v>0</v>
      </c>
      <c r="E10" s="383">
        <v>0</v>
      </c>
      <c r="F10" s="383">
        <v>0</v>
      </c>
      <c r="G10" s="383">
        <v>0</v>
      </c>
      <c r="H10" s="383">
        <v>1</v>
      </c>
      <c r="I10" s="383">
        <v>0</v>
      </c>
      <c r="J10" s="383">
        <v>0</v>
      </c>
      <c r="K10" s="383">
        <v>0</v>
      </c>
      <c r="L10" s="383">
        <v>0</v>
      </c>
      <c r="M10" s="383">
        <v>0</v>
      </c>
      <c r="N10" s="383">
        <v>0</v>
      </c>
      <c r="O10" s="383">
        <v>0</v>
      </c>
      <c r="P10" s="383">
        <v>0</v>
      </c>
      <c r="Q10" s="383">
        <v>0</v>
      </c>
      <c r="R10" s="383">
        <v>0</v>
      </c>
      <c r="S10" s="383">
        <v>0</v>
      </c>
      <c r="T10" s="383">
        <v>0</v>
      </c>
      <c r="U10" s="383">
        <v>0</v>
      </c>
      <c r="V10" s="383">
        <v>0</v>
      </c>
      <c r="W10" s="383">
        <v>0</v>
      </c>
      <c r="X10" s="383">
        <v>0</v>
      </c>
      <c r="Y10" s="383">
        <v>0</v>
      </c>
      <c r="Z10" s="383">
        <v>0</v>
      </c>
      <c r="AA10" s="383">
        <v>0</v>
      </c>
      <c r="AB10" s="383">
        <v>0</v>
      </c>
      <c r="AC10" s="383">
        <v>0</v>
      </c>
      <c r="AD10" s="383">
        <v>0</v>
      </c>
      <c r="AE10" s="383">
        <v>0</v>
      </c>
      <c r="AF10" s="383">
        <v>0</v>
      </c>
      <c r="AG10" s="383">
        <v>0</v>
      </c>
      <c r="AH10" s="383">
        <v>0</v>
      </c>
      <c r="AI10" s="383">
        <v>0</v>
      </c>
      <c r="AJ10" s="383">
        <v>0</v>
      </c>
      <c r="AK10" s="383">
        <v>0</v>
      </c>
      <c r="AL10" s="383">
        <v>0</v>
      </c>
      <c r="AM10" s="383">
        <v>0</v>
      </c>
      <c r="AN10" s="383">
        <v>0</v>
      </c>
      <c r="AO10" s="383">
        <v>0</v>
      </c>
      <c r="AP10" s="383">
        <v>0</v>
      </c>
      <c r="AQ10" s="383">
        <v>0</v>
      </c>
      <c r="AR10" s="383">
        <v>0</v>
      </c>
      <c r="AS10" s="383">
        <v>0</v>
      </c>
      <c r="AT10" s="383">
        <v>0</v>
      </c>
      <c r="AU10" s="383">
        <v>0</v>
      </c>
      <c r="AV10" s="383">
        <v>0</v>
      </c>
      <c r="AW10" s="383">
        <v>0</v>
      </c>
      <c r="AX10" s="383">
        <v>0</v>
      </c>
      <c r="AY10" s="383">
        <v>0</v>
      </c>
      <c r="AZ10" s="383">
        <v>0</v>
      </c>
      <c r="BA10" s="383">
        <v>0</v>
      </c>
      <c r="BB10" s="383">
        <v>0</v>
      </c>
      <c r="BC10" s="383">
        <v>0</v>
      </c>
      <c r="BD10" s="383">
        <v>0</v>
      </c>
      <c r="BE10" s="383">
        <v>0</v>
      </c>
      <c r="BF10" s="383">
        <v>0</v>
      </c>
      <c r="BG10" s="383">
        <v>0</v>
      </c>
      <c r="BH10" s="383">
        <v>0</v>
      </c>
      <c r="BI10" s="383">
        <v>0</v>
      </c>
      <c r="BJ10" s="383">
        <v>0</v>
      </c>
      <c r="BK10" s="383">
        <v>0</v>
      </c>
      <c r="BL10" s="383">
        <v>0</v>
      </c>
      <c r="BM10" s="383">
        <v>0</v>
      </c>
      <c r="BN10" s="383">
        <v>0</v>
      </c>
      <c r="BO10" s="383">
        <v>0</v>
      </c>
      <c r="BP10" s="383">
        <v>0</v>
      </c>
      <c r="BQ10" s="383">
        <v>0</v>
      </c>
      <c r="BR10" s="383">
        <v>0</v>
      </c>
      <c r="BS10" s="383">
        <v>0</v>
      </c>
      <c r="BT10" s="383">
        <v>0</v>
      </c>
      <c r="BU10" s="383">
        <v>0</v>
      </c>
      <c r="BV10" s="383">
        <v>0</v>
      </c>
      <c r="BW10" s="383">
        <v>0</v>
      </c>
      <c r="BX10" s="383">
        <v>0</v>
      </c>
      <c r="BY10" s="383">
        <v>0</v>
      </c>
      <c r="BZ10" s="383">
        <v>0</v>
      </c>
      <c r="CA10" s="383">
        <v>0</v>
      </c>
      <c r="CB10" s="383">
        <v>0</v>
      </c>
      <c r="CC10" s="383">
        <v>0</v>
      </c>
      <c r="CD10" s="383">
        <v>0</v>
      </c>
      <c r="CE10" s="383">
        <v>0</v>
      </c>
      <c r="CF10" s="383">
        <v>0</v>
      </c>
      <c r="CG10" s="383">
        <v>0</v>
      </c>
      <c r="CH10" s="383">
        <v>0</v>
      </c>
      <c r="CI10" s="383">
        <v>0</v>
      </c>
      <c r="CJ10" s="383">
        <v>0</v>
      </c>
      <c r="CK10" s="383">
        <v>0</v>
      </c>
      <c r="CL10" s="383">
        <v>0</v>
      </c>
      <c r="CM10" s="383">
        <v>0</v>
      </c>
      <c r="CN10" s="383">
        <v>0</v>
      </c>
      <c r="CO10" s="383">
        <v>0</v>
      </c>
      <c r="CP10" s="383">
        <v>0</v>
      </c>
      <c r="CQ10" s="383">
        <v>0</v>
      </c>
      <c r="CR10" s="383">
        <v>0</v>
      </c>
      <c r="CS10" s="383">
        <v>0</v>
      </c>
      <c r="CT10" s="383">
        <v>0</v>
      </c>
      <c r="CU10" s="383">
        <v>0</v>
      </c>
      <c r="CV10" s="383">
        <v>0</v>
      </c>
      <c r="CW10" s="383">
        <v>0</v>
      </c>
      <c r="CX10" s="383">
        <v>0</v>
      </c>
      <c r="CY10" s="383">
        <v>0</v>
      </c>
      <c r="CZ10" s="383">
        <v>0</v>
      </c>
      <c r="DA10" s="383">
        <v>0</v>
      </c>
      <c r="DB10" s="383">
        <v>0</v>
      </c>
      <c r="DC10" s="383">
        <v>0</v>
      </c>
      <c r="DD10" s="383">
        <v>0</v>
      </c>
      <c r="DE10" s="383">
        <v>0</v>
      </c>
      <c r="DF10" s="384">
        <v>0</v>
      </c>
      <c r="DG10" s="481">
        <v>1</v>
      </c>
      <c r="DH10" s="481">
        <v>0.75065232721404007</v>
      </c>
    </row>
    <row r="11" spans="1:112" s="381" customFormat="1">
      <c r="A11" s="298" t="s">
        <v>265</v>
      </c>
      <c r="B11" s="299" t="s">
        <v>503</v>
      </c>
      <c r="C11" s="382">
        <v>6.6941759175104991E-5</v>
      </c>
      <c r="D11" s="383">
        <v>2.9830130100789561E-5</v>
      </c>
      <c r="E11" s="383">
        <v>9.9432881753748486E-5</v>
      </c>
      <c r="F11" s="383">
        <v>6.4649368285804153E-5</v>
      </c>
      <c r="G11" s="383">
        <v>1.2199730649733393E-5</v>
      </c>
      <c r="H11" s="383">
        <v>0</v>
      </c>
      <c r="I11" s="383">
        <v>1.0020337219832063</v>
      </c>
      <c r="J11" s="383">
        <v>3.0793676397127126E-5</v>
      </c>
      <c r="K11" s="383">
        <v>8.3574139298974777E-5</v>
      </c>
      <c r="L11" s="383">
        <v>9.8089302971083377E-5</v>
      </c>
      <c r="M11" s="383">
        <v>0</v>
      </c>
      <c r="N11" s="383">
        <v>3.9566446135585574E-5</v>
      </c>
      <c r="O11" s="383">
        <v>1.9870700730216065E-5</v>
      </c>
      <c r="P11" s="383">
        <v>2.1607938219471652E-5</v>
      </c>
      <c r="Q11" s="383">
        <v>1.0092124554796168E-4</v>
      </c>
      <c r="R11" s="383">
        <v>8.3395387900296429E-4</v>
      </c>
      <c r="S11" s="383">
        <v>1.4996696979918911E-4</v>
      </c>
      <c r="T11" s="383">
        <v>4.9532052160769315E-5</v>
      </c>
      <c r="U11" s="383">
        <v>2.4881672368716023E-4</v>
      </c>
      <c r="V11" s="383">
        <v>1.536139825472657E-2</v>
      </c>
      <c r="W11" s="383">
        <v>3.226401010524348E-5</v>
      </c>
      <c r="X11" s="383">
        <v>7.7494604180532894E-4</v>
      </c>
      <c r="Y11" s="383">
        <v>3.2621598601837771E-4</v>
      </c>
      <c r="Z11" s="383">
        <v>3.6716553807521054E-5</v>
      </c>
      <c r="AA11" s="383">
        <v>2.8004308847677707E-4</v>
      </c>
      <c r="AB11" s="383">
        <v>2.4172935284670033E-4</v>
      </c>
      <c r="AC11" s="383">
        <v>-5.0432799852164021E-4</v>
      </c>
      <c r="AD11" s="383">
        <v>2.0578543788323123E-2</v>
      </c>
      <c r="AE11" s="383">
        <v>5.6791479053961287E-5</v>
      </c>
      <c r="AF11" s="383">
        <v>1.882052087254712E-4</v>
      </c>
      <c r="AG11" s="383">
        <v>1.1634251736034435E-5</v>
      </c>
      <c r="AH11" s="383">
        <v>2.5045423065145428E-2</v>
      </c>
      <c r="AI11" s="383">
        <v>1.646317147301302E-2</v>
      </c>
      <c r="AJ11" s="383">
        <v>1.859220124864483E-2</v>
      </c>
      <c r="AK11" s="383">
        <v>1.3586326830935507E-2</v>
      </c>
      <c r="AL11" s="383">
        <v>2.170840087714696E-3</v>
      </c>
      <c r="AM11" s="383">
        <v>3.6690895352642838E-4</v>
      </c>
      <c r="AN11" s="383">
        <v>5.5692186940024368E-4</v>
      </c>
      <c r="AO11" s="383">
        <v>2.5315674320742264E-5</v>
      </c>
      <c r="AP11" s="383">
        <v>0.15592533000504791</v>
      </c>
      <c r="AQ11" s="383">
        <v>3.6445012750291597E-3</v>
      </c>
      <c r="AR11" s="383">
        <v>1.4696945034885892E-4</v>
      </c>
      <c r="AS11" s="383">
        <v>2.3390719275542159E-4</v>
      </c>
      <c r="AT11" s="383">
        <v>1.5520926706025757E-4</v>
      </c>
      <c r="AU11" s="383">
        <v>1.5068977379615166E-4</v>
      </c>
      <c r="AV11" s="383">
        <v>2.406066277845018E-4</v>
      </c>
      <c r="AW11" s="383">
        <v>4.8523029032831468E-4</v>
      </c>
      <c r="AX11" s="383">
        <v>8.4404292397876864E-4</v>
      </c>
      <c r="AY11" s="383">
        <v>2.5000394307391432E-4</v>
      </c>
      <c r="AZ11" s="383">
        <v>9.2774116122389404E-5</v>
      </c>
      <c r="BA11" s="383">
        <v>1.3837241470152987E-4</v>
      </c>
      <c r="BB11" s="383">
        <v>6.1062222296303075E-4</v>
      </c>
      <c r="BC11" s="383">
        <v>1.5176129122337052E-4</v>
      </c>
      <c r="BD11" s="383">
        <v>1.0716344692896289E-4</v>
      </c>
      <c r="BE11" s="383">
        <v>0</v>
      </c>
      <c r="BF11" s="383">
        <v>9.0816595502608982E-5</v>
      </c>
      <c r="BG11" s="383">
        <v>1.2012187933569967E-4</v>
      </c>
      <c r="BH11" s="383">
        <v>8.1880102907145813E-5</v>
      </c>
      <c r="BI11" s="383">
        <v>1.219395546925939E-4</v>
      </c>
      <c r="BJ11" s="383">
        <v>4.4894682444997366E-4</v>
      </c>
      <c r="BK11" s="383">
        <v>1.5299867357802287E-5</v>
      </c>
      <c r="BL11" s="383">
        <v>9.2340180801760759E-4</v>
      </c>
      <c r="BM11" s="383">
        <v>5.9578142765340724E-4</v>
      </c>
      <c r="BN11" s="383">
        <v>2.6279817328408086E-3</v>
      </c>
      <c r="BO11" s="383">
        <v>2.3785937252110267E-3</v>
      </c>
      <c r="BP11" s="383">
        <v>1.457207176609524E-4</v>
      </c>
      <c r="BQ11" s="383">
        <v>2.7183810260640616E-5</v>
      </c>
      <c r="BR11" s="383">
        <v>1.0598759226815509E-4</v>
      </c>
      <c r="BS11" s="383">
        <v>3.4248866587920118E-5</v>
      </c>
      <c r="BT11" s="383">
        <v>1.0044900549889259E-5</v>
      </c>
      <c r="BU11" s="383">
        <v>6.2520285206432738E-6</v>
      </c>
      <c r="BV11" s="383">
        <v>6.9435998113690575E-6</v>
      </c>
      <c r="BW11" s="383">
        <v>9.5871628043031095E-6</v>
      </c>
      <c r="BX11" s="383">
        <v>5.9735815174567748E-6</v>
      </c>
      <c r="BY11" s="383">
        <v>2.0420676421198439E-5</v>
      </c>
      <c r="BZ11" s="383">
        <v>5.9137808621940936E-6</v>
      </c>
      <c r="CA11" s="383">
        <v>3.0102172071974837E-5</v>
      </c>
      <c r="CB11" s="383">
        <v>1.5134830196199549E-5</v>
      </c>
      <c r="CC11" s="383">
        <v>1.8217478535885788E-5</v>
      </c>
      <c r="CD11" s="383">
        <v>6.7894216371997238E-6</v>
      </c>
      <c r="CE11" s="383">
        <v>1.823432756080128E-5</v>
      </c>
      <c r="CF11" s="383">
        <v>2.4600778051476374E-5</v>
      </c>
      <c r="CG11" s="383">
        <v>3.6227722660309483E-6</v>
      </c>
      <c r="CH11" s="383">
        <v>9.5327909434282195E-6</v>
      </c>
      <c r="CI11" s="383">
        <v>2.2312354188043887E-5</v>
      </c>
      <c r="CJ11" s="383">
        <v>7.5992997490469985E-6</v>
      </c>
      <c r="CK11" s="383">
        <v>8.9908307213382816E-6</v>
      </c>
      <c r="CL11" s="383">
        <v>2.9986316599941542E-5</v>
      </c>
      <c r="CM11" s="383">
        <v>1.566433698448056E-5</v>
      </c>
      <c r="CN11" s="383">
        <v>2.60461206703334E-5</v>
      </c>
      <c r="CO11" s="383">
        <v>4.9484395331186633E-5</v>
      </c>
      <c r="CP11" s="383">
        <v>2.1054753861283313E-5</v>
      </c>
      <c r="CQ11" s="383">
        <v>1.2057859925078308E-4</v>
      </c>
      <c r="CR11" s="383">
        <v>1.8944049572774695E-5</v>
      </c>
      <c r="CS11" s="383">
        <v>1.3160534565520099E-5</v>
      </c>
      <c r="CT11" s="383">
        <v>1.4769883218919552E-5</v>
      </c>
      <c r="CU11" s="383">
        <v>1.5981820577314721E-5</v>
      </c>
      <c r="CV11" s="383">
        <v>1.2729708591568096E-5</v>
      </c>
      <c r="CW11" s="383">
        <v>1.0425506111890723E-4</v>
      </c>
      <c r="CX11" s="383">
        <v>5.6150071598762605E-6</v>
      </c>
      <c r="CY11" s="383">
        <v>-1.2621772777618032E-6</v>
      </c>
      <c r="CZ11" s="383">
        <v>6.2895511753418899E-6</v>
      </c>
      <c r="DA11" s="383">
        <v>1.721816224667656E-5</v>
      </c>
      <c r="DB11" s="383">
        <v>2.8784200213858992E-5</v>
      </c>
      <c r="DC11" s="383">
        <v>1.9030187297778401E-5</v>
      </c>
      <c r="DD11" s="383">
        <v>6.1189005389449913E-5</v>
      </c>
      <c r="DE11" s="383">
        <v>1.6797667389851763E-4</v>
      </c>
      <c r="DF11" s="384">
        <v>1.2210178349502727E-4</v>
      </c>
      <c r="DG11" s="481">
        <v>1.2901696976531642</v>
      </c>
      <c r="DH11" s="481">
        <v>0.96846888604438219</v>
      </c>
    </row>
    <row r="12" spans="1:112" s="381" customFormat="1">
      <c r="A12" s="298" t="s">
        <v>266</v>
      </c>
      <c r="B12" s="299" t="s">
        <v>504</v>
      </c>
      <c r="C12" s="382">
        <v>2.0342743867814641E-4</v>
      </c>
      <c r="D12" s="383">
        <v>9.3348975793654792E-3</v>
      </c>
      <c r="E12" s="383">
        <v>6.0292835012850559E-4</v>
      </c>
      <c r="F12" s="383">
        <v>3.8589660178034828E-3</v>
      </c>
      <c r="G12" s="383">
        <v>2.7559229678447645E-3</v>
      </c>
      <c r="H12" s="383">
        <v>0</v>
      </c>
      <c r="I12" s="383">
        <v>1.4350101161336144E-5</v>
      </c>
      <c r="J12" s="383">
        <v>1.084220695699766</v>
      </c>
      <c r="K12" s="383">
        <v>4.2689468018608491E-2</v>
      </c>
      <c r="L12" s="383">
        <v>6.9205356326156833E-2</v>
      </c>
      <c r="M12" s="383">
        <v>0</v>
      </c>
      <c r="N12" s="383">
        <v>6.9169275633771071E-5</v>
      </c>
      <c r="O12" s="383">
        <v>1.9681962127332297E-3</v>
      </c>
      <c r="P12" s="383">
        <v>5.9848598281618548E-4</v>
      </c>
      <c r="Q12" s="383">
        <v>6.1901011622937288E-5</v>
      </c>
      <c r="R12" s="383">
        <v>1.4943349691570967E-3</v>
      </c>
      <c r="S12" s="383">
        <v>3.1070120537686615E-4</v>
      </c>
      <c r="T12" s="383">
        <v>1.1590750259533738E-4</v>
      </c>
      <c r="U12" s="383">
        <v>8.3152960573710617E-6</v>
      </c>
      <c r="V12" s="383">
        <v>1.5641332111598533E-4</v>
      </c>
      <c r="W12" s="383">
        <v>1.1288717739523979E-5</v>
      </c>
      <c r="X12" s="383">
        <v>8.5812470034156668E-4</v>
      </c>
      <c r="Y12" s="383">
        <v>3.9609145799625275E-5</v>
      </c>
      <c r="Z12" s="383">
        <v>3.5046239841483496E-5</v>
      </c>
      <c r="AA12" s="383">
        <v>4.0383605892019801E-3</v>
      </c>
      <c r="AB12" s="383">
        <v>5.3549336472649926E-3</v>
      </c>
      <c r="AC12" s="383">
        <v>1.1919076948785971E-6</v>
      </c>
      <c r="AD12" s="383">
        <v>3.3409518677084069E-5</v>
      </c>
      <c r="AE12" s="383">
        <v>1.9031974318853494E-5</v>
      </c>
      <c r="AF12" s="383">
        <v>2.5379932842751394E-5</v>
      </c>
      <c r="AG12" s="383">
        <v>6.3771698058209242E-6</v>
      </c>
      <c r="AH12" s="383">
        <v>2.157889405399658E-4</v>
      </c>
      <c r="AI12" s="383">
        <v>3.3358643419770562E-5</v>
      </c>
      <c r="AJ12" s="383">
        <v>3.1718797304325672E-4</v>
      </c>
      <c r="AK12" s="383">
        <v>4.9412696294090356E-4</v>
      </c>
      <c r="AL12" s="383">
        <v>6.7379511383339784E-6</v>
      </c>
      <c r="AM12" s="383">
        <v>4.0758119384081741E-6</v>
      </c>
      <c r="AN12" s="383">
        <v>1.5986020556632127E-5</v>
      </c>
      <c r="AO12" s="383">
        <v>2.6661696517028922E-6</v>
      </c>
      <c r="AP12" s="383">
        <v>6.8301754150790711E-6</v>
      </c>
      <c r="AQ12" s="383">
        <v>6.2207254101225657E-6</v>
      </c>
      <c r="AR12" s="383">
        <v>1.3404741077975139E-5</v>
      </c>
      <c r="AS12" s="383">
        <v>8.6850977489461552E-6</v>
      </c>
      <c r="AT12" s="383">
        <v>1.3381298719793086E-5</v>
      </c>
      <c r="AU12" s="383">
        <v>1.0682919514363135E-5</v>
      </c>
      <c r="AV12" s="383">
        <v>1.4812266702730496E-5</v>
      </c>
      <c r="AW12" s="383">
        <v>1.8438687682118046E-5</v>
      </c>
      <c r="AX12" s="383">
        <v>2.9044126234671782E-5</v>
      </c>
      <c r="AY12" s="383">
        <v>1.5360663637048993E-5</v>
      </c>
      <c r="AZ12" s="383">
        <v>1.8541798290598661E-5</v>
      </c>
      <c r="BA12" s="383">
        <v>1.064132977562581E-5</v>
      </c>
      <c r="BB12" s="383">
        <v>1.5022396084414263E-5</v>
      </c>
      <c r="BC12" s="383">
        <v>1.801292672062054E-5</v>
      </c>
      <c r="BD12" s="383">
        <v>1.3225907811843664E-5</v>
      </c>
      <c r="BE12" s="383">
        <v>0</v>
      </c>
      <c r="BF12" s="383">
        <v>1.3115866169189115E-5</v>
      </c>
      <c r="BG12" s="383">
        <v>2.0036628635252095E-5</v>
      </c>
      <c r="BH12" s="383">
        <v>7.8489063965416185E-6</v>
      </c>
      <c r="BI12" s="383">
        <v>5.5939875874217573E-6</v>
      </c>
      <c r="BJ12" s="383">
        <v>4.5770051724727318E-4</v>
      </c>
      <c r="BK12" s="383">
        <v>6.7756528233234385E-6</v>
      </c>
      <c r="BL12" s="383">
        <v>2.9301212620594809E-5</v>
      </c>
      <c r="BM12" s="383">
        <v>2.2815631290004783E-5</v>
      </c>
      <c r="BN12" s="383">
        <v>1.6225026234130873E-5</v>
      </c>
      <c r="BO12" s="383">
        <v>1.4210447805608583E-5</v>
      </c>
      <c r="BP12" s="383">
        <v>6.6255747663751076E-6</v>
      </c>
      <c r="BQ12" s="383">
        <v>1.2338935548939312E-5</v>
      </c>
      <c r="BR12" s="383">
        <v>1.3317881434389996E-5</v>
      </c>
      <c r="BS12" s="383">
        <v>1.2366279077633632E-5</v>
      </c>
      <c r="BT12" s="383">
        <v>8.5591548598387591E-6</v>
      </c>
      <c r="BU12" s="383">
        <v>7.9239453777065841E-6</v>
      </c>
      <c r="BV12" s="383">
        <v>5.7764339328512903E-6</v>
      </c>
      <c r="BW12" s="383">
        <v>4.5213547783116638E-6</v>
      </c>
      <c r="BX12" s="383">
        <v>1.428683567366905E-6</v>
      </c>
      <c r="BY12" s="383">
        <v>2.2102412671193105E-5</v>
      </c>
      <c r="BZ12" s="383">
        <v>5.1382101660117475E-6</v>
      </c>
      <c r="CA12" s="383">
        <v>1.0362447339009241E-5</v>
      </c>
      <c r="CB12" s="383">
        <v>1.615445337445454E-5</v>
      </c>
      <c r="CC12" s="383">
        <v>1.2530014564541879E-5</v>
      </c>
      <c r="CD12" s="383">
        <v>6.2338072402826468E-6</v>
      </c>
      <c r="CE12" s="383">
        <v>1.2964697007547739E-5</v>
      </c>
      <c r="CF12" s="383">
        <v>2.9499924890497807E-5</v>
      </c>
      <c r="CG12" s="383">
        <v>4.5133578113848471E-6</v>
      </c>
      <c r="CH12" s="383">
        <v>2.625961864706913E-5</v>
      </c>
      <c r="CI12" s="383">
        <v>1.6900437432964851E-5</v>
      </c>
      <c r="CJ12" s="383">
        <v>2.1893180801226609E-5</v>
      </c>
      <c r="CK12" s="383">
        <v>2.8644825468988894E-5</v>
      </c>
      <c r="CL12" s="383">
        <v>5.3665541958120758E-5</v>
      </c>
      <c r="CM12" s="383">
        <v>2.2891513373462014E-4</v>
      </c>
      <c r="CN12" s="383">
        <v>2.8420133568220307E-3</v>
      </c>
      <c r="CO12" s="383">
        <v>7.7807290489404607E-4</v>
      </c>
      <c r="CP12" s="383">
        <v>1.4013780565467842E-3</v>
      </c>
      <c r="CQ12" s="383">
        <v>4.1552138876992295E-5</v>
      </c>
      <c r="CR12" s="383">
        <v>4.2422976797729947E-3</v>
      </c>
      <c r="CS12" s="383">
        <v>6.8908672682763353E-3</v>
      </c>
      <c r="CT12" s="383">
        <v>5.241321513570718E-4</v>
      </c>
      <c r="CU12" s="383">
        <v>1.1968990105756943E-5</v>
      </c>
      <c r="CV12" s="383">
        <v>2.0972879210393714E-5</v>
      </c>
      <c r="CW12" s="383">
        <v>1.3203568729776719E-5</v>
      </c>
      <c r="CX12" s="383">
        <v>1.2549788603210965E-5</v>
      </c>
      <c r="CY12" s="383">
        <v>2.4024076262336637E-2</v>
      </c>
      <c r="CZ12" s="383">
        <v>5.413491850821172E-2</v>
      </c>
      <c r="DA12" s="383">
        <v>3.7681799705211273E-5</v>
      </c>
      <c r="DB12" s="383">
        <v>4.5871875444780167E-5</v>
      </c>
      <c r="DC12" s="383">
        <v>1.9948651011293163E-4</v>
      </c>
      <c r="DD12" s="383">
        <v>1.8698482370571492E-3</v>
      </c>
      <c r="DE12" s="383">
        <v>1.776102586949898E-4</v>
      </c>
      <c r="DF12" s="384">
        <v>6.0560310372801769E-5</v>
      </c>
      <c r="DG12" s="481">
        <v>1.3278857470825971</v>
      </c>
      <c r="DH12" s="481">
        <v>0.99678052632190584</v>
      </c>
    </row>
    <row r="13" spans="1:112" s="381" customFormat="1">
      <c r="A13" s="298" t="s">
        <v>267</v>
      </c>
      <c r="B13" s="299" t="s">
        <v>505</v>
      </c>
      <c r="C13" s="382">
        <v>3.6615760202595403E-6</v>
      </c>
      <c r="D13" s="383">
        <v>1.4374317013750544E-5</v>
      </c>
      <c r="E13" s="383">
        <v>1.6081410652501425E-6</v>
      </c>
      <c r="F13" s="383">
        <v>1.3116676287766866E-6</v>
      </c>
      <c r="G13" s="383">
        <v>3.6050599634838596E-4</v>
      </c>
      <c r="H13" s="383">
        <v>0</v>
      </c>
      <c r="I13" s="383">
        <v>3.265091793079974E-6</v>
      </c>
      <c r="J13" s="383">
        <v>2.0347389156327768E-4</v>
      </c>
      <c r="K13" s="383">
        <v>1.009630477773551</v>
      </c>
      <c r="L13" s="383">
        <v>1.4343006405574716E-5</v>
      </c>
      <c r="M13" s="383">
        <v>0</v>
      </c>
      <c r="N13" s="383">
        <v>1.6254194671400884E-6</v>
      </c>
      <c r="O13" s="383">
        <v>2.2155374942124702E-6</v>
      </c>
      <c r="P13" s="383">
        <v>2.6839162161586164E-6</v>
      </c>
      <c r="Q13" s="383">
        <v>1.5428857519629102E-6</v>
      </c>
      <c r="R13" s="383">
        <v>1.9175754540265737E-6</v>
      </c>
      <c r="S13" s="383">
        <v>1.8763785803960442E-6</v>
      </c>
      <c r="T13" s="383">
        <v>1.379685513225704E-6</v>
      </c>
      <c r="U13" s="383">
        <v>2.0649091297916643E-5</v>
      </c>
      <c r="V13" s="383">
        <v>1.1176481180209399E-6</v>
      </c>
      <c r="W13" s="383">
        <v>1.4130017882033128E-7</v>
      </c>
      <c r="X13" s="383">
        <v>2.2302653577770863E-6</v>
      </c>
      <c r="Y13" s="383">
        <v>1.3267372776800984E-6</v>
      </c>
      <c r="Z13" s="383">
        <v>2.0235947566221741E-6</v>
      </c>
      <c r="AA13" s="383">
        <v>1.4430185992007056E-5</v>
      </c>
      <c r="AB13" s="383">
        <v>2.1934057223389968E-6</v>
      </c>
      <c r="AC13" s="383">
        <v>8.0713704867011978E-6</v>
      </c>
      <c r="AD13" s="383">
        <v>6.9465746912092539E-6</v>
      </c>
      <c r="AE13" s="383">
        <v>1.1618065408154554E-6</v>
      </c>
      <c r="AF13" s="383">
        <v>2.4612163829801007E-6</v>
      </c>
      <c r="AG13" s="383">
        <v>2.3583886127816208E-6</v>
      </c>
      <c r="AH13" s="383">
        <v>6.8442718511552598E-6</v>
      </c>
      <c r="AI13" s="383">
        <v>3.9513960185027409E-6</v>
      </c>
      <c r="AJ13" s="383">
        <v>1.6448982266767965E-6</v>
      </c>
      <c r="AK13" s="383">
        <v>3.5887819142393953E-6</v>
      </c>
      <c r="AL13" s="383">
        <v>5.0443920999202384E-6</v>
      </c>
      <c r="AM13" s="383">
        <v>2.3926839384424044E-6</v>
      </c>
      <c r="AN13" s="383">
        <v>5.4255483119687571E-6</v>
      </c>
      <c r="AO13" s="383">
        <v>3.2723682215515709E-6</v>
      </c>
      <c r="AP13" s="383">
        <v>2.2068478294148881E-6</v>
      </c>
      <c r="AQ13" s="383">
        <v>1.5692319875579766E-6</v>
      </c>
      <c r="AR13" s="383">
        <v>1.9423651307477977E-6</v>
      </c>
      <c r="AS13" s="383">
        <v>2.7047232268535533E-6</v>
      </c>
      <c r="AT13" s="383">
        <v>3.2744510071159474E-6</v>
      </c>
      <c r="AU13" s="383">
        <v>2.4744355218872335E-6</v>
      </c>
      <c r="AV13" s="383">
        <v>1.4303486176452934E-6</v>
      </c>
      <c r="AW13" s="383">
        <v>1.2562211496999229E-6</v>
      </c>
      <c r="AX13" s="383">
        <v>1.0538807451660904E-6</v>
      </c>
      <c r="AY13" s="383">
        <v>2.2961154587713602E-6</v>
      </c>
      <c r="AZ13" s="383">
        <v>1.1450145759087803E-6</v>
      </c>
      <c r="BA13" s="383">
        <v>1.0102543416494068E-6</v>
      </c>
      <c r="BB13" s="383">
        <v>1.8174702988079998E-6</v>
      </c>
      <c r="BC13" s="383">
        <v>2.523718739199181E-6</v>
      </c>
      <c r="BD13" s="383">
        <v>2.1762989213428667E-6</v>
      </c>
      <c r="BE13" s="383">
        <v>0</v>
      </c>
      <c r="BF13" s="383">
        <v>7.2689259584368696E-7</v>
      </c>
      <c r="BG13" s="383">
        <v>9.235611317049731E-7</v>
      </c>
      <c r="BH13" s="383">
        <v>7.3343395428934629E-6</v>
      </c>
      <c r="BI13" s="383">
        <v>1.8085749064443346E-6</v>
      </c>
      <c r="BJ13" s="383">
        <v>1.7323464817442337E-6</v>
      </c>
      <c r="BK13" s="383">
        <v>1.6851437076136652E-6</v>
      </c>
      <c r="BL13" s="383">
        <v>5.2413309955328235E-6</v>
      </c>
      <c r="BM13" s="383">
        <v>5.8510223790183818E-6</v>
      </c>
      <c r="BN13" s="383">
        <v>4.3286217801803276E-6</v>
      </c>
      <c r="BO13" s="383">
        <v>4.8866259535358597E-6</v>
      </c>
      <c r="BP13" s="383">
        <v>1.9553942347284132E-6</v>
      </c>
      <c r="BQ13" s="383">
        <v>1.422649841460805E-6</v>
      </c>
      <c r="BR13" s="383">
        <v>3.5322096108063942E-6</v>
      </c>
      <c r="BS13" s="383">
        <v>3.063043126019777E-6</v>
      </c>
      <c r="BT13" s="383">
        <v>9.8036668390713281E-6</v>
      </c>
      <c r="BU13" s="383">
        <v>3.5578329560597308E-6</v>
      </c>
      <c r="BV13" s="383">
        <v>3.7221574036795786E-6</v>
      </c>
      <c r="BW13" s="383">
        <v>3.131155066941223E-6</v>
      </c>
      <c r="BX13" s="383">
        <v>3.5510717020389122E-7</v>
      </c>
      <c r="BY13" s="383">
        <v>3.0624549078310565E-6</v>
      </c>
      <c r="BZ13" s="383">
        <v>9.6079623673415933E-7</v>
      </c>
      <c r="CA13" s="383">
        <v>1.8843696950134331E-6</v>
      </c>
      <c r="CB13" s="383">
        <v>5.2112492438498758E-6</v>
      </c>
      <c r="CC13" s="383">
        <v>1.2948225370052163E-5</v>
      </c>
      <c r="CD13" s="383">
        <v>2.6989715772123863E-6</v>
      </c>
      <c r="CE13" s="383">
        <v>1.7805554758232571E-6</v>
      </c>
      <c r="CF13" s="383">
        <v>2.1207693124364136E-6</v>
      </c>
      <c r="CG13" s="383">
        <v>6.1397206975650606E-7</v>
      </c>
      <c r="CH13" s="383">
        <v>3.8644927636402385E-6</v>
      </c>
      <c r="CI13" s="383">
        <v>3.2375005551081588E-6</v>
      </c>
      <c r="CJ13" s="383">
        <v>1.4193069373844498E-6</v>
      </c>
      <c r="CK13" s="383">
        <v>5.3742907216154415E-6</v>
      </c>
      <c r="CL13" s="383">
        <v>2.117428095538235E-6</v>
      </c>
      <c r="CM13" s="383">
        <v>7.3712245409054972E-6</v>
      </c>
      <c r="CN13" s="383">
        <v>1.0825766167146122E-4</v>
      </c>
      <c r="CO13" s="383">
        <v>8.1604120560890887E-6</v>
      </c>
      <c r="CP13" s="383">
        <v>8.5743325010209523E-5</v>
      </c>
      <c r="CQ13" s="383">
        <v>6.4815269189541226E-6</v>
      </c>
      <c r="CR13" s="383">
        <v>1.9018439616665786E-4</v>
      </c>
      <c r="CS13" s="383">
        <v>3.3658400499696049E-4</v>
      </c>
      <c r="CT13" s="383">
        <v>4.5639992984230062E-6</v>
      </c>
      <c r="CU13" s="383">
        <v>2.0613965270460181E-6</v>
      </c>
      <c r="CV13" s="383">
        <v>1.9379486994625277E-6</v>
      </c>
      <c r="CW13" s="383">
        <v>2.5752948189591951E-6</v>
      </c>
      <c r="CX13" s="383">
        <v>2.6853689636929635E-6</v>
      </c>
      <c r="CY13" s="383">
        <v>2.5271156421464457E-3</v>
      </c>
      <c r="CZ13" s="383">
        <v>6.8104442359539271E-3</v>
      </c>
      <c r="DA13" s="383">
        <v>3.4265828961990338E-6</v>
      </c>
      <c r="DB13" s="383">
        <v>1.2560483920218434E-6</v>
      </c>
      <c r="DC13" s="383">
        <v>1.8432877281955416E-5</v>
      </c>
      <c r="DD13" s="383">
        <v>1.5032491952923058E-4</v>
      </c>
      <c r="DE13" s="383">
        <v>2.3882759081412588E-6</v>
      </c>
      <c r="DF13" s="384">
        <v>4.583500278724196E-4</v>
      </c>
      <c r="DG13" s="481">
        <v>1.0212131213917504</v>
      </c>
      <c r="DH13" s="481">
        <v>0.76657600615423149</v>
      </c>
    </row>
    <row r="14" spans="1:112" s="381" customFormat="1">
      <c r="A14" s="300" t="s">
        <v>268</v>
      </c>
      <c r="B14" s="301" t="s">
        <v>506</v>
      </c>
      <c r="C14" s="385">
        <v>2.1994785606270083E-3</v>
      </c>
      <c r="D14" s="386">
        <v>8.2517392454050473E-2</v>
      </c>
      <c r="E14" s="386">
        <v>7.5435762555759005E-3</v>
      </c>
      <c r="F14" s="386">
        <v>5.8871498171729757E-4</v>
      </c>
      <c r="G14" s="386">
        <v>1.3925600576047461E-2</v>
      </c>
      <c r="H14" s="386">
        <v>0</v>
      </c>
      <c r="I14" s="386">
        <v>6.3734530949260572E-7</v>
      </c>
      <c r="J14" s="386">
        <v>4.1351753677590034E-3</v>
      </c>
      <c r="K14" s="386">
        <v>1.8904579860520623E-4</v>
      </c>
      <c r="L14" s="386">
        <v>1.0139721431657513</v>
      </c>
      <c r="M14" s="386">
        <v>0</v>
      </c>
      <c r="N14" s="386">
        <v>9.5816142633580313E-5</v>
      </c>
      <c r="O14" s="386">
        <v>2.6444523609654817E-5</v>
      </c>
      <c r="P14" s="386">
        <v>2.8864089179380233E-5</v>
      </c>
      <c r="Q14" s="386">
        <v>2.3867503951926978E-6</v>
      </c>
      <c r="R14" s="386">
        <v>1.3693690100659986E-5</v>
      </c>
      <c r="S14" s="386">
        <v>3.4825283284672187E-6</v>
      </c>
      <c r="T14" s="386">
        <v>1.480615796032425E-6</v>
      </c>
      <c r="U14" s="386">
        <v>2.6278845389992035E-7</v>
      </c>
      <c r="V14" s="386">
        <v>1.2745802116348075E-6</v>
      </c>
      <c r="W14" s="386">
        <v>1.9168248550212891E-7</v>
      </c>
      <c r="X14" s="386">
        <v>4.0398996602493666E-6</v>
      </c>
      <c r="Y14" s="386">
        <v>6.120586045451466E-7</v>
      </c>
      <c r="Z14" s="386">
        <v>8.0841076998940633E-7</v>
      </c>
      <c r="AA14" s="386">
        <v>2.1416476997527475E-5</v>
      </c>
      <c r="AB14" s="386">
        <v>2.340724160699389E-5</v>
      </c>
      <c r="AC14" s="386">
        <v>8.2531813056124798E-8</v>
      </c>
      <c r="AD14" s="386">
        <v>4.3905821864216427E-7</v>
      </c>
      <c r="AE14" s="386">
        <v>8.2919782945327825E-7</v>
      </c>
      <c r="AF14" s="386">
        <v>2.52628612003175E-5</v>
      </c>
      <c r="AG14" s="386">
        <v>3.2284934000093359E-6</v>
      </c>
      <c r="AH14" s="386">
        <v>1.4073066725856438E-6</v>
      </c>
      <c r="AI14" s="386">
        <v>6.7509939288984561E-7</v>
      </c>
      <c r="AJ14" s="386">
        <v>2.2247146661364605E-6</v>
      </c>
      <c r="AK14" s="386">
        <v>3.313506711855942E-6</v>
      </c>
      <c r="AL14" s="386">
        <v>2.9203063659988825E-7</v>
      </c>
      <c r="AM14" s="386">
        <v>3.1335391792462181E-7</v>
      </c>
      <c r="AN14" s="386">
        <v>5.7370531486189828E-7</v>
      </c>
      <c r="AO14" s="386">
        <v>5.1571190321718441E-7</v>
      </c>
      <c r="AP14" s="386">
        <v>2.1436982497947261E-7</v>
      </c>
      <c r="AQ14" s="386">
        <v>5.1720647514059877E-7</v>
      </c>
      <c r="AR14" s="386">
        <v>6.0677899395631035E-7</v>
      </c>
      <c r="AS14" s="386">
        <v>4.5397497451828323E-7</v>
      </c>
      <c r="AT14" s="386">
        <v>6.6461867265225585E-7</v>
      </c>
      <c r="AU14" s="386">
        <v>6.3364311494363046E-7</v>
      </c>
      <c r="AV14" s="386">
        <v>8.3757766517878622E-7</v>
      </c>
      <c r="AW14" s="386">
        <v>1.0489142775587758E-6</v>
      </c>
      <c r="AX14" s="386">
        <v>9.0587091765338315E-7</v>
      </c>
      <c r="AY14" s="386">
        <v>8.8831437521832622E-7</v>
      </c>
      <c r="AZ14" s="386">
        <v>1.1346610156030189E-6</v>
      </c>
      <c r="BA14" s="386">
        <v>6.8531178461757109E-7</v>
      </c>
      <c r="BB14" s="386">
        <v>8.1718766950811075E-7</v>
      </c>
      <c r="BC14" s="386">
        <v>1.0648187494195747E-6</v>
      </c>
      <c r="BD14" s="386">
        <v>6.3433271221785601E-7</v>
      </c>
      <c r="BE14" s="386">
        <v>0</v>
      </c>
      <c r="BF14" s="386">
        <v>5.2674921952826671E-7</v>
      </c>
      <c r="BG14" s="386">
        <v>9.041670499726875E-7</v>
      </c>
      <c r="BH14" s="386">
        <v>5.4889864655262982E-7</v>
      </c>
      <c r="BI14" s="386">
        <v>3.1823565709106016E-7</v>
      </c>
      <c r="BJ14" s="386">
        <v>1.643199487565508E-5</v>
      </c>
      <c r="BK14" s="386">
        <v>3.0248865680621882E-7</v>
      </c>
      <c r="BL14" s="386">
        <v>2.1847108754540086E-6</v>
      </c>
      <c r="BM14" s="386">
        <v>1.1058107838141284E-6</v>
      </c>
      <c r="BN14" s="386">
        <v>3.3868903829195753E-5</v>
      </c>
      <c r="BO14" s="386">
        <v>3.0344430332293789E-6</v>
      </c>
      <c r="BP14" s="386">
        <v>2.54156285098148E-7</v>
      </c>
      <c r="BQ14" s="386">
        <v>3.3602912185531583E-7</v>
      </c>
      <c r="BR14" s="386">
        <v>4.7879845568455824E-7</v>
      </c>
      <c r="BS14" s="386">
        <v>4.4249258156953916E-7</v>
      </c>
      <c r="BT14" s="386">
        <v>1.4787756210511598E-5</v>
      </c>
      <c r="BU14" s="386">
        <v>2.6885177356813105E-7</v>
      </c>
      <c r="BV14" s="386">
        <v>1.5032406926845897E-7</v>
      </c>
      <c r="BW14" s="386">
        <v>1.5813231722236977E-7</v>
      </c>
      <c r="BX14" s="386">
        <v>5.3626406347757659E-8</v>
      </c>
      <c r="BY14" s="386">
        <v>9.0788611264980687E-7</v>
      </c>
      <c r="BZ14" s="386">
        <v>2.5013714155028178E-7</v>
      </c>
      <c r="CA14" s="386">
        <v>1.3095195678112484E-6</v>
      </c>
      <c r="CB14" s="386">
        <v>7.3560556721964302E-7</v>
      </c>
      <c r="CC14" s="386">
        <v>3.3521668037228848E-7</v>
      </c>
      <c r="CD14" s="386">
        <v>2.5553539272924278E-7</v>
      </c>
      <c r="CE14" s="386">
        <v>3.6281427249021406E-7</v>
      </c>
      <c r="CF14" s="386">
        <v>7.1820526566756234E-7</v>
      </c>
      <c r="CG14" s="386">
        <v>1.6927506514199876E-7</v>
      </c>
      <c r="CH14" s="386">
        <v>1.0950216295344781E-6</v>
      </c>
      <c r="CI14" s="386">
        <v>8.6836169144885571E-6</v>
      </c>
      <c r="CJ14" s="386">
        <v>8.2639636099383283E-7</v>
      </c>
      <c r="CK14" s="386">
        <v>1.2595749168171819E-6</v>
      </c>
      <c r="CL14" s="386">
        <v>7.5889575178444415E-6</v>
      </c>
      <c r="CM14" s="386">
        <v>1.2526918984080034E-6</v>
      </c>
      <c r="CN14" s="386">
        <v>1.1898278258085123E-4</v>
      </c>
      <c r="CO14" s="386">
        <v>8.6363122300539606E-4</v>
      </c>
      <c r="CP14" s="386">
        <v>2.5314413386692324E-5</v>
      </c>
      <c r="CQ14" s="386">
        <v>7.7079370318064663E-7</v>
      </c>
      <c r="CR14" s="386">
        <v>5.3066935021831428E-5</v>
      </c>
      <c r="CS14" s="386">
        <v>7.0629951125244378E-5</v>
      </c>
      <c r="CT14" s="386">
        <v>5.5536652745409101E-6</v>
      </c>
      <c r="CU14" s="386">
        <v>6.6091761596699372E-7</v>
      </c>
      <c r="CV14" s="386">
        <v>6.4324695329356028E-6</v>
      </c>
      <c r="CW14" s="386">
        <v>9.9466511518191934E-7</v>
      </c>
      <c r="CX14" s="386">
        <v>3.2766711534389229E-7</v>
      </c>
      <c r="CY14" s="386">
        <v>2.103088937741437E-4</v>
      </c>
      <c r="CZ14" s="386">
        <v>4.2311475771170023E-4</v>
      </c>
      <c r="DA14" s="386">
        <v>1.0945278256710213E-6</v>
      </c>
      <c r="DB14" s="386">
        <v>3.0999766727104051E-4</v>
      </c>
      <c r="DC14" s="386">
        <v>1.8383810391853091E-3</v>
      </c>
      <c r="DD14" s="386">
        <v>2.0362938708692547E-5</v>
      </c>
      <c r="DE14" s="386">
        <v>4.7976221994003783E-6</v>
      </c>
      <c r="DF14" s="387">
        <v>8.4813944215513812E-7</v>
      </c>
      <c r="DG14" s="482">
        <v>1.1294033892309243</v>
      </c>
      <c r="DH14" s="482">
        <v>0.84778928248961771</v>
      </c>
    </row>
    <row r="15" spans="1:112" s="381" customFormat="1">
      <c r="A15" s="304" t="s">
        <v>269</v>
      </c>
      <c r="B15" s="305" t="s">
        <v>666</v>
      </c>
      <c r="C15" s="388">
        <v>0</v>
      </c>
      <c r="D15" s="389">
        <v>0</v>
      </c>
      <c r="E15" s="389">
        <v>0</v>
      </c>
      <c r="F15" s="389">
        <v>0</v>
      </c>
      <c r="G15" s="389">
        <v>0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1</v>
      </c>
      <c r="N15" s="389">
        <v>0</v>
      </c>
      <c r="O15" s="389">
        <v>0</v>
      </c>
      <c r="P15" s="389">
        <v>0</v>
      </c>
      <c r="Q15" s="389">
        <v>0</v>
      </c>
      <c r="R15" s="389">
        <v>0</v>
      </c>
      <c r="S15" s="389">
        <v>0</v>
      </c>
      <c r="T15" s="389">
        <v>0</v>
      </c>
      <c r="U15" s="389">
        <v>0</v>
      </c>
      <c r="V15" s="389">
        <v>0</v>
      </c>
      <c r="W15" s="389">
        <v>0</v>
      </c>
      <c r="X15" s="389">
        <v>0</v>
      </c>
      <c r="Y15" s="389">
        <v>0</v>
      </c>
      <c r="Z15" s="389">
        <v>0</v>
      </c>
      <c r="AA15" s="389">
        <v>0</v>
      </c>
      <c r="AB15" s="389">
        <v>0</v>
      </c>
      <c r="AC15" s="389">
        <v>0</v>
      </c>
      <c r="AD15" s="389">
        <v>0</v>
      </c>
      <c r="AE15" s="389">
        <v>0</v>
      </c>
      <c r="AF15" s="389">
        <v>0</v>
      </c>
      <c r="AG15" s="389">
        <v>0</v>
      </c>
      <c r="AH15" s="389">
        <v>0</v>
      </c>
      <c r="AI15" s="389">
        <v>0</v>
      </c>
      <c r="AJ15" s="389">
        <v>0</v>
      </c>
      <c r="AK15" s="389">
        <v>0</v>
      </c>
      <c r="AL15" s="389">
        <v>0</v>
      </c>
      <c r="AM15" s="389">
        <v>0</v>
      </c>
      <c r="AN15" s="389">
        <v>0</v>
      </c>
      <c r="AO15" s="389">
        <v>0</v>
      </c>
      <c r="AP15" s="389">
        <v>0</v>
      </c>
      <c r="AQ15" s="389">
        <v>0</v>
      </c>
      <c r="AR15" s="389">
        <v>0</v>
      </c>
      <c r="AS15" s="389">
        <v>0</v>
      </c>
      <c r="AT15" s="389">
        <v>0</v>
      </c>
      <c r="AU15" s="389">
        <v>0</v>
      </c>
      <c r="AV15" s="389">
        <v>0</v>
      </c>
      <c r="AW15" s="389">
        <v>0</v>
      </c>
      <c r="AX15" s="389">
        <v>0</v>
      </c>
      <c r="AY15" s="389">
        <v>0</v>
      </c>
      <c r="AZ15" s="389">
        <v>0</v>
      </c>
      <c r="BA15" s="389">
        <v>0</v>
      </c>
      <c r="BB15" s="389">
        <v>0</v>
      </c>
      <c r="BC15" s="389">
        <v>0</v>
      </c>
      <c r="BD15" s="389">
        <v>0</v>
      </c>
      <c r="BE15" s="389">
        <v>0</v>
      </c>
      <c r="BF15" s="389">
        <v>0</v>
      </c>
      <c r="BG15" s="389">
        <v>0</v>
      </c>
      <c r="BH15" s="389">
        <v>0</v>
      </c>
      <c r="BI15" s="389">
        <v>0</v>
      </c>
      <c r="BJ15" s="389">
        <v>0</v>
      </c>
      <c r="BK15" s="389">
        <v>0</v>
      </c>
      <c r="BL15" s="389">
        <v>0</v>
      </c>
      <c r="BM15" s="389">
        <v>0</v>
      </c>
      <c r="BN15" s="389">
        <v>0</v>
      </c>
      <c r="BO15" s="389">
        <v>0</v>
      </c>
      <c r="BP15" s="389">
        <v>0</v>
      </c>
      <c r="BQ15" s="389">
        <v>0</v>
      </c>
      <c r="BR15" s="389">
        <v>0</v>
      </c>
      <c r="BS15" s="389">
        <v>0</v>
      </c>
      <c r="BT15" s="389">
        <v>0</v>
      </c>
      <c r="BU15" s="389">
        <v>0</v>
      </c>
      <c r="BV15" s="389">
        <v>0</v>
      </c>
      <c r="BW15" s="389">
        <v>0</v>
      </c>
      <c r="BX15" s="389">
        <v>0</v>
      </c>
      <c r="BY15" s="389">
        <v>0</v>
      </c>
      <c r="BZ15" s="389">
        <v>0</v>
      </c>
      <c r="CA15" s="389">
        <v>0</v>
      </c>
      <c r="CB15" s="389">
        <v>0</v>
      </c>
      <c r="CC15" s="389">
        <v>0</v>
      </c>
      <c r="CD15" s="389">
        <v>0</v>
      </c>
      <c r="CE15" s="389">
        <v>0</v>
      </c>
      <c r="CF15" s="389">
        <v>0</v>
      </c>
      <c r="CG15" s="389">
        <v>0</v>
      </c>
      <c r="CH15" s="389">
        <v>0</v>
      </c>
      <c r="CI15" s="389">
        <v>0</v>
      </c>
      <c r="CJ15" s="389">
        <v>0</v>
      </c>
      <c r="CK15" s="389">
        <v>0</v>
      </c>
      <c r="CL15" s="389">
        <v>0</v>
      </c>
      <c r="CM15" s="389">
        <v>0</v>
      </c>
      <c r="CN15" s="389">
        <v>0</v>
      </c>
      <c r="CO15" s="389">
        <v>0</v>
      </c>
      <c r="CP15" s="389">
        <v>0</v>
      </c>
      <c r="CQ15" s="389">
        <v>0</v>
      </c>
      <c r="CR15" s="389">
        <v>0</v>
      </c>
      <c r="CS15" s="389">
        <v>0</v>
      </c>
      <c r="CT15" s="389">
        <v>0</v>
      </c>
      <c r="CU15" s="389">
        <v>0</v>
      </c>
      <c r="CV15" s="389">
        <v>0</v>
      </c>
      <c r="CW15" s="389">
        <v>0</v>
      </c>
      <c r="CX15" s="389">
        <v>0</v>
      </c>
      <c r="CY15" s="389">
        <v>0</v>
      </c>
      <c r="CZ15" s="389">
        <v>0</v>
      </c>
      <c r="DA15" s="389">
        <v>0</v>
      </c>
      <c r="DB15" s="389">
        <v>0</v>
      </c>
      <c r="DC15" s="389">
        <v>0</v>
      </c>
      <c r="DD15" s="389">
        <v>0</v>
      </c>
      <c r="DE15" s="389">
        <v>0</v>
      </c>
      <c r="DF15" s="390">
        <v>0</v>
      </c>
      <c r="DG15" s="483">
        <v>1</v>
      </c>
      <c r="DH15" s="483">
        <v>0.75065232721404007</v>
      </c>
    </row>
    <row r="16" spans="1:112" s="381" customFormat="1">
      <c r="A16" s="298" t="s">
        <v>270</v>
      </c>
      <c r="B16" s="299" t="s">
        <v>507</v>
      </c>
      <c r="C16" s="382">
        <v>1.4893803419632835E-4</v>
      </c>
      <c r="D16" s="383">
        <v>5.402704560186523E-5</v>
      </c>
      <c r="E16" s="383">
        <v>1.5982281397812254E-4</v>
      </c>
      <c r="F16" s="383">
        <v>3.098130974907526E-4</v>
      </c>
      <c r="G16" s="383">
        <v>1.4735161615109223E-3</v>
      </c>
      <c r="H16" s="383">
        <v>0</v>
      </c>
      <c r="I16" s="383">
        <v>1.1074888409802228E-4</v>
      </c>
      <c r="J16" s="383">
        <v>7.843236453269118E-5</v>
      </c>
      <c r="K16" s="383">
        <v>8.7186812419973284E-5</v>
      </c>
      <c r="L16" s="383">
        <v>3.0786700642549153E-5</v>
      </c>
      <c r="M16" s="383">
        <v>0</v>
      </c>
      <c r="N16" s="383">
        <v>1.0692873082949201</v>
      </c>
      <c r="O16" s="383">
        <v>6.7645879585923954E-2</v>
      </c>
      <c r="P16" s="383">
        <v>2.363420399605379E-4</v>
      </c>
      <c r="Q16" s="383">
        <v>1.4643427019376098E-3</v>
      </c>
      <c r="R16" s="383">
        <v>4.1840732292836345E-4</v>
      </c>
      <c r="S16" s="383">
        <v>1.8906363841798485E-3</v>
      </c>
      <c r="T16" s="383">
        <v>1.5036137321800916E-4</v>
      </c>
      <c r="U16" s="383">
        <v>1.6877818448696089E-5</v>
      </c>
      <c r="V16" s="383">
        <v>5.4154129349209956E-5</v>
      </c>
      <c r="W16" s="383">
        <v>3.0309476769814509E-6</v>
      </c>
      <c r="X16" s="383">
        <v>2.8962051740860319E-5</v>
      </c>
      <c r="Y16" s="383">
        <v>3.3281035124513089E-5</v>
      </c>
      <c r="Z16" s="383">
        <v>1.8002124444460581E-3</v>
      </c>
      <c r="AA16" s="383">
        <v>8.9130505733562012E-5</v>
      </c>
      <c r="AB16" s="383">
        <v>6.4328860174188643E-5</v>
      </c>
      <c r="AC16" s="383">
        <v>3.6562692640545336E-6</v>
      </c>
      <c r="AD16" s="383">
        <v>4.1536721286945776E-5</v>
      </c>
      <c r="AE16" s="383">
        <v>1.4897002378689271E-4</v>
      </c>
      <c r="AF16" s="383">
        <v>2.729559642882168E-3</v>
      </c>
      <c r="AG16" s="383">
        <v>2.3268563279455996E-2</v>
      </c>
      <c r="AH16" s="383">
        <v>5.6287202865041078E-4</v>
      </c>
      <c r="AI16" s="383">
        <v>9.9012227760557139E-5</v>
      </c>
      <c r="AJ16" s="383">
        <v>1.5102174099114747E-4</v>
      </c>
      <c r="AK16" s="383">
        <v>7.9532467303361813E-4</v>
      </c>
      <c r="AL16" s="383">
        <v>2.7870881587364327E-5</v>
      </c>
      <c r="AM16" s="383">
        <v>2.5755602741697085E-5</v>
      </c>
      <c r="AN16" s="383">
        <v>6.5542979997473082E-5</v>
      </c>
      <c r="AO16" s="383">
        <v>3.1299172579716888E-5</v>
      </c>
      <c r="AP16" s="383">
        <v>3.2043814214510421E-5</v>
      </c>
      <c r="AQ16" s="383">
        <v>1.0994123579216471E-4</v>
      </c>
      <c r="AR16" s="383">
        <v>1.0994336568008372E-4</v>
      </c>
      <c r="AS16" s="383">
        <v>1.5973815158820413E-4</v>
      </c>
      <c r="AT16" s="383">
        <v>7.8645794823850769E-5</v>
      </c>
      <c r="AU16" s="383">
        <v>7.2336718199279284E-5</v>
      </c>
      <c r="AV16" s="383">
        <v>1.8378561383413248E-4</v>
      </c>
      <c r="AW16" s="383">
        <v>8.0301463232220109E-5</v>
      </c>
      <c r="AX16" s="383">
        <v>1.1017747274909284E-4</v>
      </c>
      <c r="AY16" s="383">
        <v>6.7936110925927563E-5</v>
      </c>
      <c r="AZ16" s="383">
        <v>9.9302542320317284E-4</v>
      </c>
      <c r="BA16" s="383">
        <v>4.1026966548909062E-5</v>
      </c>
      <c r="BB16" s="383">
        <v>1.4636503565024063E-4</v>
      </c>
      <c r="BC16" s="383">
        <v>5.5219070668392207E-5</v>
      </c>
      <c r="BD16" s="383">
        <v>5.082390023544907E-5</v>
      </c>
      <c r="BE16" s="383">
        <v>0</v>
      </c>
      <c r="BF16" s="383">
        <v>1.4003377982226684E-4</v>
      </c>
      <c r="BG16" s="383">
        <v>3.4388951853708268E-4</v>
      </c>
      <c r="BH16" s="383">
        <v>2.2941365411945673E-5</v>
      </c>
      <c r="BI16" s="383">
        <v>1.1855647371820811E-4</v>
      </c>
      <c r="BJ16" s="383">
        <v>1.5757083742874722E-3</v>
      </c>
      <c r="BK16" s="383">
        <v>8.3599585041604243E-5</v>
      </c>
      <c r="BL16" s="383">
        <v>2.6388962333079736E-4</v>
      </c>
      <c r="BM16" s="383">
        <v>8.483457174213861E-4</v>
      </c>
      <c r="BN16" s="383">
        <v>2.7240341422190206E-4</v>
      </c>
      <c r="BO16" s="383">
        <v>1.856574862180101E-4</v>
      </c>
      <c r="BP16" s="383">
        <v>4.6187145946769952E-5</v>
      </c>
      <c r="BQ16" s="383">
        <v>5.5698958703850845E-5</v>
      </c>
      <c r="BR16" s="383">
        <v>1.1658396052637921E-4</v>
      </c>
      <c r="BS16" s="383">
        <v>1.2386474201028978E-4</v>
      </c>
      <c r="BT16" s="383">
        <v>1.9578685407299433E-4</v>
      </c>
      <c r="BU16" s="383">
        <v>7.2350671295174827E-5</v>
      </c>
      <c r="BV16" s="383">
        <v>3.3157804520606562E-5</v>
      </c>
      <c r="BW16" s="383">
        <v>2.8492506166194727E-5</v>
      </c>
      <c r="BX16" s="383">
        <v>1.0948625491848989E-5</v>
      </c>
      <c r="BY16" s="383">
        <v>3.0405176223087207E-4</v>
      </c>
      <c r="BZ16" s="383">
        <v>7.2194796136407064E-5</v>
      </c>
      <c r="CA16" s="383">
        <v>1.6217864528170236E-4</v>
      </c>
      <c r="CB16" s="383">
        <v>2.7698641879071819E-3</v>
      </c>
      <c r="CC16" s="383">
        <v>2.198353441263753E-4</v>
      </c>
      <c r="CD16" s="383">
        <v>4.5874369805120631E-4</v>
      </c>
      <c r="CE16" s="383">
        <v>2.8696373461770472E-4</v>
      </c>
      <c r="CF16" s="383">
        <v>6.0503596297318478E-4</v>
      </c>
      <c r="CG16" s="383">
        <v>7.2191818099153932E-5</v>
      </c>
      <c r="CH16" s="383">
        <v>7.2962976774415553E-5</v>
      </c>
      <c r="CI16" s="383">
        <v>9.5355258586160444E-5</v>
      </c>
      <c r="CJ16" s="383">
        <v>1.8420956279066863E-4</v>
      </c>
      <c r="CK16" s="383">
        <v>6.3582976217612216E-5</v>
      </c>
      <c r="CL16" s="383">
        <v>1.3316151966907155E-4</v>
      </c>
      <c r="CM16" s="383">
        <v>1.3321047210968667E-4</v>
      </c>
      <c r="CN16" s="383">
        <v>3.8711666392933059E-5</v>
      </c>
      <c r="CO16" s="383">
        <v>1.0205196960016303E-4</v>
      </c>
      <c r="CP16" s="383">
        <v>1.0657020418304165E-4</v>
      </c>
      <c r="CQ16" s="383">
        <v>9.4363664772374777E-4</v>
      </c>
      <c r="CR16" s="383">
        <v>1.7184909786930924E-4</v>
      </c>
      <c r="CS16" s="383">
        <v>1.1317352315689212E-4</v>
      </c>
      <c r="CT16" s="383">
        <v>4.4374877215857758E-4</v>
      </c>
      <c r="CU16" s="383">
        <v>1.4367956353962349E-4</v>
      </c>
      <c r="CV16" s="383">
        <v>7.1539975805385897E-5</v>
      </c>
      <c r="CW16" s="383">
        <v>1.1013319424313305E-4</v>
      </c>
      <c r="CX16" s="383">
        <v>1.5478156099985504E-4</v>
      </c>
      <c r="CY16" s="383">
        <v>4.8091057388088647E-4</v>
      </c>
      <c r="CZ16" s="383">
        <v>6.416465205716536E-5</v>
      </c>
      <c r="DA16" s="383">
        <v>2.3966980394250019E-4</v>
      </c>
      <c r="DB16" s="383">
        <v>8.3935040821368702E-4</v>
      </c>
      <c r="DC16" s="383">
        <v>1.6897283365397756E-4</v>
      </c>
      <c r="DD16" s="383">
        <v>2.0772136018547637E-4</v>
      </c>
      <c r="DE16" s="383">
        <v>5.511629883978306E-3</v>
      </c>
      <c r="DF16" s="384">
        <v>8.7766157840128987E-5</v>
      </c>
      <c r="DG16" s="481">
        <v>1.1960505239633381</v>
      </c>
      <c r="DH16" s="481">
        <v>0.8978181092786518</v>
      </c>
    </row>
    <row r="17" spans="1:112" s="381" customFormat="1">
      <c r="A17" s="298" t="s">
        <v>271</v>
      </c>
      <c r="B17" s="299" t="s">
        <v>508</v>
      </c>
      <c r="C17" s="382">
        <v>8.0760691191993008E-4</v>
      </c>
      <c r="D17" s="383">
        <v>2.7787675715744577E-4</v>
      </c>
      <c r="E17" s="383">
        <v>1.3357098549584747E-3</v>
      </c>
      <c r="F17" s="383">
        <v>1.1197141467352218E-4</v>
      </c>
      <c r="G17" s="383">
        <v>1.5273078773030712E-3</v>
      </c>
      <c r="H17" s="383">
        <v>0</v>
      </c>
      <c r="I17" s="383">
        <v>5.683405396165927E-4</v>
      </c>
      <c r="J17" s="383">
        <v>3.9670589423383094E-4</v>
      </c>
      <c r="K17" s="383">
        <v>2.24584535525648E-4</v>
      </c>
      <c r="L17" s="383">
        <v>1.3898401563411717E-4</v>
      </c>
      <c r="M17" s="383">
        <v>0</v>
      </c>
      <c r="N17" s="383">
        <v>5.7558050455927589E-4</v>
      </c>
      <c r="O17" s="383">
        <v>1.0032475239392302</v>
      </c>
      <c r="P17" s="383">
        <v>4.027049791770207E-4</v>
      </c>
      <c r="Q17" s="383">
        <v>5.2217369977544659E-4</v>
      </c>
      <c r="R17" s="383">
        <v>4.4640980305449848E-4</v>
      </c>
      <c r="S17" s="383">
        <v>4.48034755989137E-4</v>
      </c>
      <c r="T17" s="383">
        <v>2.4968566634401402E-4</v>
      </c>
      <c r="U17" s="383">
        <v>4.3744732686909462E-5</v>
      </c>
      <c r="V17" s="383">
        <v>3.1443503730810133E-4</v>
      </c>
      <c r="W17" s="383">
        <v>1.2616855992643252E-5</v>
      </c>
      <c r="X17" s="383">
        <v>1.5152728168930631E-4</v>
      </c>
      <c r="Y17" s="383">
        <v>1.8073045514281898E-4</v>
      </c>
      <c r="Z17" s="383">
        <v>7.3507073004369029E-5</v>
      </c>
      <c r="AA17" s="383">
        <v>5.0006858965700074E-4</v>
      </c>
      <c r="AB17" s="383">
        <v>2.5976416531436691E-4</v>
      </c>
      <c r="AC17" s="383">
        <v>1.1020667099031469E-5</v>
      </c>
      <c r="AD17" s="383">
        <v>3.0616169969921301E-4</v>
      </c>
      <c r="AE17" s="383">
        <v>2.8489221065611188E-4</v>
      </c>
      <c r="AF17" s="383">
        <v>4.4210539359120318E-4</v>
      </c>
      <c r="AG17" s="383">
        <v>1.1999926668405444E-4</v>
      </c>
      <c r="AH17" s="383">
        <v>1.2153129998024156E-3</v>
      </c>
      <c r="AI17" s="383">
        <v>3.8837306402592818E-4</v>
      </c>
      <c r="AJ17" s="383">
        <v>1.1417879917607723E-3</v>
      </c>
      <c r="AK17" s="383">
        <v>5.5221390447071812E-4</v>
      </c>
      <c r="AL17" s="383">
        <v>7.775322840849657E-5</v>
      </c>
      <c r="AM17" s="383">
        <v>1.3019517616882472E-4</v>
      </c>
      <c r="AN17" s="383">
        <v>3.862710199007489E-4</v>
      </c>
      <c r="AO17" s="383">
        <v>2.3150957905198144E-4</v>
      </c>
      <c r="AP17" s="383">
        <v>1.3443772752299961E-4</v>
      </c>
      <c r="AQ17" s="383">
        <v>4.1222848507908535E-4</v>
      </c>
      <c r="AR17" s="383">
        <v>3.1645580017225728E-4</v>
      </c>
      <c r="AS17" s="383">
        <v>2.5712514247782319E-4</v>
      </c>
      <c r="AT17" s="383">
        <v>3.9702938747619731E-4</v>
      </c>
      <c r="AU17" s="383">
        <v>3.1190073354872707E-4</v>
      </c>
      <c r="AV17" s="383">
        <v>3.5610028747454469E-4</v>
      </c>
      <c r="AW17" s="383">
        <v>5.3113849069251311E-4</v>
      </c>
      <c r="AX17" s="383">
        <v>8.6747228627955496E-4</v>
      </c>
      <c r="AY17" s="383">
        <v>4.3563656910786813E-4</v>
      </c>
      <c r="AZ17" s="383">
        <v>9.8842166101660621E-4</v>
      </c>
      <c r="BA17" s="383">
        <v>2.8065694093600918E-4</v>
      </c>
      <c r="BB17" s="383">
        <v>2.524699971876054E-4</v>
      </c>
      <c r="BC17" s="383">
        <v>3.523245760616E-4</v>
      </c>
      <c r="BD17" s="383">
        <v>3.8054115921665725E-4</v>
      </c>
      <c r="BE17" s="383">
        <v>0</v>
      </c>
      <c r="BF17" s="383">
        <v>2.0436776244446071E-4</v>
      </c>
      <c r="BG17" s="383">
        <v>2.5347358166412961E-4</v>
      </c>
      <c r="BH17" s="383">
        <v>7.9131495333387071E-5</v>
      </c>
      <c r="BI17" s="383">
        <v>1.5929155197705176E-4</v>
      </c>
      <c r="BJ17" s="383">
        <v>1.8752666450297965E-3</v>
      </c>
      <c r="BK17" s="383">
        <v>5.4273231814543034E-4</v>
      </c>
      <c r="BL17" s="383">
        <v>1.0176225836940206E-3</v>
      </c>
      <c r="BM17" s="383">
        <v>4.8955369342330737E-4</v>
      </c>
      <c r="BN17" s="383">
        <v>4.8552524823767943E-4</v>
      </c>
      <c r="BO17" s="383">
        <v>5.2119945458394001E-4</v>
      </c>
      <c r="BP17" s="383">
        <v>1.6084886853244665E-4</v>
      </c>
      <c r="BQ17" s="383">
        <v>1.8710127432491533E-4</v>
      </c>
      <c r="BR17" s="383">
        <v>3.4007532180239453E-4</v>
      </c>
      <c r="BS17" s="383">
        <v>6.3339114246795483E-4</v>
      </c>
      <c r="BT17" s="383">
        <v>9.0361898361494537E-4</v>
      </c>
      <c r="BU17" s="383">
        <v>3.7493628014114572E-4</v>
      </c>
      <c r="BV17" s="383">
        <v>1.3267975616948881E-4</v>
      </c>
      <c r="BW17" s="383">
        <v>7.687981585869944E-5</v>
      </c>
      <c r="BX17" s="383">
        <v>2.5345536882041288E-5</v>
      </c>
      <c r="BY17" s="383">
        <v>3.0141910912973371E-4</v>
      </c>
      <c r="BZ17" s="383">
        <v>2.2451993140000238E-4</v>
      </c>
      <c r="CA17" s="383">
        <v>4.2039329732602721E-4</v>
      </c>
      <c r="CB17" s="383">
        <v>3.3070783220618834E-3</v>
      </c>
      <c r="CC17" s="383">
        <v>2.44789633092865E-4</v>
      </c>
      <c r="CD17" s="383">
        <v>1.4331006307974337E-4</v>
      </c>
      <c r="CE17" s="383">
        <v>5.4304099946641594E-4</v>
      </c>
      <c r="CF17" s="383">
        <v>5.7644282294329471E-4</v>
      </c>
      <c r="CG17" s="383">
        <v>3.5828083843956224E-4</v>
      </c>
      <c r="CH17" s="383">
        <v>1.8725044649223595E-4</v>
      </c>
      <c r="CI17" s="383">
        <v>2.4106660550655653E-4</v>
      </c>
      <c r="CJ17" s="383">
        <v>2.5976895743608854E-4</v>
      </c>
      <c r="CK17" s="383">
        <v>2.6088594950801863E-4</v>
      </c>
      <c r="CL17" s="383">
        <v>3.8200673831796325E-4</v>
      </c>
      <c r="CM17" s="383">
        <v>1.0216267218327436E-3</v>
      </c>
      <c r="CN17" s="383">
        <v>9.3988046878765581E-5</v>
      </c>
      <c r="CO17" s="383">
        <v>3.0121912175505572E-4</v>
      </c>
      <c r="CP17" s="383">
        <v>7.2442365262939082E-4</v>
      </c>
      <c r="CQ17" s="383">
        <v>2.9321105695205383E-3</v>
      </c>
      <c r="CR17" s="383">
        <v>1.3448180348422801E-3</v>
      </c>
      <c r="CS17" s="383">
        <v>6.5404859448598383E-4</v>
      </c>
      <c r="CT17" s="383">
        <v>5.0773043655155921E-3</v>
      </c>
      <c r="CU17" s="383">
        <v>8.6785381784439727E-4</v>
      </c>
      <c r="CV17" s="383">
        <v>1.7412724761042318E-4</v>
      </c>
      <c r="CW17" s="383">
        <v>3.620893400053802E-4</v>
      </c>
      <c r="CX17" s="383">
        <v>4.1583592195986585E-4</v>
      </c>
      <c r="CY17" s="383">
        <v>1.4037683180675423E-3</v>
      </c>
      <c r="CZ17" s="383">
        <v>3.9126168222977859E-4</v>
      </c>
      <c r="DA17" s="383">
        <v>2.4340841528048144E-3</v>
      </c>
      <c r="DB17" s="383">
        <v>6.8712675794008117E-4</v>
      </c>
      <c r="DC17" s="383">
        <v>1.9964712556358589E-3</v>
      </c>
      <c r="DD17" s="383">
        <v>7.1887872412032365E-4</v>
      </c>
      <c r="DE17" s="383">
        <v>1.5293108259538549E-3</v>
      </c>
      <c r="DF17" s="384">
        <v>2.249587211013976E-4</v>
      </c>
      <c r="DG17" s="481">
        <v>1.0636477316867787</v>
      </c>
      <c r="DH17" s="481">
        <v>0.79842964512661541</v>
      </c>
    </row>
    <row r="18" spans="1:112" s="381" customFormat="1">
      <c r="A18" s="298" t="s">
        <v>272</v>
      </c>
      <c r="B18" s="299" t="s">
        <v>509</v>
      </c>
      <c r="C18" s="382">
        <v>2.6510612800562968E-4</v>
      </c>
      <c r="D18" s="383">
        <v>2.1981045142031633E-3</v>
      </c>
      <c r="E18" s="383">
        <v>1.7410757639162316E-4</v>
      </c>
      <c r="F18" s="383">
        <v>5.2634444842030144E-3</v>
      </c>
      <c r="G18" s="383">
        <v>9.4100953209899139E-5</v>
      </c>
      <c r="H18" s="383">
        <v>0</v>
      </c>
      <c r="I18" s="383">
        <v>3.8722467014425165E-4</v>
      </c>
      <c r="J18" s="383">
        <v>3.2542289514288762E-4</v>
      </c>
      <c r="K18" s="383">
        <v>3.0182664106061794E-4</v>
      </c>
      <c r="L18" s="383">
        <v>2.6249220128912341E-3</v>
      </c>
      <c r="M18" s="383">
        <v>0</v>
      </c>
      <c r="N18" s="383">
        <v>1.4141559652916427E-4</v>
      </c>
      <c r="O18" s="383">
        <v>2.2944344666696407E-4</v>
      </c>
      <c r="P18" s="383">
        <v>1.0683685801290308</v>
      </c>
      <c r="Q18" s="383">
        <v>4.6300382764160389E-2</v>
      </c>
      <c r="R18" s="383">
        <v>5.2606188485054056E-3</v>
      </c>
      <c r="S18" s="383">
        <v>2.1679511670110846E-3</v>
      </c>
      <c r="T18" s="383">
        <v>4.0444429766392303E-4</v>
      </c>
      <c r="U18" s="383">
        <v>3.1076169526585917E-5</v>
      </c>
      <c r="V18" s="383">
        <v>8.8678414251750301E-5</v>
      </c>
      <c r="W18" s="383">
        <v>5.3844801279372075E-6</v>
      </c>
      <c r="X18" s="383">
        <v>6.7728759767983701E-5</v>
      </c>
      <c r="Y18" s="383">
        <v>1.3134142214685633E-4</v>
      </c>
      <c r="Z18" s="383">
        <v>1.0125731322772114E-4</v>
      </c>
      <c r="AA18" s="383">
        <v>1.2532287752171892E-4</v>
      </c>
      <c r="AB18" s="383">
        <v>2.0492289055542114E-4</v>
      </c>
      <c r="AC18" s="383">
        <v>7.338009943597863E-6</v>
      </c>
      <c r="AD18" s="383">
        <v>6.0189646242221543E-5</v>
      </c>
      <c r="AE18" s="383">
        <v>2.0330769374487655E-4</v>
      </c>
      <c r="AF18" s="383">
        <v>1.2993204636057518E-4</v>
      </c>
      <c r="AG18" s="383">
        <v>7.5892414503669897E-5</v>
      </c>
      <c r="AH18" s="383">
        <v>1.1433626327895297E-3</v>
      </c>
      <c r="AI18" s="383">
        <v>1.826200280592011E-4</v>
      </c>
      <c r="AJ18" s="383">
        <v>7.6332167674078334E-3</v>
      </c>
      <c r="AK18" s="383">
        <v>6.0083550349069529E-4</v>
      </c>
      <c r="AL18" s="383">
        <v>8.2171963937766436E-5</v>
      </c>
      <c r="AM18" s="383">
        <v>1.0332643709636115E-4</v>
      </c>
      <c r="AN18" s="383">
        <v>2.2930422766350705E-4</v>
      </c>
      <c r="AO18" s="383">
        <v>4.2610065145810892E-5</v>
      </c>
      <c r="AP18" s="383">
        <v>9.3600792880363102E-5</v>
      </c>
      <c r="AQ18" s="383">
        <v>3.0971924169599337E-4</v>
      </c>
      <c r="AR18" s="383">
        <v>9.5681168399213952E-4</v>
      </c>
      <c r="AS18" s="383">
        <v>2.0529685205584851E-4</v>
      </c>
      <c r="AT18" s="383">
        <v>1.0911301925533455E-4</v>
      </c>
      <c r="AU18" s="383">
        <v>1.2891476258839051E-4</v>
      </c>
      <c r="AV18" s="383">
        <v>3.953641997553519E-4</v>
      </c>
      <c r="AW18" s="383">
        <v>1.8612481663084432E-4</v>
      </c>
      <c r="AX18" s="383">
        <v>4.7337570986055575E-4</v>
      </c>
      <c r="AY18" s="383">
        <v>1.749906519056064E-4</v>
      </c>
      <c r="AZ18" s="383">
        <v>2.1012365999404528E-4</v>
      </c>
      <c r="BA18" s="383">
        <v>1.0479252316062151E-4</v>
      </c>
      <c r="BB18" s="383">
        <v>1.790028069948335E-4</v>
      </c>
      <c r="BC18" s="383">
        <v>1.0055086882073781E-4</v>
      </c>
      <c r="BD18" s="383">
        <v>1.2423321408304016E-4</v>
      </c>
      <c r="BE18" s="383">
        <v>0</v>
      </c>
      <c r="BF18" s="383">
        <v>1.2877681363012694E-4</v>
      </c>
      <c r="BG18" s="383">
        <v>1.3784605575893502E-4</v>
      </c>
      <c r="BH18" s="383">
        <v>4.0735308718601012E-5</v>
      </c>
      <c r="BI18" s="383">
        <v>6.7906359130413935E-5</v>
      </c>
      <c r="BJ18" s="383">
        <v>8.8419467995274909E-3</v>
      </c>
      <c r="BK18" s="383">
        <v>1.2201101772499887E-4</v>
      </c>
      <c r="BL18" s="383">
        <v>1.8861154690028518E-2</v>
      </c>
      <c r="BM18" s="383">
        <v>5.3578615003978466E-3</v>
      </c>
      <c r="BN18" s="383">
        <v>5.4709035270580669E-4</v>
      </c>
      <c r="BO18" s="383">
        <v>1.1490844354441405E-3</v>
      </c>
      <c r="BP18" s="383">
        <v>2.0341447932147397E-4</v>
      </c>
      <c r="BQ18" s="383">
        <v>2.2646495217108249E-4</v>
      </c>
      <c r="BR18" s="383">
        <v>2.7509880152852643E-4</v>
      </c>
      <c r="BS18" s="383">
        <v>1.0836773566547934E-4</v>
      </c>
      <c r="BT18" s="383">
        <v>2.8091255236436727E-4</v>
      </c>
      <c r="BU18" s="383">
        <v>1.1430063125368794E-4</v>
      </c>
      <c r="BV18" s="383">
        <v>5.8461345955185704E-5</v>
      </c>
      <c r="BW18" s="383">
        <v>1.0014776291779575E-4</v>
      </c>
      <c r="BX18" s="383">
        <v>5.1410271641337778E-5</v>
      </c>
      <c r="BY18" s="383">
        <v>1.2749871260161208E-4</v>
      </c>
      <c r="BZ18" s="383">
        <v>1.6322063005483808E-4</v>
      </c>
      <c r="CA18" s="383">
        <v>8.4745807196749418E-4</v>
      </c>
      <c r="CB18" s="383">
        <v>9.4833314787170185E-4</v>
      </c>
      <c r="CC18" s="383">
        <v>1.9522906515807206E-3</v>
      </c>
      <c r="CD18" s="383">
        <v>3.0922585244231996E-4</v>
      </c>
      <c r="CE18" s="383">
        <v>4.3313912227984763E-4</v>
      </c>
      <c r="CF18" s="383">
        <v>5.707173505507244E-3</v>
      </c>
      <c r="CG18" s="383">
        <v>5.6932586644173733E-5</v>
      </c>
      <c r="CH18" s="383">
        <v>1.2752483279158104E-4</v>
      </c>
      <c r="CI18" s="383">
        <v>2.3166869818942785E-4</v>
      </c>
      <c r="CJ18" s="383">
        <v>1.0060495417030173E-4</v>
      </c>
      <c r="CK18" s="383">
        <v>1.1169700991831927E-4</v>
      </c>
      <c r="CL18" s="383">
        <v>2.394715502476495E-4</v>
      </c>
      <c r="CM18" s="383">
        <v>9.3911178161896954E-5</v>
      </c>
      <c r="CN18" s="383">
        <v>1.2081817117222163E-4</v>
      </c>
      <c r="CO18" s="383">
        <v>1.9248692380053727E-4</v>
      </c>
      <c r="CP18" s="383">
        <v>7.4514923189194129E-5</v>
      </c>
      <c r="CQ18" s="383">
        <v>1.8073602798319736E-4</v>
      </c>
      <c r="CR18" s="383">
        <v>1.7524285494245072E-4</v>
      </c>
      <c r="CS18" s="383">
        <v>1.069515020897541E-4</v>
      </c>
      <c r="CT18" s="383">
        <v>2.8538153672598801E-4</v>
      </c>
      <c r="CU18" s="383">
        <v>1.1067723691590128E-4</v>
      </c>
      <c r="CV18" s="383">
        <v>1.2634845440353114E-4</v>
      </c>
      <c r="CW18" s="383">
        <v>8.2118569903595753E-5</v>
      </c>
      <c r="CX18" s="383">
        <v>1.4679602171390014E-4</v>
      </c>
      <c r="CY18" s="383">
        <v>3.8663810376542986E-4</v>
      </c>
      <c r="CZ18" s="383">
        <v>3.8506403726087148E-4</v>
      </c>
      <c r="DA18" s="383">
        <v>1.6250558573918444E-4</v>
      </c>
      <c r="DB18" s="383">
        <v>3.4834265871786304E-4</v>
      </c>
      <c r="DC18" s="383">
        <v>4.3666119748911096E-5</v>
      </c>
      <c r="DD18" s="383">
        <v>3.3454111273434079E-4</v>
      </c>
      <c r="DE18" s="383">
        <v>9.2023830968248244E-4</v>
      </c>
      <c r="DF18" s="384">
        <v>2.1827898041087016E-4</v>
      </c>
      <c r="DG18" s="481">
        <v>1.202033420193221</v>
      </c>
      <c r="DH18" s="481">
        <v>0.9023091842570935</v>
      </c>
    </row>
    <row r="19" spans="1:112" s="381" customFormat="1">
      <c r="A19" s="300" t="s">
        <v>273</v>
      </c>
      <c r="B19" s="301" t="s">
        <v>510</v>
      </c>
      <c r="C19" s="385">
        <v>1.0390395241801816E-4</v>
      </c>
      <c r="D19" s="386">
        <v>7.0501473685821166E-5</v>
      </c>
      <c r="E19" s="386">
        <v>1.0120776681913532E-4</v>
      </c>
      <c r="F19" s="386">
        <v>5.6280406739465577E-5</v>
      </c>
      <c r="G19" s="386">
        <v>1.1346118546407398E-4</v>
      </c>
      <c r="H19" s="386">
        <v>0</v>
      </c>
      <c r="I19" s="386">
        <v>2.4021352892600578E-4</v>
      </c>
      <c r="J19" s="386">
        <v>1.7916070962731027E-4</v>
      </c>
      <c r="K19" s="386">
        <v>2.8540003469972616E-4</v>
      </c>
      <c r="L19" s="386">
        <v>4.9783558171574866E-5</v>
      </c>
      <c r="M19" s="386">
        <v>0</v>
      </c>
      <c r="N19" s="386">
        <v>5.5574378202585795E-4</v>
      </c>
      <c r="O19" s="386">
        <v>3.9901280434859101E-4</v>
      </c>
      <c r="P19" s="386">
        <v>2.3034575074773272E-4</v>
      </c>
      <c r="Q19" s="386">
        <v>1.0057659467628439</v>
      </c>
      <c r="R19" s="386">
        <v>5.1743815602122074E-4</v>
      </c>
      <c r="S19" s="386">
        <v>4.4206736817492559E-4</v>
      </c>
      <c r="T19" s="386">
        <v>2.5871930370692606E-4</v>
      </c>
      <c r="U19" s="386">
        <v>5.2098937713691874E-5</v>
      </c>
      <c r="V19" s="386">
        <v>3.4245526235724099E-4</v>
      </c>
      <c r="W19" s="386">
        <v>6.3153428912662895E-6</v>
      </c>
      <c r="X19" s="386">
        <v>1.8115966361944996E-4</v>
      </c>
      <c r="Y19" s="386">
        <v>1.7550861830395036E-4</v>
      </c>
      <c r="Z19" s="386">
        <v>1.1412340908211376E-4</v>
      </c>
      <c r="AA19" s="386">
        <v>5.7474193993297046E-4</v>
      </c>
      <c r="AB19" s="386">
        <v>2.4518088662401217E-4</v>
      </c>
      <c r="AC19" s="386">
        <v>1.0354295544233596E-5</v>
      </c>
      <c r="AD19" s="386">
        <v>2.1928620007766509E-4</v>
      </c>
      <c r="AE19" s="386">
        <v>2.9555756982688278E-4</v>
      </c>
      <c r="AF19" s="386">
        <v>4.2309754280621598E-4</v>
      </c>
      <c r="AG19" s="386">
        <v>7.899696287755998E-5</v>
      </c>
      <c r="AH19" s="386">
        <v>2.0552567884842004E-4</v>
      </c>
      <c r="AI19" s="386">
        <v>3.3559887497150822E-4</v>
      </c>
      <c r="AJ19" s="386">
        <v>1.3173020097911521E-3</v>
      </c>
      <c r="AK19" s="386">
        <v>5.4336540782336858E-4</v>
      </c>
      <c r="AL19" s="386">
        <v>1.3705171945994289E-4</v>
      </c>
      <c r="AM19" s="386">
        <v>1.3295239190614348E-4</v>
      </c>
      <c r="AN19" s="386">
        <v>3.5786139542395569E-4</v>
      </c>
      <c r="AO19" s="386">
        <v>5.1439681468922511E-5</v>
      </c>
      <c r="AP19" s="386">
        <v>1.303886054335136E-4</v>
      </c>
      <c r="AQ19" s="386">
        <v>5.923497912677212E-4</v>
      </c>
      <c r="AR19" s="386">
        <v>1.843716456570603E-4</v>
      </c>
      <c r="AS19" s="386">
        <v>1.853742057048674E-4</v>
      </c>
      <c r="AT19" s="386">
        <v>2.3737285073901818E-4</v>
      </c>
      <c r="AU19" s="386">
        <v>2.1818134013504479E-4</v>
      </c>
      <c r="AV19" s="386">
        <v>3.1639520780945603E-4</v>
      </c>
      <c r="AW19" s="386">
        <v>5.4085595089430538E-4</v>
      </c>
      <c r="AX19" s="386">
        <v>5.4976956449503186E-4</v>
      </c>
      <c r="AY19" s="386">
        <v>2.6435574192177258E-4</v>
      </c>
      <c r="AZ19" s="386">
        <v>3.3522010841403692E-4</v>
      </c>
      <c r="BA19" s="386">
        <v>2.5760984139323737E-4</v>
      </c>
      <c r="BB19" s="386">
        <v>2.4045837891267671E-4</v>
      </c>
      <c r="BC19" s="386">
        <v>3.6577722881523224E-4</v>
      </c>
      <c r="BD19" s="386">
        <v>9.2531332096459213E-4</v>
      </c>
      <c r="BE19" s="386">
        <v>0</v>
      </c>
      <c r="BF19" s="386">
        <v>2.8464913059839982E-4</v>
      </c>
      <c r="BG19" s="386">
        <v>2.8116045509952293E-4</v>
      </c>
      <c r="BH19" s="386">
        <v>6.6377710300881377E-5</v>
      </c>
      <c r="BI19" s="386">
        <v>1.8717129019612031E-4</v>
      </c>
      <c r="BJ19" s="386">
        <v>7.9759973742332311E-4</v>
      </c>
      <c r="BK19" s="386">
        <v>1.8237679412918758E-4</v>
      </c>
      <c r="BL19" s="386">
        <v>2.4482811009537554E-3</v>
      </c>
      <c r="BM19" s="386">
        <v>5.3316743837322619E-3</v>
      </c>
      <c r="BN19" s="386">
        <v>1.3956053058338704E-4</v>
      </c>
      <c r="BO19" s="386">
        <v>1.3974629813171311E-4</v>
      </c>
      <c r="BP19" s="386">
        <v>4.6085274873047875E-4</v>
      </c>
      <c r="BQ19" s="386">
        <v>3.7014433195227202E-4</v>
      </c>
      <c r="BR19" s="386">
        <v>1.3175733423046196E-3</v>
      </c>
      <c r="BS19" s="386">
        <v>8.8148681015409107E-4</v>
      </c>
      <c r="BT19" s="386">
        <v>3.2445726465937151E-4</v>
      </c>
      <c r="BU19" s="386">
        <v>7.4521621673955571E-4</v>
      </c>
      <c r="BV19" s="386">
        <v>2.6750420300260773E-4</v>
      </c>
      <c r="BW19" s="386">
        <v>6.1372338264355816E-4</v>
      </c>
      <c r="BX19" s="386">
        <v>1.1396900542674923E-4</v>
      </c>
      <c r="BY19" s="386">
        <v>2.9792448942051424E-4</v>
      </c>
      <c r="BZ19" s="386">
        <v>1.5386389006954805E-4</v>
      </c>
      <c r="CA19" s="386">
        <v>3.2530549484952173E-4</v>
      </c>
      <c r="CB19" s="386">
        <v>2.0610095415141E-3</v>
      </c>
      <c r="CC19" s="386">
        <v>2.8051874128651882E-4</v>
      </c>
      <c r="CD19" s="386">
        <v>1.7838439804710807E-4</v>
      </c>
      <c r="CE19" s="386">
        <v>7.1663411324518565E-4</v>
      </c>
      <c r="CF19" s="386">
        <v>7.0448763057440449E-4</v>
      </c>
      <c r="CG19" s="386">
        <v>1.0851349934860776E-4</v>
      </c>
      <c r="CH19" s="386">
        <v>9.5665893129315174E-4</v>
      </c>
      <c r="CI19" s="386">
        <v>4.8077571835273598E-4</v>
      </c>
      <c r="CJ19" s="386">
        <v>6.5493988176156047E-4</v>
      </c>
      <c r="CK19" s="386">
        <v>9.8329387946242074E-4</v>
      </c>
      <c r="CL19" s="386">
        <v>4.709061412561584E-4</v>
      </c>
      <c r="CM19" s="386">
        <v>3.5434787138893987E-4</v>
      </c>
      <c r="CN19" s="386">
        <v>6.6309441145533023E-4</v>
      </c>
      <c r="CO19" s="386">
        <v>1.2670637712358819E-3</v>
      </c>
      <c r="CP19" s="386">
        <v>5.8770810692774828E-4</v>
      </c>
      <c r="CQ19" s="386">
        <v>2.9065624115224734E-4</v>
      </c>
      <c r="CR19" s="386">
        <v>2.0168308159128345E-3</v>
      </c>
      <c r="CS19" s="386">
        <v>8.3020590680582735E-4</v>
      </c>
      <c r="CT19" s="386">
        <v>3.8004466906781625E-3</v>
      </c>
      <c r="CU19" s="386">
        <v>6.6924665660957733E-4</v>
      </c>
      <c r="CV19" s="386">
        <v>3.8559092182838657E-4</v>
      </c>
      <c r="CW19" s="386">
        <v>1.7676614447325204E-4</v>
      </c>
      <c r="CX19" s="386">
        <v>5.2395866494643498E-4</v>
      </c>
      <c r="CY19" s="386">
        <v>6.7691440289170365E-4</v>
      </c>
      <c r="CZ19" s="386">
        <v>7.5090069714069075E-4</v>
      </c>
      <c r="DA19" s="386">
        <v>2.4374124115616376E-4</v>
      </c>
      <c r="DB19" s="386">
        <v>1.0636858140569113E-3</v>
      </c>
      <c r="DC19" s="386">
        <v>1.1458786945283195E-4</v>
      </c>
      <c r="DD19" s="386">
        <v>6.9289789732614399E-4</v>
      </c>
      <c r="DE19" s="386">
        <v>2.0624108078042572E-4</v>
      </c>
      <c r="DF19" s="387">
        <v>2.3823743469701406E-4</v>
      </c>
      <c r="DG19" s="482">
        <v>1.0593928178464884</v>
      </c>
      <c r="DH19" s="482">
        <v>0.79523568415030621</v>
      </c>
    </row>
    <row r="20" spans="1:112" s="381" customFormat="1">
      <c r="A20" s="304" t="s">
        <v>274</v>
      </c>
      <c r="B20" s="305" t="s">
        <v>511</v>
      </c>
      <c r="C20" s="388">
        <v>5.3943403956528231E-3</v>
      </c>
      <c r="D20" s="389">
        <v>1.8703355516620172E-3</v>
      </c>
      <c r="E20" s="389">
        <v>4.6901166686472351E-3</v>
      </c>
      <c r="F20" s="389">
        <v>1.0140046985779351E-3</v>
      </c>
      <c r="G20" s="389">
        <v>2.9630567258744501E-4</v>
      </c>
      <c r="H20" s="389">
        <v>0</v>
      </c>
      <c r="I20" s="389">
        <v>1.4249873024502048E-3</v>
      </c>
      <c r="J20" s="389">
        <v>3.0794952297279604E-3</v>
      </c>
      <c r="K20" s="389">
        <v>3.2538700700771935E-3</v>
      </c>
      <c r="L20" s="389">
        <v>8.6539655209032554E-4</v>
      </c>
      <c r="M20" s="389">
        <v>0</v>
      </c>
      <c r="N20" s="389">
        <v>2.0766918240051973E-3</v>
      </c>
      <c r="O20" s="389">
        <v>2.7570523142724014E-3</v>
      </c>
      <c r="P20" s="389">
        <v>5.3842596274199447E-3</v>
      </c>
      <c r="Q20" s="389">
        <v>4.6653291004982366E-3</v>
      </c>
      <c r="R20" s="389">
        <v>1.2242325024640595</v>
      </c>
      <c r="S20" s="389">
        <v>0.19293833145945141</v>
      </c>
      <c r="T20" s="389">
        <v>7.0948410451882452E-2</v>
      </c>
      <c r="U20" s="389">
        <v>2.8618735604364588E-4</v>
      </c>
      <c r="V20" s="389">
        <v>5.74763552040874E-4</v>
      </c>
      <c r="W20" s="389">
        <v>3.2114211754202841E-5</v>
      </c>
      <c r="X20" s="389">
        <v>3.816085765802154E-4</v>
      </c>
      <c r="Y20" s="389">
        <v>6.4874536192599281E-4</v>
      </c>
      <c r="Z20" s="389">
        <v>2.1865841168897653E-3</v>
      </c>
      <c r="AA20" s="389">
        <v>6.2726463348454237E-3</v>
      </c>
      <c r="AB20" s="389">
        <v>2.8503782907155694E-3</v>
      </c>
      <c r="AC20" s="389">
        <v>3.8292328124158133E-5</v>
      </c>
      <c r="AD20" s="389">
        <v>2.869021350869997E-4</v>
      </c>
      <c r="AE20" s="389">
        <v>1.6830094994976998E-3</v>
      </c>
      <c r="AF20" s="389">
        <v>3.9884880004174873E-3</v>
      </c>
      <c r="AG20" s="389">
        <v>1.9884667217077105E-3</v>
      </c>
      <c r="AH20" s="389">
        <v>4.9864565494566592E-3</v>
      </c>
      <c r="AI20" s="389">
        <v>9.8515738087342716E-4</v>
      </c>
      <c r="AJ20" s="389">
        <v>1.5015228284778335E-2</v>
      </c>
      <c r="AK20" s="389">
        <v>3.6952373262076075E-3</v>
      </c>
      <c r="AL20" s="389">
        <v>2.3052698801333696E-4</v>
      </c>
      <c r="AM20" s="389">
        <v>4.193512964638733E-4</v>
      </c>
      <c r="AN20" s="389">
        <v>4.0339753136212926E-4</v>
      </c>
      <c r="AO20" s="389">
        <v>4.7217737851599627E-4</v>
      </c>
      <c r="AP20" s="389">
        <v>3.4277217310588534E-4</v>
      </c>
      <c r="AQ20" s="389">
        <v>5.2805519633590536E-4</v>
      </c>
      <c r="AR20" s="389">
        <v>5.9390308236902155E-4</v>
      </c>
      <c r="AS20" s="389">
        <v>8.803544883091252E-4</v>
      </c>
      <c r="AT20" s="389">
        <v>8.6351915542819569E-4</v>
      </c>
      <c r="AU20" s="389">
        <v>8.3791043856620948E-4</v>
      </c>
      <c r="AV20" s="389">
        <v>1.1356442542352313E-3</v>
      </c>
      <c r="AW20" s="389">
        <v>2.1346964829964737E-3</v>
      </c>
      <c r="AX20" s="389">
        <v>2.8506294676013261E-3</v>
      </c>
      <c r="AY20" s="389">
        <v>2.7671212213118178E-3</v>
      </c>
      <c r="AZ20" s="389">
        <v>3.12812306479196E-3</v>
      </c>
      <c r="BA20" s="389">
        <v>6.6627895680241808E-4</v>
      </c>
      <c r="BB20" s="389">
        <v>1.5389083158835551E-3</v>
      </c>
      <c r="BC20" s="389">
        <v>1.7216436798567036E-3</v>
      </c>
      <c r="BD20" s="389">
        <v>1.1439697340214835E-3</v>
      </c>
      <c r="BE20" s="389">
        <v>0</v>
      </c>
      <c r="BF20" s="389">
        <v>4.1776441985808221E-4</v>
      </c>
      <c r="BG20" s="389">
        <v>8.7312608289892612E-4</v>
      </c>
      <c r="BH20" s="389">
        <v>3.4176226187270452E-4</v>
      </c>
      <c r="BI20" s="389">
        <v>4.9449856293135735E-4</v>
      </c>
      <c r="BJ20" s="389">
        <v>9.4421377674968714E-3</v>
      </c>
      <c r="BK20" s="389">
        <v>1.3784500524185333E-3</v>
      </c>
      <c r="BL20" s="389">
        <v>3.627233238326432E-3</v>
      </c>
      <c r="BM20" s="389">
        <v>3.5352066029595485E-3</v>
      </c>
      <c r="BN20" s="389">
        <v>8.7798695140460156E-4</v>
      </c>
      <c r="BO20" s="389">
        <v>4.9230220434464669E-4</v>
      </c>
      <c r="BP20" s="389">
        <v>4.4876403685442233E-4</v>
      </c>
      <c r="BQ20" s="389">
        <v>6.0770564292860353E-4</v>
      </c>
      <c r="BR20" s="389">
        <v>9.3897961921085636E-4</v>
      </c>
      <c r="BS20" s="389">
        <v>1.2481466164584046E-3</v>
      </c>
      <c r="BT20" s="389">
        <v>1.1719201970166568E-3</v>
      </c>
      <c r="BU20" s="389">
        <v>1.9443341339744631E-3</v>
      </c>
      <c r="BV20" s="389">
        <v>5.8141506724625962E-4</v>
      </c>
      <c r="BW20" s="389">
        <v>4.3653183711134334E-4</v>
      </c>
      <c r="BX20" s="389">
        <v>1.7999474557699895E-4</v>
      </c>
      <c r="BY20" s="389">
        <v>8.8330305370366467E-4</v>
      </c>
      <c r="BZ20" s="389">
        <v>1.0764673857646481E-3</v>
      </c>
      <c r="CA20" s="389">
        <v>2.6003332379493944E-3</v>
      </c>
      <c r="CB20" s="389">
        <v>4.3356961597931206E-3</v>
      </c>
      <c r="CC20" s="389">
        <v>5.492729259969532E-3</v>
      </c>
      <c r="CD20" s="389">
        <v>2.5810780527957757E-3</v>
      </c>
      <c r="CE20" s="389">
        <v>4.5034729688113772E-3</v>
      </c>
      <c r="CF20" s="389">
        <v>1.5878550482426118E-2</v>
      </c>
      <c r="CG20" s="389">
        <v>9.3695896579946937E-4</v>
      </c>
      <c r="CH20" s="389">
        <v>1.4637145759159669E-3</v>
      </c>
      <c r="CI20" s="389">
        <v>3.2271420909993124E-3</v>
      </c>
      <c r="CJ20" s="389">
        <v>4.1244940785412588E-3</v>
      </c>
      <c r="CK20" s="389">
        <v>1.5246770952421194E-3</v>
      </c>
      <c r="CL20" s="389">
        <v>3.1100228898088306E-2</v>
      </c>
      <c r="CM20" s="389">
        <v>1.1783554425188517E-3</v>
      </c>
      <c r="CN20" s="389">
        <v>2.1748396323719847E-3</v>
      </c>
      <c r="CO20" s="389">
        <v>6.2260188686529688E-3</v>
      </c>
      <c r="CP20" s="389">
        <v>9.2561621386698736E-4</v>
      </c>
      <c r="CQ20" s="389">
        <v>5.8722776497610691E-3</v>
      </c>
      <c r="CR20" s="389">
        <v>2.7418461822075117E-3</v>
      </c>
      <c r="CS20" s="389">
        <v>1.9982856684538962E-3</v>
      </c>
      <c r="CT20" s="389">
        <v>4.1016004304527467E-3</v>
      </c>
      <c r="CU20" s="389">
        <v>7.6658665827316437E-4</v>
      </c>
      <c r="CV20" s="389">
        <v>5.4161102112503011E-3</v>
      </c>
      <c r="CW20" s="389">
        <v>8.5593177865024681E-4</v>
      </c>
      <c r="CX20" s="389">
        <v>3.2757586352131309E-3</v>
      </c>
      <c r="CY20" s="389">
        <v>1.9497891519612582E-3</v>
      </c>
      <c r="CZ20" s="389">
        <v>1.0603476301127351E-3</v>
      </c>
      <c r="DA20" s="389">
        <v>1.560453874350301E-3</v>
      </c>
      <c r="DB20" s="389">
        <v>1.4594793793496548E-3</v>
      </c>
      <c r="DC20" s="389">
        <v>7.474891683354498E-4</v>
      </c>
      <c r="DD20" s="389">
        <v>9.5474512805869842E-4</v>
      </c>
      <c r="DE20" s="389">
        <v>0.11861619029468605</v>
      </c>
      <c r="DF20" s="390">
        <v>9.5081943376015084E-4</v>
      </c>
      <c r="DG20" s="483">
        <v>1.8650503260949562</v>
      </c>
      <c r="DH20" s="483">
        <v>1.4000043676544833</v>
      </c>
    </row>
    <row r="21" spans="1:112" s="381" customFormat="1">
      <c r="A21" s="298" t="s">
        <v>275</v>
      </c>
      <c r="B21" s="299" t="s">
        <v>512</v>
      </c>
      <c r="C21" s="382">
        <v>2.4558689330285634E-2</v>
      </c>
      <c r="D21" s="383">
        <v>8.4967368038814817E-3</v>
      </c>
      <c r="E21" s="383">
        <v>2.2411151620025202E-2</v>
      </c>
      <c r="F21" s="383">
        <v>2.572067139312623E-3</v>
      </c>
      <c r="G21" s="383">
        <v>5.3240212890224561E-4</v>
      </c>
      <c r="H21" s="383">
        <v>0</v>
      </c>
      <c r="I21" s="383">
        <v>1.4894232639385589E-3</v>
      </c>
      <c r="J21" s="383">
        <v>1.2064240756769694E-2</v>
      </c>
      <c r="K21" s="383">
        <v>1.4727314952396991E-2</v>
      </c>
      <c r="L21" s="383">
        <v>3.1833694164229618E-3</v>
      </c>
      <c r="M21" s="383">
        <v>0</v>
      </c>
      <c r="N21" s="383">
        <v>2.519382977740198E-3</v>
      </c>
      <c r="O21" s="383">
        <v>2.6145160027765835E-3</v>
      </c>
      <c r="P21" s="383">
        <v>2.0237559073498605E-3</v>
      </c>
      <c r="Q21" s="383">
        <v>3.6989703687407304E-3</v>
      </c>
      <c r="R21" s="383">
        <v>1.6090417034516501E-3</v>
      </c>
      <c r="S21" s="383">
        <v>1.0128528369511247</v>
      </c>
      <c r="T21" s="383">
        <v>1.2737455503589491E-3</v>
      </c>
      <c r="U21" s="383">
        <v>1.2321675520408698E-4</v>
      </c>
      <c r="V21" s="383">
        <v>1.1723831477645024E-3</v>
      </c>
      <c r="W21" s="383">
        <v>7.2916550320035152E-5</v>
      </c>
      <c r="X21" s="383">
        <v>1.1790251902010147E-3</v>
      </c>
      <c r="Y21" s="383">
        <v>8.582329489256039E-4</v>
      </c>
      <c r="Z21" s="383">
        <v>4.174729220665082E-3</v>
      </c>
      <c r="AA21" s="383">
        <v>1.4910357071410555E-2</v>
      </c>
      <c r="AB21" s="383">
        <v>9.5024982048818093E-3</v>
      </c>
      <c r="AC21" s="383">
        <v>3.9875481170370096E-5</v>
      </c>
      <c r="AD21" s="383">
        <v>3.4320328131311412E-4</v>
      </c>
      <c r="AE21" s="383">
        <v>2.0683022937996545E-3</v>
      </c>
      <c r="AF21" s="383">
        <v>1.8286910284533986E-3</v>
      </c>
      <c r="AG21" s="383">
        <v>6.8354023625180251E-3</v>
      </c>
      <c r="AH21" s="383">
        <v>6.4414029888523149E-3</v>
      </c>
      <c r="AI21" s="383">
        <v>2.0052975215983644E-3</v>
      </c>
      <c r="AJ21" s="383">
        <v>1.3650299983552685E-2</v>
      </c>
      <c r="AK21" s="383">
        <v>1.7061028602790424E-3</v>
      </c>
      <c r="AL21" s="383">
        <v>1.8445730011821184E-4</v>
      </c>
      <c r="AM21" s="383">
        <v>2.6973139979737511E-4</v>
      </c>
      <c r="AN21" s="383">
        <v>3.2023664585061068E-4</v>
      </c>
      <c r="AO21" s="383">
        <v>4.3999153596544746E-4</v>
      </c>
      <c r="AP21" s="383">
        <v>3.2601564667150023E-4</v>
      </c>
      <c r="AQ21" s="383">
        <v>4.0276096658749028E-4</v>
      </c>
      <c r="AR21" s="383">
        <v>5.8854164399464899E-4</v>
      </c>
      <c r="AS21" s="383">
        <v>1.8418778112982885E-3</v>
      </c>
      <c r="AT21" s="383">
        <v>7.9435987891913519E-4</v>
      </c>
      <c r="AU21" s="383">
        <v>8.1284528620533892E-4</v>
      </c>
      <c r="AV21" s="383">
        <v>2.5687352822764882E-3</v>
      </c>
      <c r="AW21" s="383">
        <v>1.4052744565791594E-3</v>
      </c>
      <c r="AX21" s="383">
        <v>1.8197311646346039E-3</v>
      </c>
      <c r="AY21" s="383">
        <v>2.0151440625605444E-3</v>
      </c>
      <c r="AZ21" s="383">
        <v>3.5071742148841032E-3</v>
      </c>
      <c r="BA21" s="383">
        <v>5.3870841601808895E-4</v>
      </c>
      <c r="BB21" s="383">
        <v>2.1872920931936455E-3</v>
      </c>
      <c r="BC21" s="383">
        <v>1.650961367056116E-3</v>
      </c>
      <c r="BD21" s="383">
        <v>1.1049502350108749E-3</v>
      </c>
      <c r="BE21" s="383">
        <v>0</v>
      </c>
      <c r="BF21" s="383">
        <v>3.5156188180855756E-4</v>
      </c>
      <c r="BG21" s="383">
        <v>6.6204309690041658E-4</v>
      </c>
      <c r="BH21" s="383">
        <v>2.3703209555261037E-4</v>
      </c>
      <c r="BI21" s="383">
        <v>4.9543177682458801E-4</v>
      </c>
      <c r="BJ21" s="383">
        <v>2.7091502138424806E-3</v>
      </c>
      <c r="BK21" s="383">
        <v>1.6115941421609027E-3</v>
      </c>
      <c r="BL21" s="383">
        <v>6.3249921080137615E-4</v>
      </c>
      <c r="BM21" s="383">
        <v>1.0361013538036576E-3</v>
      </c>
      <c r="BN21" s="383">
        <v>8.8992121594289671E-4</v>
      </c>
      <c r="BO21" s="383">
        <v>4.6483585867369294E-4</v>
      </c>
      <c r="BP21" s="383">
        <v>1.9820132554780389E-4</v>
      </c>
      <c r="BQ21" s="383">
        <v>2.3387664631929601E-4</v>
      </c>
      <c r="BR21" s="383">
        <v>5.9133177919921682E-4</v>
      </c>
      <c r="BS21" s="383">
        <v>1.4370182520761416E-3</v>
      </c>
      <c r="BT21" s="383">
        <v>4.0025257824543546E-3</v>
      </c>
      <c r="BU21" s="383">
        <v>1.7577779987743116E-3</v>
      </c>
      <c r="BV21" s="383">
        <v>5.322825976521035E-4</v>
      </c>
      <c r="BW21" s="383">
        <v>3.4664611356776141E-4</v>
      </c>
      <c r="BX21" s="383">
        <v>1.0719486825494018E-4</v>
      </c>
      <c r="BY21" s="383">
        <v>9.8586383105048561E-4</v>
      </c>
      <c r="BZ21" s="383">
        <v>1.0487517596740239E-3</v>
      </c>
      <c r="CA21" s="383">
        <v>2.4369498976740461E-3</v>
      </c>
      <c r="CB21" s="383">
        <v>7.2743462422391464E-3</v>
      </c>
      <c r="CC21" s="383">
        <v>4.6026696598772442E-3</v>
      </c>
      <c r="CD21" s="383">
        <v>1.707220901442376E-3</v>
      </c>
      <c r="CE21" s="383">
        <v>2.132398897536678E-3</v>
      </c>
      <c r="CF21" s="383">
        <v>1.3320853585596905E-2</v>
      </c>
      <c r="CG21" s="383">
        <v>1.0176563433470529E-3</v>
      </c>
      <c r="CH21" s="383">
        <v>1.1254213452816352E-3</v>
      </c>
      <c r="CI21" s="383">
        <v>9.3242843202725589E-4</v>
      </c>
      <c r="CJ21" s="383">
        <v>8.11778073976112E-4</v>
      </c>
      <c r="CK21" s="383">
        <v>9.2337960075037891E-4</v>
      </c>
      <c r="CL21" s="383">
        <v>1.0541113127277735E-3</v>
      </c>
      <c r="CM21" s="383">
        <v>9.1807811032522065E-4</v>
      </c>
      <c r="CN21" s="383">
        <v>1.123097069905819E-3</v>
      </c>
      <c r="CO21" s="383">
        <v>2.8067434207434357E-3</v>
      </c>
      <c r="CP21" s="383">
        <v>1.8341362189660806E-3</v>
      </c>
      <c r="CQ21" s="383">
        <v>4.4719462316770934E-3</v>
      </c>
      <c r="CR21" s="383">
        <v>4.0813089007874104E-3</v>
      </c>
      <c r="CS21" s="383">
        <v>4.3208414888648329E-3</v>
      </c>
      <c r="CT21" s="383">
        <v>2.398808230579644E-3</v>
      </c>
      <c r="CU21" s="383">
        <v>6.6191539306735667E-4</v>
      </c>
      <c r="CV21" s="383">
        <v>1.0036405542716391E-3</v>
      </c>
      <c r="CW21" s="383">
        <v>8.029344836506015E-4</v>
      </c>
      <c r="CX21" s="383">
        <v>9.1597644794634721E-4</v>
      </c>
      <c r="CY21" s="383">
        <v>2.8224303353600834E-3</v>
      </c>
      <c r="CZ21" s="383">
        <v>3.3289467317515822E-3</v>
      </c>
      <c r="DA21" s="383">
        <v>1.6184896836362002E-3</v>
      </c>
      <c r="DB21" s="383">
        <v>1.1485660040368023E-3</v>
      </c>
      <c r="DC21" s="383">
        <v>1.1141944250580328E-3</v>
      </c>
      <c r="DD21" s="383">
        <v>1.545473688914304E-3</v>
      </c>
      <c r="DE21" s="383">
        <v>0.1746215192518987</v>
      </c>
      <c r="DF21" s="384">
        <v>7.2531985150012669E-4</v>
      </c>
      <c r="DG21" s="481">
        <v>1.4762535937883088</v>
      </c>
      <c r="DH21" s="481">
        <v>1.1081531957352841</v>
      </c>
    </row>
    <row r="22" spans="1:112" s="381" customFormat="1">
      <c r="A22" s="298" t="s">
        <v>276</v>
      </c>
      <c r="B22" s="299" t="s">
        <v>513</v>
      </c>
      <c r="C22" s="382">
        <v>5.8745011648935223E-4</v>
      </c>
      <c r="D22" s="383">
        <v>4.0350811127241642E-4</v>
      </c>
      <c r="E22" s="383">
        <v>5.3142846043767011E-4</v>
      </c>
      <c r="F22" s="383">
        <v>2.5037050187234791E-4</v>
      </c>
      <c r="G22" s="383">
        <v>3.6766724572846011E-4</v>
      </c>
      <c r="H22" s="383">
        <v>0</v>
      </c>
      <c r="I22" s="383">
        <v>9.1549264024989342E-4</v>
      </c>
      <c r="J22" s="383">
        <v>4.6434454374860521E-3</v>
      </c>
      <c r="K22" s="383">
        <v>1.6067278478180188E-3</v>
      </c>
      <c r="L22" s="383">
        <v>5.4169505623900122E-4</v>
      </c>
      <c r="M22" s="383">
        <v>0</v>
      </c>
      <c r="N22" s="383">
        <v>6.7385266512402775E-4</v>
      </c>
      <c r="O22" s="383">
        <v>8.7713941836221096E-4</v>
      </c>
      <c r="P22" s="383">
        <v>7.2018720934238724E-4</v>
      </c>
      <c r="Q22" s="383">
        <v>7.4725626125279724E-4</v>
      </c>
      <c r="R22" s="383">
        <v>7.4955093265340446E-4</v>
      </c>
      <c r="S22" s="383">
        <v>2.5856007539328293E-3</v>
      </c>
      <c r="T22" s="383">
        <v>1.0228891165731417</v>
      </c>
      <c r="U22" s="383">
        <v>4.2603547420813295E-4</v>
      </c>
      <c r="V22" s="383">
        <v>4.7751326758269151E-4</v>
      </c>
      <c r="W22" s="383">
        <v>5.2712060941531768E-5</v>
      </c>
      <c r="X22" s="383">
        <v>3.1408342027590305E-4</v>
      </c>
      <c r="Y22" s="383">
        <v>2.3363096096238922E-4</v>
      </c>
      <c r="Z22" s="383">
        <v>1.5765504018901949E-3</v>
      </c>
      <c r="AA22" s="383">
        <v>2.9588923884762341E-3</v>
      </c>
      <c r="AB22" s="383">
        <v>3.1050533109714985E-3</v>
      </c>
      <c r="AC22" s="383">
        <v>5.0747871616420167E-5</v>
      </c>
      <c r="AD22" s="383">
        <v>4.3381889684487271E-4</v>
      </c>
      <c r="AE22" s="383">
        <v>7.4423655055978852E-4</v>
      </c>
      <c r="AF22" s="383">
        <v>4.5673068217428714E-4</v>
      </c>
      <c r="AG22" s="383">
        <v>4.3444209918574799E-4</v>
      </c>
      <c r="AH22" s="383">
        <v>1.2792489906194001E-3</v>
      </c>
      <c r="AI22" s="383">
        <v>6.099367104957544E-4</v>
      </c>
      <c r="AJ22" s="383">
        <v>1.2882960587774679E-3</v>
      </c>
      <c r="AK22" s="383">
        <v>5.4831079692649429E-4</v>
      </c>
      <c r="AL22" s="383">
        <v>3.5465082393497979E-4</v>
      </c>
      <c r="AM22" s="383">
        <v>2.6332946387636389E-4</v>
      </c>
      <c r="AN22" s="383">
        <v>1.2675293579147049E-3</v>
      </c>
      <c r="AO22" s="383">
        <v>2.7535766282680131E-4</v>
      </c>
      <c r="AP22" s="383">
        <v>3.2578515415733228E-4</v>
      </c>
      <c r="AQ22" s="383">
        <v>1.0167310343723493E-3</v>
      </c>
      <c r="AR22" s="383">
        <v>5.0794923345120297E-4</v>
      </c>
      <c r="AS22" s="383">
        <v>1.2192778591840912E-3</v>
      </c>
      <c r="AT22" s="383">
        <v>8.9002196073621276E-4</v>
      </c>
      <c r="AU22" s="383">
        <v>9.5411318504446828E-4</v>
      </c>
      <c r="AV22" s="383">
        <v>2.2087487306571112E-3</v>
      </c>
      <c r="AW22" s="383">
        <v>1.3192938074294126E-3</v>
      </c>
      <c r="AX22" s="383">
        <v>5.7015642583502083E-4</v>
      </c>
      <c r="AY22" s="383">
        <v>6.6944923994941095E-4</v>
      </c>
      <c r="AZ22" s="383">
        <v>4.8982325034898095E-3</v>
      </c>
      <c r="BA22" s="383">
        <v>8.8813036608392218E-4</v>
      </c>
      <c r="BB22" s="383">
        <v>4.4035580687503084E-4</v>
      </c>
      <c r="BC22" s="383">
        <v>3.2381074960380297E-3</v>
      </c>
      <c r="BD22" s="383">
        <v>1.3610509555326592E-3</v>
      </c>
      <c r="BE22" s="383">
        <v>0</v>
      </c>
      <c r="BF22" s="383">
        <v>5.7523069270050506E-4</v>
      </c>
      <c r="BG22" s="383">
        <v>5.3776570604554955E-4</v>
      </c>
      <c r="BH22" s="383">
        <v>1.7509891781326459E-3</v>
      </c>
      <c r="BI22" s="383">
        <v>2.0797414804004364E-3</v>
      </c>
      <c r="BJ22" s="383">
        <v>3.4012459866634313E-3</v>
      </c>
      <c r="BK22" s="383">
        <v>2.4062023864671544E-3</v>
      </c>
      <c r="BL22" s="383">
        <v>8.2556633971910746E-4</v>
      </c>
      <c r="BM22" s="383">
        <v>9.1887708380209376E-4</v>
      </c>
      <c r="BN22" s="383">
        <v>7.6525650912555689E-4</v>
      </c>
      <c r="BO22" s="383">
        <v>6.1807443668054289E-4</v>
      </c>
      <c r="BP22" s="383">
        <v>1.3081192291883913E-3</v>
      </c>
      <c r="BQ22" s="383">
        <v>3.3678295006184193E-3</v>
      </c>
      <c r="BR22" s="383">
        <v>2.2314411869882459E-3</v>
      </c>
      <c r="BS22" s="383">
        <v>2.9942656441644651E-3</v>
      </c>
      <c r="BT22" s="383">
        <v>3.4366411341210474E-3</v>
      </c>
      <c r="BU22" s="383">
        <v>8.5212979377393208E-3</v>
      </c>
      <c r="BV22" s="383">
        <v>1.1090592753651078E-3</v>
      </c>
      <c r="BW22" s="383">
        <v>8.4802413646481087E-4</v>
      </c>
      <c r="BX22" s="383">
        <v>4.4360118231274629E-4</v>
      </c>
      <c r="BY22" s="383">
        <v>1.3911953570568283E-3</v>
      </c>
      <c r="BZ22" s="383">
        <v>1.0068705138048945E-3</v>
      </c>
      <c r="CA22" s="383">
        <v>1.170606082202765E-3</v>
      </c>
      <c r="CB22" s="383">
        <v>5.1659665597846918E-3</v>
      </c>
      <c r="CC22" s="383">
        <v>1.0167353495759634E-3</v>
      </c>
      <c r="CD22" s="383">
        <v>1.2057706351187663E-3</v>
      </c>
      <c r="CE22" s="383">
        <v>1.0747883961452797E-3</v>
      </c>
      <c r="CF22" s="383">
        <v>2.3334800399308032E-3</v>
      </c>
      <c r="CG22" s="383">
        <v>3.1932680697332144E-3</v>
      </c>
      <c r="CH22" s="383">
        <v>4.6787426527070053E-3</v>
      </c>
      <c r="CI22" s="383">
        <v>5.2443989437339416E-3</v>
      </c>
      <c r="CJ22" s="383">
        <v>3.2172211510538306E-3</v>
      </c>
      <c r="CK22" s="383">
        <v>5.0786284965268873E-3</v>
      </c>
      <c r="CL22" s="383">
        <v>4.7483410099355423E-2</v>
      </c>
      <c r="CM22" s="383">
        <v>3.591462588271109E-3</v>
      </c>
      <c r="CN22" s="383">
        <v>2.20045577784424E-3</v>
      </c>
      <c r="CO22" s="383">
        <v>1.4134254575781177E-2</v>
      </c>
      <c r="CP22" s="383">
        <v>1.5432392371097559E-3</v>
      </c>
      <c r="CQ22" s="383">
        <v>5.1037862636385718E-3</v>
      </c>
      <c r="CR22" s="383">
        <v>4.4155136981970655E-3</v>
      </c>
      <c r="CS22" s="383">
        <v>9.5863281474403716E-4</v>
      </c>
      <c r="CT22" s="383">
        <v>1.8785115369970636E-2</v>
      </c>
      <c r="CU22" s="383">
        <v>9.812255298023416E-4</v>
      </c>
      <c r="CV22" s="383">
        <v>2.1749638736536087E-2</v>
      </c>
      <c r="CW22" s="383">
        <v>1.1128127498251632E-3</v>
      </c>
      <c r="CX22" s="383">
        <v>2.0689925482463992E-3</v>
      </c>
      <c r="CY22" s="383">
        <v>1.4172077746971035E-3</v>
      </c>
      <c r="CZ22" s="383">
        <v>1.087748554567254E-3</v>
      </c>
      <c r="DA22" s="383">
        <v>1.3626584918805713E-3</v>
      </c>
      <c r="DB22" s="383">
        <v>3.1647643219309568E-3</v>
      </c>
      <c r="DC22" s="383">
        <v>5.4358849153438211E-4</v>
      </c>
      <c r="DD22" s="383">
        <v>1.3405658576863971E-3</v>
      </c>
      <c r="DE22" s="383">
        <v>1.1951969376343575E-3</v>
      </c>
      <c r="DF22" s="384">
        <v>1.0387569327036145E-3</v>
      </c>
      <c r="DG22" s="481">
        <v>1.2859449288673317</v>
      </c>
      <c r="DH22" s="481">
        <v>0.96529755352335578</v>
      </c>
    </row>
    <row r="23" spans="1:112" s="381" customFormat="1">
      <c r="A23" s="298" t="s">
        <v>277</v>
      </c>
      <c r="B23" s="299" t="s">
        <v>514</v>
      </c>
      <c r="C23" s="382">
        <v>1.0872254530272657E-3</v>
      </c>
      <c r="D23" s="383">
        <v>4.2968950119063455E-5</v>
      </c>
      <c r="E23" s="383">
        <v>6.476647959208261E-5</v>
      </c>
      <c r="F23" s="383">
        <v>3.068834978120638E-6</v>
      </c>
      <c r="G23" s="383">
        <v>1.8496106314900651E-6</v>
      </c>
      <c r="H23" s="383">
        <v>0</v>
      </c>
      <c r="I23" s="383">
        <v>4.0777165029666282E-7</v>
      </c>
      <c r="J23" s="383">
        <v>4.9841613709817102E-5</v>
      </c>
      <c r="K23" s="383">
        <v>1.9004959692956542E-5</v>
      </c>
      <c r="L23" s="383">
        <v>9.5252545930100797E-5</v>
      </c>
      <c r="M23" s="383">
        <v>0</v>
      </c>
      <c r="N23" s="383">
        <v>1.9428408614696598E-5</v>
      </c>
      <c r="O23" s="383">
        <v>3.4211002510808348E-6</v>
      </c>
      <c r="P23" s="383">
        <v>2.9066875805464543E-6</v>
      </c>
      <c r="Q23" s="383">
        <v>1.003503951049623E-6</v>
      </c>
      <c r="R23" s="383">
        <v>4.7168616953719332E-6</v>
      </c>
      <c r="S23" s="383">
        <v>1.4984421711161074E-6</v>
      </c>
      <c r="T23" s="383">
        <v>1.0124978375546665E-6</v>
      </c>
      <c r="U23" s="383">
        <v>1.0081539644141244</v>
      </c>
      <c r="V23" s="383">
        <v>4.6433442792072382E-4</v>
      </c>
      <c r="W23" s="383">
        <v>1.2721003208565605E-6</v>
      </c>
      <c r="X23" s="383">
        <v>2.7910001127869576E-4</v>
      </c>
      <c r="Y23" s="383">
        <v>8.5508189227996643E-5</v>
      </c>
      <c r="Z23" s="383">
        <v>5.1135931365498397E-6</v>
      </c>
      <c r="AA23" s="383">
        <v>4.5010198288471828E-5</v>
      </c>
      <c r="AB23" s="383">
        <v>1.2635219299771103E-4</v>
      </c>
      <c r="AC23" s="383">
        <v>3.1485845054791659E-7</v>
      </c>
      <c r="AD23" s="383">
        <v>1.0709090597635578E-6</v>
      </c>
      <c r="AE23" s="383">
        <v>1.2950805115467189E-6</v>
      </c>
      <c r="AF23" s="383">
        <v>1.6759349658716396E-5</v>
      </c>
      <c r="AG23" s="383">
        <v>6.3689871634901505E-7</v>
      </c>
      <c r="AH23" s="383">
        <v>3.5631365100995801E-6</v>
      </c>
      <c r="AI23" s="383">
        <v>7.6761735094358868E-7</v>
      </c>
      <c r="AJ23" s="383">
        <v>1.8475746669435832E-6</v>
      </c>
      <c r="AK23" s="383">
        <v>5.4164643818201388E-6</v>
      </c>
      <c r="AL23" s="383">
        <v>1.1318049248062322E-6</v>
      </c>
      <c r="AM23" s="383">
        <v>2.3219183168809214E-5</v>
      </c>
      <c r="AN23" s="383">
        <v>9.2706827909384628E-7</v>
      </c>
      <c r="AO23" s="383">
        <v>1.633749568128894E-6</v>
      </c>
      <c r="AP23" s="383">
        <v>2.9954191538285292E-7</v>
      </c>
      <c r="AQ23" s="383">
        <v>2.1905960560522108E-7</v>
      </c>
      <c r="AR23" s="383">
        <v>1.0738942679423041E-6</v>
      </c>
      <c r="AS23" s="383">
        <v>6.5991315641092617E-7</v>
      </c>
      <c r="AT23" s="383">
        <v>5.7672371927612161E-7</v>
      </c>
      <c r="AU23" s="383">
        <v>1.5242730565961967E-6</v>
      </c>
      <c r="AV23" s="383">
        <v>4.4361959538357989E-7</v>
      </c>
      <c r="AW23" s="383">
        <v>6.5696906353169277E-7</v>
      </c>
      <c r="AX23" s="383">
        <v>3.9135353369002266E-7</v>
      </c>
      <c r="AY23" s="383">
        <v>4.6088252763137025E-7</v>
      </c>
      <c r="AZ23" s="383">
        <v>4.4873069642173734E-7</v>
      </c>
      <c r="BA23" s="383">
        <v>3.3999601094613057E-7</v>
      </c>
      <c r="BB23" s="383">
        <v>7.3443266788844097E-6</v>
      </c>
      <c r="BC23" s="383">
        <v>5.590443507923212E-7</v>
      </c>
      <c r="BD23" s="383">
        <v>4.5525389704419067E-7</v>
      </c>
      <c r="BE23" s="383">
        <v>0</v>
      </c>
      <c r="BF23" s="383">
        <v>5.3233519223088174E-7</v>
      </c>
      <c r="BG23" s="383">
        <v>6.0934455369700253E-7</v>
      </c>
      <c r="BH23" s="383">
        <v>4.5247243119884369E-7</v>
      </c>
      <c r="BI23" s="383">
        <v>2.6385566475580705E-7</v>
      </c>
      <c r="BJ23" s="383">
        <v>5.0205433880650715E-6</v>
      </c>
      <c r="BK23" s="383">
        <v>2.241671942202748E-7</v>
      </c>
      <c r="BL23" s="383">
        <v>9.5979461640523185E-7</v>
      </c>
      <c r="BM23" s="383">
        <v>5.9990063513335755E-7</v>
      </c>
      <c r="BN23" s="383">
        <v>9.4259775638673356E-6</v>
      </c>
      <c r="BO23" s="383">
        <v>7.8041296026420103E-6</v>
      </c>
      <c r="BP23" s="383">
        <v>1.0102205405553242E-6</v>
      </c>
      <c r="BQ23" s="383">
        <v>5.9565783347051975E-6</v>
      </c>
      <c r="BR23" s="383">
        <v>8.9976069870027252E-7</v>
      </c>
      <c r="BS23" s="383">
        <v>7.6744581788678074E-7</v>
      </c>
      <c r="BT23" s="383">
        <v>2.5100930977919096E-7</v>
      </c>
      <c r="BU23" s="383">
        <v>1.8112134063438208E-7</v>
      </c>
      <c r="BV23" s="383">
        <v>1.9509679656731275E-7</v>
      </c>
      <c r="BW23" s="383">
        <v>1.5580271495466413E-7</v>
      </c>
      <c r="BX23" s="383">
        <v>3.2253639423949856E-8</v>
      </c>
      <c r="BY23" s="383">
        <v>2.0831314267687354E-7</v>
      </c>
      <c r="BZ23" s="383">
        <v>8.9240200204572877E-8</v>
      </c>
      <c r="CA23" s="383">
        <v>2.1662031339093431E-7</v>
      </c>
      <c r="CB23" s="383">
        <v>3.4644987129397458E-7</v>
      </c>
      <c r="CC23" s="383">
        <v>6.0178386852831873E-7</v>
      </c>
      <c r="CD23" s="383">
        <v>1.5761498685332508E-7</v>
      </c>
      <c r="CE23" s="383">
        <v>2.2785259653162923E-7</v>
      </c>
      <c r="CF23" s="383">
        <v>3.2487246086058198E-7</v>
      </c>
      <c r="CG23" s="383">
        <v>5.6899315770297629E-8</v>
      </c>
      <c r="CH23" s="383">
        <v>1.9404859955071347E-7</v>
      </c>
      <c r="CI23" s="383">
        <v>3.7776574038185424E-7</v>
      </c>
      <c r="CJ23" s="383">
        <v>1.1996097301739994E-7</v>
      </c>
      <c r="CK23" s="383">
        <v>2.3278830495508663E-7</v>
      </c>
      <c r="CL23" s="383">
        <v>5.1030096089454747E-7</v>
      </c>
      <c r="CM23" s="383">
        <v>3.5260330918824853E-7</v>
      </c>
      <c r="CN23" s="383">
        <v>1.6414120815460425E-6</v>
      </c>
      <c r="CO23" s="383">
        <v>1.3913776323184671E-6</v>
      </c>
      <c r="CP23" s="383">
        <v>2.2708679394434937E-6</v>
      </c>
      <c r="CQ23" s="383">
        <v>2.1732290706299003E-6</v>
      </c>
      <c r="CR23" s="383">
        <v>2.2527998375705356E-6</v>
      </c>
      <c r="CS23" s="383">
        <v>3.0900894024998394E-6</v>
      </c>
      <c r="CT23" s="383">
        <v>1.7476575436682008E-6</v>
      </c>
      <c r="CU23" s="383">
        <v>2.6383500835647547E-7</v>
      </c>
      <c r="CV23" s="383">
        <v>3.7457349967863722E-7</v>
      </c>
      <c r="CW23" s="383">
        <v>5.0327256129632972E-7</v>
      </c>
      <c r="CX23" s="383">
        <v>1.7524760220299864E-7</v>
      </c>
      <c r="CY23" s="383">
        <v>1.2646959869516807E-5</v>
      </c>
      <c r="CZ23" s="383">
        <v>1.4193327265980054E-5</v>
      </c>
      <c r="DA23" s="383">
        <v>1.0118282750849821E-6</v>
      </c>
      <c r="DB23" s="383">
        <v>6.4192900922330863E-6</v>
      </c>
      <c r="DC23" s="383">
        <v>3.1407313983902781E-6</v>
      </c>
      <c r="DD23" s="383">
        <v>1.8286677445261889E-5</v>
      </c>
      <c r="DE23" s="383">
        <v>1.0393785037589786E-6</v>
      </c>
      <c r="DF23" s="384">
        <v>1.7592437355886625E-5</v>
      </c>
      <c r="DG23" s="481">
        <v>1.0107626400431153</v>
      </c>
      <c r="DH23" s="481">
        <v>0.7587313280093716</v>
      </c>
    </row>
    <row r="24" spans="1:112" s="381" customFormat="1">
      <c r="A24" s="300" t="s">
        <v>278</v>
      </c>
      <c r="B24" s="301" t="s">
        <v>515</v>
      </c>
      <c r="C24" s="385">
        <v>2.270062065201642E-4</v>
      </c>
      <c r="D24" s="386">
        <v>1.1475336427053662E-4</v>
      </c>
      <c r="E24" s="386">
        <v>5.6329528946995994E-5</v>
      </c>
      <c r="F24" s="386">
        <v>2.2736525305151415E-5</v>
      </c>
      <c r="G24" s="386">
        <v>2.9190563533024096E-4</v>
      </c>
      <c r="H24" s="386">
        <v>0</v>
      </c>
      <c r="I24" s="386">
        <v>7.6882758858647118E-5</v>
      </c>
      <c r="J24" s="386">
        <v>7.2444728720742302E-4</v>
      </c>
      <c r="K24" s="386">
        <v>1.1718064091109015E-3</v>
      </c>
      <c r="L24" s="386">
        <v>2.6952258323912465E-4</v>
      </c>
      <c r="M24" s="386">
        <v>0</v>
      </c>
      <c r="N24" s="386">
        <v>1.6298917586484872E-3</v>
      </c>
      <c r="O24" s="386">
        <v>2.2019013660252626E-4</v>
      </c>
      <c r="P24" s="386">
        <v>9.4332954679876661E-5</v>
      </c>
      <c r="Q24" s="386">
        <v>1.1343590789805714E-4</v>
      </c>
      <c r="R24" s="386">
        <v>1.3633945894015983E-3</v>
      </c>
      <c r="S24" s="386">
        <v>4.3427632892562436E-4</v>
      </c>
      <c r="T24" s="386">
        <v>1.1872148456994361E-4</v>
      </c>
      <c r="U24" s="386">
        <v>9.8762868733041961E-3</v>
      </c>
      <c r="V24" s="386">
        <v>1.0244032477146447</v>
      </c>
      <c r="W24" s="386">
        <v>2.2448684337776554E-3</v>
      </c>
      <c r="X24" s="386">
        <v>4.5704312542797932E-3</v>
      </c>
      <c r="Y24" s="386">
        <v>2.3907841999164974E-3</v>
      </c>
      <c r="Z24" s="386">
        <v>6.6411495956136032E-4</v>
      </c>
      <c r="AA24" s="386">
        <v>5.2185142894948019E-3</v>
      </c>
      <c r="AB24" s="386">
        <v>5.0970454194914413E-3</v>
      </c>
      <c r="AC24" s="386">
        <v>3.3091274255187264E-6</v>
      </c>
      <c r="AD24" s="386">
        <v>1.2227927956788158E-4</v>
      </c>
      <c r="AE24" s="386">
        <v>6.6433688993453011E-4</v>
      </c>
      <c r="AF24" s="386">
        <v>2.224695122397956E-3</v>
      </c>
      <c r="AG24" s="386">
        <v>7.8505533380747076E-5</v>
      </c>
      <c r="AH24" s="386">
        <v>1.8680075036446541E-3</v>
      </c>
      <c r="AI24" s="386">
        <v>2.2823580090725507E-4</v>
      </c>
      <c r="AJ24" s="386">
        <v>3.2078303052875999E-3</v>
      </c>
      <c r="AK24" s="386">
        <v>5.4782970762706144E-4</v>
      </c>
      <c r="AL24" s="386">
        <v>1.7055330428766408E-3</v>
      </c>
      <c r="AM24" s="386">
        <v>1.3054060768809964E-3</v>
      </c>
      <c r="AN24" s="386">
        <v>3.3927818882361347E-4</v>
      </c>
      <c r="AO24" s="386">
        <v>1.1453965958585209E-4</v>
      </c>
      <c r="AP24" s="386">
        <v>1.5819539039837227E-4</v>
      </c>
      <c r="AQ24" s="386">
        <v>1.577897456818402E-4</v>
      </c>
      <c r="AR24" s="386">
        <v>7.8835520693169457E-4</v>
      </c>
      <c r="AS24" s="386">
        <v>1.5655421345787623E-4</v>
      </c>
      <c r="AT24" s="386">
        <v>2.3984415262183438E-4</v>
      </c>
      <c r="AU24" s="386">
        <v>1.4513354161725206E-4</v>
      </c>
      <c r="AV24" s="386">
        <v>1.3932867140643165E-4</v>
      </c>
      <c r="AW24" s="386">
        <v>9.0666623372434476E-4</v>
      </c>
      <c r="AX24" s="386">
        <v>3.7266904459493875E-4</v>
      </c>
      <c r="AY24" s="386">
        <v>1.865301243131324E-4</v>
      </c>
      <c r="AZ24" s="386">
        <v>1.7124792163203539E-4</v>
      </c>
      <c r="BA24" s="386">
        <v>4.5648765803722155E-4</v>
      </c>
      <c r="BB24" s="386">
        <v>1.121646410432507E-3</v>
      </c>
      <c r="BC24" s="386">
        <v>6.3274868686736868E-4</v>
      </c>
      <c r="BD24" s="386">
        <v>4.2122477723543811E-4</v>
      </c>
      <c r="BE24" s="386">
        <v>0</v>
      </c>
      <c r="BF24" s="386">
        <v>5.4827577576933155E-5</v>
      </c>
      <c r="BG24" s="386">
        <v>8.845582253827609E-5</v>
      </c>
      <c r="BH24" s="386">
        <v>3.7124217728434327E-5</v>
      </c>
      <c r="BI24" s="386">
        <v>1.3450766648473762E-4</v>
      </c>
      <c r="BJ24" s="386">
        <v>4.5586112223367539E-4</v>
      </c>
      <c r="BK24" s="386">
        <v>1.658793313542064E-4</v>
      </c>
      <c r="BL24" s="386">
        <v>8.6054718148334487E-5</v>
      </c>
      <c r="BM24" s="386">
        <v>1.265987038072087E-4</v>
      </c>
      <c r="BN24" s="386">
        <v>1.54145142191337E-4</v>
      </c>
      <c r="BO24" s="386">
        <v>1.6836359197893716E-4</v>
      </c>
      <c r="BP24" s="386">
        <v>2.1341404201739155E-5</v>
      </c>
      <c r="BQ24" s="386">
        <v>2.0336442464917373E-5</v>
      </c>
      <c r="BR24" s="386">
        <v>1.3474471416387154E-3</v>
      </c>
      <c r="BS24" s="386">
        <v>9.9574899500163802E-4</v>
      </c>
      <c r="BT24" s="386">
        <v>1.5792275499640127E-5</v>
      </c>
      <c r="BU24" s="386">
        <v>1.4696732510642213E-5</v>
      </c>
      <c r="BV24" s="386">
        <v>8.6066700790064151E-6</v>
      </c>
      <c r="BW24" s="386">
        <v>6.3193633705108404E-6</v>
      </c>
      <c r="BX24" s="386">
        <v>2.0953776550751541E-6</v>
      </c>
      <c r="BY24" s="386">
        <v>7.0769454247982476E-5</v>
      </c>
      <c r="BZ24" s="386">
        <v>2.3826897377549292E-5</v>
      </c>
      <c r="CA24" s="386">
        <v>6.515558875254114E-5</v>
      </c>
      <c r="CB24" s="386">
        <v>4.8799771828218151E-5</v>
      </c>
      <c r="CC24" s="386">
        <v>7.0819742946198459E-5</v>
      </c>
      <c r="CD24" s="386">
        <v>2.0173994124618856E-5</v>
      </c>
      <c r="CE24" s="386">
        <v>1.5478913385724886E-4</v>
      </c>
      <c r="CF24" s="386">
        <v>1.7142573043250984E-4</v>
      </c>
      <c r="CG24" s="386">
        <v>8.9638758096011423E-6</v>
      </c>
      <c r="CH24" s="386">
        <v>3.5313020577378857E-5</v>
      </c>
      <c r="CI24" s="386">
        <v>2.7284517882906025E-5</v>
      </c>
      <c r="CJ24" s="386">
        <v>1.4067653166574747E-5</v>
      </c>
      <c r="CK24" s="386">
        <v>1.706157107698283E-5</v>
      </c>
      <c r="CL24" s="386">
        <v>8.857416528092234E-5</v>
      </c>
      <c r="CM24" s="386">
        <v>7.2019760407198921E-5</v>
      </c>
      <c r="CN24" s="386">
        <v>3.2744821996438842E-5</v>
      </c>
      <c r="CO24" s="386">
        <v>1.2208868642345425E-3</v>
      </c>
      <c r="CP24" s="386">
        <v>2.8266430833235299E-4</v>
      </c>
      <c r="CQ24" s="386">
        <v>3.1073015900581324E-3</v>
      </c>
      <c r="CR24" s="386">
        <v>1.0643510506521017E-4</v>
      </c>
      <c r="CS24" s="386">
        <v>8.8704488452942139E-5</v>
      </c>
      <c r="CT24" s="386">
        <v>2.1216986049524934E-5</v>
      </c>
      <c r="CU24" s="386">
        <v>2.2655138366420951E-5</v>
      </c>
      <c r="CV24" s="386">
        <v>6.6019107081875328E-5</v>
      </c>
      <c r="CW24" s="386">
        <v>1.2687144718592747E-4</v>
      </c>
      <c r="CX24" s="386">
        <v>1.292198350988301E-5</v>
      </c>
      <c r="CY24" s="386">
        <v>1.3843697192156347E-4</v>
      </c>
      <c r="CZ24" s="386">
        <v>1.460676277569624E-4</v>
      </c>
      <c r="DA24" s="386">
        <v>3.563448269723506E-4</v>
      </c>
      <c r="DB24" s="386">
        <v>1.3799906258104297E-4</v>
      </c>
      <c r="DC24" s="386">
        <v>7.7149960125126983E-4</v>
      </c>
      <c r="DD24" s="386">
        <v>6.5651720046369668E-5</v>
      </c>
      <c r="DE24" s="386">
        <v>2.1511590708353303E-4</v>
      </c>
      <c r="DF24" s="387">
        <v>1.4335392076965674E-4</v>
      </c>
      <c r="DG24" s="482">
        <v>1.0917152732742266</v>
      </c>
      <c r="DH24" s="482">
        <v>0.81949861053840989</v>
      </c>
    </row>
    <row r="25" spans="1:112" s="381" customFormat="1">
      <c r="A25" s="304" t="s">
        <v>279</v>
      </c>
      <c r="B25" s="305" t="s">
        <v>653</v>
      </c>
      <c r="C25" s="388">
        <v>1.8342157805996405E-7</v>
      </c>
      <c r="D25" s="389">
        <v>2.583380169710412E-8</v>
      </c>
      <c r="E25" s="389">
        <v>4.7786069844338444E-8</v>
      </c>
      <c r="F25" s="389">
        <v>8.5236529266110266E-9</v>
      </c>
      <c r="G25" s="389">
        <v>1.2851444748847525E-8</v>
      </c>
      <c r="H25" s="389">
        <v>0</v>
      </c>
      <c r="I25" s="389">
        <v>5.2500676591958522E-8</v>
      </c>
      <c r="J25" s="389">
        <v>9.1438154154376325E-8</v>
      </c>
      <c r="K25" s="389">
        <v>1.8367208923808078E-7</v>
      </c>
      <c r="L25" s="389">
        <v>3.8643892809028508E-8</v>
      </c>
      <c r="M25" s="389">
        <v>0</v>
      </c>
      <c r="N25" s="389">
        <v>4.483023420675632E-7</v>
      </c>
      <c r="O25" s="389">
        <v>1.6105909694034222E-7</v>
      </c>
      <c r="P25" s="389">
        <v>2.2351940190628936E-7</v>
      </c>
      <c r="Q25" s="389">
        <v>1.8915187293747006E-7</v>
      </c>
      <c r="R25" s="389">
        <v>5.9413764544768363E-7</v>
      </c>
      <c r="S25" s="389">
        <v>3.0958518934588069E-7</v>
      </c>
      <c r="T25" s="389">
        <v>2.2392027614704596E-7</v>
      </c>
      <c r="U25" s="389">
        <v>4.951277141284303E-5</v>
      </c>
      <c r="V25" s="389">
        <v>6.4575372468492643E-6</v>
      </c>
      <c r="W25" s="389">
        <v>1.0005696178082435</v>
      </c>
      <c r="X25" s="389">
        <v>2.6214852969854368E-4</v>
      </c>
      <c r="Y25" s="389">
        <v>6.2852159127673007E-5</v>
      </c>
      <c r="Z25" s="389">
        <v>4.10592995474329E-6</v>
      </c>
      <c r="AA25" s="389">
        <v>1.9691127908405158E-6</v>
      </c>
      <c r="AB25" s="389">
        <v>2.7704836878280238E-5</v>
      </c>
      <c r="AC25" s="389">
        <v>5.3036139152491553E-10</v>
      </c>
      <c r="AD25" s="389">
        <v>2.0557936217118603E-7</v>
      </c>
      <c r="AE25" s="389">
        <v>8.0138897035206541E-7</v>
      </c>
      <c r="AF25" s="389">
        <v>2.1046869165679558E-6</v>
      </c>
      <c r="AG25" s="389">
        <v>5.6478803931705007E-8</v>
      </c>
      <c r="AH25" s="389">
        <v>4.768171573637616E-7</v>
      </c>
      <c r="AI25" s="389">
        <v>7.8648556934568676E-8</v>
      </c>
      <c r="AJ25" s="389">
        <v>7.1696888576529615E-8</v>
      </c>
      <c r="AK25" s="389">
        <v>6.0771446151957876E-7</v>
      </c>
      <c r="AL25" s="389">
        <v>2.1411375781353175E-8</v>
      </c>
      <c r="AM25" s="389">
        <v>2.3100367200204502E-8</v>
      </c>
      <c r="AN25" s="389">
        <v>4.5386840080652078E-8</v>
      </c>
      <c r="AO25" s="389">
        <v>4.3315105504850916E-9</v>
      </c>
      <c r="AP25" s="389">
        <v>2.1778818578978347E-8</v>
      </c>
      <c r="AQ25" s="389">
        <v>1.6570094962363268E-8</v>
      </c>
      <c r="AR25" s="389">
        <v>4.3903067447082893E-8</v>
      </c>
      <c r="AS25" s="389">
        <v>3.714395906867924E-8</v>
      </c>
      <c r="AT25" s="389">
        <v>8.502177012644904E-8</v>
      </c>
      <c r="AU25" s="389">
        <v>2.9599123144130546E-8</v>
      </c>
      <c r="AV25" s="389">
        <v>9.6171345457336873E-8</v>
      </c>
      <c r="AW25" s="389">
        <v>1.2667236741287106E-7</v>
      </c>
      <c r="AX25" s="389">
        <v>4.2095369617769913E-7</v>
      </c>
      <c r="AY25" s="389">
        <v>6.0980370640025705E-8</v>
      </c>
      <c r="AZ25" s="389">
        <v>1.2219031558237355E-7</v>
      </c>
      <c r="BA25" s="389">
        <v>6.7299690646539919E-8</v>
      </c>
      <c r="BB25" s="389">
        <v>9.5125065805617785E-8</v>
      </c>
      <c r="BC25" s="389">
        <v>8.3853809476249251E-8</v>
      </c>
      <c r="BD25" s="389">
        <v>7.7078871765172209E-8</v>
      </c>
      <c r="BE25" s="389">
        <v>0</v>
      </c>
      <c r="BF25" s="389">
        <v>7.0881651814798119E-8</v>
      </c>
      <c r="BG25" s="389">
        <v>1.1484415272847874E-7</v>
      </c>
      <c r="BH25" s="389">
        <v>1.9545636757949114E-8</v>
      </c>
      <c r="BI25" s="389">
        <v>2.6352304338675107E-8</v>
      </c>
      <c r="BJ25" s="389">
        <v>4.7079269595202314E-7</v>
      </c>
      <c r="BK25" s="389">
        <v>1.2309078162734656E-8</v>
      </c>
      <c r="BL25" s="389">
        <v>4.3092369407804279E-8</v>
      </c>
      <c r="BM25" s="389">
        <v>5.1302129435204817E-8</v>
      </c>
      <c r="BN25" s="389">
        <v>2.8752574015379259E-8</v>
      </c>
      <c r="BO25" s="389">
        <v>2.6858597382674358E-8</v>
      </c>
      <c r="BP25" s="389">
        <v>1.6335804051631236E-8</v>
      </c>
      <c r="BQ25" s="389">
        <v>7.8051343058591619E-7</v>
      </c>
      <c r="BR25" s="389">
        <v>3.6758894429695927E-8</v>
      </c>
      <c r="BS25" s="389">
        <v>3.1633334235579295E-8</v>
      </c>
      <c r="BT25" s="389">
        <v>8.9211670933954852E-9</v>
      </c>
      <c r="BU25" s="389">
        <v>6.9405236123821702E-9</v>
      </c>
      <c r="BV25" s="389">
        <v>3.9624017852865439E-9</v>
      </c>
      <c r="BW25" s="389">
        <v>3.3608449293807072E-9</v>
      </c>
      <c r="BX25" s="389">
        <v>1.133529197491903E-9</v>
      </c>
      <c r="BY25" s="389">
        <v>7.903641341883343E-9</v>
      </c>
      <c r="BZ25" s="389">
        <v>7.1255002906532991E-9</v>
      </c>
      <c r="CA25" s="389">
        <v>2.5054582718250122E-8</v>
      </c>
      <c r="CB25" s="389">
        <v>1.5741894698090193E-8</v>
      </c>
      <c r="CC25" s="389">
        <v>1.8343541714815853E-8</v>
      </c>
      <c r="CD25" s="389">
        <v>7.1552917028207179E-9</v>
      </c>
      <c r="CE25" s="389">
        <v>1.2782246228779368E-8</v>
      </c>
      <c r="CF25" s="389">
        <v>4.3327925815053763E-8</v>
      </c>
      <c r="CG25" s="389">
        <v>3.7349440887127487E-9</v>
      </c>
      <c r="CH25" s="389">
        <v>7.5313590565473836E-9</v>
      </c>
      <c r="CI25" s="389">
        <v>1.6871991636834728E-8</v>
      </c>
      <c r="CJ25" s="389">
        <v>1.3019577400862185E-8</v>
      </c>
      <c r="CK25" s="389">
        <v>7.3327957250351635E-9</v>
      </c>
      <c r="CL25" s="389">
        <v>1.0915372267272244E-7</v>
      </c>
      <c r="CM25" s="389">
        <v>1.027856303053237E-8</v>
      </c>
      <c r="CN25" s="389">
        <v>2.1509307789195542E-8</v>
      </c>
      <c r="CO25" s="389">
        <v>2.3519501960382874E-6</v>
      </c>
      <c r="CP25" s="389">
        <v>2.1920201146639198E-7</v>
      </c>
      <c r="CQ25" s="389">
        <v>1.8876162735138413E-7</v>
      </c>
      <c r="CR25" s="389">
        <v>3.149567559273199E-8</v>
      </c>
      <c r="CS25" s="389">
        <v>2.2992714089720219E-8</v>
      </c>
      <c r="CT25" s="389">
        <v>2.3602064004399028E-8</v>
      </c>
      <c r="CU25" s="389">
        <v>2.3426180414632E-8</v>
      </c>
      <c r="CV25" s="389">
        <v>3.6019606728035268E-8</v>
      </c>
      <c r="CW25" s="389">
        <v>7.7030638655574114E-8</v>
      </c>
      <c r="CX25" s="389">
        <v>1.9382445861363518E-8</v>
      </c>
      <c r="CY25" s="389">
        <v>4.0100163141016776E-8</v>
      </c>
      <c r="CZ25" s="389">
        <v>2.9462499829786519E-8</v>
      </c>
      <c r="DA25" s="389">
        <v>1.3685930792636219E-7</v>
      </c>
      <c r="DB25" s="389">
        <v>1.6878558482662461E-8</v>
      </c>
      <c r="DC25" s="389">
        <v>6.0119603766719799E-8</v>
      </c>
      <c r="DD25" s="389">
        <v>3.8903852626056002E-8</v>
      </c>
      <c r="DE25" s="389">
        <v>1.6662470932137653E-7</v>
      </c>
      <c r="DF25" s="390">
        <v>1.2918389041295651E-8</v>
      </c>
      <c r="DG25" s="483">
        <v>1.0009986220347264</v>
      </c>
      <c r="DH25" s="483">
        <v>0.75140194516841474</v>
      </c>
    </row>
    <row r="26" spans="1:112" s="381" customFormat="1">
      <c r="A26" s="298" t="s">
        <v>280</v>
      </c>
      <c r="B26" s="299" t="s">
        <v>517</v>
      </c>
      <c r="C26" s="382">
        <v>7.2393624219506538E-5</v>
      </c>
      <c r="D26" s="383">
        <v>3.0772709190269603E-5</v>
      </c>
      <c r="E26" s="383">
        <v>3.9675054757659326E-5</v>
      </c>
      <c r="F26" s="383">
        <v>1.3021620022250802E-5</v>
      </c>
      <c r="G26" s="383">
        <v>2.6481198037184747E-5</v>
      </c>
      <c r="H26" s="383">
        <v>0</v>
      </c>
      <c r="I26" s="383">
        <v>4.138278773114187E-5</v>
      </c>
      <c r="J26" s="383">
        <v>2.5122793727347864E-4</v>
      </c>
      <c r="K26" s="383">
        <v>5.4238792633504737E-4</v>
      </c>
      <c r="L26" s="383">
        <v>7.8743940839563688E-5</v>
      </c>
      <c r="M26" s="383">
        <v>0</v>
      </c>
      <c r="N26" s="383">
        <v>1.1704757350672538E-3</v>
      </c>
      <c r="O26" s="383">
        <v>3.1533462305509489E-4</v>
      </c>
      <c r="P26" s="383">
        <v>2.4123289926392978E-4</v>
      </c>
      <c r="Q26" s="383">
        <v>2.0125485775344783E-4</v>
      </c>
      <c r="R26" s="383">
        <v>9.6472183765000359E-4</v>
      </c>
      <c r="S26" s="383">
        <v>6.3902776104888517E-4</v>
      </c>
      <c r="T26" s="383">
        <v>1.6874663424603926E-4</v>
      </c>
      <c r="U26" s="383">
        <v>2.3573914804496037E-5</v>
      </c>
      <c r="V26" s="383">
        <v>1.6169306100416779E-3</v>
      </c>
      <c r="W26" s="383">
        <v>2.1922707707142683E-5</v>
      </c>
      <c r="X26" s="383">
        <v>1.0153587387351419</v>
      </c>
      <c r="Y26" s="383">
        <v>3.0934148229252705E-2</v>
      </c>
      <c r="Z26" s="383">
        <v>1.5456440883015064E-2</v>
      </c>
      <c r="AA26" s="383">
        <v>4.9802242600988592E-3</v>
      </c>
      <c r="AB26" s="383">
        <v>9.006132786618614E-3</v>
      </c>
      <c r="AC26" s="383">
        <v>6.7179557145184369E-7</v>
      </c>
      <c r="AD26" s="383">
        <v>2.7148212351266345E-4</v>
      </c>
      <c r="AE26" s="383">
        <v>2.6828719657598253E-3</v>
      </c>
      <c r="AF26" s="383">
        <v>5.3710363170767061E-3</v>
      </c>
      <c r="AG26" s="383">
        <v>1.6205301056584074E-4</v>
      </c>
      <c r="AH26" s="383">
        <v>8.3064875853252143E-4</v>
      </c>
      <c r="AI26" s="383">
        <v>6.4206841152344597E-5</v>
      </c>
      <c r="AJ26" s="383">
        <v>9.4056072975847772E-5</v>
      </c>
      <c r="AK26" s="383">
        <v>6.6335653565591712E-4</v>
      </c>
      <c r="AL26" s="383">
        <v>1.2198814310064048E-5</v>
      </c>
      <c r="AM26" s="383">
        <v>9.0328675571459593E-6</v>
      </c>
      <c r="AN26" s="383">
        <v>2.3505796217571868E-5</v>
      </c>
      <c r="AO26" s="383">
        <v>3.0107232893679239E-6</v>
      </c>
      <c r="AP26" s="383">
        <v>3.767070920178707E-5</v>
      </c>
      <c r="AQ26" s="383">
        <v>1.5846092455123266E-5</v>
      </c>
      <c r="AR26" s="383">
        <v>2.8337669271876715E-5</v>
      </c>
      <c r="AS26" s="383">
        <v>5.5670703153617262E-5</v>
      </c>
      <c r="AT26" s="383">
        <v>4.4451072261879096E-5</v>
      </c>
      <c r="AU26" s="383">
        <v>2.3595982720382165E-5</v>
      </c>
      <c r="AV26" s="383">
        <v>1.4540128231428675E-4</v>
      </c>
      <c r="AW26" s="383">
        <v>1.7635212916878012E-4</v>
      </c>
      <c r="AX26" s="383">
        <v>6.1103657710411457E-5</v>
      </c>
      <c r="AY26" s="383">
        <v>1.0553445563274828E-4</v>
      </c>
      <c r="AZ26" s="383">
        <v>3.3992821988526692E-4</v>
      </c>
      <c r="BA26" s="383">
        <v>1.6818721734476668E-5</v>
      </c>
      <c r="BB26" s="383">
        <v>1.7177268392391627E-4</v>
      </c>
      <c r="BC26" s="383">
        <v>7.4229670895870891E-5</v>
      </c>
      <c r="BD26" s="383">
        <v>4.5910446009958593E-5</v>
      </c>
      <c r="BE26" s="383">
        <v>0</v>
      </c>
      <c r="BF26" s="383">
        <v>6.6812678771808193E-5</v>
      </c>
      <c r="BG26" s="383">
        <v>1.1991181005691782E-4</v>
      </c>
      <c r="BH26" s="383">
        <v>2.4068994672591871E-5</v>
      </c>
      <c r="BI26" s="383">
        <v>3.4103375238352999E-5</v>
      </c>
      <c r="BJ26" s="383">
        <v>2.2063200693862501E-4</v>
      </c>
      <c r="BK26" s="383">
        <v>1.5133942852012699E-5</v>
      </c>
      <c r="BL26" s="383">
        <v>4.0652674795943328E-5</v>
      </c>
      <c r="BM26" s="383">
        <v>5.6869723187139846E-5</v>
      </c>
      <c r="BN26" s="383">
        <v>3.2206104636263239E-5</v>
      </c>
      <c r="BO26" s="383">
        <v>2.8467980770621025E-5</v>
      </c>
      <c r="BP26" s="383">
        <v>7.727966053527278E-6</v>
      </c>
      <c r="BQ26" s="383">
        <v>1.2570109192943204E-5</v>
      </c>
      <c r="BR26" s="383">
        <v>5.2424687460691195E-5</v>
      </c>
      <c r="BS26" s="383">
        <v>2.9677803490152851E-5</v>
      </c>
      <c r="BT26" s="383">
        <v>1.2616223857270752E-5</v>
      </c>
      <c r="BU26" s="383">
        <v>8.3240763071449648E-6</v>
      </c>
      <c r="BV26" s="383">
        <v>3.7399882967130396E-6</v>
      </c>
      <c r="BW26" s="383">
        <v>4.4040518779009158E-6</v>
      </c>
      <c r="BX26" s="383">
        <v>1.3738352540109444E-6</v>
      </c>
      <c r="BY26" s="383">
        <v>7.6614150895530007E-6</v>
      </c>
      <c r="BZ26" s="383">
        <v>9.0933548661791098E-6</v>
      </c>
      <c r="CA26" s="383">
        <v>3.9215109029182021E-5</v>
      </c>
      <c r="CB26" s="383">
        <v>3.2286836034789455E-5</v>
      </c>
      <c r="CC26" s="383">
        <v>4.3500190708084267E-5</v>
      </c>
      <c r="CD26" s="383">
        <v>1.2579564453739235E-5</v>
      </c>
      <c r="CE26" s="383">
        <v>1.5437374086030007E-5</v>
      </c>
      <c r="CF26" s="383">
        <v>1.1591588503689614E-4</v>
      </c>
      <c r="CG26" s="383">
        <v>4.3242256005166559E-6</v>
      </c>
      <c r="CH26" s="383">
        <v>7.0246343641542246E-6</v>
      </c>
      <c r="CI26" s="383">
        <v>1.1287250137093412E-5</v>
      </c>
      <c r="CJ26" s="383">
        <v>1.5976203006391995E-5</v>
      </c>
      <c r="CK26" s="383">
        <v>6.4297956370700403E-6</v>
      </c>
      <c r="CL26" s="383">
        <v>5.7319948467447368E-5</v>
      </c>
      <c r="CM26" s="383">
        <v>9.369545358932924E-6</v>
      </c>
      <c r="CN26" s="383">
        <v>6.0884896016455166E-5</v>
      </c>
      <c r="CO26" s="383">
        <v>4.0183765756789314E-4</v>
      </c>
      <c r="CP26" s="383">
        <v>2.1287590366249128E-4</v>
      </c>
      <c r="CQ26" s="383">
        <v>1.645564379110181E-4</v>
      </c>
      <c r="CR26" s="383">
        <v>2.5545683019995899E-5</v>
      </c>
      <c r="CS26" s="383">
        <v>2.0467936463765365E-5</v>
      </c>
      <c r="CT26" s="383">
        <v>2.0919659419438146E-5</v>
      </c>
      <c r="CU26" s="383">
        <v>1.7716691564276329E-5</v>
      </c>
      <c r="CV26" s="383">
        <v>2.1030558341523911E-5</v>
      </c>
      <c r="CW26" s="383">
        <v>9.1000970601370072E-5</v>
      </c>
      <c r="CX26" s="383">
        <v>1.1105276136617058E-5</v>
      </c>
      <c r="CY26" s="383">
        <v>2.851280406255401E-5</v>
      </c>
      <c r="CZ26" s="383">
        <v>2.6864769731578036E-5</v>
      </c>
      <c r="DA26" s="383">
        <v>7.9991057331092917E-5</v>
      </c>
      <c r="DB26" s="383">
        <v>1.6927472117652341E-5</v>
      </c>
      <c r="DC26" s="383">
        <v>1.5475105040321389E-4</v>
      </c>
      <c r="DD26" s="383">
        <v>2.2286972657391898E-5</v>
      </c>
      <c r="DE26" s="383">
        <v>2.4341373836803883E-4</v>
      </c>
      <c r="DF26" s="384">
        <v>1.9684374351909192E-5</v>
      </c>
      <c r="DG26" s="481">
        <v>1.0965252616670027</v>
      </c>
      <c r="DH26" s="481">
        <v>0.82310923951931991</v>
      </c>
    </row>
    <row r="27" spans="1:112" s="381" customFormat="1">
      <c r="A27" s="298" t="s">
        <v>281</v>
      </c>
      <c r="B27" s="299" t="s">
        <v>652</v>
      </c>
      <c r="C27" s="382">
        <v>6.2287856569175349E-6</v>
      </c>
      <c r="D27" s="383">
        <v>1.8723348716815456E-6</v>
      </c>
      <c r="E27" s="383">
        <v>3.3156634391057549E-6</v>
      </c>
      <c r="F27" s="383">
        <v>2.3742606152797418E-6</v>
      </c>
      <c r="G27" s="383">
        <v>6.1116786635551459E-6</v>
      </c>
      <c r="H27" s="383">
        <v>0</v>
      </c>
      <c r="I27" s="383">
        <v>1.5407988069797213E-6</v>
      </c>
      <c r="J27" s="383">
        <v>8.8451656081188127E-6</v>
      </c>
      <c r="K27" s="383">
        <v>2.0777742524714635E-5</v>
      </c>
      <c r="L27" s="383">
        <v>1.4332017026329199E-6</v>
      </c>
      <c r="M27" s="383">
        <v>0</v>
      </c>
      <c r="N27" s="383">
        <v>5.9765708886851713E-5</v>
      </c>
      <c r="O27" s="383">
        <v>1.3267334602997596E-5</v>
      </c>
      <c r="P27" s="383">
        <v>3.1409030655441371E-5</v>
      </c>
      <c r="Q27" s="383">
        <v>2.2027915196676518E-5</v>
      </c>
      <c r="R27" s="383">
        <v>3.5465862968808148E-5</v>
      </c>
      <c r="S27" s="383">
        <v>3.1078781563910849E-5</v>
      </c>
      <c r="T27" s="383">
        <v>1.8428403575867051E-5</v>
      </c>
      <c r="U27" s="383">
        <v>6.7813261250394093E-7</v>
      </c>
      <c r="V27" s="383">
        <v>3.7033980317172405E-6</v>
      </c>
      <c r="W27" s="383">
        <v>4.2148590472200105E-7</v>
      </c>
      <c r="X27" s="383">
        <v>9.34440701988239E-7</v>
      </c>
      <c r="Y27" s="383">
        <v>1.0000037097349395</v>
      </c>
      <c r="Z27" s="383">
        <v>5.0073147048252753E-4</v>
      </c>
      <c r="AA27" s="383">
        <v>2.2497773213109139E-5</v>
      </c>
      <c r="AB27" s="383">
        <v>1.8863515319363216E-4</v>
      </c>
      <c r="AC27" s="383">
        <v>1.3704974543214687E-7</v>
      </c>
      <c r="AD27" s="383">
        <v>1.4906102582842436E-6</v>
      </c>
      <c r="AE27" s="383">
        <v>1.0050978463509881E-3</v>
      </c>
      <c r="AF27" s="383">
        <v>1.8114505256704347E-5</v>
      </c>
      <c r="AG27" s="383">
        <v>8.1026224916085762E-5</v>
      </c>
      <c r="AH27" s="383">
        <v>4.893766503900967E-5</v>
      </c>
      <c r="AI27" s="383">
        <v>2.2352369463951034E-6</v>
      </c>
      <c r="AJ27" s="383">
        <v>3.6406447491070399E-6</v>
      </c>
      <c r="AK27" s="383">
        <v>2.0834782690156848E-5</v>
      </c>
      <c r="AL27" s="383">
        <v>4.6882335503542486E-7</v>
      </c>
      <c r="AM27" s="383">
        <v>3.3323970226482741E-7</v>
      </c>
      <c r="AN27" s="383">
        <v>1.0799309075143902E-6</v>
      </c>
      <c r="AO27" s="383">
        <v>2.8771955898376029E-7</v>
      </c>
      <c r="AP27" s="383">
        <v>5.5989730670391815E-7</v>
      </c>
      <c r="AQ27" s="383">
        <v>1.6179549212206915E-6</v>
      </c>
      <c r="AR27" s="383">
        <v>1.9320158277116295E-6</v>
      </c>
      <c r="AS27" s="383">
        <v>1.5675791346531583E-6</v>
      </c>
      <c r="AT27" s="383">
        <v>2.2672237577931796E-6</v>
      </c>
      <c r="AU27" s="383">
        <v>2.9317545810119499E-6</v>
      </c>
      <c r="AV27" s="383">
        <v>2.9869172481007336E-5</v>
      </c>
      <c r="AW27" s="383">
        <v>2.4269087819679152E-5</v>
      </c>
      <c r="AX27" s="383">
        <v>1.539986785507558E-5</v>
      </c>
      <c r="AY27" s="383">
        <v>3.4126722157063029E-5</v>
      </c>
      <c r="AZ27" s="383">
        <v>4.7027361640837531E-5</v>
      </c>
      <c r="BA27" s="383">
        <v>3.0150667206141952E-6</v>
      </c>
      <c r="BB27" s="383">
        <v>5.4819352817023506E-5</v>
      </c>
      <c r="BC27" s="383">
        <v>2.4987880635797029E-5</v>
      </c>
      <c r="BD27" s="383">
        <v>1.8577874926946429E-5</v>
      </c>
      <c r="BE27" s="383">
        <v>0</v>
      </c>
      <c r="BF27" s="383">
        <v>1.3508795670296595E-5</v>
      </c>
      <c r="BG27" s="383">
        <v>4.3869367859561459E-5</v>
      </c>
      <c r="BH27" s="383">
        <v>4.4144395064963244E-6</v>
      </c>
      <c r="BI27" s="383">
        <v>8.4295412488476801E-6</v>
      </c>
      <c r="BJ27" s="383">
        <v>6.4513781534361896E-5</v>
      </c>
      <c r="BK27" s="383">
        <v>1.5201038921158337E-6</v>
      </c>
      <c r="BL27" s="383">
        <v>5.5324946678290193E-6</v>
      </c>
      <c r="BM27" s="383">
        <v>6.37608244779609E-6</v>
      </c>
      <c r="BN27" s="383">
        <v>4.5702802512389121E-6</v>
      </c>
      <c r="BO27" s="383">
        <v>4.1822707854877834E-6</v>
      </c>
      <c r="BP27" s="383">
        <v>5.9167511799962269E-7</v>
      </c>
      <c r="BQ27" s="383">
        <v>6.7226294906183951E-7</v>
      </c>
      <c r="BR27" s="383">
        <v>1.3912464598094912E-5</v>
      </c>
      <c r="BS27" s="383">
        <v>1.5627110517516141E-6</v>
      </c>
      <c r="BT27" s="383">
        <v>2.5770295789458245E-6</v>
      </c>
      <c r="BU27" s="383">
        <v>1.4356502681086473E-6</v>
      </c>
      <c r="BV27" s="383">
        <v>6.7816676982906089E-7</v>
      </c>
      <c r="BW27" s="383">
        <v>9.9803733910436382E-7</v>
      </c>
      <c r="BX27" s="383">
        <v>2.5743767919778538E-7</v>
      </c>
      <c r="BY27" s="383">
        <v>7.810049239236028E-7</v>
      </c>
      <c r="BZ27" s="383">
        <v>6.5312521912255026E-7</v>
      </c>
      <c r="CA27" s="383">
        <v>2.5223098388214029E-6</v>
      </c>
      <c r="CB27" s="383">
        <v>1.625454292383543E-6</v>
      </c>
      <c r="CC27" s="383">
        <v>2.3108154421153543E-6</v>
      </c>
      <c r="CD27" s="383">
        <v>1.0692894107819065E-6</v>
      </c>
      <c r="CE27" s="383">
        <v>1.851629527114326E-6</v>
      </c>
      <c r="CF27" s="383">
        <v>4.7433420253884614E-6</v>
      </c>
      <c r="CG27" s="383">
        <v>3.1163128531989999E-7</v>
      </c>
      <c r="CH27" s="383">
        <v>6.6127025159548195E-7</v>
      </c>
      <c r="CI27" s="383">
        <v>1.0739612572376344E-6</v>
      </c>
      <c r="CJ27" s="383">
        <v>3.2297806366313551E-6</v>
      </c>
      <c r="CK27" s="383">
        <v>6.3210890752576581E-7</v>
      </c>
      <c r="CL27" s="383">
        <v>3.3366907889420355E-6</v>
      </c>
      <c r="CM27" s="383">
        <v>8.770516987932624E-7</v>
      </c>
      <c r="CN27" s="383">
        <v>6.8210416808834266E-7</v>
      </c>
      <c r="CO27" s="383">
        <v>4.8681430417799375E-6</v>
      </c>
      <c r="CP27" s="383">
        <v>3.2554986555234747E-6</v>
      </c>
      <c r="CQ27" s="383">
        <v>5.0476622378676329E-6</v>
      </c>
      <c r="CR27" s="383">
        <v>1.0114663625004928E-6</v>
      </c>
      <c r="CS27" s="383">
        <v>9.0578829695472903E-7</v>
      </c>
      <c r="CT27" s="383">
        <v>2.051144563844957E-6</v>
      </c>
      <c r="CU27" s="383">
        <v>1.4618998787565642E-6</v>
      </c>
      <c r="CV27" s="383">
        <v>2.3111979414148031E-6</v>
      </c>
      <c r="CW27" s="383">
        <v>7.8328009726083064E-6</v>
      </c>
      <c r="CX27" s="383">
        <v>9.5555319698958568E-7</v>
      </c>
      <c r="CY27" s="383">
        <v>1.9093424253901528E-6</v>
      </c>
      <c r="CZ27" s="383">
        <v>1.6073983972725234E-6</v>
      </c>
      <c r="DA27" s="383">
        <v>2.5693351125365208E-6</v>
      </c>
      <c r="DB27" s="383">
        <v>2.5243590319088787E-6</v>
      </c>
      <c r="DC27" s="383">
        <v>8.0254297943512791E-7</v>
      </c>
      <c r="DD27" s="383">
        <v>9.5418721427226318E-7</v>
      </c>
      <c r="DE27" s="383">
        <v>2.2103773365455505E-5</v>
      </c>
      <c r="DF27" s="384">
        <v>5.7536654919363669E-6</v>
      </c>
      <c r="DG27" s="481">
        <v>1.0027057972725335</v>
      </c>
      <c r="DH27" s="481">
        <v>0.75268344023363676</v>
      </c>
    </row>
    <row r="28" spans="1:112" s="381" customFormat="1">
      <c r="A28" s="298" t="s">
        <v>282</v>
      </c>
      <c r="B28" s="299" t="s">
        <v>519</v>
      </c>
      <c r="C28" s="382">
        <v>1.2501533643567137E-5</v>
      </c>
      <c r="D28" s="383">
        <v>4.3672643754209421E-6</v>
      </c>
      <c r="E28" s="383">
        <v>1.8348009502012127E-5</v>
      </c>
      <c r="F28" s="383">
        <v>6.4322252692714885E-6</v>
      </c>
      <c r="G28" s="383">
        <v>3.9356652414618193E-5</v>
      </c>
      <c r="H28" s="383">
        <v>0</v>
      </c>
      <c r="I28" s="383">
        <v>8.1359426544798825E-6</v>
      </c>
      <c r="J28" s="383">
        <v>6.3480749756984547E-6</v>
      </c>
      <c r="K28" s="383">
        <v>6.3782813565184868E-6</v>
      </c>
      <c r="L28" s="383">
        <v>2.2935912048391642E-6</v>
      </c>
      <c r="M28" s="383">
        <v>0</v>
      </c>
      <c r="N28" s="383">
        <v>1.6419308378583866E-2</v>
      </c>
      <c r="O28" s="383">
        <v>1.1072106022668279E-2</v>
      </c>
      <c r="P28" s="383">
        <v>3.4215409777508533E-5</v>
      </c>
      <c r="Q28" s="383">
        <v>9.1659250466288522E-5</v>
      </c>
      <c r="R28" s="383">
        <v>1.768421869232508E-4</v>
      </c>
      <c r="S28" s="383">
        <v>6.3566401116583614E-5</v>
      </c>
      <c r="T28" s="383">
        <v>1.5103685598147535E-5</v>
      </c>
      <c r="U28" s="383">
        <v>2.7687007019359313E-6</v>
      </c>
      <c r="V28" s="383">
        <v>7.8548987818909936E-6</v>
      </c>
      <c r="W28" s="383">
        <v>1.9499647046591009E-7</v>
      </c>
      <c r="X28" s="383">
        <v>2.9605580413221751E-6</v>
      </c>
      <c r="Y28" s="383">
        <v>2.6394138161366394E-6</v>
      </c>
      <c r="Z28" s="383">
        <v>1.0000289845022494</v>
      </c>
      <c r="AA28" s="383">
        <v>1.1300771748673634E-5</v>
      </c>
      <c r="AB28" s="383">
        <v>5.6243822653948523E-6</v>
      </c>
      <c r="AC28" s="383">
        <v>2.9951101366859951E-7</v>
      </c>
      <c r="AD28" s="383">
        <v>8.7315792333637191E-5</v>
      </c>
      <c r="AE28" s="383">
        <v>4.9346820338116282E-5</v>
      </c>
      <c r="AF28" s="383">
        <v>5.7996944558626496E-5</v>
      </c>
      <c r="AG28" s="383">
        <v>3.606976266872025E-4</v>
      </c>
      <c r="AH28" s="383">
        <v>5.6920855108965696E-4</v>
      </c>
      <c r="AI28" s="383">
        <v>1.5387073424088333E-5</v>
      </c>
      <c r="AJ28" s="383">
        <v>2.129462677914851E-5</v>
      </c>
      <c r="AK28" s="383">
        <v>2.7387227893319141E-4</v>
      </c>
      <c r="AL28" s="383">
        <v>3.5798289695128869E-6</v>
      </c>
      <c r="AM28" s="383">
        <v>2.396789710283675E-6</v>
      </c>
      <c r="AN28" s="383">
        <v>9.4938001674085561E-6</v>
      </c>
      <c r="AO28" s="383">
        <v>3.0049182309527838E-6</v>
      </c>
      <c r="AP28" s="383">
        <v>3.9512615374269905E-6</v>
      </c>
      <c r="AQ28" s="383">
        <v>6.7737605644510026E-6</v>
      </c>
      <c r="AR28" s="383">
        <v>6.4971943556968305E-6</v>
      </c>
      <c r="AS28" s="383">
        <v>6.3403145559901015E-6</v>
      </c>
      <c r="AT28" s="383">
        <v>7.7609974386352943E-6</v>
      </c>
      <c r="AU28" s="383">
        <v>6.7755083275358525E-6</v>
      </c>
      <c r="AV28" s="383">
        <v>8.2944795231979236E-5</v>
      </c>
      <c r="AW28" s="383">
        <v>9.5305371711352101E-6</v>
      </c>
      <c r="AX28" s="383">
        <v>1.256013909310534E-5</v>
      </c>
      <c r="AY28" s="383">
        <v>7.7668974139842124E-6</v>
      </c>
      <c r="AZ28" s="383">
        <v>2.7095168291281244E-5</v>
      </c>
      <c r="BA28" s="383">
        <v>4.2632231968479325E-6</v>
      </c>
      <c r="BB28" s="383">
        <v>8.4794827249139438E-6</v>
      </c>
      <c r="BC28" s="383">
        <v>6.0856103801568889E-6</v>
      </c>
      <c r="BD28" s="383">
        <v>5.813859184595629E-6</v>
      </c>
      <c r="BE28" s="383">
        <v>0</v>
      </c>
      <c r="BF28" s="383">
        <v>6.0519913167088405E-6</v>
      </c>
      <c r="BG28" s="383">
        <v>9.5901446999338652E-6</v>
      </c>
      <c r="BH28" s="383">
        <v>2.4712964729305964E-6</v>
      </c>
      <c r="BI28" s="383">
        <v>6.2842741142389726E-6</v>
      </c>
      <c r="BJ28" s="383">
        <v>1.1746765948217454E-3</v>
      </c>
      <c r="BK28" s="383">
        <v>7.1835426110708929E-6</v>
      </c>
      <c r="BL28" s="383">
        <v>1.825486210732643E-5</v>
      </c>
      <c r="BM28" s="383">
        <v>2.3012732086599637E-5</v>
      </c>
      <c r="BN28" s="383">
        <v>1.377211400850222E-5</v>
      </c>
      <c r="BO28" s="383">
        <v>1.2279698369664443E-5</v>
      </c>
      <c r="BP28" s="383">
        <v>3.1651269138681102E-6</v>
      </c>
      <c r="BQ28" s="383">
        <v>3.0939334777546648E-6</v>
      </c>
      <c r="BR28" s="383">
        <v>7.4572943451265559E-6</v>
      </c>
      <c r="BS28" s="383">
        <v>8.8543681173391492E-6</v>
      </c>
      <c r="BT28" s="383">
        <v>1.2562409544344039E-5</v>
      </c>
      <c r="BU28" s="383">
        <v>5.4419121379957692E-6</v>
      </c>
      <c r="BV28" s="383">
        <v>2.1017325736110797E-6</v>
      </c>
      <c r="BW28" s="383">
        <v>1.4781401513969549E-6</v>
      </c>
      <c r="BX28" s="383">
        <v>5.0895976067095264E-7</v>
      </c>
      <c r="BY28" s="383">
        <v>8.1283683771767232E-6</v>
      </c>
      <c r="BZ28" s="383">
        <v>3.6884361324968711E-6</v>
      </c>
      <c r="CA28" s="383">
        <v>7.7736818510435901E-6</v>
      </c>
      <c r="CB28" s="383">
        <v>7.7468063666034465E-5</v>
      </c>
      <c r="CC28" s="383">
        <v>7.156316002743527E-6</v>
      </c>
      <c r="CD28" s="383">
        <v>9.0800087623675061E-6</v>
      </c>
      <c r="CE28" s="383">
        <v>1.079164592324399E-5</v>
      </c>
      <c r="CF28" s="383">
        <v>1.7803452713601126E-5</v>
      </c>
      <c r="CG28" s="383">
        <v>4.9560544801364332E-6</v>
      </c>
      <c r="CH28" s="383">
        <v>3.6888930383403966E-6</v>
      </c>
      <c r="CI28" s="383">
        <v>4.8692314538573172E-6</v>
      </c>
      <c r="CJ28" s="383">
        <v>7.670867124654567E-6</v>
      </c>
      <c r="CK28" s="383">
        <v>4.2116515518026272E-6</v>
      </c>
      <c r="CL28" s="383">
        <v>1.0780459946568745E-5</v>
      </c>
      <c r="CM28" s="383">
        <v>1.2846325762843162E-5</v>
      </c>
      <c r="CN28" s="383">
        <v>2.5865221964793285E-6</v>
      </c>
      <c r="CO28" s="383">
        <v>7.4075937152079468E-6</v>
      </c>
      <c r="CP28" s="383">
        <v>9.5990296015304155E-6</v>
      </c>
      <c r="CQ28" s="383">
        <v>4.6377028192696462E-5</v>
      </c>
      <c r="CR28" s="383">
        <v>1.724263895378348E-5</v>
      </c>
      <c r="CS28" s="383">
        <v>9.0444086512730736E-6</v>
      </c>
      <c r="CT28" s="383">
        <v>5.924994355374672E-5</v>
      </c>
      <c r="CU28" s="383">
        <v>1.2510808892372345E-5</v>
      </c>
      <c r="CV28" s="383">
        <v>4.1621831919949751E-6</v>
      </c>
      <c r="CW28" s="383">
        <v>7.5505769073974994E-6</v>
      </c>
      <c r="CX28" s="383">
        <v>7.364798560035456E-6</v>
      </c>
      <c r="CY28" s="383">
        <v>2.2519012811806787E-5</v>
      </c>
      <c r="CZ28" s="383">
        <v>5.6035825557204324E-6</v>
      </c>
      <c r="DA28" s="383">
        <v>2.9005113713759296E-5</v>
      </c>
      <c r="DB28" s="383">
        <v>2.1137706459136895E-5</v>
      </c>
      <c r="DC28" s="383">
        <v>2.2978449489880371E-5</v>
      </c>
      <c r="DD28" s="383">
        <v>1.1699747876798128E-5</v>
      </c>
      <c r="DE28" s="383">
        <v>1.3275535169495465E-4</v>
      </c>
      <c r="DF28" s="384">
        <v>1.0422963842623043E-5</v>
      </c>
      <c r="DG28" s="481">
        <v>1.0316441964915886</v>
      </c>
      <c r="DH28" s="481">
        <v>0.77440611695326944</v>
      </c>
    </row>
    <row r="29" spans="1:112" s="381" customFormat="1">
      <c r="A29" s="300" t="s">
        <v>283</v>
      </c>
      <c r="B29" s="301" t="s">
        <v>520</v>
      </c>
      <c r="C29" s="385">
        <v>1.3760892189081907E-5</v>
      </c>
      <c r="D29" s="386">
        <v>1.4963604991566654E-3</v>
      </c>
      <c r="E29" s="386">
        <v>8.3052059119170148E-5</v>
      </c>
      <c r="F29" s="386">
        <v>1.1766999193613791E-6</v>
      </c>
      <c r="G29" s="386">
        <v>1.5041937507884938E-4</v>
      </c>
      <c r="H29" s="386">
        <v>0</v>
      </c>
      <c r="I29" s="386">
        <v>4.1304793356817868E-6</v>
      </c>
      <c r="J29" s="386">
        <v>7.6370760644362047E-5</v>
      </c>
      <c r="K29" s="386">
        <v>6.4508443992863665E-6</v>
      </c>
      <c r="L29" s="386">
        <v>1.5575595522423017E-5</v>
      </c>
      <c r="M29" s="386">
        <v>0</v>
      </c>
      <c r="N29" s="386">
        <v>3.8762193128977219E-6</v>
      </c>
      <c r="O29" s="386">
        <v>2.0641827007202677E-5</v>
      </c>
      <c r="P29" s="386">
        <v>4.0797936542806232E-6</v>
      </c>
      <c r="Q29" s="386">
        <v>3.2530240968602833E-6</v>
      </c>
      <c r="R29" s="386">
        <v>5.61521695708844E-6</v>
      </c>
      <c r="S29" s="386">
        <v>4.2075843839006738E-6</v>
      </c>
      <c r="T29" s="386">
        <v>3.8516110647028883E-6</v>
      </c>
      <c r="U29" s="386">
        <v>1.1059214165276849E-5</v>
      </c>
      <c r="V29" s="386">
        <v>5.4409564216383921E-6</v>
      </c>
      <c r="W29" s="386">
        <v>8.0590131247294389E-7</v>
      </c>
      <c r="X29" s="386">
        <v>3.5469107645986667E-6</v>
      </c>
      <c r="Y29" s="386">
        <v>2.5342227764250592E-6</v>
      </c>
      <c r="Z29" s="386">
        <v>8.3431949654930294E-6</v>
      </c>
      <c r="AA29" s="386">
        <v>1.0124458047301343</v>
      </c>
      <c r="AB29" s="386">
        <v>3.1747677970946883E-4</v>
      </c>
      <c r="AC29" s="386">
        <v>4.1786725781737635E-6</v>
      </c>
      <c r="AD29" s="386">
        <v>5.9238210939337065E-6</v>
      </c>
      <c r="AE29" s="386">
        <v>1.3663263610003909E-6</v>
      </c>
      <c r="AF29" s="386">
        <v>2.6410067513238307E-6</v>
      </c>
      <c r="AG29" s="386">
        <v>1.5243269006302403E-6</v>
      </c>
      <c r="AH29" s="386">
        <v>6.6059752951079711E-6</v>
      </c>
      <c r="AI29" s="386">
        <v>8.1647730715777277E-6</v>
      </c>
      <c r="AJ29" s="386">
        <v>2.2990936105022736E-6</v>
      </c>
      <c r="AK29" s="386">
        <v>8.1209042562968942E-6</v>
      </c>
      <c r="AL29" s="386">
        <v>4.483978858095414E-6</v>
      </c>
      <c r="AM29" s="386">
        <v>2.0334430844738005E-6</v>
      </c>
      <c r="AN29" s="386">
        <v>4.4895710195875327E-6</v>
      </c>
      <c r="AO29" s="386">
        <v>2.0450793731176996E-6</v>
      </c>
      <c r="AP29" s="386">
        <v>2.2748849884261603E-6</v>
      </c>
      <c r="AQ29" s="386">
        <v>1.414294893285982E-6</v>
      </c>
      <c r="AR29" s="386">
        <v>1.9474789790752911E-6</v>
      </c>
      <c r="AS29" s="386">
        <v>2.1356574119369433E-6</v>
      </c>
      <c r="AT29" s="386">
        <v>2.5769308878422783E-6</v>
      </c>
      <c r="AU29" s="386">
        <v>1.8830877932976936E-6</v>
      </c>
      <c r="AV29" s="386">
        <v>1.7245810001468072E-6</v>
      </c>
      <c r="AW29" s="386">
        <v>2.1630751830453374E-6</v>
      </c>
      <c r="AX29" s="386">
        <v>1.951568243510083E-6</v>
      </c>
      <c r="AY29" s="386">
        <v>1.9008615540792996E-6</v>
      </c>
      <c r="AZ29" s="386">
        <v>1.0978622714609716E-6</v>
      </c>
      <c r="BA29" s="386">
        <v>1.0109521541349353E-6</v>
      </c>
      <c r="BB29" s="386">
        <v>2.9701028760880537E-6</v>
      </c>
      <c r="BC29" s="386">
        <v>1.9673637448753253E-6</v>
      </c>
      <c r="BD29" s="386">
        <v>1.7573230693918235E-6</v>
      </c>
      <c r="BE29" s="386">
        <v>0</v>
      </c>
      <c r="BF29" s="386">
        <v>1.4201549695087818E-6</v>
      </c>
      <c r="BG29" s="386">
        <v>1.7663600439146242E-6</v>
      </c>
      <c r="BH29" s="386">
        <v>4.0494450348526897E-6</v>
      </c>
      <c r="BI29" s="386">
        <v>1.6808430823890381E-6</v>
      </c>
      <c r="BJ29" s="386">
        <v>3.5851316377770766E-6</v>
      </c>
      <c r="BK29" s="386">
        <v>5.485961365180086E-6</v>
      </c>
      <c r="BL29" s="386">
        <v>4.3754844403690473E-6</v>
      </c>
      <c r="BM29" s="386">
        <v>5.4785510316209305E-6</v>
      </c>
      <c r="BN29" s="386">
        <v>7.7056045173365928E-6</v>
      </c>
      <c r="BO29" s="386">
        <v>9.0538933170050933E-6</v>
      </c>
      <c r="BP29" s="386">
        <v>1.0825470282260936E-5</v>
      </c>
      <c r="BQ29" s="386">
        <v>5.3805177300141854E-6</v>
      </c>
      <c r="BR29" s="386">
        <v>1.1574484977770116E-5</v>
      </c>
      <c r="BS29" s="386">
        <v>9.2325211367211453E-4</v>
      </c>
      <c r="BT29" s="386">
        <v>3.307667623711844E-6</v>
      </c>
      <c r="BU29" s="386">
        <v>7.7612515496388568E-6</v>
      </c>
      <c r="BV29" s="386">
        <v>2.7530771044231606E-6</v>
      </c>
      <c r="BW29" s="386">
        <v>2.2622569254082934E-6</v>
      </c>
      <c r="BX29" s="386">
        <v>4.8781595236836496E-7</v>
      </c>
      <c r="BY29" s="386">
        <v>4.8153695903352126E-5</v>
      </c>
      <c r="BZ29" s="386">
        <v>8.2413272367220807E-6</v>
      </c>
      <c r="CA29" s="386">
        <v>4.1777350744911036E-6</v>
      </c>
      <c r="CB29" s="386">
        <v>1.2986343550886933E-5</v>
      </c>
      <c r="CC29" s="386">
        <v>1.1933479918822956E-5</v>
      </c>
      <c r="CD29" s="386">
        <v>6.3692150770823666E-6</v>
      </c>
      <c r="CE29" s="386">
        <v>3.7879383033939243E-5</v>
      </c>
      <c r="CF29" s="386">
        <v>1.6629883657610026E-5</v>
      </c>
      <c r="CG29" s="386">
        <v>1.244258863621935E-4</v>
      </c>
      <c r="CH29" s="386">
        <v>2.1114717240978444E-5</v>
      </c>
      <c r="CI29" s="386">
        <v>1.0270494870101923E-5</v>
      </c>
      <c r="CJ29" s="386">
        <v>1.5967460911359148E-6</v>
      </c>
      <c r="CK29" s="386">
        <v>9.1417730043937689E-6</v>
      </c>
      <c r="CL29" s="386">
        <v>4.7521997995346572E-6</v>
      </c>
      <c r="CM29" s="386">
        <v>8.3980648676780075E-5</v>
      </c>
      <c r="CN29" s="386">
        <v>1.7818210974685263E-5</v>
      </c>
      <c r="CO29" s="386">
        <v>1.2196890739026446E-4</v>
      </c>
      <c r="CP29" s="386">
        <v>3.409897636009987E-2</v>
      </c>
      <c r="CQ29" s="386">
        <v>3.4694795968813817E-3</v>
      </c>
      <c r="CR29" s="386">
        <v>1.4253855899256992E-3</v>
      </c>
      <c r="CS29" s="386">
        <v>6.9774721646481469E-4</v>
      </c>
      <c r="CT29" s="386">
        <v>3.8612870142342989E-6</v>
      </c>
      <c r="CU29" s="386">
        <v>2.8804951751842142E-6</v>
      </c>
      <c r="CV29" s="386">
        <v>5.0548049271786012E-6</v>
      </c>
      <c r="CW29" s="386">
        <v>5.7959484965000565E-6</v>
      </c>
      <c r="CX29" s="386">
        <v>2.8119144539266307E-6</v>
      </c>
      <c r="CY29" s="386">
        <v>6.3830215903070003E-5</v>
      </c>
      <c r="CZ29" s="386">
        <v>2.9338312751291996E-5</v>
      </c>
      <c r="DA29" s="386">
        <v>1.3267342739243186E-5</v>
      </c>
      <c r="DB29" s="386">
        <v>5.1002238220844049E-5</v>
      </c>
      <c r="DC29" s="386">
        <v>1.5410946208122753E-2</v>
      </c>
      <c r="DD29" s="386">
        <v>1.8972057309729794E-5</v>
      </c>
      <c r="DE29" s="386">
        <v>2.8318001705473867E-6</v>
      </c>
      <c r="DF29" s="387">
        <v>2.2882942713294899E-4</v>
      </c>
      <c r="DG29" s="482">
        <v>1.0718551449383065</v>
      </c>
      <c r="DH29" s="482">
        <v>0.804590558984282</v>
      </c>
    </row>
    <row r="30" spans="1:112" s="381" customFormat="1">
      <c r="A30" s="304" t="s">
        <v>284</v>
      </c>
      <c r="B30" s="305" t="s">
        <v>521</v>
      </c>
      <c r="C30" s="388">
        <v>4.2684389308481159E-3</v>
      </c>
      <c r="D30" s="389">
        <v>5.1032487248208597E-4</v>
      </c>
      <c r="E30" s="389">
        <v>1.1660894131979883E-3</v>
      </c>
      <c r="F30" s="389">
        <v>1.4810607325523571E-4</v>
      </c>
      <c r="G30" s="389">
        <v>9.1026839774645702E-5</v>
      </c>
      <c r="H30" s="389">
        <v>0</v>
      </c>
      <c r="I30" s="389">
        <v>1.5526175651811836E-3</v>
      </c>
      <c r="J30" s="389">
        <v>6.6314468865487234E-4</v>
      </c>
      <c r="K30" s="389">
        <v>1.2138542040987805E-3</v>
      </c>
      <c r="L30" s="389">
        <v>4.3631753602480042E-4</v>
      </c>
      <c r="M30" s="389">
        <v>0</v>
      </c>
      <c r="N30" s="389">
        <v>2.4277417904788427E-3</v>
      </c>
      <c r="O30" s="389">
        <v>2.7998123088002393E-3</v>
      </c>
      <c r="P30" s="389">
        <v>6.2966140887024038E-3</v>
      </c>
      <c r="Q30" s="389">
        <v>5.3022332914637212E-3</v>
      </c>
      <c r="R30" s="389">
        <v>1.9959900424053995E-3</v>
      </c>
      <c r="S30" s="389">
        <v>3.7880839737968004E-3</v>
      </c>
      <c r="T30" s="389">
        <v>5.3254943576993789E-3</v>
      </c>
      <c r="U30" s="389">
        <v>1.0142623682737991E-4</v>
      </c>
      <c r="V30" s="389">
        <v>2.5529136570543536E-3</v>
      </c>
      <c r="W30" s="389">
        <v>2.0649319434090548E-3</v>
      </c>
      <c r="X30" s="389">
        <v>1.9360158366575678E-3</v>
      </c>
      <c r="Y30" s="389">
        <v>1.9759805352055231E-3</v>
      </c>
      <c r="Z30" s="389">
        <v>3.3374913169003945E-3</v>
      </c>
      <c r="AA30" s="389">
        <v>3.112015927573054E-3</v>
      </c>
      <c r="AB30" s="389">
        <v>1.0200794833244007</v>
      </c>
      <c r="AC30" s="389">
        <v>7.3549132522612774E-6</v>
      </c>
      <c r="AD30" s="389">
        <v>5.3005524490184674E-3</v>
      </c>
      <c r="AE30" s="389">
        <v>8.5563744766114635E-4</v>
      </c>
      <c r="AF30" s="389">
        <v>2.1026271270328878E-3</v>
      </c>
      <c r="AG30" s="389">
        <v>1.6439631396283813E-4</v>
      </c>
      <c r="AH30" s="389">
        <v>1.1769999734687164E-3</v>
      </c>
      <c r="AI30" s="389">
        <v>1.8526298004497405E-3</v>
      </c>
      <c r="AJ30" s="389">
        <v>3.9105481004741581E-4</v>
      </c>
      <c r="AK30" s="389">
        <v>3.4201123737560056E-3</v>
      </c>
      <c r="AL30" s="389">
        <v>1.230125171263726E-4</v>
      </c>
      <c r="AM30" s="389">
        <v>2.7118533456422286E-4</v>
      </c>
      <c r="AN30" s="389">
        <v>9.7372875519645299E-4</v>
      </c>
      <c r="AO30" s="389">
        <v>7.2706062379221395E-5</v>
      </c>
      <c r="AP30" s="389">
        <v>3.0115951774181834E-4</v>
      </c>
      <c r="AQ30" s="389">
        <v>3.5187834904527084E-4</v>
      </c>
      <c r="AR30" s="389">
        <v>1.1239364079749809E-3</v>
      </c>
      <c r="AS30" s="389">
        <v>7.1920358046292346E-4</v>
      </c>
      <c r="AT30" s="389">
        <v>5.5662836913198646E-4</v>
      </c>
      <c r="AU30" s="389">
        <v>6.0771637964320121E-4</v>
      </c>
      <c r="AV30" s="389">
        <v>1.6069634322688376E-3</v>
      </c>
      <c r="AW30" s="389">
        <v>6.5085768356297545E-4</v>
      </c>
      <c r="AX30" s="389">
        <v>8.4450671010956671E-4</v>
      </c>
      <c r="AY30" s="389">
        <v>7.3025372000824805E-4</v>
      </c>
      <c r="AZ30" s="389">
        <v>6.4814944137064217E-4</v>
      </c>
      <c r="BA30" s="389">
        <v>5.4417063350272821E-4</v>
      </c>
      <c r="BB30" s="389">
        <v>9.3269194191069151E-4</v>
      </c>
      <c r="BC30" s="389">
        <v>8.5727039835730248E-4</v>
      </c>
      <c r="BD30" s="389">
        <v>1.1601477758853521E-3</v>
      </c>
      <c r="BE30" s="389">
        <v>0</v>
      </c>
      <c r="BF30" s="389">
        <v>1.8253494577066952E-3</v>
      </c>
      <c r="BG30" s="389">
        <v>2.8938881148797462E-3</v>
      </c>
      <c r="BH30" s="389">
        <v>2.941384820968254E-4</v>
      </c>
      <c r="BI30" s="389">
        <v>4.7868188423094086E-4</v>
      </c>
      <c r="BJ30" s="389">
        <v>5.6125532742046461E-3</v>
      </c>
      <c r="BK30" s="389">
        <v>1.6793527302678775E-4</v>
      </c>
      <c r="BL30" s="389">
        <v>1.0735551806775152E-3</v>
      </c>
      <c r="BM30" s="389">
        <v>1.1721305858182181E-3</v>
      </c>
      <c r="BN30" s="389">
        <v>5.3695489216129576E-4</v>
      </c>
      <c r="BO30" s="389">
        <v>4.9514836745467731E-4</v>
      </c>
      <c r="BP30" s="389">
        <v>1.6882721130818766E-4</v>
      </c>
      <c r="BQ30" s="389">
        <v>9.8912824503877023E-4</v>
      </c>
      <c r="BR30" s="389">
        <v>4.0775604588135016E-4</v>
      </c>
      <c r="BS30" s="389">
        <v>5.3835253722936307E-4</v>
      </c>
      <c r="BT30" s="389">
        <v>1.0706577722359648E-4</v>
      </c>
      <c r="BU30" s="389">
        <v>1.2822783417995866E-4</v>
      </c>
      <c r="BV30" s="389">
        <v>6.2796684943528449E-5</v>
      </c>
      <c r="BW30" s="389">
        <v>6.1126830713676908E-5</v>
      </c>
      <c r="BX30" s="389">
        <v>2.3778833257883596E-5</v>
      </c>
      <c r="BY30" s="389">
        <v>1.6638874038044766E-4</v>
      </c>
      <c r="BZ30" s="389">
        <v>1.3254818719591309E-4</v>
      </c>
      <c r="CA30" s="389">
        <v>3.8151248695037762E-4</v>
      </c>
      <c r="CB30" s="389">
        <v>1.7046263948982066E-4</v>
      </c>
      <c r="CC30" s="389">
        <v>1.7095047737739018E-4</v>
      </c>
      <c r="CD30" s="389">
        <v>8.6133789269052347E-5</v>
      </c>
      <c r="CE30" s="389">
        <v>1.9734218964315622E-4</v>
      </c>
      <c r="CF30" s="389">
        <v>2.9199219713039895E-4</v>
      </c>
      <c r="CG30" s="389">
        <v>5.845260049810485E-5</v>
      </c>
      <c r="CH30" s="389">
        <v>1.4486019308564122E-4</v>
      </c>
      <c r="CI30" s="389">
        <v>2.6354498903219392E-4</v>
      </c>
      <c r="CJ30" s="389">
        <v>2.5164800377559397E-4</v>
      </c>
      <c r="CK30" s="389">
        <v>1.5378776100770521E-4</v>
      </c>
      <c r="CL30" s="389">
        <v>8.762790638861971E-4</v>
      </c>
      <c r="CM30" s="389">
        <v>1.8626896524597477E-4</v>
      </c>
      <c r="CN30" s="389">
        <v>1.0747066130069014E-4</v>
      </c>
      <c r="CO30" s="389">
        <v>1.7879413625959666E-3</v>
      </c>
      <c r="CP30" s="389">
        <v>5.1242236119818617E-4</v>
      </c>
      <c r="CQ30" s="389">
        <v>2.1427108076906552E-3</v>
      </c>
      <c r="CR30" s="389">
        <v>7.6305481950610749E-4</v>
      </c>
      <c r="CS30" s="389">
        <v>5.404728634863E-4</v>
      </c>
      <c r="CT30" s="389">
        <v>5.6843277751321625E-4</v>
      </c>
      <c r="CU30" s="389">
        <v>6.3503127236269011E-4</v>
      </c>
      <c r="CV30" s="389">
        <v>8.0560022040167289E-4</v>
      </c>
      <c r="CW30" s="389">
        <v>1.3900327677504544E-3</v>
      </c>
      <c r="CX30" s="389">
        <v>5.777680342526169E-4</v>
      </c>
      <c r="CY30" s="389">
        <v>9.0538265331968713E-4</v>
      </c>
      <c r="CZ30" s="389">
        <v>5.3035571831019002E-4</v>
      </c>
      <c r="DA30" s="389">
        <v>4.4138574158678941E-3</v>
      </c>
      <c r="DB30" s="389">
        <v>3.5285318429205788E-4</v>
      </c>
      <c r="DC30" s="389">
        <v>1.5880062461455781E-4</v>
      </c>
      <c r="DD30" s="389">
        <v>1.1721810462294396E-3</v>
      </c>
      <c r="DE30" s="389">
        <v>2.3655983454077376E-3</v>
      </c>
      <c r="DF30" s="390">
        <v>1.74308586211482E-4</v>
      </c>
      <c r="DG30" s="483">
        <v>1.1419675242920972</v>
      </c>
      <c r="DH30" s="483">
        <v>0.8572205797127187</v>
      </c>
    </row>
    <row r="31" spans="1:112" s="381" customFormat="1">
      <c r="A31" s="298" t="s">
        <v>285</v>
      </c>
      <c r="B31" s="299" t="s">
        <v>522</v>
      </c>
      <c r="C31" s="382">
        <v>3.4123384358991535E-4</v>
      </c>
      <c r="D31" s="383">
        <v>1.25841283404923E-4</v>
      </c>
      <c r="E31" s="383">
        <v>1.2953599534265106E-4</v>
      </c>
      <c r="F31" s="383">
        <v>2.1403325023984141E-4</v>
      </c>
      <c r="G31" s="383">
        <v>3.4583623402528681E-4</v>
      </c>
      <c r="H31" s="383">
        <v>0</v>
      </c>
      <c r="I31" s="383">
        <v>1.0909844400983162E-3</v>
      </c>
      <c r="J31" s="383">
        <v>1.0710426971357718E-4</v>
      </c>
      <c r="K31" s="383">
        <v>1.0187381839067883E-4</v>
      </c>
      <c r="L31" s="383">
        <v>8.5177275769976653E-5</v>
      </c>
      <c r="M31" s="383">
        <v>0</v>
      </c>
      <c r="N31" s="383">
        <v>1.7449532060470006E-4</v>
      </c>
      <c r="O31" s="383">
        <v>8.9455217550286057E-5</v>
      </c>
      <c r="P31" s="383">
        <v>1.3553251946003914E-4</v>
      </c>
      <c r="Q31" s="383">
        <v>8.0189640444263866E-5</v>
      </c>
      <c r="R31" s="383">
        <v>1.2003204213353138E-4</v>
      </c>
      <c r="S31" s="383">
        <v>9.275072379127292E-5</v>
      </c>
      <c r="T31" s="383">
        <v>8.6387108632974996E-5</v>
      </c>
      <c r="U31" s="383">
        <v>4.5386071505665294E-4</v>
      </c>
      <c r="V31" s="383">
        <v>2.175425973035071E-4</v>
      </c>
      <c r="W31" s="383">
        <v>3.7693710776615821E-3</v>
      </c>
      <c r="X31" s="383">
        <v>1.132169172018851E-4</v>
      </c>
      <c r="Y31" s="383">
        <v>3.7003310269585297E-5</v>
      </c>
      <c r="Z31" s="383">
        <v>1.0954140641334093E-4</v>
      </c>
      <c r="AA31" s="383">
        <v>5.4459826421246738E-5</v>
      </c>
      <c r="AB31" s="383">
        <v>7.6192703556697796E-5</v>
      </c>
      <c r="AC31" s="383">
        <v>1.0005305048524737</v>
      </c>
      <c r="AD31" s="383">
        <v>2.4908648600464075E-3</v>
      </c>
      <c r="AE31" s="383">
        <v>3.2548497394848617E-5</v>
      </c>
      <c r="AF31" s="383">
        <v>5.7382449459039608E-5</v>
      </c>
      <c r="AG31" s="383">
        <v>9.4235862688920173E-5</v>
      </c>
      <c r="AH31" s="383">
        <v>3.7271569823169265E-4</v>
      </c>
      <c r="AI31" s="383">
        <v>2.1428540867565133E-4</v>
      </c>
      <c r="AJ31" s="383">
        <v>4.1259031422498528E-4</v>
      </c>
      <c r="AK31" s="383">
        <v>2.7713674430662272E-4</v>
      </c>
      <c r="AL31" s="383">
        <v>7.7379590657687412E-5</v>
      </c>
      <c r="AM31" s="383">
        <v>7.945014889192088E-5</v>
      </c>
      <c r="AN31" s="383">
        <v>1.0449646094490906E-4</v>
      </c>
      <c r="AO31" s="383">
        <v>4.2458164413312736E-5</v>
      </c>
      <c r="AP31" s="383">
        <v>2.1014037551843603E-4</v>
      </c>
      <c r="AQ31" s="383">
        <v>7.8545234551760502E-5</v>
      </c>
      <c r="AR31" s="383">
        <v>1.0516150535039733E-4</v>
      </c>
      <c r="AS31" s="383">
        <v>8.7542111263497855E-5</v>
      </c>
      <c r="AT31" s="383">
        <v>4.9655303494580993E-5</v>
      </c>
      <c r="AU31" s="383">
        <v>4.7210873009924507E-5</v>
      </c>
      <c r="AV31" s="383">
        <v>5.9832300835864675E-5</v>
      </c>
      <c r="AW31" s="383">
        <v>5.0966920707770319E-5</v>
      </c>
      <c r="AX31" s="383">
        <v>4.1482488184115617E-5</v>
      </c>
      <c r="AY31" s="383">
        <v>4.1983948920923088E-5</v>
      </c>
      <c r="AZ31" s="383">
        <v>3.7788403072479085E-5</v>
      </c>
      <c r="BA31" s="383">
        <v>3.3012091819140739E-5</v>
      </c>
      <c r="BB31" s="383">
        <v>3.9146599009298212E-5</v>
      </c>
      <c r="BC31" s="383">
        <v>2.3158052089726186E-5</v>
      </c>
      <c r="BD31" s="383">
        <v>3.5727978617543845E-5</v>
      </c>
      <c r="BE31" s="383">
        <v>0</v>
      </c>
      <c r="BF31" s="383">
        <v>3.1290057161855368E-5</v>
      </c>
      <c r="BG31" s="383">
        <v>4.4595182949074709E-5</v>
      </c>
      <c r="BH31" s="383">
        <v>1.0462514373837585E-4</v>
      </c>
      <c r="BI31" s="383">
        <v>9.1233403596699693E-5</v>
      </c>
      <c r="BJ31" s="383">
        <v>1.762133538694473E-4</v>
      </c>
      <c r="BK31" s="383">
        <v>3.6742761290035078E-4</v>
      </c>
      <c r="BL31" s="383">
        <v>1.1357309503169947E-4</v>
      </c>
      <c r="BM31" s="383">
        <v>1.3311023192106301E-4</v>
      </c>
      <c r="BN31" s="383">
        <v>2.3856211689706437E-4</v>
      </c>
      <c r="BO31" s="383">
        <v>1.292008663480022E-4</v>
      </c>
      <c r="BP31" s="383">
        <v>9.4359435702926479E-5</v>
      </c>
      <c r="BQ31" s="383">
        <v>3.1924711700294931E-4</v>
      </c>
      <c r="BR31" s="383">
        <v>1.9018552307115911E-4</v>
      </c>
      <c r="BS31" s="383">
        <v>2.2438272237950283E-4</v>
      </c>
      <c r="BT31" s="383">
        <v>1.5671048702910602E-4</v>
      </c>
      <c r="BU31" s="383">
        <v>5.7280273417512827E-5</v>
      </c>
      <c r="BV31" s="383">
        <v>4.4650626115607007E-5</v>
      </c>
      <c r="BW31" s="383">
        <v>3.3414097647153827E-5</v>
      </c>
      <c r="BX31" s="383">
        <v>7.0791982623804726E-6</v>
      </c>
      <c r="BY31" s="383">
        <v>7.0002165792850475E-5</v>
      </c>
      <c r="BZ31" s="383">
        <v>4.6216360554529547E-4</v>
      </c>
      <c r="CA31" s="383">
        <v>2.9011182964687903E-3</v>
      </c>
      <c r="CB31" s="383">
        <v>9.9814156560800132E-4</v>
      </c>
      <c r="CC31" s="383">
        <v>1.8217065816504283E-3</v>
      </c>
      <c r="CD31" s="383">
        <v>2.139087370579809E-4</v>
      </c>
      <c r="CE31" s="383">
        <v>6.4513543346387872E-5</v>
      </c>
      <c r="CF31" s="383">
        <v>6.07796309293558E-5</v>
      </c>
      <c r="CG31" s="383">
        <v>1.0403648721224694E-4</v>
      </c>
      <c r="CH31" s="383">
        <v>6.3633421395733702E-5</v>
      </c>
      <c r="CI31" s="383">
        <v>5.044246440662282E-5</v>
      </c>
      <c r="CJ31" s="383">
        <v>7.0419110403432657E-5</v>
      </c>
      <c r="CK31" s="383">
        <v>2.9162633670782953E-5</v>
      </c>
      <c r="CL31" s="383">
        <v>8.4996883432383194E-5</v>
      </c>
      <c r="CM31" s="383">
        <v>1.5671526177754892E-4</v>
      </c>
      <c r="CN31" s="383">
        <v>8.5345567661271169E-5</v>
      </c>
      <c r="CO31" s="383">
        <v>9.2686554702465533E-5</v>
      </c>
      <c r="CP31" s="383">
        <v>5.7384806428249446E-5</v>
      </c>
      <c r="CQ31" s="383">
        <v>1.3364896849580834E-4</v>
      </c>
      <c r="CR31" s="383">
        <v>5.9216153303335267E-5</v>
      </c>
      <c r="CS31" s="383">
        <v>6.1966458940598533E-5</v>
      </c>
      <c r="CT31" s="383">
        <v>1.0217222172496922E-4</v>
      </c>
      <c r="CU31" s="383">
        <v>7.9018221249755192E-5</v>
      </c>
      <c r="CV31" s="383">
        <v>7.3588038431398852E-5</v>
      </c>
      <c r="CW31" s="383">
        <v>8.6038105898833246E-5</v>
      </c>
      <c r="CX31" s="383">
        <v>5.0227993045203995E-5</v>
      </c>
      <c r="CY31" s="383">
        <v>2.8892069283834433E-4</v>
      </c>
      <c r="CZ31" s="383">
        <v>8.8769907394255413E-5</v>
      </c>
      <c r="DA31" s="383">
        <v>1.4625570667577655E-4</v>
      </c>
      <c r="DB31" s="383">
        <v>1.9288695043921376E-4</v>
      </c>
      <c r="DC31" s="383">
        <v>4.2251097249852843E-5</v>
      </c>
      <c r="DD31" s="383">
        <v>1.625360315530154E-4</v>
      </c>
      <c r="DE31" s="383">
        <v>7.7457330744350311E-5</v>
      </c>
      <c r="DF31" s="384">
        <v>1.7313542292622002E-4</v>
      </c>
      <c r="DG31" s="481">
        <v>1.0256414419393749</v>
      </c>
      <c r="DH31" s="481">
        <v>0.76990013527895551</v>
      </c>
    </row>
    <row r="32" spans="1:112" s="381" customFormat="1">
      <c r="A32" s="298" t="s">
        <v>286</v>
      </c>
      <c r="B32" s="299" t="s">
        <v>523</v>
      </c>
      <c r="C32" s="382">
        <v>8.1520849464974889E-5</v>
      </c>
      <c r="D32" s="383">
        <v>6.8057469554837628E-5</v>
      </c>
      <c r="E32" s="383">
        <v>2.4760128020418832E-4</v>
      </c>
      <c r="F32" s="383">
        <v>3.1435802779388456E-5</v>
      </c>
      <c r="G32" s="383">
        <v>1.1738148064245708E-4</v>
      </c>
      <c r="H32" s="383">
        <v>0</v>
      </c>
      <c r="I32" s="383">
        <v>1.2501048883221567E-4</v>
      </c>
      <c r="J32" s="383">
        <v>7.2334554085167494E-5</v>
      </c>
      <c r="K32" s="383">
        <v>8.0805482851567387E-5</v>
      </c>
      <c r="L32" s="383">
        <v>3.1556525816989709E-5</v>
      </c>
      <c r="M32" s="383">
        <v>0</v>
      </c>
      <c r="N32" s="383">
        <v>1.8263043343538061E-4</v>
      </c>
      <c r="O32" s="383">
        <v>8.3968366847236406E-5</v>
      </c>
      <c r="P32" s="383">
        <v>1.0966842681045435E-4</v>
      </c>
      <c r="Q32" s="383">
        <v>8.3256535456411514E-5</v>
      </c>
      <c r="R32" s="383">
        <v>5.8907898516156229E-4</v>
      </c>
      <c r="S32" s="383">
        <v>1.8821431766462025E-4</v>
      </c>
      <c r="T32" s="383">
        <v>1.4014934513683985E-4</v>
      </c>
      <c r="U32" s="383">
        <v>3.7154018193397999E-4</v>
      </c>
      <c r="V32" s="383">
        <v>5.9389310630397979E-4</v>
      </c>
      <c r="W32" s="383">
        <v>3.0497489300045999E-6</v>
      </c>
      <c r="X32" s="383">
        <v>4.3146519800559384E-3</v>
      </c>
      <c r="Y32" s="383">
        <v>2.0014426338287475E-4</v>
      </c>
      <c r="Z32" s="383">
        <v>3.8256537886428887E-4</v>
      </c>
      <c r="AA32" s="383">
        <v>9.728548847003802E-5</v>
      </c>
      <c r="AB32" s="383">
        <v>1.4642416540615864E-4</v>
      </c>
      <c r="AC32" s="383">
        <v>3.0075737735292996E-5</v>
      </c>
      <c r="AD32" s="383">
        <v>1.000099990437074</v>
      </c>
      <c r="AE32" s="383">
        <v>1.8720142084053938E-4</v>
      </c>
      <c r="AF32" s="383">
        <v>1.5227206639951857E-4</v>
      </c>
      <c r="AG32" s="383">
        <v>6.4369220521085882E-5</v>
      </c>
      <c r="AH32" s="383">
        <v>4.9319369452918216E-4</v>
      </c>
      <c r="AI32" s="383">
        <v>4.6029392647726504E-4</v>
      </c>
      <c r="AJ32" s="383">
        <v>2.5730879354043528E-4</v>
      </c>
      <c r="AK32" s="383">
        <v>4.2224535544137234E-3</v>
      </c>
      <c r="AL32" s="383">
        <v>2.1097744615349748E-3</v>
      </c>
      <c r="AM32" s="383">
        <v>2.4268337357332111E-3</v>
      </c>
      <c r="AN32" s="383">
        <v>1.0087349199581675E-2</v>
      </c>
      <c r="AO32" s="383">
        <v>2.6472867625000981E-4</v>
      </c>
      <c r="AP32" s="383">
        <v>2.17535223541508E-3</v>
      </c>
      <c r="AQ32" s="383">
        <v>3.2332086307180488E-4</v>
      </c>
      <c r="AR32" s="383">
        <v>2.1366764103243486E-4</v>
      </c>
      <c r="AS32" s="383">
        <v>2.1125653685765669E-4</v>
      </c>
      <c r="AT32" s="383">
        <v>2.7254673625709655E-4</v>
      </c>
      <c r="AU32" s="383">
        <v>2.9063733750262047E-4</v>
      </c>
      <c r="AV32" s="383">
        <v>9.1551924799279275E-5</v>
      </c>
      <c r="AW32" s="383">
        <v>2.2542788868553106E-4</v>
      </c>
      <c r="AX32" s="383">
        <v>1.5580078716222526E-4</v>
      </c>
      <c r="AY32" s="383">
        <v>1.4414590586074607E-4</v>
      </c>
      <c r="AZ32" s="383">
        <v>7.1939504024974593E-5</v>
      </c>
      <c r="BA32" s="383">
        <v>4.873792148284318E-5</v>
      </c>
      <c r="BB32" s="383">
        <v>1.1647087250466307E-4</v>
      </c>
      <c r="BC32" s="383">
        <v>5.542085478748293E-5</v>
      </c>
      <c r="BD32" s="383">
        <v>5.7092962664724907E-5</v>
      </c>
      <c r="BE32" s="383">
        <v>0</v>
      </c>
      <c r="BF32" s="383">
        <v>1.1187580855056179E-4</v>
      </c>
      <c r="BG32" s="383">
        <v>2.6533083233213001E-4</v>
      </c>
      <c r="BH32" s="383">
        <v>5.1147322412374997E-4</v>
      </c>
      <c r="BI32" s="383">
        <v>1.387973413522058E-4</v>
      </c>
      <c r="BJ32" s="383">
        <v>1.0162008030649128E-4</v>
      </c>
      <c r="BK32" s="383">
        <v>3.5774749367755831E-4</v>
      </c>
      <c r="BL32" s="383">
        <v>4.8811844103172839E-4</v>
      </c>
      <c r="BM32" s="383">
        <v>1.0268361998330821E-4</v>
      </c>
      <c r="BN32" s="383">
        <v>1.3819360141102122E-2</v>
      </c>
      <c r="BO32" s="383">
        <v>5.5464475441796115E-3</v>
      </c>
      <c r="BP32" s="383">
        <v>6.0578026496118315E-3</v>
      </c>
      <c r="BQ32" s="383">
        <v>1.0571052809581082E-4</v>
      </c>
      <c r="BR32" s="383">
        <v>2.723703881655607E-4</v>
      </c>
      <c r="BS32" s="383">
        <v>3.3947150001056349E-4</v>
      </c>
      <c r="BT32" s="383">
        <v>1.0817415760936784E-4</v>
      </c>
      <c r="BU32" s="383">
        <v>2.87190530919055E-5</v>
      </c>
      <c r="BV32" s="383">
        <v>7.2167863994159964E-5</v>
      </c>
      <c r="BW32" s="383">
        <v>3.7225254195955623E-5</v>
      </c>
      <c r="BX32" s="383">
        <v>3.4478971091218042E-6</v>
      </c>
      <c r="BY32" s="383">
        <v>2.3258913440837137E-4</v>
      </c>
      <c r="BZ32" s="383">
        <v>2.5773195081295504E-5</v>
      </c>
      <c r="CA32" s="383">
        <v>4.5282577509748686E-5</v>
      </c>
      <c r="CB32" s="383">
        <v>5.7956106390782732E-5</v>
      </c>
      <c r="CC32" s="383">
        <v>3.4250544730269409E-5</v>
      </c>
      <c r="CD32" s="383">
        <v>2.5726824324706426E-5</v>
      </c>
      <c r="CE32" s="383">
        <v>2.0302563419153182E-4</v>
      </c>
      <c r="CF32" s="383">
        <v>7.2152876678473234E-5</v>
      </c>
      <c r="CG32" s="383">
        <v>2.7875579392411764E-5</v>
      </c>
      <c r="CH32" s="383">
        <v>6.4002192323967666E-5</v>
      </c>
      <c r="CI32" s="383">
        <v>4.2779804187099791E-5</v>
      </c>
      <c r="CJ32" s="383">
        <v>2.142057497299429E-5</v>
      </c>
      <c r="CK32" s="383">
        <v>3.2684211233316335E-5</v>
      </c>
      <c r="CL32" s="383">
        <v>4.728787305635663E-5</v>
      </c>
      <c r="CM32" s="383">
        <v>5.4281892973590841E-5</v>
      </c>
      <c r="CN32" s="383">
        <v>8.508891168085304E-5</v>
      </c>
      <c r="CO32" s="383">
        <v>5.3051907957165945E-5</v>
      </c>
      <c r="CP32" s="383">
        <v>4.631363778941134E-5</v>
      </c>
      <c r="CQ32" s="383">
        <v>9.882590525801501E-5</v>
      </c>
      <c r="CR32" s="383">
        <v>9.4305427021078558E-5</v>
      </c>
      <c r="CS32" s="383">
        <v>6.7758518393673078E-5</v>
      </c>
      <c r="CT32" s="383">
        <v>1.2326048696666131E-4</v>
      </c>
      <c r="CU32" s="383">
        <v>3.9407580719814823E-5</v>
      </c>
      <c r="CV32" s="383">
        <v>3.9140983959072743E-5</v>
      </c>
      <c r="CW32" s="383">
        <v>6.5891637697792246E-5</v>
      </c>
      <c r="CX32" s="383">
        <v>2.5004227016099526E-5</v>
      </c>
      <c r="CY32" s="383">
        <v>2.1342818974106221E-4</v>
      </c>
      <c r="CZ32" s="383">
        <v>3.2816041188015685E-4</v>
      </c>
      <c r="DA32" s="383">
        <v>9.5615166727491092E-5</v>
      </c>
      <c r="DB32" s="383">
        <v>1.2721002165337004E-4</v>
      </c>
      <c r="DC32" s="383">
        <v>3.600238139525562E-5</v>
      </c>
      <c r="DD32" s="383">
        <v>1.1745799882321291E-4</v>
      </c>
      <c r="DE32" s="383">
        <v>1.1894826221198766E-4</v>
      </c>
      <c r="DF32" s="384">
        <v>4.377006357003654E-5</v>
      </c>
      <c r="DG32" s="481">
        <v>1.0649257141152724</v>
      </c>
      <c r="DH32" s="481">
        <v>0.79938896561070272</v>
      </c>
    </row>
    <row r="33" spans="1:112" s="381" customFormat="1">
      <c r="A33" s="298" t="s">
        <v>287</v>
      </c>
      <c r="B33" s="299" t="s">
        <v>524</v>
      </c>
      <c r="C33" s="382">
        <v>5.1287666491785025E-3</v>
      </c>
      <c r="D33" s="383">
        <v>1.5985847789990778E-3</v>
      </c>
      <c r="E33" s="383">
        <v>2.5541280139941428E-3</v>
      </c>
      <c r="F33" s="383">
        <v>2.2473353851967183E-3</v>
      </c>
      <c r="G33" s="383">
        <v>6.3209343260969813E-3</v>
      </c>
      <c r="H33" s="383">
        <v>0</v>
      </c>
      <c r="I33" s="383">
        <v>1.0012756779508936E-3</v>
      </c>
      <c r="J33" s="383">
        <v>8.3967090221639448E-3</v>
      </c>
      <c r="K33" s="383">
        <v>2.1594410332784787E-2</v>
      </c>
      <c r="L33" s="383">
        <v>1.2343862590663023E-3</v>
      </c>
      <c r="M33" s="383">
        <v>0</v>
      </c>
      <c r="N33" s="383">
        <v>2.4091696631742443E-3</v>
      </c>
      <c r="O33" s="383">
        <v>4.2596849394679623E-3</v>
      </c>
      <c r="P33" s="383">
        <v>6.5776111543363507E-3</v>
      </c>
      <c r="Q33" s="383">
        <v>1.8878591213120036E-2</v>
      </c>
      <c r="R33" s="383">
        <v>5.1832430906090625E-3</v>
      </c>
      <c r="S33" s="383">
        <v>1.2540787985215336E-2</v>
      </c>
      <c r="T33" s="383">
        <v>1.391027518522021E-2</v>
      </c>
      <c r="U33" s="383">
        <v>2.6274495579795806E-4</v>
      </c>
      <c r="V33" s="383">
        <v>3.1125632794117937E-3</v>
      </c>
      <c r="W33" s="383">
        <v>5.6130810265355536E-5</v>
      </c>
      <c r="X33" s="383">
        <v>5.096715572071068E-4</v>
      </c>
      <c r="Y33" s="383">
        <v>3.1960991007666181E-4</v>
      </c>
      <c r="Z33" s="383">
        <v>3.6099971385123069E-3</v>
      </c>
      <c r="AA33" s="383">
        <v>2.2906630536888642E-2</v>
      </c>
      <c r="AB33" s="383">
        <v>9.128339506342148E-3</v>
      </c>
      <c r="AC33" s="383">
        <v>4.8520454186214622E-5</v>
      </c>
      <c r="AD33" s="383">
        <v>2.9574849852224202E-4</v>
      </c>
      <c r="AE33" s="383">
        <v>1.0803553068691625</v>
      </c>
      <c r="AF33" s="383">
        <v>1.4222507720401917E-2</v>
      </c>
      <c r="AG33" s="383">
        <v>4.562346454533401E-2</v>
      </c>
      <c r="AH33" s="383">
        <v>6.8930189141945099E-3</v>
      </c>
      <c r="AI33" s="383">
        <v>1.121430797628693E-3</v>
      </c>
      <c r="AJ33" s="383">
        <v>2.6033710257650005E-3</v>
      </c>
      <c r="AK33" s="383">
        <v>1.7160683141502079E-3</v>
      </c>
      <c r="AL33" s="383">
        <v>2.2442929368260723E-4</v>
      </c>
      <c r="AM33" s="383">
        <v>2.0968185559823243E-4</v>
      </c>
      <c r="AN33" s="383">
        <v>5.7460510089214409E-4</v>
      </c>
      <c r="AO33" s="383">
        <v>2.2082032919022596E-4</v>
      </c>
      <c r="AP33" s="383">
        <v>3.1194170384063371E-4</v>
      </c>
      <c r="AQ33" s="383">
        <v>9.131526180982723E-4</v>
      </c>
      <c r="AR33" s="383">
        <v>1.3748182309598176E-3</v>
      </c>
      <c r="AS33" s="383">
        <v>1.0876996565823225E-3</v>
      </c>
      <c r="AT33" s="383">
        <v>1.8653694905603813E-3</v>
      </c>
      <c r="AU33" s="383">
        <v>1.5044683993146433E-3</v>
      </c>
      <c r="AV33" s="383">
        <v>1.156138179692723E-2</v>
      </c>
      <c r="AW33" s="383">
        <v>6.5269007808693774E-3</v>
      </c>
      <c r="AX33" s="383">
        <v>4.1635851016636211E-3</v>
      </c>
      <c r="AY33" s="383">
        <v>7.9951206393914769E-3</v>
      </c>
      <c r="AZ33" s="383">
        <v>1.4913582668360808E-2</v>
      </c>
      <c r="BA33" s="383">
        <v>1.4670124148594347E-3</v>
      </c>
      <c r="BB33" s="383">
        <v>2.5918665075259095E-2</v>
      </c>
      <c r="BC33" s="383">
        <v>1.6323934516313546E-2</v>
      </c>
      <c r="BD33" s="383">
        <v>1.0887794115311069E-2</v>
      </c>
      <c r="BE33" s="383">
        <v>0</v>
      </c>
      <c r="BF33" s="383">
        <v>6.660484948761986E-3</v>
      </c>
      <c r="BG33" s="383">
        <v>1.8375061949218667E-2</v>
      </c>
      <c r="BH33" s="383">
        <v>4.1884732267998288E-3</v>
      </c>
      <c r="BI33" s="383">
        <v>8.5143669627653646E-3</v>
      </c>
      <c r="BJ33" s="383">
        <v>2.5193203329452685E-2</v>
      </c>
      <c r="BK33" s="383">
        <v>1.4223113274052499E-3</v>
      </c>
      <c r="BL33" s="383">
        <v>4.7827263955419795E-3</v>
      </c>
      <c r="BM33" s="383">
        <v>5.8939713269895869E-3</v>
      </c>
      <c r="BN33" s="383">
        <v>4.3890529747566704E-3</v>
      </c>
      <c r="BO33" s="383">
        <v>3.931002999212522E-3</v>
      </c>
      <c r="BP33" s="383">
        <v>4.4697360315893185E-4</v>
      </c>
      <c r="BQ33" s="383">
        <v>4.4471760551918987E-4</v>
      </c>
      <c r="BR33" s="383">
        <v>1.4596451012591305E-2</v>
      </c>
      <c r="BS33" s="383">
        <v>1.3788473070945777E-3</v>
      </c>
      <c r="BT33" s="383">
        <v>2.5637976981321658E-3</v>
      </c>
      <c r="BU33" s="383">
        <v>1.3392562662386804E-3</v>
      </c>
      <c r="BV33" s="383">
        <v>6.2648132001267068E-4</v>
      </c>
      <c r="BW33" s="383">
        <v>9.8713899887611922E-4</v>
      </c>
      <c r="BX33" s="383">
        <v>2.5402054384603942E-4</v>
      </c>
      <c r="BY33" s="383">
        <v>6.7676506745623696E-4</v>
      </c>
      <c r="BZ33" s="383">
        <v>5.2249819530499086E-4</v>
      </c>
      <c r="CA33" s="383">
        <v>1.9055745783153691E-3</v>
      </c>
      <c r="CB33" s="383">
        <v>1.1466181678700636E-3</v>
      </c>
      <c r="CC33" s="383">
        <v>1.9349268605075953E-3</v>
      </c>
      <c r="CD33" s="383">
        <v>9.2993899786455135E-4</v>
      </c>
      <c r="CE33" s="383">
        <v>1.6705727972574189E-3</v>
      </c>
      <c r="CF33" s="383">
        <v>4.1778336105525128E-3</v>
      </c>
      <c r="CG33" s="383">
        <v>2.3446240322127999E-4</v>
      </c>
      <c r="CH33" s="383">
        <v>5.0665683977316384E-4</v>
      </c>
      <c r="CI33" s="383">
        <v>8.4575509556770729E-4</v>
      </c>
      <c r="CJ33" s="383">
        <v>3.1500385954316493E-3</v>
      </c>
      <c r="CK33" s="383">
        <v>4.7902520305826378E-4</v>
      </c>
      <c r="CL33" s="383">
        <v>2.0645986630708716E-3</v>
      </c>
      <c r="CM33" s="383">
        <v>7.255473643629826E-4</v>
      </c>
      <c r="CN33" s="383">
        <v>5.34789777538235E-4</v>
      </c>
      <c r="CO33" s="383">
        <v>4.4622237725439398E-3</v>
      </c>
      <c r="CP33" s="383">
        <v>1.6861499329190329E-3</v>
      </c>
      <c r="CQ33" s="383">
        <v>7.0842875588819783E-4</v>
      </c>
      <c r="CR33" s="383">
        <v>6.6559809768266902E-4</v>
      </c>
      <c r="CS33" s="383">
        <v>5.885066966087527E-4</v>
      </c>
      <c r="CT33" s="383">
        <v>1.7158254925553635E-3</v>
      </c>
      <c r="CU33" s="383">
        <v>9.639948886255459E-4</v>
      </c>
      <c r="CV33" s="383">
        <v>1.9988554709516374E-3</v>
      </c>
      <c r="CW33" s="383">
        <v>4.8615626615414438E-3</v>
      </c>
      <c r="CX33" s="383">
        <v>7.4576256114769111E-4</v>
      </c>
      <c r="CY33" s="383">
        <v>1.5450067745775629E-3</v>
      </c>
      <c r="CZ33" s="383">
        <v>1.442252724360472E-3</v>
      </c>
      <c r="DA33" s="383">
        <v>1.7263847624888354E-3</v>
      </c>
      <c r="DB33" s="383">
        <v>2.4022291782310754E-3</v>
      </c>
      <c r="DC33" s="383">
        <v>6.9204019143090649E-4</v>
      </c>
      <c r="DD33" s="383">
        <v>6.2197324929022979E-4</v>
      </c>
      <c r="DE33" s="383">
        <v>1.6303221392700292E-2</v>
      </c>
      <c r="DF33" s="384">
        <v>1.1286437351622298E-3</v>
      </c>
      <c r="DG33" s="481">
        <v>1.5864185846503303</v>
      </c>
      <c r="DH33" s="481">
        <v>1.1908488025033741</v>
      </c>
    </row>
    <row r="34" spans="1:112" s="381" customFormat="1">
      <c r="A34" s="300" t="s">
        <v>288</v>
      </c>
      <c r="B34" s="301" t="s">
        <v>525</v>
      </c>
      <c r="C34" s="385">
        <v>4.082580109660442E-4</v>
      </c>
      <c r="D34" s="386">
        <v>2.2216785276433455E-4</v>
      </c>
      <c r="E34" s="386">
        <v>4.9116256287529212E-4</v>
      </c>
      <c r="F34" s="386">
        <v>2.1856916210281964E-4</v>
      </c>
      <c r="G34" s="386">
        <v>7.9978409969036013E-4</v>
      </c>
      <c r="H34" s="386">
        <v>0</v>
      </c>
      <c r="I34" s="386">
        <v>1.1471111546882853E-3</v>
      </c>
      <c r="J34" s="386">
        <v>1.4569520954517396E-4</v>
      </c>
      <c r="K34" s="386">
        <v>1.3950567712771599E-4</v>
      </c>
      <c r="L34" s="386">
        <v>7.9179910982617394E-5</v>
      </c>
      <c r="M34" s="386">
        <v>0</v>
      </c>
      <c r="N34" s="386">
        <v>1.8190634859802907E-4</v>
      </c>
      <c r="O34" s="386">
        <v>7.0012741786701816E-4</v>
      </c>
      <c r="P34" s="386">
        <v>2.3490636845942977E-4</v>
      </c>
      <c r="Q34" s="386">
        <v>2.1611388234796011E-4</v>
      </c>
      <c r="R34" s="386">
        <v>1.3213888105422503E-4</v>
      </c>
      <c r="S34" s="386">
        <v>2.0323876434366216E-4</v>
      </c>
      <c r="T34" s="386">
        <v>1.1861441804989579E-4</v>
      </c>
      <c r="U34" s="386">
        <v>1.7019067393547743E-4</v>
      </c>
      <c r="V34" s="386">
        <v>1.5621433325503818E-4</v>
      </c>
      <c r="W34" s="386">
        <v>7.0169184649554427E-6</v>
      </c>
      <c r="X34" s="386">
        <v>1.6977075791574806E-4</v>
      </c>
      <c r="Y34" s="386">
        <v>9.2748496439823969E-5</v>
      </c>
      <c r="Z34" s="386">
        <v>8.9961036217337521E-5</v>
      </c>
      <c r="AA34" s="386">
        <v>4.3326340882702093E-4</v>
      </c>
      <c r="AB34" s="386">
        <v>7.7109964147238172E-5</v>
      </c>
      <c r="AC34" s="386">
        <v>1.8388248768562279E-5</v>
      </c>
      <c r="AD34" s="386">
        <v>2.2642671973389125E-4</v>
      </c>
      <c r="AE34" s="386">
        <v>1.8784200463280396E-4</v>
      </c>
      <c r="AF34" s="386">
        <v>1.0077372638347566</v>
      </c>
      <c r="AG34" s="386">
        <v>3.1126272288277781E-3</v>
      </c>
      <c r="AH34" s="386">
        <v>2.0210374293090936E-4</v>
      </c>
      <c r="AI34" s="386">
        <v>4.4844772283340775E-4</v>
      </c>
      <c r="AJ34" s="386">
        <v>1.4038710013269747E-4</v>
      </c>
      <c r="AK34" s="386">
        <v>3.6497607120355546E-4</v>
      </c>
      <c r="AL34" s="386">
        <v>2.5631170559630687E-4</v>
      </c>
      <c r="AM34" s="386">
        <v>1.7325829971444583E-4</v>
      </c>
      <c r="AN34" s="386">
        <v>1.9580835340755716E-4</v>
      </c>
      <c r="AO34" s="386">
        <v>6.7238306263710772E-5</v>
      </c>
      <c r="AP34" s="386">
        <v>2.2342915403378508E-4</v>
      </c>
      <c r="AQ34" s="386">
        <v>1.1794596098445199E-4</v>
      </c>
      <c r="AR34" s="386">
        <v>4.9043099054401501E-4</v>
      </c>
      <c r="AS34" s="386">
        <v>1.6838735335317429E-4</v>
      </c>
      <c r="AT34" s="386">
        <v>1.0759571576692119E-3</v>
      </c>
      <c r="AU34" s="386">
        <v>1.0539727665718796E-3</v>
      </c>
      <c r="AV34" s="386">
        <v>1.5321092104962956E-3</v>
      </c>
      <c r="AW34" s="386">
        <v>1.9445101066806574E-4</v>
      </c>
      <c r="AX34" s="386">
        <v>8.9507033936839553E-5</v>
      </c>
      <c r="AY34" s="386">
        <v>1.1554535626232519E-3</v>
      </c>
      <c r="AZ34" s="386">
        <v>1.0910751863379968E-3</v>
      </c>
      <c r="BA34" s="386">
        <v>8.1140614820257191E-5</v>
      </c>
      <c r="BB34" s="386">
        <v>6.0771639174948561E-4</v>
      </c>
      <c r="BC34" s="386">
        <v>8.453690755884204E-4</v>
      </c>
      <c r="BD34" s="386">
        <v>1.9940953970406077E-4</v>
      </c>
      <c r="BE34" s="386">
        <v>0</v>
      </c>
      <c r="BF34" s="386">
        <v>3.3418993569506094E-3</v>
      </c>
      <c r="BG34" s="386">
        <v>2.4296809434071046E-3</v>
      </c>
      <c r="BH34" s="386">
        <v>1.2774477749000089E-3</v>
      </c>
      <c r="BI34" s="386">
        <v>4.8992890845426346E-4</v>
      </c>
      <c r="BJ34" s="386">
        <v>9.7481409098645791E-4</v>
      </c>
      <c r="BK34" s="386">
        <v>1.0554650436583198E-3</v>
      </c>
      <c r="BL34" s="386">
        <v>1.6235066737947646E-4</v>
      </c>
      <c r="BM34" s="386">
        <v>1.8803211705054892E-4</v>
      </c>
      <c r="BN34" s="386">
        <v>5.7750275877730772E-4</v>
      </c>
      <c r="BO34" s="386">
        <v>5.4195118269788757E-4</v>
      </c>
      <c r="BP34" s="386">
        <v>2.2197368889482309E-4</v>
      </c>
      <c r="BQ34" s="386">
        <v>7.2497198586565223E-5</v>
      </c>
      <c r="BR34" s="386">
        <v>4.0581889045020804E-4</v>
      </c>
      <c r="BS34" s="386">
        <v>2.2891089963541318E-3</v>
      </c>
      <c r="BT34" s="386">
        <v>1.3695346217157482E-4</v>
      </c>
      <c r="BU34" s="386">
        <v>8.0448543371205628E-5</v>
      </c>
      <c r="BV34" s="386">
        <v>4.8111653757340405E-5</v>
      </c>
      <c r="BW34" s="386">
        <v>3.5463966485430189E-5</v>
      </c>
      <c r="BX34" s="386">
        <v>8.0411037899799841E-6</v>
      </c>
      <c r="BY34" s="386">
        <v>1.8806324126358014E-4</v>
      </c>
      <c r="BZ34" s="386">
        <v>3.9706439320729965E-4</v>
      </c>
      <c r="CA34" s="386">
        <v>2.0508471762455925E-3</v>
      </c>
      <c r="CB34" s="386">
        <v>1.0044253282195134E-3</v>
      </c>
      <c r="CC34" s="386">
        <v>2.0036765317993415E-4</v>
      </c>
      <c r="CD34" s="386">
        <v>3.2375886219588793E-4</v>
      </c>
      <c r="CE34" s="386">
        <v>1.9036333904454321E-4</v>
      </c>
      <c r="CF34" s="386">
        <v>1.4492604742695502E-4</v>
      </c>
      <c r="CG34" s="386">
        <v>1.0684500976259252E-4</v>
      </c>
      <c r="CH34" s="386">
        <v>1.6932116107412219E-4</v>
      </c>
      <c r="CI34" s="386">
        <v>1.3682123939058477E-4</v>
      </c>
      <c r="CJ34" s="386">
        <v>1.3960362897647759E-4</v>
      </c>
      <c r="CK34" s="386">
        <v>1.1334426821448058E-4</v>
      </c>
      <c r="CL34" s="386">
        <v>1.0423684567463509E-4</v>
      </c>
      <c r="CM34" s="386">
        <v>3.2352599139205825E-4</v>
      </c>
      <c r="CN34" s="386">
        <v>1.0410228796751987E-4</v>
      </c>
      <c r="CO34" s="386">
        <v>1.8865022980908691E-4</v>
      </c>
      <c r="CP34" s="386">
        <v>2.2622365160544878E-4</v>
      </c>
      <c r="CQ34" s="386">
        <v>2.2575736668851016E-4</v>
      </c>
      <c r="CR34" s="386">
        <v>3.0212748477271E-4</v>
      </c>
      <c r="CS34" s="386">
        <v>2.1562674190636069E-4</v>
      </c>
      <c r="CT34" s="386">
        <v>7.1179576490778499E-4</v>
      </c>
      <c r="CU34" s="386">
        <v>7.6419166676790782E-4</v>
      </c>
      <c r="CV34" s="386">
        <v>1.0252212553312238E-4</v>
      </c>
      <c r="CW34" s="386">
        <v>6.1374118988403448E-3</v>
      </c>
      <c r="CX34" s="386">
        <v>6.5438970360619052E-5</v>
      </c>
      <c r="CY34" s="386">
        <v>3.9577941990660126E-4</v>
      </c>
      <c r="CZ34" s="386">
        <v>1.2931504096513096E-4</v>
      </c>
      <c r="DA34" s="386">
        <v>1.9778972240908077E-4</v>
      </c>
      <c r="DB34" s="386">
        <v>4.3705087800107535E-4</v>
      </c>
      <c r="DC34" s="386">
        <v>1.3966751260585408E-3</v>
      </c>
      <c r="DD34" s="386">
        <v>2.3841742691105018E-4</v>
      </c>
      <c r="DE34" s="386">
        <v>1.3670888317579945E-3</v>
      </c>
      <c r="DF34" s="387">
        <v>1.4473491405636929E-4</v>
      </c>
      <c r="DG34" s="482">
        <v>1.061973893741166</v>
      </c>
      <c r="DH34" s="482">
        <v>0.79717317477736205</v>
      </c>
    </row>
    <row r="35" spans="1:112" s="381" customFormat="1">
      <c r="A35" s="304" t="s">
        <v>289</v>
      </c>
      <c r="B35" s="305" t="s">
        <v>651</v>
      </c>
      <c r="C35" s="388">
        <v>3.6513771566072273E-7</v>
      </c>
      <c r="D35" s="389">
        <v>9.647802173755592E-8</v>
      </c>
      <c r="E35" s="389">
        <v>1.3696214821247648E-7</v>
      </c>
      <c r="F35" s="389">
        <v>6.594319610812989E-8</v>
      </c>
      <c r="G35" s="389">
        <v>9.9594079614380154E-6</v>
      </c>
      <c r="H35" s="389">
        <v>0</v>
      </c>
      <c r="I35" s="389">
        <v>1.7734707699931525E-6</v>
      </c>
      <c r="J35" s="389">
        <v>3.0211554159960454E-7</v>
      </c>
      <c r="K35" s="389">
        <v>2.4198796521333736E-7</v>
      </c>
      <c r="L35" s="389">
        <v>1.0128286974120454E-7</v>
      </c>
      <c r="M35" s="389">
        <v>0</v>
      </c>
      <c r="N35" s="389">
        <v>7.0770030394658765E-7</v>
      </c>
      <c r="O35" s="389">
        <v>2.2740295766692864E-5</v>
      </c>
      <c r="P35" s="389">
        <v>3.0789216247312274E-7</v>
      </c>
      <c r="Q35" s="389">
        <v>3.2344694010165493E-6</v>
      </c>
      <c r="R35" s="389">
        <v>2.4704947598399244E-7</v>
      </c>
      <c r="S35" s="389">
        <v>4.8398985056883024E-7</v>
      </c>
      <c r="T35" s="389">
        <v>3.4964578676518746E-7</v>
      </c>
      <c r="U35" s="389">
        <v>1.4141071417894576E-7</v>
      </c>
      <c r="V35" s="389">
        <v>1.6564936479308388E-7</v>
      </c>
      <c r="W35" s="389">
        <v>1.2837475797861381E-8</v>
      </c>
      <c r="X35" s="389">
        <v>1.0316366643049386E-7</v>
      </c>
      <c r="Y35" s="389">
        <v>5.9871593705101169E-8</v>
      </c>
      <c r="Z35" s="389">
        <v>1.2353086787198322E-7</v>
      </c>
      <c r="AA35" s="389">
        <v>2.5142999684115709E-7</v>
      </c>
      <c r="AB35" s="389">
        <v>1.7457455776077327E-6</v>
      </c>
      <c r="AC35" s="389">
        <v>4.0209208956081133E-8</v>
      </c>
      <c r="AD35" s="389">
        <v>1.6550406118106851E-6</v>
      </c>
      <c r="AE35" s="389">
        <v>3.2483424977036173E-7</v>
      </c>
      <c r="AF35" s="389">
        <v>4.6601542811686505E-7</v>
      </c>
      <c r="AG35" s="389">
        <v>1.0009298166545451</v>
      </c>
      <c r="AH35" s="389">
        <v>7.787980667430635E-7</v>
      </c>
      <c r="AI35" s="389">
        <v>8.8033114276382748E-7</v>
      </c>
      <c r="AJ35" s="389">
        <v>3.6969446220875959E-6</v>
      </c>
      <c r="AK35" s="389">
        <v>1.5160495637615674E-6</v>
      </c>
      <c r="AL35" s="389">
        <v>4.6051537300678039E-7</v>
      </c>
      <c r="AM35" s="389">
        <v>2.0159747454829255E-7</v>
      </c>
      <c r="AN35" s="389">
        <v>1.1712587633548294E-6</v>
      </c>
      <c r="AO35" s="389">
        <v>1.5408621769040545E-7</v>
      </c>
      <c r="AP35" s="389">
        <v>3.4565138499756697E-7</v>
      </c>
      <c r="AQ35" s="389">
        <v>5.3261223224120788E-7</v>
      </c>
      <c r="AR35" s="389">
        <v>1.5476873482105233E-6</v>
      </c>
      <c r="AS35" s="389">
        <v>3.3217859984010168E-7</v>
      </c>
      <c r="AT35" s="389">
        <v>2.7416306743930043E-7</v>
      </c>
      <c r="AU35" s="389">
        <v>7.0801354532878393E-7</v>
      </c>
      <c r="AV35" s="389">
        <v>1.2899375778899881E-6</v>
      </c>
      <c r="AW35" s="389">
        <v>2.802767508893102E-7</v>
      </c>
      <c r="AX35" s="389">
        <v>9.4560678143707253E-7</v>
      </c>
      <c r="AY35" s="389">
        <v>4.6723080502023698E-7</v>
      </c>
      <c r="AZ35" s="389">
        <v>2.1892136745327037E-7</v>
      </c>
      <c r="BA35" s="389">
        <v>1.7078396681124296E-7</v>
      </c>
      <c r="BB35" s="389">
        <v>1.5415143035562947E-7</v>
      </c>
      <c r="BC35" s="389">
        <v>9.2264402045815692E-7</v>
      </c>
      <c r="BD35" s="389">
        <v>1.5010318292312409E-7</v>
      </c>
      <c r="BE35" s="389">
        <v>0</v>
      </c>
      <c r="BF35" s="389">
        <v>5.4298563022059205E-7</v>
      </c>
      <c r="BG35" s="389">
        <v>5.7032900336736426E-7</v>
      </c>
      <c r="BH35" s="389">
        <v>1.8465840910211118E-7</v>
      </c>
      <c r="BI35" s="389">
        <v>2.4653528774428821E-7</v>
      </c>
      <c r="BJ35" s="389">
        <v>1.2216353454257676E-5</v>
      </c>
      <c r="BK35" s="389">
        <v>3.1302372104209884E-7</v>
      </c>
      <c r="BL35" s="389">
        <v>2.6448020630484631E-7</v>
      </c>
      <c r="BM35" s="389">
        <v>3.7477971968622836E-7</v>
      </c>
      <c r="BN35" s="389">
        <v>3.1437384391286333E-7</v>
      </c>
      <c r="BO35" s="389">
        <v>4.8354073233400591E-7</v>
      </c>
      <c r="BP35" s="389">
        <v>5.6900361173869028E-7</v>
      </c>
      <c r="BQ35" s="389">
        <v>2.2404863964624436E-5</v>
      </c>
      <c r="BR35" s="389">
        <v>9.0619619627283161E-7</v>
      </c>
      <c r="BS35" s="389">
        <v>1.1818956418436783E-6</v>
      </c>
      <c r="BT35" s="389">
        <v>5.6250714601815922E-7</v>
      </c>
      <c r="BU35" s="389">
        <v>5.374269448370866E-7</v>
      </c>
      <c r="BV35" s="389">
        <v>1.3766481072135097E-7</v>
      </c>
      <c r="BW35" s="389">
        <v>9.9961748839785116E-8</v>
      </c>
      <c r="BX35" s="389">
        <v>3.3489350303008364E-8</v>
      </c>
      <c r="BY35" s="389">
        <v>8.0151063441243072E-7</v>
      </c>
      <c r="BZ35" s="389">
        <v>2.7257681871809587E-7</v>
      </c>
      <c r="CA35" s="389">
        <v>4.2274122295028819E-7</v>
      </c>
      <c r="CB35" s="389">
        <v>2.8493604953359383E-7</v>
      </c>
      <c r="CC35" s="389">
        <v>2.63776759962384E-7</v>
      </c>
      <c r="CD35" s="389">
        <v>1.1072249903704638E-7</v>
      </c>
      <c r="CE35" s="389">
        <v>1.5892102959918372E-7</v>
      </c>
      <c r="CF35" s="389">
        <v>3.3068585426685577E-7</v>
      </c>
      <c r="CG35" s="389">
        <v>1.7075617126266877E-6</v>
      </c>
      <c r="CH35" s="389">
        <v>2.2019384757085388E-6</v>
      </c>
      <c r="CI35" s="389">
        <v>8.740610175779532E-7</v>
      </c>
      <c r="CJ35" s="389">
        <v>1.4338696823592499E-7</v>
      </c>
      <c r="CK35" s="389">
        <v>9.407332495254488E-7</v>
      </c>
      <c r="CL35" s="389">
        <v>1.6388027442647913E-7</v>
      </c>
      <c r="CM35" s="389">
        <v>1.1274498000175848E-6</v>
      </c>
      <c r="CN35" s="389">
        <v>4.0058797472965152E-7</v>
      </c>
      <c r="CO35" s="389">
        <v>2.2139795391441137E-6</v>
      </c>
      <c r="CP35" s="389">
        <v>3.0724268208905342E-7</v>
      </c>
      <c r="CQ35" s="389">
        <v>8.4935961928103507E-7</v>
      </c>
      <c r="CR35" s="389">
        <v>5.29804111041339E-7</v>
      </c>
      <c r="CS35" s="389">
        <v>3.672209474183397E-7</v>
      </c>
      <c r="CT35" s="389">
        <v>6.0519120200927641E-6</v>
      </c>
      <c r="CU35" s="389">
        <v>2.4422651527674408E-6</v>
      </c>
      <c r="CV35" s="389">
        <v>3.7269996062991914E-7</v>
      </c>
      <c r="CW35" s="389">
        <v>2.6865494276086444E-7</v>
      </c>
      <c r="CX35" s="389">
        <v>5.2405767514749425E-7</v>
      </c>
      <c r="CY35" s="389">
        <v>9.4749378983116278E-7</v>
      </c>
      <c r="CZ35" s="389">
        <v>4.0145776231510772E-7</v>
      </c>
      <c r="DA35" s="389">
        <v>1.0761869915747617E-6</v>
      </c>
      <c r="DB35" s="389">
        <v>1.1979099850263511E-6</v>
      </c>
      <c r="DC35" s="389">
        <v>1.6944256466179931E-7</v>
      </c>
      <c r="DD35" s="389">
        <v>3.0927300309784725E-6</v>
      </c>
      <c r="DE35" s="389">
        <v>4.2750461469774142E-7</v>
      </c>
      <c r="DF35" s="390">
        <v>1.9562193299427461E-6</v>
      </c>
      <c r="DG35" s="483">
        <v>1.0010685654470073</v>
      </c>
      <c r="DH35" s="483">
        <v>0.75145444835361663</v>
      </c>
    </row>
    <row r="36" spans="1:112" s="381" customFormat="1">
      <c r="A36" s="298" t="s">
        <v>290</v>
      </c>
      <c r="B36" s="299" t="s">
        <v>650</v>
      </c>
      <c r="C36" s="382">
        <v>1.1871173289831401E-4</v>
      </c>
      <c r="D36" s="383">
        <v>5.4289021739814127E-5</v>
      </c>
      <c r="E36" s="383">
        <v>1.5535168601778335E-4</v>
      </c>
      <c r="F36" s="383">
        <v>8.5623914996842579E-5</v>
      </c>
      <c r="G36" s="383">
        <v>3.3769243234393193E-5</v>
      </c>
      <c r="H36" s="383">
        <v>0</v>
      </c>
      <c r="I36" s="383">
        <v>1.7192671798113378E-4</v>
      </c>
      <c r="J36" s="383">
        <v>3.0501611108443285E-4</v>
      </c>
      <c r="K36" s="383">
        <v>2.1438088601383933E-3</v>
      </c>
      <c r="L36" s="383">
        <v>4.0230673219150538E-5</v>
      </c>
      <c r="M36" s="383">
        <v>0</v>
      </c>
      <c r="N36" s="383">
        <v>1.5990757112081089E-4</v>
      </c>
      <c r="O36" s="383">
        <v>3.5969189900440817E-4</v>
      </c>
      <c r="P36" s="383">
        <v>1.0725568955402299E-4</v>
      </c>
      <c r="Q36" s="383">
        <v>2.5331332272288953E-3</v>
      </c>
      <c r="R36" s="383">
        <v>6.4133723175777146E-5</v>
      </c>
      <c r="S36" s="383">
        <v>5.1087627421078919E-5</v>
      </c>
      <c r="T36" s="383">
        <v>4.9776719440640843E-5</v>
      </c>
      <c r="U36" s="383">
        <v>9.0818473020392614E-5</v>
      </c>
      <c r="V36" s="383">
        <v>4.7856629014821994E-4</v>
      </c>
      <c r="W36" s="383">
        <v>6.4512982976480899E-6</v>
      </c>
      <c r="X36" s="383">
        <v>3.2363555818047256E-4</v>
      </c>
      <c r="Y36" s="383">
        <v>3.3022318641778277E-5</v>
      </c>
      <c r="Z36" s="383">
        <v>4.5158224433810705E-5</v>
      </c>
      <c r="AA36" s="383">
        <v>4.7613096935748686E-3</v>
      </c>
      <c r="AB36" s="383">
        <v>1.908634015786293E-3</v>
      </c>
      <c r="AC36" s="383">
        <v>1.046187945706839E-5</v>
      </c>
      <c r="AD36" s="383">
        <v>6.372770901887056E-5</v>
      </c>
      <c r="AE36" s="383">
        <v>1.1711331635803029E-3</v>
      </c>
      <c r="AF36" s="383">
        <v>3.7297994216131203E-4</v>
      </c>
      <c r="AG36" s="383">
        <v>7.6811705259089566E-5</v>
      </c>
      <c r="AH36" s="383">
        <v>1.0092925444651817</v>
      </c>
      <c r="AI36" s="383">
        <v>2.5277342481338263E-4</v>
      </c>
      <c r="AJ36" s="383">
        <v>9.8194757697309451E-5</v>
      </c>
      <c r="AK36" s="383">
        <v>2.5359505614607138E-3</v>
      </c>
      <c r="AL36" s="383">
        <v>5.2003823835111197E-5</v>
      </c>
      <c r="AM36" s="383">
        <v>2.624463378101836E-5</v>
      </c>
      <c r="AN36" s="383">
        <v>8.2866222979619865E-5</v>
      </c>
      <c r="AO36" s="383">
        <v>1.5504140355621015E-5</v>
      </c>
      <c r="AP36" s="383">
        <v>5.8502690992300349E-5</v>
      </c>
      <c r="AQ36" s="383">
        <v>7.5609115381061178E-5</v>
      </c>
      <c r="AR36" s="383">
        <v>2.16049935566752E-4</v>
      </c>
      <c r="AS36" s="383">
        <v>7.4094356431215862E-4</v>
      </c>
      <c r="AT36" s="383">
        <v>1.948822691218516E-4</v>
      </c>
      <c r="AU36" s="383">
        <v>9.2730085946173994E-5</v>
      </c>
      <c r="AV36" s="383">
        <v>1.6674861325688824E-3</v>
      </c>
      <c r="AW36" s="383">
        <v>1.7526739675106527E-3</v>
      </c>
      <c r="AX36" s="383">
        <v>1.5289554804271961E-3</v>
      </c>
      <c r="AY36" s="383">
        <v>1.3702173060272955E-4</v>
      </c>
      <c r="AZ36" s="383">
        <v>8.2675500064555835E-4</v>
      </c>
      <c r="BA36" s="383">
        <v>3.3752256220731985E-4</v>
      </c>
      <c r="BB36" s="383">
        <v>1.4386743373945114E-3</v>
      </c>
      <c r="BC36" s="383">
        <v>3.355234319534222E-4</v>
      </c>
      <c r="BD36" s="383">
        <v>1.6860368018388719E-4</v>
      </c>
      <c r="BE36" s="383">
        <v>0</v>
      </c>
      <c r="BF36" s="383">
        <v>1.9242489386081826E-3</v>
      </c>
      <c r="BG36" s="383">
        <v>8.4212688368670509E-5</v>
      </c>
      <c r="BH36" s="383">
        <v>8.8366443625094947E-4</v>
      </c>
      <c r="BI36" s="383">
        <v>4.1928514659268674E-3</v>
      </c>
      <c r="BJ36" s="383">
        <v>2.553155525781118E-3</v>
      </c>
      <c r="BK36" s="383">
        <v>6.4675991574566949E-5</v>
      </c>
      <c r="BL36" s="383">
        <v>1.1797215774366442E-3</v>
      </c>
      <c r="BM36" s="383">
        <v>8.2349605732626348E-4</v>
      </c>
      <c r="BN36" s="383">
        <v>8.9472671997756323E-5</v>
      </c>
      <c r="BO36" s="383">
        <v>9.2966636837389142E-5</v>
      </c>
      <c r="BP36" s="383">
        <v>9.2858816913102442E-5</v>
      </c>
      <c r="BQ36" s="383">
        <v>4.860823840299125E-5</v>
      </c>
      <c r="BR36" s="383">
        <v>1.2388258717522323E-4</v>
      </c>
      <c r="BS36" s="383">
        <v>1.0483180623708054E-4</v>
      </c>
      <c r="BT36" s="383">
        <v>6.0068757347320004E-5</v>
      </c>
      <c r="BU36" s="383">
        <v>2.7027276975007769E-5</v>
      </c>
      <c r="BV36" s="383">
        <v>1.9875264199919749E-5</v>
      </c>
      <c r="BW36" s="383">
        <v>2.1734921431545423E-5</v>
      </c>
      <c r="BX36" s="383">
        <v>8.5948803912810322E-6</v>
      </c>
      <c r="BY36" s="383">
        <v>1.2858150109263078E-4</v>
      </c>
      <c r="BZ36" s="383">
        <v>7.3626078461668453E-5</v>
      </c>
      <c r="CA36" s="383">
        <v>4.0542205185317899E-4</v>
      </c>
      <c r="CB36" s="383">
        <v>5.0418338386285285E-5</v>
      </c>
      <c r="CC36" s="383">
        <v>2.5026945901931449E-4</v>
      </c>
      <c r="CD36" s="383">
        <v>3.0487811342117054E-5</v>
      </c>
      <c r="CE36" s="383">
        <v>6.139790698084478E-5</v>
      </c>
      <c r="CF36" s="383">
        <v>4.7221284924576853E-5</v>
      </c>
      <c r="CG36" s="383">
        <v>1.9084555904447816E-5</v>
      </c>
      <c r="CH36" s="383">
        <v>4.5464464505435164E-5</v>
      </c>
      <c r="CI36" s="383">
        <v>6.6179919730226309E-5</v>
      </c>
      <c r="CJ36" s="383">
        <v>5.3258958322643928E-5</v>
      </c>
      <c r="CK36" s="383">
        <v>3.5437837463672899E-5</v>
      </c>
      <c r="CL36" s="383">
        <v>3.961848523521106E-5</v>
      </c>
      <c r="CM36" s="383">
        <v>8.8187902315173223E-5</v>
      </c>
      <c r="CN36" s="383">
        <v>1.9224591714025809E-4</v>
      </c>
      <c r="CO36" s="383">
        <v>6.6289184826470531E-4</v>
      </c>
      <c r="CP36" s="383">
        <v>2.9410681880090103E-4</v>
      </c>
      <c r="CQ36" s="383">
        <v>2.4385441777473771E-3</v>
      </c>
      <c r="CR36" s="383">
        <v>1.1339569457874903E-4</v>
      </c>
      <c r="CS36" s="383">
        <v>9.6361765992764858E-5</v>
      </c>
      <c r="CT36" s="383">
        <v>1.4132942699688033E-4</v>
      </c>
      <c r="CU36" s="383">
        <v>2.6030581941456312E-4</v>
      </c>
      <c r="CV36" s="383">
        <v>4.1092949612120795E-5</v>
      </c>
      <c r="CW36" s="383">
        <v>2.2373260965111714E-3</v>
      </c>
      <c r="CX36" s="383">
        <v>2.5021699724238776E-5</v>
      </c>
      <c r="CY36" s="383">
        <v>2.5585899665307482E-4</v>
      </c>
      <c r="CZ36" s="383">
        <v>1.1507884894498832E-4</v>
      </c>
      <c r="DA36" s="383">
        <v>9.7136227487492507E-5</v>
      </c>
      <c r="DB36" s="383">
        <v>3.293233948152067E-4</v>
      </c>
      <c r="DC36" s="383">
        <v>9.9056287979962151E-5</v>
      </c>
      <c r="DD36" s="383">
        <v>9.1594284826129239E-5</v>
      </c>
      <c r="DE36" s="383">
        <v>1.2515208359173662E-4</v>
      </c>
      <c r="DF36" s="384">
        <v>2.6563457641916435E-4</v>
      </c>
      <c r="DG36" s="481">
        <v>1.0593765027149558</v>
      </c>
      <c r="DH36" s="481">
        <v>0.79522343715885246</v>
      </c>
    </row>
    <row r="37" spans="1:112" s="381" customFormat="1">
      <c r="A37" s="298" t="s">
        <v>291</v>
      </c>
      <c r="B37" s="299" t="s">
        <v>528</v>
      </c>
      <c r="C37" s="382">
        <v>1.4028622316798468E-4</v>
      </c>
      <c r="D37" s="383">
        <v>8.0376106880310731E-5</v>
      </c>
      <c r="E37" s="383">
        <v>1.546338423744249E-4</v>
      </c>
      <c r="F37" s="383">
        <v>6.7736676323170268E-5</v>
      </c>
      <c r="G37" s="383">
        <v>3.9153133421727696E-5</v>
      </c>
      <c r="H37" s="383">
        <v>0</v>
      </c>
      <c r="I37" s="383">
        <v>3.100136150770051E-4</v>
      </c>
      <c r="J37" s="383">
        <v>4.4177168439150039E-5</v>
      </c>
      <c r="K37" s="383">
        <v>3.9854299988226143E-5</v>
      </c>
      <c r="L37" s="383">
        <v>3.33190370730737E-5</v>
      </c>
      <c r="M37" s="383">
        <v>0</v>
      </c>
      <c r="N37" s="383">
        <v>1.2005348792269111E-4</v>
      </c>
      <c r="O37" s="383">
        <v>6.9353728914907733E-5</v>
      </c>
      <c r="P37" s="383">
        <v>9.234535792704652E-5</v>
      </c>
      <c r="Q37" s="383">
        <v>7.8648954535988252E-5</v>
      </c>
      <c r="R37" s="383">
        <v>2.4181148145749416E-4</v>
      </c>
      <c r="S37" s="383">
        <v>1.3203498550409581E-4</v>
      </c>
      <c r="T37" s="383">
        <v>7.2762679085587207E-5</v>
      </c>
      <c r="U37" s="383">
        <v>7.0570595419411228E-5</v>
      </c>
      <c r="V37" s="383">
        <v>1.1035208717269937E-4</v>
      </c>
      <c r="W37" s="383">
        <v>1.7396934633106662E-6</v>
      </c>
      <c r="X37" s="383">
        <v>1.4396721018879866E-4</v>
      </c>
      <c r="Y37" s="383">
        <v>1.6399725628880502E-4</v>
      </c>
      <c r="Z37" s="383">
        <v>2.2255221919659931E-4</v>
      </c>
      <c r="AA37" s="383">
        <v>5.4165234240524994E-5</v>
      </c>
      <c r="AB37" s="383">
        <v>7.0306711001608244E-5</v>
      </c>
      <c r="AC37" s="383">
        <v>1.52381529534213E-5</v>
      </c>
      <c r="AD37" s="383">
        <v>1.6691774056923543E-4</v>
      </c>
      <c r="AE37" s="383">
        <v>1.060711283330599E-4</v>
      </c>
      <c r="AF37" s="383">
        <v>9.5927174000091182E-5</v>
      </c>
      <c r="AG37" s="383">
        <v>3.226523516374334E-5</v>
      </c>
      <c r="AH37" s="383">
        <v>1.3454167594469923E-4</v>
      </c>
      <c r="AI37" s="383">
        <v>1.0606452184681006</v>
      </c>
      <c r="AJ37" s="383">
        <v>1.4443083203319362E-4</v>
      </c>
      <c r="AK37" s="383">
        <v>6.9844044163702755E-4</v>
      </c>
      <c r="AL37" s="383">
        <v>2.3263897382511884E-4</v>
      </c>
      <c r="AM37" s="383">
        <v>1.1156829508925964E-4</v>
      </c>
      <c r="AN37" s="383">
        <v>2.2009051473364743E-4</v>
      </c>
      <c r="AO37" s="383">
        <v>6.1649436999603298E-5</v>
      </c>
      <c r="AP37" s="383">
        <v>1.2379684048682875E-4</v>
      </c>
      <c r="AQ37" s="383">
        <v>1.1243906359404001E-4</v>
      </c>
      <c r="AR37" s="383">
        <v>1.3141225663276028E-4</v>
      </c>
      <c r="AS37" s="383">
        <v>1.5471224795948486E-4</v>
      </c>
      <c r="AT37" s="383">
        <v>9.2481189886005572E-5</v>
      </c>
      <c r="AU37" s="383">
        <v>7.649661004339447E-5</v>
      </c>
      <c r="AV37" s="383">
        <v>5.9687911827442585E-5</v>
      </c>
      <c r="AW37" s="383">
        <v>1.4043531835252992E-4</v>
      </c>
      <c r="AX37" s="383">
        <v>1.8812462083414336E-4</v>
      </c>
      <c r="AY37" s="383">
        <v>7.3457935478454437E-5</v>
      </c>
      <c r="AZ37" s="383">
        <v>6.3390093611700302E-5</v>
      </c>
      <c r="BA37" s="383">
        <v>5.974994812865044E-5</v>
      </c>
      <c r="BB37" s="383">
        <v>1.0236607363697315E-4</v>
      </c>
      <c r="BC37" s="383">
        <v>6.0786003976360897E-5</v>
      </c>
      <c r="BD37" s="383">
        <v>5.6889306314579086E-5</v>
      </c>
      <c r="BE37" s="383">
        <v>0</v>
      </c>
      <c r="BF37" s="383">
        <v>3.8791019855385038E-5</v>
      </c>
      <c r="BG37" s="383">
        <v>4.8391550983682729E-5</v>
      </c>
      <c r="BH37" s="383">
        <v>3.9511092638106768E-5</v>
      </c>
      <c r="BI37" s="383">
        <v>5.3719083218671339E-5</v>
      </c>
      <c r="BJ37" s="383">
        <v>3.5163515201321093E-4</v>
      </c>
      <c r="BK37" s="383">
        <v>4.6845535761630538E-5</v>
      </c>
      <c r="BL37" s="383">
        <v>1.8867202344073276E-2</v>
      </c>
      <c r="BM37" s="383">
        <v>2.2372777796643768E-2</v>
      </c>
      <c r="BN37" s="383">
        <v>3.6377157779125216E-2</v>
      </c>
      <c r="BO37" s="383">
        <v>2.0525885596048746E-2</v>
      </c>
      <c r="BP37" s="383">
        <v>6.1554637397009981E-4</v>
      </c>
      <c r="BQ37" s="383">
        <v>8.2333217955464955E-4</v>
      </c>
      <c r="BR37" s="383">
        <v>7.7752874151374384E-4</v>
      </c>
      <c r="BS37" s="383">
        <v>2.1188045661182814E-4</v>
      </c>
      <c r="BT37" s="383">
        <v>9.9753022980574941E-5</v>
      </c>
      <c r="BU37" s="383">
        <v>7.5535412234671801E-5</v>
      </c>
      <c r="BV37" s="383">
        <v>1.2163190229438991E-4</v>
      </c>
      <c r="BW37" s="383">
        <v>2.8423451409565436E-4</v>
      </c>
      <c r="BX37" s="383">
        <v>2.352702745321865E-4</v>
      </c>
      <c r="BY37" s="383">
        <v>3.4638488671122179E-4</v>
      </c>
      <c r="BZ37" s="383">
        <v>2.8261069727042543E-5</v>
      </c>
      <c r="CA37" s="383">
        <v>3.4850606190630045E-4</v>
      </c>
      <c r="CB37" s="383">
        <v>2.2263131682767541E-4</v>
      </c>
      <c r="CC37" s="383">
        <v>1.1040626856003744E-4</v>
      </c>
      <c r="CD37" s="383">
        <v>7.7173739568575693E-5</v>
      </c>
      <c r="CE37" s="383">
        <v>2.2422002251145059E-4</v>
      </c>
      <c r="CF37" s="383">
        <v>2.5721499339148341E-4</v>
      </c>
      <c r="CG37" s="383">
        <v>3.9168754590275859E-5</v>
      </c>
      <c r="CH37" s="383">
        <v>1.2759541417370972E-4</v>
      </c>
      <c r="CI37" s="383">
        <v>5.6411699473095963E-4</v>
      </c>
      <c r="CJ37" s="383">
        <v>3.6246788521393442E-5</v>
      </c>
      <c r="CK37" s="383">
        <v>1.6225088191812895E-4</v>
      </c>
      <c r="CL37" s="383">
        <v>5.0075116938071691E-5</v>
      </c>
      <c r="CM37" s="383">
        <v>1.5785652937392762E-4</v>
      </c>
      <c r="CN37" s="383">
        <v>1.5972417718644572E-4</v>
      </c>
      <c r="CO37" s="383">
        <v>1.1679252439703692E-4</v>
      </c>
      <c r="CP37" s="383">
        <v>6.140045054645106E-5</v>
      </c>
      <c r="CQ37" s="383">
        <v>8.573811165395973E-5</v>
      </c>
      <c r="CR37" s="383">
        <v>9.4973779853978202E-5</v>
      </c>
      <c r="CS37" s="383">
        <v>6.2075824803252991E-5</v>
      </c>
      <c r="CT37" s="383">
        <v>5.3217940300383281E-5</v>
      </c>
      <c r="CU37" s="383">
        <v>6.998686849393232E-5</v>
      </c>
      <c r="CV37" s="383">
        <v>1.7124383994933257E-4</v>
      </c>
      <c r="CW37" s="383">
        <v>4.6388484335086642E-5</v>
      </c>
      <c r="CX37" s="383">
        <v>3.8578291309438901E-5</v>
      </c>
      <c r="CY37" s="383">
        <v>1.4527160804635246E-4</v>
      </c>
      <c r="CZ37" s="383">
        <v>7.4754084558152726E-5</v>
      </c>
      <c r="DA37" s="383">
        <v>9.3238949690079267E-5</v>
      </c>
      <c r="DB37" s="383">
        <v>1.3688531249367745E-4</v>
      </c>
      <c r="DC37" s="383">
        <v>3.9311716843229128E-5</v>
      </c>
      <c r="DD37" s="383">
        <v>8.5484608662469435E-5</v>
      </c>
      <c r="DE37" s="383">
        <v>7.1576571747014811E-5</v>
      </c>
      <c r="DF37" s="384">
        <v>6.5234252002897017E-4</v>
      </c>
      <c r="DG37" s="481">
        <v>1.1736931596077091</v>
      </c>
      <c r="DH37" s="481">
        <v>0.88103550169472666</v>
      </c>
    </row>
    <row r="38" spans="1:112" s="381" customFormat="1">
      <c r="A38" s="298" t="s">
        <v>292</v>
      </c>
      <c r="B38" s="299" t="s">
        <v>529</v>
      </c>
      <c r="C38" s="382">
        <v>7.8469759796348678E-5</v>
      </c>
      <c r="D38" s="383">
        <v>2.1178691573425862E-5</v>
      </c>
      <c r="E38" s="383">
        <v>6.3811288704774215E-5</v>
      </c>
      <c r="F38" s="383">
        <v>2.0432419881996278E-5</v>
      </c>
      <c r="G38" s="383">
        <v>1.3253940054380994E-5</v>
      </c>
      <c r="H38" s="383">
        <v>0</v>
      </c>
      <c r="I38" s="383">
        <v>8.1197543542001313E-5</v>
      </c>
      <c r="J38" s="383">
        <v>1.8101402381817134E-5</v>
      </c>
      <c r="K38" s="383">
        <v>1.1802532231131342E-4</v>
      </c>
      <c r="L38" s="383">
        <v>1.3614654959045183E-5</v>
      </c>
      <c r="M38" s="383">
        <v>0</v>
      </c>
      <c r="N38" s="383">
        <v>2.264000708625514E-5</v>
      </c>
      <c r="O38" s="383">
        <v>1.6511595807782256E-5</v>
      </c>
      <c r="P38" s="383">
        <v>4.0671681387805355E-5</v>
      </c>
      <c r="Q38" s="383">
        <v>3.9423324604077263E-4</v>
      </c>
      <c r="R38" s="383">
        <v>2.066403544589874E-5</v>
      </c>
      <c r="S38" s="383">
        <v>1.6073786837184529E-5</v>
      </c>
      <c r="T38" s="383">
        <v>1.8097576658812731E-5</v>
      </c>
      <c r="U38" s="383">
        <v>4.205579698905301E-5</v>
      </c>
      <c r="V38" s="383">
        <v>1.5342084874402751E-4</v>
      </c>
      <c r="W38" s="383">
        <v>1.528092603349518E-6</v>
      </c>
      <c r="X38" s="383">
        <v>1.9492789976582324E-5</v>
      </c>
      <c r="Y38" s="383">
        <v>1.0581291995363995E-5</v>
      </c>
      <c r="Z38" s="383">
        <v>1.6552151381658992E-5</v>
      </c>
      <c r="AA38" s="383">
        <v>1.7230464546230936E-5</v>
      </c>
      <c r="AB38" s="383">
        <v>5.4152764643507467E-5</v>
      </c>
      <c r="AC38" s="383">
        <v>7.9358921937545239E-6</v>
      </c>
      <c r="AD38" s="383">
        <v>2.1423526059411213E-5</v>
      </c>
      <c r="AE38" s="383">
        <v>5.3190157358677802E-5</v>
      </c>
      <c r="AF38" s="383">
        <v>2.6126092675975262E-5</v>
      </c>
      <c r="AG38" s="383">
        <v>1.7340218835309523E-5</v>
      </c>
      <c r="AH38" s="383">
        <v>3.1443248483563224E-5</v>
      </c>
      <c r="AI38" s="383">
        <v>4.1481793838826229E-5</v>
      </c>
      <c r="AJ38" s="383">
        <v>1.0023083144098317</v>
      </c>
      <c r="AK38" s="383">
        <v>3.2994026360091067E-5</v>
      </c>
      <c r="AL38" s="383">
        <v>1.6876490219431914E-5</v>
      </c>
      <c r="AM38" s="383">
        <v>1.1449407077547786E-5</v>
      </c>
      <c r="AN38" s="383">
        <v>2.9557557543015244E-5</v>
      </c>
      <c r="AO38" s="383">
        <v>9.5227090754997692E-6</v>
      </c>
      <c r="AP38" s="383">
        <v>2.0151290977839816E-5</v>
      </c>
      <c r="AQ38" s="383">
        <v>1.5698834079804028E-5</v>
      </c>
      <c r="AR38" s="383">
        <v>2.0118434962159504E-5</v>
      </c>
      <c r="AS38" s="383">
        <v>1.2341480480620813E-4</v>
      </c>
      <c r="AT38" s="383">
        <v>1.1925944599888216E-4</v>
      </c>
      <c r="AU38" s="383">
        <v>2.4290759915102843E-4</v>
      </c>
      <c r="AV38" s="383">
        <v>1.3479828017904107E-3</v>
      </c>
      <c r="AW38" s="383">
        <v>9.3367966134934536E-3</v>
      </c>
      <c r="AX38" s="383">
        <v>3.4544576978072429E-2</v>
      </c>
      <c r="AY38" s="383">
        <v>1.6823564998881006E-3</v>
      </c>
      <c r="AZ38" s="383">
        <v>1.0452571314165462E-3</v>
      </c>
      <c r="BA38" s="383">
        <v>4.336005442749492E-3</v>
      </c>
      <c r="BB38" s="383">
        <v>1.3460525471833639E-3</v>
      </c>
      <c r="BC38" s="383">
        <v>3.4526788495894082E-3</v>
      </c>
      <c r="BD38" s="383">
        <v>2.8683090849758943E-3</v>
      </c>
      <c r="BE38" s="383">
        <v>0</v>
      </c>
      <c r="BF38" s="383">
        <v>1.2183873426614071E-4</v>
      </c>
      <c r="BG38" s="383">
        <v>3.9025042069600936E-4</v>
      </c>
      <c r="BH38" s="383">
        <v>1.3870890615049316E-4</v>
      </c>
      <c r="BI38" s="383">
        <v>4.4667725403433412E-5</v>
      </c>
      <c r="BJ38" s="383">
        <v>2.0891254322428829E-4</v>
      </c>
      <c r="BK38" s="383">
        <v>3.4907260961176296E-5</v>
      </c>
      <c r="BL38" s="383">
        <v>2.3485576542744062E-3</v>
      </c>
      <c r="BM38" s="383">
        <v>3.3066849437582917E-4</v>
      </c>
      <c r="BN38" s="383">
        <v>1.2274338740522823E-4</v>
      </c>
      <c r="BO38" s="383">
        <v>7.1383798588241622E-4</v>
      </c>
      <c r="BP38" s="383">
        <v>4.2710113290339623E-5</v>
      </c>
      <c r="BQ38" s="383">
        <v>2.1096226432193321E-5</v>
      </c>
      <c r="BR38" s="383">
        <v>4.7545108177351733E-5</v>
      </c>
      <c r="BS38" s="383">
        <v>1.360014650036227E-4</v>
      </c>
      <c r="BT38" s="383">
        <v>5.1325325142218848E-5</v>
      </c>
      <c r="BU38" s="383">
        <v>1.8375469126672611E-5</v>
      </c>
      <c r="BV38" s="383">
        <v>1.2045220353849029E-5</v>
      </c>
      <c r="BW38" s="383">
        <v>1.1204625016814019E-5</v>
      </c>
      <c r="BX38" s="383">
        <v>3.8510981278784019E-6</v>
      </c>
      <c r="BY38" s="383">
        <v>2.2806416666564527E-5</v>
      </c>
      <c r="BZ38" s="383">
        <v>4.4143204822190838E-5</v>
      </c>
      <c r="CA38" s="383">
        <v>1.8725008269017106E-4</v>
      </c>
      <c r="CB38" s="383">
        <v>2.5176028072105598E-5</v>
      </c>
      <c r="CC38" s="383">
        <v>4.0300222920874946E-5</v>
      </c>
      <c r="CD38" s="383">
        <v>1.9380777908853826E-5</v>
      </c>
      <c r="CE38" s="383">
        <v>2.1331304596863224E-5</v>
      </c>
      <c r="CF38" s="383">
        <v>2.9044429604176179E-5</v>
      </c>
      <c r="CG38" s="383">
        <v>1.3263790181266019E-5</v>
      </c>
      <c r="CH38" s="383">
        <v>3.2178487097108412E-5</v>
      </c>
      <c r="CI38" s="383">
        <v>6.4727144438636648E-5</v>
      </c>
      <c r="CJ38" s="383">
        <v>3.6640520489623415E-5</v>
      </c>
      <c r="CK38" s="383">
        <v>2.6002515895519862E-5</v>
      </c>
      <c r="CL38" s="383">
        <v>9.2148878685651176E-5</v>
      </c>
      <c r="CM38" s="383">
        <v>9.0807236824506118E-5</v>
      </c>
      <c r="CN38" s="383">
        <v>8.3749237062454086E-5</v>
      </c>
      <c r="CO38" s="383">
        <v>9.542932323790195E-5</v>
      </c>
      <c r="CP38" s="383">
        <v>9.1756744598934465E-5</v>
      </c>
      <c r="CQ38" s="383">
        <v>1.4046741176459404E-4</v>
      </c>
      <c r="CR38" s="383">
        <v>3.5727269572928782E-4</v>
      </c>
      <c r="CS38" s="383">
        <v>2.0528379830618665E-4</v>
      </c>
      <c r="CT38" s="383">
        <v>1.156470547389869E-4</v>
      </c>
      <c r="CU38" s="383">
        <v>1.2039197721639082E-4</v>
      </c>
      <c r="CV38" s="383">
        <v>3.4211606610499918E-5</v>
      </c>
      <c r="CW38" s="383">
        <v>1.0172120128893981E-3</v>
      </c>
      <c r="CX38" s="383">
        <v>1.5708307966946232E-5</v>
      </c>
      <c r="CY38" s="383">
        <v>4.637219424171724E-4</v>
      </c>
      <c r="CZ38" s="383">
        <v>3.8061872295378911E-4</v>
      </c>
      <c r="DA38" s="383">
        <v>2.2625288217779024E-5</v>
      </c>
      <c r="DB38" s="383">
        <v>2.4330519401082385E-5</v>
      </c>
      <c r="DC38" s="383">
        <v>1.2845070647568197E-5</v>
      </c>
      <c r="DD38" s="383">
        <v>1.0873987229604787E-4</v>
      </c>
      <c r="DE38" s="383">
        <v>7.3882763463776796E-4</v>
      </c>
      <c r="DF38" s="384">
        <v>2.9606983985447409E-4</v>
      </c>
      <c r="DG38" s="481">
        <v>1.0742505709067884</v>
      </c>
      <c r="DH38" s="481">
        <v>0.80638869106219191</v>
      </c>
    </row>
    <row r="39" spans="1:112" s="381" customFormat="1">
      <c r="A39" s="300" t="s">
        <v>293</v>
      </c>
      <c r="B39" s="301" t="s">
        <v>530</v>
      </c>
      <c r="C39" s="385">
        <v>3.892749628886953E-3</v>
      </c>
      <c r="D39" s="386">
        <v>1.177008267327467E-3</v>
      </c>
      <c r="E39" s="386">
        <v>6.3546031911552369E-3</v>
      </c>
      <c r="F39" s="386">
        <v>1.6909518514711863E-4</v>
      </c>
      <c r="G39" s="386">
        <v>7.3808089747971284E-5</v>
      </c>
      <c r="H39" s="386">
        <v>0</v>
      </c>
      <c r="I39" s="386">
        <v>2.518641784203928E-4</v>
      </c>
      <c r="J39" s="386">
        <v>3.9064921885694463E-4</v>
      </c>
      <c r="K39" s="386">
        <v>2.0960774959085643E-4</v>
      </c>
      <c r="L39" s="386">
        <v>5.37426024991943E-4</v>
      </c>
      <c r="M39" s="386">
        <v>0</v>
      </c>
      <c r="N39" s="386">
        <v>1.9053060700197292E-4</v>
      </c>
      <c r="O39" s="386">
        <v>9.7622772174190008E-5</v>
      </c>
      <c r="P39" s="386">
        <v>3.3228432332037955E-4</v>
      </c>
      <c r="Q39" s="386">
        <v>1.234358289711229E-3</v>
      </c>
      <c r="R39" s="386">
        <v>1.3676450115922411E-3</v>
      </c>
      <c r="S39" s="386">
        <v>3.2193768745102628E-4</v>
      </c>
      <c r="T39" s="386">
        <v>1.4976754898397786E-4</v>
      </c>
      <c r="U39" s="386">
        <v>6.8314270704008051E-3</v>
      </c>
      <c r="V39" s="386">
        <v>1.3666262441530009E-2</v>
      </c>
      <c r="W39" s="386">
        <v>3.3147398937702479E-5</v>
      </c>
      <c r="X39" s="386">
        <v>5.9972914419753533E-4</v>
      </c>
      <c r="Y39" s="386">
        <v>4.8179388446784358E-4</v>
      </c>
      <c r="Z39" s="386">
        <v>1.7014906374192743E-4</v>
      </c>
      <c r="AA39" s="386">
        <v>1.8111803063125547E-3</v>
      </c>
      <c r="AB39" s="386">
        <v>4.8537248350009454E-4</v>
      </c>
      <c r="AC39" s="386">
        <v>2.6081747061420795E-5</v>
      </c>
      <c r="AD39" s="386">
        <v>6.4008657064710791E-3</v>
      </c>
      <c r="AE39" s="386">
        <v>2.0411149159985768E-4</v>
      </c>
      <c r="AF39" s="386">
        <v>4.8778537438836972E-4</v>
      </c>
      <c r="AG39" s="386">
        <v>8.9171621349774709E-5</v>
      </c>
      <c r="AH39" s="386">
        <v>1.5691937573368963E-2</v>
      </c>
      <c r="AI39" s="386">
        <v>3.9361193495357882E-2</v>
      </c>
      <c r="AJ39" s="386">
        <v>1.8727399122998936E-2</v>
      </c>
      <c r="AK39" s="386">
        <v>1.0547538670211782</v>
      </c>
      <c r="AL39" s="386">
        <v>8.4447761042675609E-3</v>
      </c>
      <c r="AM39" s="386">
        <v>1.5040511151529067E-3</v>
      </c>
      <c r="AN39" s="386">
        <v>1.3269125759085768E-2</v>
      </c>
      <c r="AO39" s="386">
        <v>1.4039072888518607E-4</v>
      </c>
      <c r="AP39" s="386">
        <v>7.2808504097695813E-3</v>
      </c>
      <c r="AQ39" s="386">
        <v>2.0503950942682776E-3</v>
      </c>
      <c r="AR39" s="386">
        <v>5.2532095236971516E-3</v>
      </c>
      <c r="AS39" s="386">
        <v>2.5945816070915904E-3</v>
      </c>
      <c r="AT39" s="386">
        <v>8.8218617008625141E-3</v>
      </c>
      <c r="AU39" s="386">
        <v>7.1873598313982141E-3</v>
      </c>
      <c r="AV39" s="386">
        <v>1.4364148765883479E-3</v>
      </c>
      <c r="AW39" s="386">
        <v>5.1808018500290633E-3</v>
      </c>
      <c r="AX39" s="386">
        <v>2.0980319608183496E-3</v>
      </c>
      <c r="AY39" s="386">
        <v>4.7576227230551917E-3</v>
      </c>
      <c r="AZ39" s="386">
        <v>1.5723251454978831E-3</v>
      </c>
      <c r="BA39" s="386">
        <v>9.6757932624812919E-4</v>
      </c>
      <c r="BB39" s="386">
        <v>6.3402041616794939E-3</v>
      </c>
      <c r="BC39" s="386">
        <v>1.648738183559911E-3</v>
      </c>
      <c r="BD39" s="386">
        <v>1.649766487287247E-3</v>
      </c>
      <c r="BE39" s="386">
        <v>0</v>
      </c>
      <c r="BF39" s="386">
        <v>1.3761666853018915E-3</v>
      </c>
      <c r="BG39" s="386">
        <v>2.9100824274957151E-3</v>
      </c>
      <c r="BH39" s="386">
        <v>1.7745979507614493E-3</v>
      </c>
      <c r="BI39" s="386">
        <v>4.1035768521244226E-4</v>
      </c>
      <c r="BJ39" s="386">
        <v>2.8437545460460031E-3</v>
      </c>
      <c r="BK39" s="386">
        <v>7.1653651467525691E-5</v>
      </c>
      <c r="BL39" s="386">
        <v>7.532948536904901E-3</v>
      </c>
      <c r="BM39" s="386">
        <v>1.2091950303185141E-2</v>
      </c>
      <c r="BN39" s="386">
        <v>1.1643391345967372E-2</v>
      </c>
      <c r="BO39" s="386">
        <v>1.2381960556866918E-2</v>
      </c>
      <c r="BP39" s="386">
        <v>4.5681566457836392E-4</v>
      </c>
      <c r="BQ39" s="386">
        <v>5.7861383086281492E-4</v>
      </c>
      <c r="BR39" s="386">
        <v>4.7432792668297297E-3</v>
      </c>
      <c r="BS39" s="386">
        <v>1.611630922964458E-4</v>
      </c>
      <c r="BT39" s="386">
        <v>1.5831636989688025E-4</v>
      </c>
      <c r="BU39" s="386">
        <v>8.6711047782971865E-5</v>
      </c>
      <c r="BV39" s="386">
        <v>1.0114206354119566E-4</v>
      </c>
      <c r="BW39" s="386">
        <v>1.5757280946955034E-4</v>
      </c>
      <c r="BX39" s="386">
        <v>1.0066066832543078E-4</v>
      </c>
      <c r="BY39" s="386">
        <v>2.6867499853606161E-4</v>
      </c>
      <c r="BZ39" s="386">
        <v>6.0422422982242932E-5</v>
      </c>
      <c r="CA39" s="386">
        <v>4.1834138204083595E-4</v>
      </c>
      <c r="CB39" s="386">
        <v>2.2736540558634306E-4</v>
      </c>
      <c r="CC39" s="386">
        <v>1.4380928249013204E-4</v>
      </c>
      <c r="CD39" s="386">
        <v>9.1602570951293698E-5</v>
      </c>
      <c r="CE39" s="386">
        <v>1.7788422805764439E-4</v>
      </c>
      <c r="CF39" s="386">
        <v>2.1676846852464109E-4</v>
      </c>
      <c r="CG39" s="386">
        <v>5.4448001079863396E-5</v>
      </c>
      <c r="CH39" s="386">
        <v>1.4592441177949076E-4</v>
      </c>
      <c r="CI39" s="386">
        <v>3.6830573700903435E-4</v>
      </c>
      <c r="CJ39" s="386">
        <v>6.1227631575464861E-5</v>
      </c>
      <c r="CK39" s="386">
        <v>1.3966163572248913E-4</v>
      </c>
      <c r="CL39" s="386">
        <v>1.6412637844907612E-4</v>
      </c>
      <c r="CM39" s="386">
        <v>1.9571939518889763E-4</v>
      </c>
      <c r="CN39" s="386">
        <v>1.0033114695085932E-3</v>
      </c>
      <c r="CO39" s="386">
        <v>3.1288563995109331E-4</v>
      </c>
      <c r="CP39" s="386">
        <v>1.7061343225899275E-4</v>
      </c>
      <c r="CQ39" s="386">
        <v>2.1922390139318291E-4</v>
      </c>
      <c r="CR39" s="386">
        <v>1.3957624471111352E-4</v>
      </c>
      <c r="CS39" s="386">
        <v>1.3028220906592807E-4</v>
      </c>
      <c r="CT39" s="386">
        <v>1.0990807718465746E-4</v>
      </c>
      <c r="CU39" s="386">
        <v>1.6470983967791165E-4</v>
      </c>
      <c r="CV39" s="386">
        <v>1.4890458296724481E-4</v>
      </c>
      <c r="CW39" s="386">
        <v>9.320176345823689E-4</v>
      </c>
      <c r="CX39" s="386">
        <v>5.4299125187633727E-5</v>
      </c>
      <c r="CY39" s="386">
        <v>3.2023464589621458E-4</v>
      </c>
      <c r="CZ39" s="386">
        <v>2.202750106946709E-4</v>
      </c>
      <c r="DA39" s="386">
        <v>2.1678671008037913E-4</v>
      </c>
      <c r="DB39" s="386">
        <v>5.5954738557572096E-4</v>
      </c>
      <c r="DC39" s="386">
        <v>1.0175755227328297E-4</v>
      </c>
      <c r="DD39" s="386">
        <v>8.6638346620663393E-4</v>
      </c>
      <c r="DE39" s="386">
        <v>4.6605049096000535E-3</v>
      </c>
      <c r="DF39" s="387">
        <v>1.1894995894721522E-3</v>
      </c>
      <c r="DG39" s="482">
        <v>1.3326066611895195</v>
      </c>
      <c r="DH39" s="482">
        <v>1.0003242914828447</v>
      </c>
    </row>
    <row r="40" spans="1:112" s="381" customFormat="1">
      <c r="A40" s="304" t="s">
        <v>294</v>
      </c>
      <c r="B40" s="305" t="s">
        <v>531</v>
      </c>
      <c r="C40" s="388">
        <v>3.4066902480951295E-6</v>
      </c>
      <c r="D40" s="389">
        <v>1.2983499280489134E-6</v>
      </c>
      <c r="E40" s="389">
        <v>3.7035949010166908E-6</v>
      </c>
      <c r="F40" s="389">
        <v>1.3074394660465857E-6</v>
      </c>
      <c r="G40" s="389">
        <v>3.14185199120654E-6</v>
      </c>
      <c r="H40" s="389">
        <v>0</v>
      </c>
      <c r="I40" s="389">
        <v>8.2867692001447631E-6</v>
      </c>
      <c r="J40" s="389">
        <v>1.4630368787204322E-6</v>
      </c>
      <c r="K40" s="389">
        <v>6.9080305661689406E-6</v>
      </c>
      <c r="L40" s="389">
        <v>6.878180078635648E-7</v>
      </c>
      <c r="M40" s="389">
        <v>0</v>
      </c>
      <c r="N40" s="389">
        <v>1.3183167637129816E-6</v>
      </c>
      <c r="O40" s="389">
        <v>2.7450026615585142E-6</v>
      </c>
      <c r="P40" s="389">
        <v>5.9172221942414642E-6</v>
      </c>
      <c r="Q40" s="389">
        <v>8.22714723967608E-5</v>
      </c>
      <c r="R40" s="389">
        <v>1.3775245528640056E-6</v>
      </c>
      <c r="S40" s="389">
        <v>1.1324740567351971E-6</v>
      </c>
      <c r="T40" s="389">
        <v>9.0392125932911907E-7</v>
      </c>
      <c r="U40" s="389">
        <v>2.3553176055553211E-6</v>
      </c>
      <c r="V40" s="389">
        <v>2.1480898041489087E-5</v>
      </c>
      <c r="W40" s="389">
        <v>9.1791639559832748E-8</v>
      </c>
      <c r="X40" s="389">
        <v>2.1653420381753126E-6</v>
      </c>
      <c r="Y40" s="389">
        <v>8.7547325020702266E-7</v>
      </c>
      <c r="Z40" s="389">
        <v>1.0033068416242094E-6</v>
      </c>
      <c r="AA40" s="389">
        <v>3.443343639527359E-6</v>
      </c>
      <c r="AB40" s="389">
        <v>2.155305226330237E-6</v>
      </c>
      <c r="AC40" s="389">
        <v>3.6726477975180563E-7</v>
      </c>
      <c r="AD40" s="389">
        <v>1.417626129808443E-6</v>
      </c>
      <c r="AE40" s="389">
        <v>8.0070393950591106E-6</v>
      </c>
      <c r="AF40" s="389">
        <v>2.7321517635473118E-5</v>
      </c>
      <c r="AG40" s="389">
        <v>3.7217257691331651E-6</v>
      </c>
      <c r="AH40" s="389">
        <v>6.3039129107983281E-6</v>
      </c>
      <c r="AI40" s="389">
        <v>8.1964696442224139E-5</v>
      </c>
      <c r="AJ40" s="389">
        <v>3.3276008564298594E-5</v>
      </c>
      <c r="AK40" s="389">
        <v>1.0194304497394698E-5</v>
      </c>
      <c r="AL40" s="389">
        <v>1.0813297499589682</v>
      </c>
      <c r="AM40" s="389">
        <v>3.1057898564124758E-2</v>
      </c>
      <c r="AN40" s="389">
        <v>2.2501114745363818E-2</v>
      </c>
      <c r="AO40" s="389">
        <v>1.2537845539434267E-3</v>
      </c>
      <c r="AP40" s="389">
        <v>1.825556526374887E-6</v>
      </c>
      <c r="AQ40" s="389">
        <v>5.5627338243799553E-6</v>
      </c>
      <c r="AR40" s="389">
        <v>6.9838012371206465E-4</v>
      </c>
      <c r="AS40" s="389">
        <v>3.5055285337019082E-4</v>
      </c>
      <c r="AT40" s="389">
        <v>4.2817207962838233E-4</v>
      </c>
      <c r="AU40" s="389">
        <v>5.3128705926911064E-4</v>
      </c>
      <c r="AV40" s="389">
        <v>8.0185852710944164E-5</v>
      </c>
      <c r="AW40" s="389">
        <v>1.0430957425928921E-5</v>
      </c>
      <c r="AX40" s="389">
        <v>2.2452855516786663E-5</v>
      </c>
      <c r="AY40" s="389">
        <v>2.0775675505359581E-4</v>
      </c>
      <c r="AZ40" s="389">
        <v>7.4705826958957594E-5</v>
      </c>
      <c r="BA40" s="389">
        <v>2.8444261038316363E-5</v>
      </c>
      <c r="BB40" s="389">
        <v>4.6174480963421578E-5</v>
      </c>
      <c r="BC40" s="389">
        <v>3.7991721905380888E-5</v>
      </c>
      <c r="BD40" s="389">
        <v>4.1260716353574503E-5</v>
      </c>
      <c r="BE40" s="389">
        <v>0</v>
      </c>
      <c r="BF40" s="389">
        <v>1.8959880698561074E-4</v>
      </c>
      <c r="BG40" s="389">
        <v>3.7882027836892793E-4</v>
      </c>
      <c r="BH40" s="389">
        <v>9.9384597460415404E-4</v>
      </c>
      <c r="BI40" s="389">
        <v>5.8218109961278002E-5</v>
      </c>
      <c r="BJ40" s="389">
        <v>4.3171041332238363E-5</v>
      </c>
      <c r="BK40" s="389">
        <v>1.8433868094797755E-6</v>
      </c>
      <c r="BL40" s="389">
        <v>8.9157264204374118E-5</v>
      </c>
      <c r="BM40" s="389">
        <v>3.1059403697774884E-5</v>
      </c>
      <c r="BN40" s="389">
        <v>7.7405481131063411E-5</v>
      </c>
      <c r="BO40" s="389">
        <v>1.8223829267842884E-4</v>
      </c>
      <c r="BP40" s="389">
        <v>2.7540324126667594E-6</v>
      </c>
      <c r="BQ40" s="389">
        <v>1.8129033313466054E-6</v>
      </c>
      <c r="BR40" s="389">
        <v>5.6469845588468885E-6</v>
      </c>
      <c r="BS40" s="389">
        <v>1.7539862252511683E-6</v>
      </c>
      <c r="BT40" s="389">
        <v>1.2467737936149294E-6</v>
      </c>
      <c r="BU40" s="389">
        <v>7.1304218163965515E-7</v>
      </c>
      <c r="BV40" s="389">
        <v>6.1265555683261116E-7</v>
      </c>
      <c r="BW40" s="389">
        <v>7.4917265259872711E-7</v>
      </c>
      <c r="BX40" s="389">
        <v>3.3835844147031756E-7</v>
      </c>
      <c r="BY40" s="389">
        <v>2.4451407809894622E-6</v>
      </c>
      <c r="BZ40" s="389">
        <v>2.1165676836920242E-6</v>
      </c>
      <c r="CA40" s="389">
        <v>1.260528918022623E-5</v>
      </c>
      <c r="CB40" s="389">
        <v>1.7236047483085252E-5</v>
      </c>
      <c r="CC40" s="389">
        <v>9.5182401114261483E-6</v>
      </c>
      <c r="CD40" s="389">
        <v>1.5316034546685141E-6</v>
      </c>
      <c r="CE40" s="389">
        <v>1.6581464409148891E-6</v>
      </c>
      <c r="CF40" s="389">
        <v>1.614819217427461E-5</v>
      </c>
      <c r="CG40" s="389">
        <v>5.5227551129280255E-7</v>
      </c>
      <c r="CH40" s="389">
        <v>1.2857423606283974E-6</v>
      </c>
      <c r="CI40" s="389">
        <v>1.7471516407605681E-6</v>
      </c>
      <c r="CJ40" s="389">
        <v>1.3406467263299164E-6</v>
      </c>
      <c r="CK40" s="389">
        <v>1.027325947544187E-6</v>
      </c>
      <c r="CL40" s="389">
        <v>8.9941740024561037E-7</v>
      </c>
      <c r="CM40" s="389">
        <v>2.0961094064612727E-6</v>
      </c>
      <c r="CN40" s="389">
        <v>9.1858767525533401E-7</v>
      </c>
      <c r="CO40" s="389">
        <v>1.5226472708018048E-6</v>
      </c>
      <c r="CP40" s="389">
        <v>8.7918902749116814E-7</v>
      </c>
      <c r="CQ40" s="389">
        <v>1.4750058705896321E-6</v>
      </c>
      <c r="CR40" s="389">
        <v>1.1905664826662311E-6</v>
      </c>
      <c r="CS40" s="389">
        <v>7.0030813134902379E-7</v>
      </c>
      <c r="CT40" s="389">
        <v>1.5116678187108142E-6</v>
      </c>
      <c r="CU40" s="389">
        <v>6.9773986839610265E-6</v>
      </c>
      <c r="CV40" s="389">
        <v>9.6276484665554154E-7</v>
      </c>
      <c r="CW40" s="389">
        <v>5.7933682997625723E-5</v>
      </c>
      <c r="CX40" s="389">
        <v>5.8953988473370669E-7</v>
      </c>
      <c r="CY40" s="389">
        <v>2.7178931867102807E-6</v>
      </c>
      <c r="CZ40" s="389">
        <v>1.4578394641385022E-6</v>
      </c>
      <c r="DA40" s="389">
        <v>1.491500270171691E-6</v>
      </c>
      <c r="DB40" s="389">
        <v>1.4782031086512111E-6</v>
      </c>
      <c r="DC40" s="389">
        <v>6.2429921075598388E-7</v>
      </c>
      <c r="DD40" s="389">
        <v>2.303400144933282E-6</v>
      </c>
      <c r="DE40" s="389">
        <v>2.6542787342387255E-6</v>
      </c>
      <c r="DF40" s="390">
        <v>1.2431713370568916E-5</v>
      </c>
      <c r="DG40" s="483">
        <v>1.1412727603775463</v>
      </c>
      <c r="DH40" s="483">
        <v>0.85669905356339671</v>
      </c>
    </row>
    <row r="41" spans="1:112" s="381" customFormat="1">
      <c r="A41" s="298" t="s">
        <v>295</v>
      </c>
      <c r="B41" s="299" t="s">
        <v>532</v>
      </c>
      <c r="C41" s="382">
        <v>8.531735325884787E-5</v>
      </c>
      <c r="D41" s="383">
        <v>3.4134672135697423E-5</v>
      </c>
      <c r="E41" s="383">
        <v>7.1530688397317504E-5</v>
      </c>
      <c r="F41" s="383">
        <v>2.8218049331529902E-5</v>
      </c>
      <c r="G41" s="383">
        <v>2.6088756059982641E-5</v>
      </c>
      <c r="H41" s="383">
        <v>0</v>
      </c>
      <c r="I41" s="383">
        <v>2.0342471944292536E-4</v>
      </c>
      <c r="J41" s="383">
        <v>4.7137424409829776E-5</v>
      </c>
      <c r="K41" s="383">
        <v>2.8757205271272355E-4</v>
      </c>
      <c r="L41" s="383">
        <v>1.823561870514688E-5</v>
      </c>
      <c r="M41" s="383">
        <v>0</v>
      </c>
      <c r="N41" s="383">
        <v>3.5242213700303336E-5</v>
      </c>
      <c r="O41" s="383">
        <v>8.8920304730905978E-5</v>
      </c>
      <c r="P41" s="383">
        <v>2.0225751397453224E-4</v>
      </c>
      <c r="Q41" s="383">
        <v>2.9749667513574592E-3</v>
      </c>
      <c r="R41" s="383">
        <v>5.1330626892982144E-5</v>
      </c>
      <c r="S41" s="383">
        <v>4.0804386091045078E-5</v>
      </c>
      <c r="T41" s="383">
        <v>2.6972066026125257E-5</v>
      </c>
      <c r="U41" s="383">
        <v>4.4856920314051819E-5</v>
      </c>
      <c r="V41" s="383">
        <v>1.1187770036242258E-4</v>
      </c>
      <c r="W41" s="383">
        <v>1.4217575539926641E-6</v>
      </c>
      <c r="X41" s="383">
        <v>7.7484828040436774E-5</v>
      </c>
      <c r="Y41" s="383">
        <v>3.7642285386933889E-5</v>
      </c>
      <c r="Z41" s="383">
        <v>3.9404130789037177E-5</v>
      </c>
      <c r="AA41" s="383">
        <v>1.3471681638843529E-4</v>
      </c>
      <c r="AB41" s="383">
        <v>8.4768723420498702E-5</v>
      </c>
      <c r="AC41" s="383">
        <v>8.7050875539478569E-6</v>
      </c>
      <c r="AD41" s="383">
        <v>4.0361341507102093E-5</v>
      </c>
      <c r="AE41" s="383">
        <v>2.503414059227988E-4</v>
      </c>
      <c r="AF41" s="383">
        <v>9.5816832765123949E-4</v>
      </c>
      <c r="AG41" s="383">
        <v>1.5250163376240148E-4</v>
      </c>
      <c r="AH41" s="383">
        <v>1.5351537516865714E-4</v>
      </c>
      <c r="AI41" s="383">
        <v>2.7653414912101521E-3</v>
      </c>
      <c r="AJ41" s="383">
        <v>2.286202986137566E-4</v>
      </c>
      <c r="AK41" s="383">
        <v>4.2459632795954116E-4</v>
      </c>
      <c r="AL41" s="383">
        <v>4.3929861450408171E-5</v>
      </c>
      <c r="AM41" s="383">
        <v>1.0550490188396415</v>
      </c>
      <c r="AN41" s="383">
        <v>1.1595198218850255E-2</v>
      </c>
      <c r="AO41" s="383">
        <v>6.7359769930618443E-2</v>
      </c>
      <c r="AP41" s="383">
        <v>4.979207142447535E-5</v>
      </c>
      <c r="AQ41" s="383">
        <v>1.0699939520178551E-4</v>
      </c>
      <c r="AR41" s="383">
        <v>2.1292474046702464E-2</v>
      </c>
      <c r="AS41" s="383">
        <v>1.5964858912167333E-2</v>
      </c>
      <c r="AT41" s="383">
        <v>8.8444088506204055E-3</v>
      </c>
      <c r="AU41" s="383">
        <v>7.6529230237557672E-3</v>
      </c>
      <c r="AV41" s="383">
        <v>2.0602321475284881E-3</v>
      </c>
      <c r="AW41" s="383">
        <v>3.5432370560749342E-4</v>
      </c>
      <c r="AX41" s="383">
        <v>7.8093075553164245E-4</v>
      </c>
      <c r="AY41" s="383">
        <v>5.3791465983878389E-3</v>
      </c>
      <c r="AZ41" s="383">
        <v>4.8772840692086561E-3</v>
      </c>
      <c r="BA41" s="383">
        <v>7.2174811758037179E-4</v>
      </c>
      <c r="BB41" s="383">
        <v>3.1404123448473594E-3</v>
      </c>
      <c r="BC41" s="383">
        <v>1.0984381743522871E-3</v>
      </c>
      <c r="BD41" s="383">
        <v>6.1385225650135761E-4</v>
      </c>
      <c r="BE41" s="383">
        <v>0</v>
      </c>
      <c r="BF41" s="383">
        <v>7.4175966614618274E-3</v>
      </c>
      <c r="BG41" s="383">
        <v>3.7020056600594689E-3</v>
      </c>
      <c r="BH41" s="383">
        <v>2.9250973637170489E-3</v>
      </c>
      <c r="BI41" s="383">
        <v>9.428467762344141E-4</v>
      </c>
      <c r="BJ41" s="383">
        <v>8.7676533591165965E-4</v>
      </c>
      <c r="BK41" s="383">
        <v>3.9684386078544644E-5</v>
      </c>
      <c r="BL41" s="383">
        <v>2.8548097094990179E-3</v>
      </c>
      <c r="BM41" s="383">
        <v>2.6632547431838976E-3</v>
      </c>
      <c r="BN41" s="383">
        <v>2.6377480610344506E-3</v>
      </c>
      <c r="BO41" s="383">
        <v>3.7867983192986236E-3</v>
      </c>
      <c r="BP41" s="383">
        <v>1.0414230420966251E-4</v>
      </c>
      <c r="BQ41" s="383">
        <v>1.1645581502097898E-4</v>
      </c>
      <c r="BR41" s="383">
        <v>1.7282977589595013E-4</v>
      </c>
      <c r="BS41" s="383">
        <v>4.0896044294249369E-5</v>
      </c>
      <c r="BT41" s="383">
        <v>3.9884334048092315E-5</v>
      </c>
      <c r="BU41" s="383">
        <v>2.1399840285532388E-5</v>
      </c>
      <c r="BV41" s="383">
        <v>2.2869069858098267E-5</v>
      </c>
      <c r="BW41" s="383">
        <v>3.9078283412796359E-5</v>
      </c>
      <c r="BX41" s="383">
        <v>2.382479369684435E-5</v>
      </c>
      <c r="BY41" s="383">
        <v>7.653331104687205E-5</v>
      </c>
      <c r="BZ41" s="383">
        <v>4.6179627362304751E-5</v>
      </c>
      <c r="CA41" s="383">
        <v>2.5498153170703863E-4</v>
      </c>
      <c r="CB41" s="383">
        <v>2.3337343769301144E-4</v>
      </c>
      <c r="CC41" s="383">
        <v>2.5893532863294254E-4</v>
      </c>
      <c r="CD41" s="383">
        <v>4.5407999335588349E-5</v>
      </c>
      <c r="CE41" s="383">
        <v>6.2395935986174405E-5</v>
      </c>
      <c r="CF41" s="383">
        <v>5.6393024064675505E-4</v>
      </c>
      <c r="CG41" s="383">
        <v>1.3883044639669063E-5</v>
      </c>
      <c r="CH41" s="383">
        <v>3.7379069915880671E-5</v>
      </c>
      <c r="CI41" s="383">
        <v>8.4167491073682853E-5</v>
      </c>
      <c r="CJ41" s="383">
        <v>2.682351742268931E-5</v>
      </c>
      <c r="CK41" s="383">
        <v>3.5840829075062505E-5</v>
      </c>
      <c r="CL41" s="383">
        <v>2.4763611035668172E-5</v>
      </c>
      <c r="CM41" s="383">
        <v>6.1218991048924914E-5</v>
      </c>
      <c r="CN41" s="383">
        <v>3.285122067028884E-5</v>
      </c>
      <c r="CO41" s="383">
        <v>3.7530313698339719E-5</v>
      </c>
      <c r="CP41" s="383">
        <v>2.727251366614903E-5</v>
      </c>
      <c r="CQ41" s="383">
        <v>3.4446094460476017E-5</v>
      </c>
      <c r="CR41" s="383">
        <v>3.480233914998284E-5</v>
      </c>
      <c r="CS41" s="383">
        <v>2.1333250213719265E-5</v>
      </c>
      <c r="CT41" s="383">
        <v>4.490938938853418E-5</v>
      </c>
      <c r="CU41" s="383">
        <v>1.1378075882895768E-4</v>
      </c>
      <c r="CV41" s="383">
        <v>3.396772675525762E-5</v>
      </c>
      <c r="CW41" s="383">
        <v>8.2419635907350543E-4</v>
      </c>
      <c r="CX41" s="383">
        <v>1.5485177480011764E-5</v>
      </c>
      <c r="CY41" s="383">
        <v>6.8835420360663542E-5</v>
      </c>
      <c r="CZ41" s="383">
        <v>4.0281132744693678E-5</v>
      </c>
      <c r="DA41" s="383">
        <v>4.6895226967809839E-5</v>
      </c>
      <c r="DB41" s="383">
        <v>3.9659728543449745E-5</v>
      </c>
      <c r="DC41" s="383">
        <v>1.7401435900074138E-5</v>
      </c>
      <c r="DD41" s="383">
        <v>6.44566146470549E-5</v>
      </c>
      <c r="DE41" s="383">
        <v>6.2756780783220433E-5</v>
      </c>
      <c r="DF41" s="384">
        <v>3.4853646024579789E-4</v>
      </c>
      <c r="DG41" s="481">
        <v>1.2488854181562126</v>
      </c>
      <c r="DH41" s="481">
        <v>0.93747874556264055</v>
      </c>
    </row>
    <row r="42" spans="1:112" s="381" customFormat="1">
      <c r="A42" s="298" t="s">
        <v>296</v>
      </c>
      <c r="B42" s="299" t="s">
        <v>649</v>
      </c>
      <c r="C42" s="382">
        <v>8.8804067543336266E-5</v>
      </c>
      <c r="D42" s="383">
        <v>3.546683019349483E-5</v>
      </c>
      <c r="E42" s="383">
        <v>1.2051918020682994E-4</v>
      </c>
      <c r="F42" s="383">
        <v>3.7148443066465953E-5</v>
      </c>
      <c r="G42" s="383">
        <v>1.1850745158510775E-4</v>
      </c>
      <c r="H42" s="383">
        <v>0</v>
      </c>
      <c r="I42" s="383">
        <v>1.8519328469568521E-4</v>
      </c>
      <c r="J42" s="383">
        <v>3.0693871083908285E-5</v>
      </c>
      <c r="K42" s="383">
        <v>1.0335442574250217E-4</v>
      </c>
      <c r="L42" s="383">
        <v>1.7151041863950002E-5</v>
      </c>
      <c r="M42" s="383">
        <v>0</v>
      </c>
      <c r="N42" s="383">
        <v>3.549624995888659E-5</v>
      </c>
      <c r="O42" s="383">
        <v>2.6046868441955343E-5</v>
      </c>
      <c r="P42" s="383">
        <v>6.894250683556228E-5</v>
      </c>
      <c r="Q42" s="383">
        <v>3.6864764463545363E-4</v>
      </c>
      <c r="R42" s="383">
        <v>3.1421698629418913E-5</v>
      </c>
      <c r="S42" s="383">
        <v>2.4068682722389853E-5</v>
      </c>
      <c r="T42" s="383">
        <v>2.0682480730473603E-5</v>
      </c>
      <c r="U42" s="383">
        <v>6.1048730854447236E-5</v>
      </c>
      <c r="V42" s="383">
        <v>6.0209526180616757E-5</v>
      </c>
      <c r="W42" s="383">
        <v>1.2186342811195805E-6</v>
      </c>
      <c r="X42" s="383">
        <v>4.3682054686531649E-5</v>
      </c>
      <c r="Y42" s="383">
        <v>1.7206169176261678E-5</v>
      </c>
      <c r="Z42" s="383">
        <v>2.445111361585362E-5</v>
      </c>
      <c r="AA42" s="383">
        <v>5.3338488178048621E-5</v>
      </c>
      <c r="AB42" s="383">
        <v>3.3451731126439422E-5</v>
      </c>
      <c r="AC42" s="383">
        <v>7.9196518183982419E-6</v>
      </c>
      <c r="AD42" s="383">
        <v>3.4998871035200394E-5</v>
      </c>
      <c r="AE42" s="383">
        <v>6.4124182787862372E-5</v>
      </c>
      <c r="AF42" s="383">
        <v>9.1624611216855519E-5</v>
      </c>
      <c r="AG42" s="383">
        <v>5.2192829404735367E-5</v>
      </c>
      <c r="AH42" s="383">
        <v>1.8110110524545932E-4</v>
      </c>
      <c r="AI42" s="383">
        <v>1.9334062053638829E-4</v>
      </c>
      <c r="AJ42" s="383">
        <v>1.4026445099630394E-3</v>
      </c>
      <c r="AK42" s="383">
        <v>1.7569359665600335E-4</v>
      </c>
      <c r="AL42" s="383">
        <v>2.6251669279401915E-5</v>
      </c>
      <c r="AM42" s="383">
        <v>1.8123068465719076E-5</v>
      </c>
      <c r="AN42" s="383">
        <v>1.0041287790153299</v>
      </c>
      <c r="AO42" s="383">
        <v>1.5734077639484975E-5</v>
      </c>
      <c r="AP42" s="383">
        <v>4.2250351937394223E-5</v>
      </c>
      <c r="AQ42" s="383">
        <v>3.3714598916590106E-5</v>
      </c>
      <c r="AR42" s="383">
        <v>8.7555054661092608E-3</v>
      </c>
      <c r="AS42" s="383">
        <v>4.4690529448270788E-3</v>
      </c>
      <c r="AT42" s="383">
        <v>1.4120654657969637E-2</v>
      </c>
      <c r="AU42" s="383">
        <v>1.7867682466748851E-2</v>
      </c>
      <c r="AV42" s="383">
        <v>2.5737432540863386E-3</v>
      </c>
      <c r="AW42" s="383">
        <v>1.3901197673170829E-4</v>
      </c>
      <c r="AX42" s="383">
        <v>2.8399409993742864E-4</v>
      </c>
      <c r="AY42" s="383">
        <v>5.6867261712874413E-3</v>
      </c>
      <c r="AZ42" s="383">
        <v>8.4187860430783436E-4</v>
      </c>
      <c r="BA42" s="383">
        <v>4.4813772270396908E-4</v>
      </c>
      <c r="BB42" s="383">
        <v>1.035630842493918E-3</v>
      </c>
      <c r="BC42" s="383">
        <v>4.6377769894123292E-4</v>
      </c>
      <c r="BD42" s="383">
        <v>1.1919755254892847E-3</v>
      </c>
      <c r="BE42" s="383">
        <v>0</v>
      </c>
      <c r="BF42" s="383">
        <v>4.1237468006117446E-3</v>
      </c>
      <c r="BG42" s="383">
        <v>1.4749075108789674E-2</v>
      </c>
      <c r="BH42" s="383">
        <v>4.1921543865391403E-2</v>
      </c>
      <c r="BI42" s="383">
        <v>3.8830025921014408E-3</v>
      </c>
      <c r="BJ42" s="383">
        <v>1.5870137462943314E-3</v>
      </c>
      <c r="BK42" s="383">
        <v>5.0752739052350349E-5</v>
      </c>
      <c r="BL42" s="383">
        <v>4.6955186774395548E-4</v>
      </c>
      <c r="BM42" s="383">
        <v>5.2395424108156636E-4</v>
      </c>
      <c r="BN42" s="383">
        <v>7.4637884299841621E-4</v>
      </c>
      <c r="BO42" s="383">
        <v>3.7398600167880139E-3</v>
      </c>
      <c r="BP42" s="383">
        <v>7.6248176400204467E-5</v>
      </c>
      <c r="BQ42" s="383">
        <v>3.5034594736646796E-5</v>
      </c>
      <c r="BR42" s="383">
        <v>1.6562910735205507E-4</v>
      </c>
      <c r="BS42" s="383">
        <v>4.8792055119997511E-5</v>
      </c>
      <c r="BT42" s="383">
        <v>2.8448202728188623E-5</v>
      </c>
      <c r="BU42" s="383">
        <v>1.7382319126060075E-5</v>
      </c>
      <c r="BV42" s="383">
        <v>1.4813211549847729E-5</v>
      </c>
      <c r="BW42" s="383">
        <v>1.4898477573704899E-5</v>
      </c>
      <c r="BX42" s="383">
        <v>5.9008094168475316E-6</v>
      </c>
      <c r="BY42" s="383">
        <v>1.1310259754618358E-4</v>
      </c>
      <c r="BZ42" s="383">
        <v>5.5607233973824078E-5</v>
      </c>
      <c r="CA42" s="383">
        <v>3.616507568827123E-4</v>
      </c>
      <c r="CB42" s="383">
        <v>5.4990988082228947E-4</v>
      </c>
      <c r="CC42" s="383">
        <v>2.2892863809487982E-4</v>
      </c>
      <c r="CD42" s="383">
        <v>2.5016747530018486E-5</v>
      </c>
      <c r="CE42" s="383">
        <v>3.3823083188821315E-5</v>
      </c>
      <c r="CF42" s="383">
        <v>4.5291945146568544E-5</v>
      </c>
      <c r="CG42" s="383">
        <v>1.5349809112259731E-5</v>
      </c>
      <c r="CH42" s="383">
        <v>3.4028595048861612E-5</v>
      </c>
      <c r="CI42" s="383">
        <v>4.2274309854868098E-5</v>
      </c>
      <c r="CJ42" s="383">
        <v>4.0779794817066211E-5</v>
      </c>
      <c r="CK42" s="383">
        <v>2.4975134419974863E-5</v>
      </c>
      <c r="CL42" s="383">
        <v>2.187383419233588E-5</v>
      </c>
      <c r="CM42" s="383">
        <v>5.8929213411038825E-5</v>
      </c>
      <c r="CN42" s="383">
        <v>2.277363196238332E-5</v>
      </c>
      <c r="CO42" s="383">
        <v>4.2184356494449142E-5</v>
      </c>
      <c r="CP42" s="383">
        <v>2.1980808423305129E-5</v>
      </c>
      <c r="CQ42" s="383">
        <v>4.0123950311114518E-5</v>
      </c>
      <c r="CR42" s="383">
        <v>2.9284981577255284E-5</v>
      </c>
      <c r="CS42" s="383">
        <v>1.7188785926686993E-5</v>
      </c>
      <c r="CT42" s="383">
        <v>3.0994617068367366E-5</v>
      </c>
      <c r="CU42" s="383">
        <v>2.3277049713729404E-4</v>
      </c>
      <c r="CV42" s="383">
        <v>2.4834362474070446E-5</v>
      </c>
      <c r="CW42" s="383">
        <v>2.0125012597046912E-3</v>
      </c>
      <c r="CX42" s="383">
        <v>1.5607395893551087E-5</v>
      </c>
      <c r="CY42" s="383">
        <v>6.5932667204637125E-5</v>
      </c>
      <c r="CZ42" s="383">
        <v>3.6958437309536484E-5</v>
      </c>
      <c r="DA42" s="383">
        <v>3.5079271006222083E-5</v>
      </c>
      <c r="DB42" s="383">
        <v>4.0421182846009646E-5</v>
      </c>
      <c r="DC42" s="383">
        <v>1.5771665448234136E-5</v>
      </c>
      <c r="DD42" s="383">
        <v>5.1544134338731999E-5</v>
      </c>
      <c r="DE42" s="383">
        <v>7.474527917294285E-5</v>
      </c>
      <c r="DF42" s="384">
        <v>1.6631881180537503E-4</v>
      </c>
      <c r="DG42" s="481">
        <v>1.1427835998129039</v>
      </c>
      <c r="DH42" s="481">
        <v>0.85783316870159454</v>
      </c>
    </row>
    <row r="43" spans="1:112" s="381" customFormat="1">
      <c r="A43" s="298" t="s">
        <v>297</v>
      </c>
      <c r="B43" s="299" t="s">
        <v>648</v>
      </c>
      <c r="C43" s="382">
        <v>9.5315166709759107E-5</v>
      </c>
      <c r="D43" s="383">
        <v>4.0142103081891719E-5</v>
      </c>
      <c r="E43" s="383">
        <v>9.801020630075639E-5</v>
      </c>
      <c r="F43" s="383">
        <v>3.4187933495474052E-5</v>
      </c>
      <c r="G43" s="383">
        <v>6.0807858462488469E-5</v>
      </c>
      <c r="H43" s="383">
        <v>0</v>
      </c>
      <c r="I43" s="383">
        <v>1.540286639310846E-4</v>
      </c>
      <c r="J43" s="383">
        <v>5.76554264261639E-5</v>
      </c>
      <c r="K43" s="383">
        <v>3.6573954101977744E-4</v>
      </c>
      <c r="L43" s="383">
        <v>2.0430116390617141E-5</v>
      </c>
      <c r="M43" s="383">
        <v>0</v>
      </c>
      <c r="N43" s="383">
        <v>4.353117469768631E-5</v>
      </c>
      <c r="O43" s="383">
        <v>3.9599132905184028E-5</v>
      </c>
      <c r="P43" s="383">
        <v>1.8735750403519439E-4</v>
      </c>
      <c r="Q43" s="383">
        <v>1.3343727299912539E-2</v>
      </c>
      <c r="R43" s="383">
        <v>5.4530566758123331E-5</v>
      </c>
      <c r="S43" s="383">
        <v>4.5926922859012083E-5</v>
      </c>
      <c r="T43" s="383">
        <v>2.8680179691539026E-5</v>
      </c>
      <c r="U43" s="383">
        <v>5.8163599896836157E-5</v>
      </c>
      <c r="V43" s="383">
        <v>2.5625089318715073E-4</v>
      </c>
      <c r="W43" s="383">
        <v>1.8698480486474308E-6</v>
      </c>
      <c r="X43" s="383">
        <v>9.4812295315062185E-5</v>
      </c>
      <c r="Y43" s="383">
        <v>4.1139854936640051E-5</v>
      </c>
      <c r="Z43" s="383">
        <v>3.7752476518204704E-5</v>
      </c>
      <c r="AA43" s="383">
        <v>1.7263053566093413E-4</v>
      </c>
      <c r="AB43" s="383">
        <v>1.0532612214038357E-4</v>
      </c>
      <c r="AC43" s="383">
        <v>8.290226935111189E-6</v>
      </c>
      <c r="AD43" s="383">
        <v>4.920063677207933E-5</v>
      </c>
      <c r="AE43" s="383">
        <v>9.5230387128069152E-5</v>
      </c>
      <c r="AF43" s="383">
        <v>2.7471703649552373E-4</v>
      </c>
      <c r="AG43" s="383">
        <v>1.8131421473843842E-4</v>
      </c>
      <c r="AH43" s="383">
        <v>1.8132329553937181E-4</v>
      </c>
      <c r="AI43" s="383">
        <v>2.3090200731956945E-3</v>
      </c>
      <c r="AJ43" s="383">
        <v>8.3171093091101574E-4</v>
      </c>
      <c r="AK43" s="383">
        <v>1.1491417737753916E-3</v>
      </c>
      <c r="AL43" s="383">
        <v>4.8669721315774557E-5</v>
      </c>
      <c r="AM43" s="383">
        <v>2.6713967601923806E-5</v>
      </c>
      <c r="AN43" s="383">
        <v>5.4429355077190492E-4</v>
      </c>
      <c r="AO43" s="383">
        <v>1.0000181632934957</v>
      </c>
      <c r="AP43" s="383">
        <v>4.8296486729598852E-5</v>
      </c>
      <c r="AQ43" s="383">
        <v>6.8509263830503371E-4</v>
      </c>
      <c r="AR43" s="383">
        <v>4.6553392333724401E-2</v>
      </c>
      <c r="AS43" s="383">
        <v>2.0489815102586684E-2</v>
      </c>
      <c r="AT43" s="383">
        <v>9.9164232953478058E-3</v>
      </c>
      <c r="AU43" s="383">
        <v>8.2976223679764437E-3</v>
      </c>
      <c r="AV43" s="383">
        <v>3.6711803501482849E-3</v>
      </c>
      <c r="AW43" s="383">
        <v>7.696522482409906E-4</v>
      </c>
      <c r="AX43" s="383">
        <v>4.0336134977379699E-3</v>
      </c>
      <c r="AY43" s="383">
        <v>5.039330048564503E-3</v>
      </c>
      <c r="AZ43" s="383">
        <v>1.1929623963949193E-2</v>
      </c>
      <c r="BA43" s="383">
        <v>6.5003006505124565E-4</v>
      </c>
      <c r="BB43" s="383">
        <v>4.8115361365727782E-3</v>
      </c>
      <c r="BC43" s="383">
        <v>2.877310818757296E-3</v>
      </c>
      <c r="BD43" s="383">
        <v>8.3375272126444931E-4</v>
      </c>
      <c r="BE43" s="383">
        <v>0</v>
      </c>
      <c r="BF43" s="383">
        <v>4.0245821005865197E-3</v>
      </c>
      <c r="BG43" s="383">
        <v>6.2246659313401889E-3</v>
      </c>
      <c r="BH43" s="383">
        <v>1.7451535017381045E-2</v>
      </c>
      <c r="BI43" s="383">
        <v>2.1687127107397949E-3</v>
      </c>
      <c r="BJ43" s="383">
        <v>1.260107589490264E-3</v>
      </c>
      <c r="BK43" s="383">
        <v>4.4751339645913688E-5</v>
      </c>
      <c r="BL43" s="383">
        <v>1.4770824136282185E-3</v>
      </c>
      <c r="BM43" s="383">
        <v>2.2065892568264296E-3</v>
      </c>
      <c r="BN43" s="383">
        <v>7.9234158174462698E-4</v>
      </c>
      <c r="BO43" s="383">
        <v>1.1655919697692164E-3</v>
      </c>
      <c r="BP43" s="383">
        <v>1.0907019078072674E-4</v>
      </c>
      <c r="BQ43" s="383">
        <v>1.0629201218088837E-4</v>
      </c>
      <c r="BR43" s="383">
        <v>1.8706464917516073E-4</v>
      </c>
      <c r="BS43" s="383">
        <v>5.4422381110919029E-5</v>
      </c>
      <c r="BT43" s="383">
        <v>4.5047629369957257E-5</v>
      </c>
      <c r="BU43" s="383">
        <v>2.9600006033521581E-5</v>
      </c>
      <c r="BV43" s="383">
        <v>2.452840121844316E-5</v>
      </c>
      <c r="BW43" s="383">
        <v>4.1685872561524687E-5</v>
      </c>
      <c r="BX43" s="383">
        <v>2.1626879154114128E-5</v>
      </c>
      <c r="BY43" s="383">
        <v>1.0246803848157881E-4</v>
      </c>
      <c r="BZ43" s="383">
        <v>4.9642352379255376E-5</v>
      </c>
      <c r="CA43" s="383">
        <v>2.7103345182843562E-4</v>
      </c>
      <c r="CB43" s="383">
        <v>4.2756035459169136E-4</v>
      </c>
      <c r="CC43" s="383">
        <v>1.6522045808940156E-4</v>
      </c>
      <c r="CD43" s="383">
        <v>2.8483463200661236E-5</v>
      </c>
      <c r="CE43" s="383">
        <v>6.5667480140016131E-5</v>
      </c>
      <c r="CF43" s="383">
        <v>1.1007193054759887E-4</v>
      </c>
      <c r="CG43" s="383">
        <v>1.6084742507642898E-5</v>
      </c>
      <c r="CH43" s="383">
        <v>5.1681012143944787E-5</v>
      </c>
      <c r="CI43" s="383">
        <v>8.5453001788888085E-5</v>
      </c>
      <c r="CJ43" s="383">
        <v>4.1913848351407349E-5</v>
      </c>
      <c r="CK43" s="383">
        <v>4.7064210617914773E-5</v>
      </c>
      <c r="CL43" s="383">
        <v>3.8951375661916505E-5</v>
      </c>
      <c r="CM43" s="383">
        <v>9.5645984353460244E-5</v>
      </c>
      <c r="CN43" s="383">
        <v>3.9635611008621569E-5</v>
      </c>
      <c r="CO43" s="383">
        <v>6.2768526544545344E-5</v>
      </c>
      <c r="CP43" s="383">
        <v>3.9471942177118098E-5</v>
      </c>
      <c r="CQ43" s="383">
        <v>4.3972213571856433E-5</v>
      </c>
      <c r="CR43" s="383">
        <v>5.983740558425273E-5</v>
      </c>
      <c r="CS43" s="383">
        <v>3.2221110697064473E-5</v>
      </c>
      <c r="CT43" s="383">
        <v>8.9348778013481939E-5</v>
      </c>
      <c r="CU43" s="383">
        <v>1.7242189212038025E-4</v>
      </c>
      <c r="CV43" s="383">
        <v>3.9093007085857407E-5</v>
      </c>
      <c r="CW43" s="383">
        <v>1.2854717898142856E-3</v>
      </c>
      <c r="CX43" s="383">
        <v>2.3002002474032441E-5</v>
      </c>
      <c r="CY43" s="383">
        <v>6.8863063043601529E-5</v>
      </c>
      <c r="CZ43" s="383">
        <v>5.2245313113337381E-5</v>
      </c>
      <c r="DA43" s="383">
        <v>5.6798767479959096E-5</v>
      </c>
      <c r="DB43" s="383">
        <v>5.208122470901039E-5</v>
      </c>
      <c r="DC43" s="383">
        <v>2.121622692993298E-5</v>
      </c>
      <c r="DD43" s="383">
        <v>6.8432601173014037E-5</v>
      </c>
      <c r="DE43" s="383">
        <v>1.4345533143008581E-4</v>
      </c>
      <c r="DF43" s="384">
        <v>2.6154833346152154E-4</v>
      </c>
      <c r="DG43" s="481">
        <v>1.1834062013838673</v>
      </c>
      <c r="DH43" s="481">
        <v>0.888326619108327</v>
      </c>
    </row>
    <row r="44" spans="1:112" s="381" customFormat="1">
      <c r="A44" s="300" t="s">
        <v>298</v>
      </c>
      <c r="B44" s="301" t="s">
        <v>535</v>
      </c>
      <c r="C44" s="385">
        <v>9.3422887163602809E-6</v>
      </c>
      <c r="D44" s="386">
        <v>3.2307073778897931E-6</v>
      </c>
      <c r="E44" s="386">
        <v>9.5494125515793374E-6</v>
      </c>
      <c r="F44" s="386">
        <v>2.2182083044145013E-6</v>
      </c>
      <c r="G44" s="386">
        <v>2.7365824370659541E-6</v>
      </c>
      <c r="H44" s="386">
        <v>0</v>
      </c>
      <c r="I44" s="386">
        <v>8.8368282286893579E-6</v>
      </c>
      <c r="J44" s="386">
        <v>8.1209287181704356E-6</v>
      </c>
      <c r="K44" s="386">
        <v>2.5069584094423009E-5</v>
      </c>
      <c r="L44" s="386">
        <v>2.3495163394689659E-6</v>
      </c>
      <c r="M44" s="386">
        <v>0</v>
      </c>
      <c r="N44" s="386">
        <v>6.2622467770633942E-6</v>
      </c>
      <c r="O44" s="386">
        <v>3.8825636528453547E-6</v>
      </c>
      <c r="P44" s="386">
        <v>1.2445419702107995E-5</v>
      </c>
      <c r="Q44" s="386">
        <v>4.636790350833557E-5</v>
      </c>
      <c r="R44" s="386">
        <v>7.038543709081214E-6</v>
      </c>
      <c r="S44" s="386">
        <v>4.7382180818084189E-6</v>
      </c>
      <c r="T44" s="386">
        <v>-3.4885491464184571E-5</v>
      </c>
      <c r="U44" s="386">
        <v>2.944024444443132E-5</v>
      </c>
      <c r="V44" s="386">
        <v>2.1533103673755829E-3</v>
      </c>
      <c r="W44" s="386">
        <v>5.348919116959552E-6</v>
      </c>
      <c r="X44" s="386">
        <v>6.002530374034327E-5</v>
      </c>
      <c r="Y44" s="386">
        <v>8.9196702410292017E-6</v>
      </c>
      <c r="Z44" s="386">
        <v>4.7040848240670549E-6</v>
      </c>
      <c r="AA44" s="386">
        <v>2.6451820960384378E-5</v>
      </c>
      <c r="AB44" s="386">
        <v>2.9044418675889372E-4</v>
      </c>
      <c r="AC44" s="386">
        <v>1.1313892092274978E-6</v>
      </c>
      <c r="AD44" s="386">
        <v>8.2312651296352293E-6</v>
      </c>
      <c r="AE44" s="386">
        <v>3.8672074862815056E-5</v>
      </c>
      <c r="AF44" s="386">
        <v>2.1592406550133229E-5</v>
      </c>
      <c r="AG44" s="386">
        <v>2.0440804297587371E-5</v>
      </c>
      <c r="AH44" s="386">
        <v>1.3415804673742464E-4</v>
      </c>
      <c r="AI44" s="386">
        <v>3.7411629127092542E-5</v>
      </c>
      <c r="AJ44" s="386">
        <v>1.3742938142217878E-3</v>
      </c>
      <c r="AK44" s="386">
        <v>6.6120156154921364E-4</v>
      </c>
      <c r="AL44" s="386">
        <v>1.2256184139426212E-3</v>
      </c>
      <c r="AM44" s="386">
        <v>1.450759984803746E-3</v>
      </c>
      <c r="AN44" s="386">
        <v>1.5256234238412484E-4</v>
      </c>
      <c r="AO44" s="386">
        <v>7.7252082111493587E-5</v>
      </c>
      <c r="AP44" s="386">
        <v>1.0084276924263742</v>
      </c>
      <c r="AQ44" s="386">
        <v>2.2992835318963685E-2</v>
      </c>
      <c r="AR44" s="386">
        <v>1.1512978780299527E-4</v>
      </c>
      <c r="AS44" s="386">
        <v>1.0954665895514637E-3</v>
      </c>
      <c r="AT44" s="386">
        <v>1.0198659694628079E-4</v>
      </c>
      <c r="AU44" s="386">
        <v>1.0950664679910395E-4</v>
      </c>
      <c r="AV44" s="386">
        <v>9.7347551078996297E-4</v>
      </c>
      <c r="AW44" s="386">
        <v>1.2058311528867201E-3</v>
      </c>
      <c r="AX44" s="386">
        <v>9.2289692825688529E-4</v>
      </c>
      <c r="AY44" s="386">
        <v>9.4233102696719803E-4</v>
      </c>
      <c r="AZ44" s="386">
        <v>1.6669604404044344E-4</v>
      </c>
      <c r="BA44" s="386">
        <v>1.9508070101752049E-4</v>
      </c>
      <c r="BB44" s="386">
        <v>2.9043581022946347E-3</v>
      </c>
      <c r="BC44" s="386">
        <v>3.0447581911914975E-4</v>
      </c>
      <c r="BD44" s="386">
        <v>1.3406743402141072E-4</v>
      </c>
      <c r="BE44" s="386">
        <v>0</v>
      </c>
      <c r="BF44" s="386">
        <v>1.1934995536915908E-4</v>
      </c>
      <c r="BG44" s="386">
        <v>4.0830570274836289E-4</v>
      </c>
      <c r="BH44" s="386">
        <v>1.0105415456026751E-4</v>
      </c>
      <c r="BI44" s="386">
        <v>3.864855103380495E-5</v>
      </c>
      <c r="BJ44" s="386">
        <v>3.9227049637067634E-4</v>
      </c>
      <c r="BK44" s="386">
        <v>2.994077487228671E-6</v>
      </c>
      <c r="BL44" s="386">
        <v>3.8682908707596508E-5</v>
      </c>
      <c r="BM44" s="386">
        <v>5.4946435288751074E-5</v>
      </c>
      <c r="BN44" s="386">
        <v>2.3060574890825479E-5</v>
      </c>
      <c r="BO44" s="386">
        <v>6.6179203315254245E-5</v>
      </c>
      <c r="BP44" s="386">
        <v>5.4739178646841441E-6</v>
      </c>
      <c r="BQ44" s="386">
        <v>3.6794499506429628E-6</v>
      </c>
      <c r="BR44" s="386">
        <v>1.2605412687540762E-5</v>
      </c>
      <c r="BS44" s="386">
        <v>5.02496918991934E-6</v>
      </c>
      <c r="BT44" s="386">
        <v>2.5504133326320965E-6</v>
      </c>
      <c r="BU44" s="386">
        <v>1.2410505160610572E-6</v>
      </c>
      <c r="BV44" s="386">
        <v>1.2895401297555672E-6</v>
      </c>
      <c r="BW44" s="386">
        <v>1.4566667348919123E-6</v>
      </c>
      <c r="BX44" s="386">
        <v>6.411669155535076E-7</v>
      </c>
      <c r="BY44" s="386">
        <v>3.1530525648913347E-6</v>
      </c>
      <c r="BZ44" s="386">
        <v>3.00256880071025E-6</v>
      </c>
      <c r="CA44" s="386">
        <v>1.5760455284736315E-5</v>
      </c>
      <c r="CB44" s="386">
        <v>6.796535464702707E-6</v>
      </c>
      <c r="CC44" s="386">
        <v>6.8697171108003183E-6</v>
      </c>
      <c r="CD44" s="386">
        <v>1.8629774989769637E-6</v>
      </c>
      <c r="CE44" s="386">
        <v>3.2389460566033028E-6</v>
      </c>
      <c r="CF44" s="386">
        <v>6.3402255805812619E-6</v>
      </c>
      <c r="CG44" s="386">
        <v>8.7279752742128249E-7</v>
      </c>
      <c r="CH44" s="386">
        <v>2.5464212926522035E-6</v>
      </c>
      <c r="CI44" s="386">
        <v>4.7580142243061465E-6</v>
      </c>
      <c r="CJ44" s="386">
        <v>2.8242558677716245E-6</v>
      </c>
      <c r="CK44" s="386">
        <v>2.1517219190886751E-6</v>
      </c>
      <c r="CL44" s="386">
        <v>1.1568125939458706E-5</v>
      </c>
      <c r="CM44" s="386">
        <v>5.6001915272827121E-6</v>
      </c>
      <c r="CN44" s="386">
        <v>2.4350498695585949E-6</v>
      </c>
      <c r="CO44" s="386">
        <v>1.1920455461119072E-5</v>
      </c>
      <c r="CP44" s="386">
        <v>9.0371323114750443E-6</v>
      </c>
      <c r="CQ44" s="386">
        <v>1.1241963981607379E-5</v>
      </c>
      <c r="CR44" s="386">
        <v>3.7152091085559649E-6</v>
      </c>
      <c r="CS44" s="386">
        <v>2.9829094971469923E-6</v>
      </c>
      <c r="CT44" s="386">
        <v>3.1258690306775138E-6</v>
      </c>
      <c r="CU44" s="386">
        <v>1.0821113903913103E-5</v>
      </c>
      <c r="CV44" s="386">
        <v>2.8528076470756196E-6</v>
      </c>
      <c r="CW44" s="386">
        <v>7.9704755652649931E-5</v>
      </c>
      <c r="CX44" s="386">
        <v>1.3803204685876552E-6</v>
      </c>
      <c r="CY44" s="386">
        <v>6.6329651702244886E-6</v>
      </c>
      <c r="CZ44" s="386">
        <v>4.2506039736891574E-6</v>
      </c>
      <c r="DA44" s="386">
        <v>6.5585780974504621E-6</v>
      </c>
      <c r="DB44" s="386">
        <v>3.3597429913614734E-6</v>
      </c>
      <c r="DC44" s="386">
        <v>4.0677742309035988E-6</v>
      </c>
      <c r="DD44" s="386">
        <v>5.391355198021142E-6</v>
      </c>
      <c r="DE44" s="386">
        <v>3.5137001594018035E-5</v>
      </c>
      <c r="DF44" s="387">
        <v>5.2092487849244206E-5</v>
      </c>
      <c r="DG44" s="482">
        <v>1.0501046127087459</v>
      </c>
      <c r="DH44" s="482">
        <v>0.78826347134801833</v>
      </c>
    </row>
    <row r="45" spans="1:112" s="381" customFormat="1">
      <c r="A45" s="304" t="s">
        <v>299</v>
      </c>
      <c r="B45" s="305" t="s">
        <v>536</v>
      </c>
      <c r="C45" s="388">
        <v>4.1170273585073047E-5</v>
      </c>
      <c r="D45" s="389">
        <v>1.8657278296523109E-5</v>
      </c>
      <c r="E45" s="389">
        <v>5.1098936354631626E-5</v>
      </c>
      <c r="F45" s="389">
        <v>1.6194294688568071E-5</v>
      </c>
      <c r="G45" s="389">
        <v>1.8740506277141931E-5</v>
      </c>
      <c r="H45" s="389">
        <v>0</v>
      </c>
      <c r="I45" s="389">
        <v>8.2271152647953738E-5</v>
      </c>
      <c r="J45" s="389">
        <v>1.4739185480215571E-4</v>
      </c>
      <c r="K45" s="389">
        <v>1.3866633137687566E-4</v>
      </c>
      <c r="L45" s="389">
        <v>1.6963135965596319E-5</v>
      </c>
      <c r="M45" s="389">
        <v>0</v>
      </c>
      <c r="N45" s="389">
        <v>2.005739616062477E-5</v>
      </c>
      <c r="O45" s="389">
        <v>1.759629986431203E-5</v>
      </c>
      <c r="P45" s="389">
        <v>1.4217208717474226E-4</v>
      </c>
      <c r="Q45" s="389">
        <v>9.2735397746897773E-4</v>
      </c>
      <c r="R45" s="389">
        <v>2.6109743063635613E-5</v>
      </c>
      <c r="S45" s="389">
        <v>2.8183811040031109E-5</v>
      </c>
      <c r="T45" s="389">
        <v>1.8825181752587061E-4</v>
      </c>
      <c r="U45" s="389">
        <v>3.0325362146120819E-5</v>
      </c>
      <c r="V45" s="389">
        <v>8.8551964672522324E-5</v>
      </c>
      <c r="W45" s="389">
        <v>1.3129797428551422E-6</v>
      </c>
      <c r="X45" s="389">
        <v>2.6941312835432636E-5</v>
      </c>
      <c r="Y45" s="389">
        <v>1.3968942410412294E-5</v>
      </c>
      <c r="Z45" s="389">
        <v>1.9901039482521166E-5</v>
      </c>
      <c r="AA45" s="389">
        <v>1.9243868084075995E-4</v>
      </c>
      <c r="AB45" s="389">
        <v>3.1528302357122843E-4</v>
      </c>
      <c r="AC45" s="389">
        <v>4.2558067909964219E-6</v>
      </c>
      <c r="AD45" s="389">
        <v>2.0747940568157671E-5</v>
      </c>
      <c r="AE45" s="389">
        <v>1.9756967344829711E-4</v>
      </c>
      <c r="AF45" s="389">
        <v>1.1648072913704082E-4</v>
      </c>
      <c r="AG45" s="389">
        <v>4.3058775213565575E-4</v>
      </c>
      <c r="AH45" s="389">
        <v>2.4500308450712741E-4</v>
      </c>
      <c r="AI45" s="389">
        <v>8.84310661268614E-5</v>
      </c>
      <c r="AJ45" s="389">
        <v>2.056665734818687E-4</v>
      </c>
      <c r="AK45" s="389">
        <v>3.3966526961085307E-4</v>
      </c>
      <c r="AL45" s="389">
        <v>2.4314769047101586E-5</v>
      </c>
      <c r="AM45" s="389">
        <v>2.0414869934637684E-4</v>
      </c>
      <c r="AN45" s="389">
        <v>6.0941345994130215E-5</v>
      </c>
      <c r="AO45" s="389">
        <v>2.0011163420470294E-5</v>
      </c>
      <c r="AP45" s="389">
        <v>1.7274303887959087E-4</v>
      </c>
      <c r="AQ45" s="389">
        <v>1.0023394510861856</v>
      </c>
      <c r="AR45" s="389">
        <v>4.6504714876853519E-3</v>
      </c>
      <c r="AS45" s="389">
        <v>3.0570541351268282E-3</v>
      </c>
      <c r="AT45" s="389">
        <v>2.84402221710829E-3</v>
      </c>
      <c r="AU45" s="389">
        <v>1.5065560784387334E-3</v>
      </c>
      <c r="AV45" s="389">
        <v>2.0099871212240837E-3</v>
      </c>
      <c r="AW45" s="389">
        <v>2.9390985768315563E-3</v>
      </c>
      <c r="AX45" s="389">
        <v>6.400714587895308E-3</v>
      </c>
      <c r="AY45" s="389">
        <v>5.3288377607003347E-3</v>
      </c>
      <c r="AZ45" s="389">
        <v>2.9174064530516617E-3</v>
      </c>
      <c r="BA45" s="389">
        <v>2.4677456727178557E-3</v>
      </c>
      <c r="BB45" s="389">
        <v>4.3295133007924544E-3</v>
      </c>
      <c r="BC45" s="389">
        <v>4.7545101059209829E-3</v>
      </c>
      <c r="BD45" s="389">
        <v>2.3915132203775353E-3</v>
      </c>
      <c r="BE45" s="389">
        <v>0</v>
      </c>
      <c r="BF45" s="389">
        <v>1.519104923937158E-3</v>
      </c>
      <c r="BG45" s="389">
        <v>2.9077851509842884E-3</v>
      </c>
      <c r="BH45" s="389">
        <v>2.944032444492181E-3</v>
      </c>
      <c r="BI45" s="389">
        <v>1.5964790324635443E-3</v>
      </c>
      <c r="BJ45" s="389">
        <v>1.8128348755082002E-3</v>
      </c>
      <c r="BK45" s="389">
        <v>2.2207584419581857E-5</v>
      </c>
      <c r="BL45" s="389">
        <v>6.2876789669118855E-4</v>
      </c>
      <c r="BM45" s="389">
        <v>8.3762838576294317E-4</v>
      </c>
      <c r="BN45" s="389">
        <v>3.2634592307641518E-4</v>
      </c>
      <c r="BO45" s="389">
        <v>2.0500353189341369E-3</v>
      </c>
      <c r="BP45" s="389">
        <v>9.0185998723634194E-5</v>
      </c>
      <c r="BQ45" s="389">
        <v>3.9539586629672975E-5</v>
      </c>
      <c r="BR45" s="389">
        <v>8.8567389288826429E-5</v>
      </c>
      <c r="BS45" s="389">
        <v>2.5361123078639904E-5</v>
      </c>
      <c r="BT45" s="389">
        <v>1.873049858962447E-5</v>
      </c>
      <c r="BU45" s="389">
        <v>1.3071718417568396E-5</v>
      </c>
      <c r="BV45" s="389">
        <v>1.1316096617198264E-5</v>
      </c>
      <c r="BW45" s="389">
        <v>1.4733775416015098E-5</v>
      </c>
      <c r="BX45" s="389">
        <v>7.6915079902592882E-6</v>
      </c>
      <c r="BY45" s="389">
        <v>5.90066962538515E-5</v>
      </c>
      <c r="BZ45" s="389">
        <v>2.2510927548086935E-5</v>
      </c>
      <c r="CA45" s="389">
        <v>1.3811806582427041E-4</v>
      </c>
      <c r="CB45" s="389">
        <v>7.5057020385032919E-5</v>
      </c>
      <c r="CC45" s="389">
        <v>9.8781252737853244E-5</v>
      </c>
      <c r="CD45" s="389">
        <v>1.4078519341658706E-5</v>
      </c>
      <c r="CE45" s="389">
        <v>2.3449269248325016E-5</v>
      </c>
      <c r="CF45" s="389">
        <v>3.5051589256453135E-5</v>
      </c>
      <c r="CG45" s="389">
        <v>8.7216928695789616E-6</v>
      </c>
      <c r="CH45" s="389">
        <v>2.1551125790424735E-5</v>
      </c>
      <c r="CI45" s="389">
        <v>4.3684530147580638E-5</v>
      </c>
      <c r="CJ45" s="389">
        <v>2.2513557083749451E-5</v>
      </c>
      <c r="CK45" s="389">
        <v>1.8903379447292897E-5</v>
      </c>
      <c r="CL45" s="389">
        <v>6.1279022020193171E-5</v>
      </c>
      <c r="CM45" s="389">
        <v>5.3721325156554835E-5</v>
      </c>
      <c r="CN45" s="389">
        <v>1.6582871666834688E-5</v>
      </c>
      <c r="CO45" s="389">
        <v>5.1879371261945106E-5</v>
      </c>
      <c r="CP45" s="389">
        <v>2.0912587913982176E-4</v>
      </c>
      <c r="CQ45" s="389">
        <v>2.4836870614474553E-5</v>
      </c>
      <c r="CR45" s="389">
        <v>3.3291012506136762E-5</v>
      </c>
      <c r="CS45" s="389">
        <v>4.3393779347976185E-5</v>
      </c>
      <c r="CT45" s="389">
        <v>4.2371911787601921E-5</v>
      </c>
      <c r="CU45" s="389">
        <v>8.7358257301777133E-5</v>
      </c>
      <c r="CV45" s="389">
        <v>2.6726842655316602E-5</v>
      </c>
      <c r="CW45" s="389">
        <v>6.9624638655641359E-4</v>
      </c>
      <c r="CX45" s="389">
        <v>1.2789532231087392E-5</v>
      </c>
      <c r="CY45" s="389">
        <v>9.1162220211913665E-5</v>
      </c>
      <c r="CZ45" s="389">
        <v>4.9147234825538587E-5</v>
      </c>
      <c r="DA45" s="389">
        <v>7.5942982472487899E-5</v>
      </c>
      <c r="DB45" s="389">
        <v>2.2348169272844863E-5</v>
      </c>
      <c r="DC45" s="389">
        <v>1.2749539466783827E-5</v>
      </c>
      <c r="DD45" s="389">
        <v>5.3922981154048405E-5</v>
      </c>
      <c r="DE45" s="389">
        <v>2.6233610725045819E-4</v>
      </c>
      <c r="DF45" s="390">
        <v>1.23649677120574E-4</v>
      </c>
      <c r="DG45" s="483">
        <v>1.0702237597495221</v>
      </c>
      <c r="DH45" s="483">
        <v>0.80336595589573856</v>
      </c>
    </row>
    <row r="46" spans="1:112" s="381" customFormat="1">
      <c r="A46" s="298" t="s">
        <v>300</v>
      </c>
      <c r="B46" s="299" t="s">
        <v>647</v>
      </c>
      <c r="C46" s="382">
        <v>1.7822667233904972E-4</v>
      </c>
      <c r="D46" s="383">
        <v>1.0318105976463866E-4</v>
      </c>
      <c r="E46" s="383">
        <v>1.9711296084431421E-4</v>
      </c>
      <c r="F46" s="383">
        <v>3.4917417342980647E-5</v>
      </c>
      <c r="G46" s="383">
        <v>4.9020089523255394E-5</v>
      </c>
      <c r="H46" s="383">
        <v>0</v>
      </c>
      <c r="I46" s="383">
        <v>2.67810892751059E-4</v>
      </c>
      <c r="J46" s="383">
        <v>5.6460745751129888E-5</v>
      </c>
      <c r="K46" s="383">
        <v>5.5542839492230158E-5</v>
      </c>
      <c r="L46" s="383">
        <v>4.2470845144103089E-5</v>
      </c>
      <c r="M46" s="383">
        <v>0</v>
      </c>
      <c r="N46" s="383">
        <v>1.5410287730815062E-4</v>
      </c>
      <c r="O46" s="383">
        <v>9.0933037822418339E-5</v>
      </c>
      <c r="P46" s="383">
        <v>2.4517033257645451E-4</v>
      </c>
      <c r="Q46" s="383">
        <v>4.1937743183798873E-4</v>
      </c>
      <c r="R46" s="383">
        <v>3.0846506280610191E-4</v>
      </c>
      <c r="S46" s="383">
        <v>1.6869613062114679E-4</v>
      </c>
      <c r="T46" s="383">
        <v>9.3033349427388312E-5</v>
      </c>
      <c r="U46" s="383">
        <v>7.5981141808273244E-5</v>
      </c>
      <c r="V46" s="383">
        <v>1.3228131226894027E-4</v>
      </c>
      <c r="W46" s="383">
        <v>2.205202104333604E-6</v>
      </c>
      <c r="X46" s="383">
        <v>1.8382262610902453E-4</v>
      </c>
      <c r="Y46" s="383">
        <v>2.089277876150905E-4</v>
      </c>
      <c r="Z46" s="383">
        <v>2.8281327372450788E-4</v>
      </c>
      <c r="AA46" s="383">
        <v>7.0115770332022809E-5</v>
      </c>
      <c r="AB46" s="383">
        <v>9.0536367661077298E-5</v>
      </c>
      <c r="AC46" s="383">
        <v>1.514432009030227E-5</v>
      </c>
      <c r="AD46" s="383">
        <v>1.240745407823542E-4</v>
      </c>
      <c r="AE46" s="383">
        <v>1.3606933674693153E-4</v>
      </c>
      <c r="AF46" s="383">
        <v>1.2562483008679012E-4</v>
      </c>
      <c r="AG46" s="383">
        <v>4.3091844939327907E-5</v>
      </c>
      <c r="AH46" s="383">
        <v>1.5898173387447615E-4</v>
      </c>
      <c r="AI46" s="383">
        <v>4.5617558923926487E-4</v>
      </c>
      <c r="AJ46" s="383">
        <v>1.7544611132041645E-4</v>
      </c>
      <c r="AK46" s="383">
        <v>2.6553646188707771E-4</v>
      </c>
      <c r="AL46" s="383">
        <v>2.8929333679967131E-4</v>
      </c>
      <c r="AM46" s="383">
        <v>1.4058369945035601E-4</v>
      </c>
      <c r="AN46" s="383">
        <v>2.7195041186946016E-4</v>
      </c>
      <c r="AO46" s="383">
        <v>7.7358952753819266E-5</v>
      </c>
      <c r="AP46" s="383">
        <v>1.331387310472389E-4</v>
      </c>
      <c r="AQ46" s="383">
        <v>1.427668444986963E-4</v>
      </c>
      <c r="AR46" s="383">
        <v>1.0067814685057463</v>
      </c>
      <c r="AS46" s="383">
        <v>4.8124944586480216E-4</v>
      </c>
      <c r="AT46" s="383">
        <v>2.8726913320862256E-4</v>
      </c>
      <c r="AU46" s="383">
        <v>1.6593319428172132E-4</v>
      </c>
      <c r="AV46" s="383">
        <v>8.093198615862392E-5</v>
      </c>
      <c r="AW46" s="383">
        <v>1.8071587251650262E-4</v>
      </c>
      <c r="AX46" s="383">
        <v>2.5088259718359111E-4</v>
      </c>
      <c r="AY46" s="383">
        <v>9.6140640955584612E-5</v>
      </c>
      <c r="AZ46" s="383">
        <v>8.5452746173328049E-5</v>
      </c>
      <c r="BA46" s="383">
        <v>7.9354106465966332E-5</v>
      </c>
      <c r="BB46" s="383">
        <v>1.2831695986192463E-4</v>
      </c>
      <c r="BC46" s="383">
        <v>1.1937831191152861E-4</v>
      </c>
      <c r="BD46" s="383">
        <v>7.5017392448653656E-5</v>
      </c>
      <c r="BE46" s="383">
        <v>0</v>
      </c>
      <c r="BF46" s="383">
        <v>5.0589961544489579E-5</v>
      </c>
      <c r="BG46" s="383">
        <v>6.2847144492250037E-5</v>
      </c>
      <c r="BH46" s="383">
        <v>5.1403453142100749E-5</v>
      </c>
      <c r="BI46" s="383">
        <v>1.366004559688447E-4</v>
      </c>
      <c r="BJ46" s="383">
        <v>2.0184341313014813E-3</v>
      </c>
      <c r="BK46" s="383">
        <v>6.2692368635508243E-5</v>
      </c>
      <c r="BL46" s="383">
        <v>2.3788286316968586E-2</v>
      </c>
      <c r="BM46" s="383">
        <v>2.8551731054481538E-2</v>
      </c>
      <c r="BN46" s="383">
        <v>9.6840540814426834E-3</v>
      </c>
      <c r="BO46" s="383">
        <v>2.1071208634030697E-2</v>
      </c>
      <c r="BP46" s="383">
        <v>7.8489834278762795E-4</v>
      </c>
      <c r="BQ46" s="383">
        <v>1.0503481238424354E-3</v>
      </c>
      <c r="BR46" s="383">
        <v>9.9086641920911769E-4</v>
      </c>
      <c r="BS46" s="383">
        <v>1.260842558551349E-4</v>
      </c>
      <c r="BT46" s="383">
        <v>1.2753724242173437E-4</v>
      </c>
      <c r="BU46" s="383">
        <v>9.4798242177210722E-5</v>
      </c>
      <c r="BV46" s="383">
        <v>1.5373501759005138E-4</v>
      </c>
      <c r="BW46" s="383">
        <v>3.4861182790760329E-4</v>
      </c>
      <c r="BX46" s="383">
        <v>2.2543930216213957E-4</v>
      </c>
      <c r="BY46" s="383">
        <v>4.6190683514211919E-4</v>
      </c>
      <c r="BZ46" s="383">
        <v>3.7296631729020234E-5</v>
      </c>
      <c r="CA46" s="383">
        <v>4.5868641942771357E-4</v>
      </c>
      <c r="CB46" s="383">
        <v>2.5377582649950283E-3</v>
      </c>
      <c r="CC46" s="383">
        <v>1.3913244200901902E-4</v>
      </c>
      <c r="CD46" s="383">
        <v>9.7470205600715137E-5</v>
      </c>
      <c r="CE46" s="383">
        <v>2.8618405652474889E-4</v>
      </c>
      <c r="CF46" s="383">
        <v>3.2786988268832326E-4</v>
      </c>
      <c r="CG46" s="383">
        <v>5.0003189716747048E-5</v>
      </c>
      <c r="CH46" s="383">
        <v>1.6049505890402963E-4</v>
      </c>
      <c r="CI46" s="383">
        <v>7.1924301106848667E-4</v>
      </c>
      <c r="CJ46" s="383">
        <v>4.9373302172268208E-5</v>
      </c>
      <c r="CK46" s="383">
        <v>2.054879711447155E-4</v>
      </c>
      <c r="CL46" s="383">
        <v>6.4361222393286759E-5</v>
      </c>
      <c r="CM46" s="383">
        <v>1.9371649047244369E-4</v>
      </c>
      <c r="CN46" s="383">
        <v>2.0197275041961775E-4</v>
      </c>
      <c r="CO46" s="383">
        <v>1.2683410329536742E-4</v>
      </c>
      <c r="CP46" s="383">
        <v>7.8027785541940866E-5</v>
      </c>
      <c r="CQ46" s="383">
        <v>1.0498662900806669E-4</v>
      </c>
      <c r="CR46" s="383">
        <v>1.2110737937290484E-4</v>
      </c>
      <c r="CS46" s="383">
        <v>7.9069999862186398E-5</v>
      </c>
      <c r="CT46" s="383">
        <v>6.8779080886043943E-5</v>
      </c>
      <c r="CU46" s="383">
        <v>1.2427910003405003E-4</v>
      </c>
      <c r="CV46" s="383">
        <v>2.1886325925779332E-4</v>
      </c>
      <c r="CW46" s="383">
        <v>1.2424029328666485E-4</v>
      </c>
      <c r="CX46" s="383">
        <v>4.9296404717476035E-5</v>
      </c>
      <c r="CY46" s="383">
        <v>1.7563552199359477E-4</v>
      </c>
      <c r="CZ46" s="383">
        <v>9.3017819717907695E-5</v>
      </c>
      <c r="DA46" s="383">
        <v>1.1786647786919037E-4</v>
      </c>
      <c r="DB46" s="383">
        <v>1.7409736760769405E-4</v>
      </c>
      <c r="DC46" s="383">
        <v>5.0142476065192186E-5</v>
      </c>
      <c r="DD46" s="383">
        <v>1.0826022827012657E-4</v>
      </c>
      <c r="DE46" s="383">
        <v>1.0870588503589979E-4</v>
      </c>
      <c r="DF46" s="384">
        <v>5.7163426591716178E-4</v>
      </c>
      <c r="DG46" s="481">
        <v>1.1127445210532474</v>
      </c>
      <c r="DH46" s="481">
        <v>0.83528426432329261</v>
      </c>
    </row>
    <row r="47" spans="1:112" s="381" customFormat="1">
      <c r="A47" s="298" t="s">
        <v>301</v>
      </c>
      <c r="B47" s="299" t="s">
        <v>646</v>
      </c>
      <c r="C47" s="382">
        <v>1.5356920049218526E-3</v>
      </c>
      <c r="D47" s="383">
        <v>6.4126895569380552E-4</v>
      </c>
      <c r="E47" s="383">
        <v>4.3133261558462373E-4</v>
      </c>
      <c r="F47" s="383">
        <v>5.0549235188974983E-4</v>
      </c>
      <c r="G47" s="383">
        <v>1.9590617764879339E-4</v>
      </c>
      <c r="H47" s="383">
        <v>0</v>
      </c>
      <c r="I47" s="383">
        <v>1.2958525467012909E-3</v>
      </c>
      <c r="J47" s="383">
        <v>1.8856277599955775E-3</v>
      </c>
      <c r="K47" s="383">
        <v>1.7003288920520766E-2</v>
      </c>
      <c r="L47" s="383">
        <v>3.6464215219803384E-4</v>
      </c>
      <c r="M47" s="383">
        <v>0</v>
      </c>
      <c r="N47" s="383">
        <v>3.6643393492647082E-4</v>
      </c>
      <c r="O47" s="383">
        <v>7.7030458532510097E-4</v>
      </c>
      <c r="P47" s="383">
        <v>5.2983310398843284E-3</v>
      </c>
      <c r="Q47" s="383">
        <v>1.6969176626745724E-2</v>
      </c>
      <c r="R47" s="383">
        <v>6.5777556215803376E-4</v>
      </c>
      <c r="S47" s="383">
        <v>9.2770619357708842E-4</v>
      </c>
      <c r="T47" s="383">
        <v>3.8877058788214984E-4</v>
      </c>
      <c r="U47" s="383">
        <v>2.6971652887066203E-4</v>
      </c>
      <c r="V47" s="383">
        <v>4.4737233205459541E-3</v>
      </c>
      <c r="W47" s="383">
        <v>3.5899432705214504E-5</v>
      </c>
      <c r="X47" s="383">
        <v>3.1847051403607923E-3</v>
      </c>
      <c r="Y47" s="383">
        <v>9.7892982805179588E-4</v>
      </c>
      <c r="Z47" s="383">
        <v>3.7856741196632304E-4</v>
      </c>
      <c r="AA47" s="383">
        <v>7.2638929088507985E-3</v>
      </c>
      <c r="AB47" s="383">
        <v>4.3540022915859967E-3</v>
      </c>
      <c r="AC47" s="383">
        <v>4.630262766393342E-5</v>
      </c>
      <c r="AD47" s="383">
        <v>6.5884565336973562E-4</v>
      </c>
      <c r="AE47" s="383">
        <v>9.8417257921829308E-4</v>
      </c>
      <c r="AF47" s="383">
        <v>1.1853716698760156E-2</v>
      </c>
      <c r="AG47" s="383">
        <v>8.3055788887408423E-3</v>
      </c>
      <c r="AH47" s="383">
        <v>2.0296217744832498E-3</v>
      </c>
      <c r="AI47" s="383">
        <v>4.868965764557415E-3</v>
      </c>
      <c r="AJ47" s="383">
        <v>6.1913593426694219E-3</v>
      </c>
      <c r="AK47" s="383">
        <v>3.7224270661611655E-3</v>
      </c>
      <c r="AL47" s="383">
        <v>4.369117440293633E-4</v>
      </c>
      <c r="AM47" s="383">
        <v>2.794062325451292E-4</v>
      </c>
      <c r="AN47" s="383">
        <v>4.8174327423773401E-3</v>
      </c>
      <c r="AO47" s="383">
        <v>2.2002246581405259E-4</v>
      </c>
      <c r="AP47" s="383">
        <v>3.9914904529048638E-4</v>
      </c>
      <c r="AQ47" s="383">
        <v>1.628934230193145E-3</v>
      </c>
      <c r="AR47" s="383">
        <v>1.7726973899359236E-2</v>
      </c>
      <c r="AS47" s="383">
        <v>1.022532911837605</v>
      </c>
      <c r="AT47" s="383">
        <v>1.2757768491350427E-2</v>
      </c>
      <c r="AU47" s="383">
        <v>1.1302803970355931E-2</v>
      </c>
      <c r="AV47" s="383">
        <v>1.3371545196615747E-2</v>
      </c>
      <c r="AW47" s="383">
        <v>9.0778816773646361E-3</v>
      </c>
      <c r="AX47" s="383">
        <v>1.537200317238359E-2</v>
      </c>
      <c r="AY47" s="383">
        <v>1.2648883971130957E-2</v>
      </c>
      <c r="AZ47" s="383">
        <v>1.0686842292709444E-2</v>
      </c>
      <c r="BA47" s="383">
        <v>7.688776051796996E-3</v>
      </c>
      <c r="BB47" s="383">
        <v>5.2018311828887663E-3</v>
      </c>
      <c r="BC47" s="383">
        <v>9.534541150219681E-3</v>
      </c>
      <c r="BD47" s="383">
        <v>1.0715923805621636E-2</v>
      </c>
      <c r="BE47" s="383">
        <v>0</v>
      </c>
      <c r="BF47" s="383">
        <v>3.7316699876366651E-3</v>
      </c>
      <c r="BG47" s="383">
        <v>4.6619703683464572E-3</v>
      </c>
      <c r="BH47" s="383">
        <v>1.2642249086583342E-2</v>
      </c>
      <c r="BI47" s="383">
        <v>1.0759789804792974E-3</v>
      </c>
      <c r="BJ47" s="383">
        <v>7.0214309946953508E-3</v>
      </c>
      <c r="BK47" s="383">
        <v>4.4847783055755933E-4</v>
      </c>
      <c r="BL47" s="383">
        <v>6.0277406979721811E-3</v>
      </c>
      <c r="BM47" s="383">
        <v>2.2277786271763387E-2</v>
      </c>
      <c r="BN47" s="383">
        <v>2.6935843323591673E-3</v>
      </c>
      <c r="BO47" s="383">
        <v>2.3916597593861126E-3</v>
      </c>
      <c r="BP47" s="383">
        <v>9.7037016393017013E-4</v>
      </c>
      <c r="BQ47" s="383">
        <v>1.5664864989906764E-3</v>
      </c>
      <c r="BR47" s="383">
        <v>1.2938187370140771E-3</v>
      </c>
      <c r="BS47" s="383">
        <v>3.3860559690225057E-4</v>
      </c>
      <c r="BT47" s="383">
        <v>9.2407110913731534E-4</v>
      </c>
      <c r="BU47" s="383">
        <v>1.956058263035229E-4</v>
      </c>
      <c r="BV47" s="383">
        <v>1.856125461227087E-4</v>
      </c>
      <c r="BW47" s="383">
        <v>3.8352246427293847E-4</v>
      </c>
      <c r="BX47" s="383">
        <v>2.9258625646807812E-4</v>
      </c>
      <c r="BY47" s="383">
        <v>6.2884018507432986E-4</v>
      </c>
      <c r="BZ47" s="383">
        <v>6.5698342130969816E-4</v>
      </c>
      <c r="CA47" s="383">
        <v>1.3426134910736959E-3</v>
      </c>
      <c r="CB47" s="383">
        <v>3.2747760935784693E-3</v>
      </c>
      <c r="CC47" s="383">
        <v>1.2614532572845897E-3</v>
      </c>
      <c r="CD47" s="383">
        <v>2.8077880608594851E-4</v>
      </c>
      <c r="CE47" s="383">
        <v>1.2088870307136793E-3</v>
      </c>
      <c r="CF47" s="383">
        <v>3.2283857328888718E-3</v>
      </c>
      <c r="CG47" s="383">
        <v>1.3405373068378621E-4</v>
      </c>
      <c r="CH47" s="383">
        <v>5.1324901700936225E-4</v>
      </c>
      <c r="CI47" s="383">
        <v>7.1890238503858836E-4</v>
      </c>
      <c r="CJ47" s="383">
        <v>2.3789355466697477E-4</v>
      </c>
      <c r="CK47" s="383">
        <v>4.0282112376202833E-4</v>
      </c>
      <c r="CL47" s="383">
        <v>3.2689087326140431E-4</v>
      </c>
      <c r="CM47" s="383">
        <v>1.4667776640744149E-3</v>
      </c>
      <c r="CN47" s="383">
        <v>3.3588913091981792E-4</v>
      </c>
      <c r="CO47" s="383">
        <v>3.8718901106953783E-4</v>
      </c>
      <c r="CP47" s="383">
        <v>5.5192987902538161E-4</v>
      </c>
      <c r="CQ47" s="383">
        <v>3.3444617814172762E-4</v>
      </c>
      <c r="CR47" s="383">
        <v>4.8086679753353079E-4</v>
      </c>
      <c r="CS47" s="383">
        <v>3.503555818601389E-4</v>
      </c>
      <c r="CT47" s="383">
        <v>9.8508845163346442E-4</v>
      </c>
      <c r="CU47" s="383">
        <v>8.1067063517503289E-4</v>
      </c>
      <c r="CV47" s="383">
        <v>3.0333203759841512E-4</v>
      </c>
      <c r="CW47" s="383">
        <v>2.9643885136725698E-3</v>
      </c>
      <c r="CX47" s="383">
        <v>1.8279451365702212E-4</v>
      </c>
      <c r="CY47" s="383">
        <v>9.1657554154243046E-4</v>
      </c>
      <c r="CZ47" s="383">
        <v>1.3263891540432112E-3</v>
      </c>
      <c r="DA47" s="383">
        <v>1.4531065362038728E-3</v>
      </c>
      <c r="DB47" s="383">
        <v>3.3938067694415147E-4</v>
      </c>
      <c r="DC47" s="383">
        <v>2.5148861342122784E-4</v>
      </c>
      <c r="DD47" s="383">
        <v>1.8180231919311752E-3</v>
      </c>
      <c r="DE47" s="383">
        <v>1.0295965114432875E-3</v>
      </c>
      <c r="DF47" s="384">
        <v>1.5863523287563482E-3</v>
      </c>
      <c r="DG47" s="481">
        <v>1.3764529695938659</v>
      </c>
      <c r="DH47" s="481">
        <v>1.0332376249263118</v>
      </c>
    </row>
    <row r="48" spans="1:112" s="381" customFormat="1">
      <c r="A48" s="298" t="s">
        <v>302</v>
      </c>
      <c r="B48" s="299" t="s">
        <v>539</v>
      </c>
      <c r="C48" s="382">
        <v>6.1260502636668022E-4</v>
      </c>
      <c r="D48" s="383">
        <v>2.4685223689034939E-4</v>
      </c>
      <c r="E48" s="383">
        <v>8.9640846982095375E-4</v>
      </c>
      <c r="F48" s="383">
        <v>2.3992705687025023E-4</v>
      </c>
      <c r="G48" s="383">
        <v>1.3631670984843414E-4</v>
      </c>
      <c r="H48" s="383">
        <v>0</v>
      </c>
      <c r="I48" s="383">
        <v>3.1452440133434637E-3</v>
      </c>
      <c r="J48" s="383">
        <v>1.7318616155972329E-4</v>
      </c>
      <c r="K48" s="383">
        <v>2.4957321469223004E-4</v>
      </c>
      <c r="L48" s="383">
        <v>1.1545241164252E-4</v>
      </c>
      <c r="M48" s="383">
        <v>0</v>
      </c>
      <c r="N48" s="383">
        <v>2.5077606414795266E-4</v>
      </c>
      <c r="O48" s="383">
        <v>1.5767004157689815E-4</v>
      </c>
      <c r="P48" s="383">
        <v>3.1908335340575438E-4</v>
      </c>
      <c r="Q48" s="383">
        <v>4.2710518201099032E-4</v>
      </c>
      <c r="R48" s="383">
        <v>1.9934049317220706E-4</v>
      </c>
      <c r="S48" s="383">
        <v>1.4363478410718848E-4</v>
      </c>
      <c r="T48" s="383">
        <v>1.3849957754192817E-4</v>
      </c>
      <c r="U48" s="383">
        <v>4.061056756240943E-4</v>
      </c>
      <c r="V48" s="383">
        <v>3.344819062956314E-4</v>
      </c>
      <c r="W48" s="383">
        <v>8.3242566225522965E-6</v>
      </c>
      <c r="X48" s="383">
        <v>2.1906375790412545E-4</v>
      </c>
      <c r="Y48" s="383">
        <v>8.7291082135918199E-5</v>
      </c>
      <c r="Z48" s="383">
        <v>1.5491503984635917E-4</v>
      </c>
      <c r="AA48" s="383">
        <v>2.1367738347094793E-4</v>
      </c>
      <c r="AB48" s="383">
        <v>1.7991200791876401E-4</v>
      </c>
      <c r="AC48" s="383">
        <v>3.9244522080185824E-5</v>
      </c>
      <c r="AD48" s="383">
        <v>2.6688457596268786E-4</v>
      </c>
      <c r="AE48" s="383">
        <v>4.0226991330732031E-4</v>
      </c>
      <c r="AF48" s="383">
        <v>3.0238190237221992E-4</v>
      </c>
      <c r="AG48" s="383">
        <v>1.1912773993380706E-4</v>
      </c>
      <c r="AH48" s="383">
        <v>9.6314017381301052E-3</v>
      </c>
      <c r="AI48" s="383">
        <v>5.2466583015571111E-4</v>
      </c>
      <c r="AJ48" s="383">
        <v>2.3307788433735398E-3</v>
      </c>
      <c r="AK48" s="383">
        <v>8.6812803634541433E-4</v>
      </c>
      <c r="AL48" s="383">
        <v>1.5332090519209554E-4</v>
      </c>
      <c r="AM48" s="383">
        <v>1.2014102199858842E-4</v>
      </c>
      <c r="AN48" s="383">
        <v>9.2186907999314673E-4</v>
      </c>
      <c r="AO48" s="383">
        <v>7.4394896032046716E-5</v>
      </c>
      <c r="AP48" s="383">
        <v>5.7003600188129655E-4</v>
      </c>
      <c r="AQ48" s="383">
        <v>1.9366900559393107E-4</v>
      </c>
      <c r="AR48" s="383">
        <v>6.5528675596369468E-4</v>
      </c>
      <c r="AS48" s="383">
        <v>5.3777314247334797E-4</v>
      </c>
      <c r="AT48" s="383">
        <v>1.0666968081907762</v>
      </c>
      <c r="AU48" s="383">
        <v>1.5365590334011728E-2</v>
      </c>
      <c r="AV48" s="383">
        <v>7.0039998102317058E-3</v>
      </c>
      <c r="AW48" s="383">
        <v>1.0256636479481756E-3</v>
      </c>
      <c r="AX48" s="383">
        <v>1.0921227441205723E-3</v>
      </c>
      <c r="AY48" s="383">
        <v>7.5434093333497793E-3</v>
      </c>
      <c r="AZ48" s="383">
        <v>1.1262517371787869E-2</v>
      </c>
      <c r="BA48" s="383">
        <v>1.2460612227709177E-3</v>
      </c>
      <c r="BB48" s="383">
        <v>3.6285066690952604E-4</v>
      </c>
      <c r="BC48" s="383">
        <v>1.3921781306828406E-3</v>
      </c>
      <c r="BD48" s="383">
        <v>3.697996061336529E-4</v>
      </c>
      <c r="BE48" s="383">
        <v>0</v>
      </c>
      <c r="BF48" s="383">
        <v>2.1515940225375458E-3</v>
      </c>
      <c r="BG48" s="383">
        <v>6.0361631842197616E-3</v>
      </c>
      <c r="BH48" s="383">
        <v>1.0859029236222241E-2</v>
      </c>
      <c r="BI48" s="383">
        <v>2.0125889539509547E-3</v>
      </c>
      <c r="BJ48" s="383">
        <v>6.287455675166462E-4</v>
      </c>
      <c r="BK48" s="383">
        <v>3.704606326886844E-4</v>
      </c>
      <c r="BL48" s="383">
        <v>4.8513333500844547E-3</v>
      </c>
      <c r="BM48" s="383">
        <v>5.8890265078164437E-4</v>
      </c>
      <c r="BN48" s="383">
        <v>2.3710015155414929E-3</v>
      </c>
      <c r="BO48" s="383">
        <v>3.0581514760516567E-3</v>
      </c>
      <c r="BP48" s="383">
        <v>4.8259341056337894E-4</v>
      </c>
      <c r="BQ48" s="383">
        <v>1.2640961708438258E-4</v>
      </c>
      <c r="BR48" s="383">
        <v>5.3574461575041478E-3</v>
      </c>
      <c r="BS48" s="383">
        <v>3.7563860989005748E-4</v>
      </c>
      <c r="BT48" s="383">
        <v>1.8822059456624312E-4</v>
      </c>
      <c r="BU48" s="383">
        <v>1.1572023817270017E-4</v>
      </c>
      <c r="BV48" s="383">
        <v>9.6937963742953413E-5</v>
      </c>
      <c r="BW48" s="383">
        <v>6.7075120876874717E-5</v>
      </c>
      <c r="BX48" s="383">
        <v>1.4249937230580539E-5</v>
      </c>
      <c r="BY48" s="383">
        <v>2.7568682586573547E-4</v>
      </c>
      <c r="BZ48" s="383">
        <v>4.0888420047409282E-4</v>
      </c>
      <c r="CA48" s="383">
        <v>2.7408923895028015E-3</v>
      </c>
      <c r="CB48" s="383">
        <v>2.6747041921667078E-4</v>
      </c>
      <c r="CC48" s="383">
        <v>5.1213890140926449E-4</v>
      </c>
      <c r="CD48" s="383">
        <v>1.7551253314568378E-4</v>
      </c>
      <c r="CE48" s="383">
        <v>2.2669338459744943E-4</v>
      </c>
      <c r="CF48" s="383">
        <v>3.3023786110708678E-4</v>
      </c>
      <c r="CG48" s="383">
        <v>1.2468258557380224E-4</v>
      </c>
      <c r="CH48" s="383">
        <v>2.4814910008416554E-4</v>
      </c>
      <c r="CI48" s="383">
        <v>2.3173179152700954E-4</v>
      </c>
      <c r="CJ48" s="383">
        <v>2.9100755444390949E-4</v>
      </c>
      <c r="CK48" s="383">
        <v>1.6057135446828226E-4</v>
      </c>
      <c r="CL48" s="383">
        <v>1.5722458223697784E-4</v>
      </c>
      <c r="CM48" s="383">
        <v>4.0411889443606067E-4</v>
      </c>
      <c r="CN48" s="383">
        <v>1.5918983638074186E-4</v>
      </c>
      <c r="CO48" s="383">
        <v>3.241705180423031E-4</v>
      </c>
      <c r="CP48" s="383">
        <v>1.29225352449626E-4</v>
      </c>
      <c r="CQ48" s="383">
        <v>2.932680824155831E-4</v>
      </c>
      <c r="CR48" s="383">
        <v>1.969402908798045E-4</v>
      </c>
      <c r="CS48" s="383">
        <v>1.3060197590198695E-4</v>
      </c>
      <c r="CT48" s="383">
        <v>1.8914786110201838E-4</v>
      </c>
      <c r="CU48" s="383">
        <v>1.7248858645016068E-3</v>
      </c>
      <c r="CV48" s="383">
        <v>1.5988124775008906E-4</v>
      </c>
      <c r="CW48" s="383">
        <v>1.5347788735055035E-2</v>
      </c>
      <c r="CX48" s="383">
        <v>1.6220446952639974E-4</v>
      </c>
      <c r="CY48" s="383">
        <v>4.1525152431491825E-4</v>
      </c>
      <c r="CZ48" s="383">
        <v>1.5926158216753538E-4</v>
      </c>
      <c r="DA48" s="383">
        <v>2.5561753001718029E-4</v>
      </c>
      <c r="DB48" s="383">
        <v>2.4773250063977163E-4</v>
      </c>
      <c r="DC48" s="383">
        <v>9.7336005190455926E-5</v>
      </c>
      <c r="DD48" s="383">
        <v>2.5480685131251516E-4</v>
      </c>
      <c r="DE48" s="383">
        <v>1.5480230635665651E-4</v>
      </c>
      <c r="DF48" s="384">
        <v>1.5258732160436682E-4</v>
      </c>
      <c r="DG48" s="481">
        <v>1.2069897853492528</v>
      </c>
      <c r="DH48" s="481">
        <v>0.90602969129599131</v>
      </c>
    </row>
    <row r="49" spans="1:112" s="381" customFormat="1">
      <c r="A49" s="300" t="s">
        <v>303</v>
      </c>
      <c r="B49" s="301" t="s">
        <v>540</v>
      </c>
      <c r="C49" s="385">
        <v>1.1924561275477408E-3</v>
      </c>
      <c r="D49" s="386">
        <v>4.6808290427509402E-4</v>
      </c>
      <c r="E49" s="386">
        <v>1.7452706999437774E-3</v>
      </c>
      <c r="F49" s="386">
        <v>6.9035200785559181E-4</v>
      </c>
      <c r="G49" s="386">
        <v>2.0599271974712388E-4</v>
      </c>
      <c r="H49" s="386">
        <v>0</v>
      </c>
      <c r="I49" s="386">
        <v>2.549419742725162E-3</v>
      </c>
      <c r="J49" s="386">
        <v>3.2357496479680796E-4</v>
      </c>
      <c r="K49" s="386">
        <v>4.5190345328986975E-4</v>
      </c>
      <c r="L49" s="386">
        <v>2.2225194228042653E-4</v>
      </c>
      <c r="M49" s="386">
        <v>0</v>
      </c>
      <c r="N49" s="386">
        <v>4.6735823085762243E-4</v>
      </c>
      <c r="O49" s="386">
        <v>2.865068250257515E-4</v>
      </c>
      <c r="P49" s="386">
        <v>8.2217035862023561E-4</v>
      </c>
      <c r="Q49" s="386">
        <v>5.1202482108367753E-4</v>
      </c>
      <c r="R49" s="386">
        <v>3.620551750612942E-4</v>
      </c>
      <c r="S49" s="386">
        <v>2.7364421138973463E-4</v>
      </c>
      <c r="T49" s="386">
        <v>2.7889336490709765E-4</v>
      </c>
      <c r="U49" s="386">
        <v>7.9391173276291058E-4</v>
      </c>
      <c r="V49" s="386">
        <v>5.7613573207175399E-4</v>
      </c>
      <c r="W49" s="386">
        <v>1.5237524284868771E-5</v>
      </c>
      <c r="X49" s="386">
        <v>3.9895707117165486E-4</v>
      </c>
      <c r="Y49" s="386">
        <v>1.4334388345852019E-4</v>
      </c>
      <c r="Z49" s="386">
        <v>2.7960414146614845E-4</v>
      </c>
      <c r="AA49" s="386">
        <v>3.3158444925376402E-4</v>
      </c>
      <c r="AB49" s="386">
        <v>1.9194028147847495E-4</v>
      </c>
      <c r="AC49" s="386">
        <v>7.7413680556180989E-5</v>
      </c>
      <c r="AD49" s="386">
        <v>4.2133302630060061E-4</v>
      </c>
      <c r="AE49" s="386">
        <v>2.4723205624995036E-3</v>
      </c>
      <c r="AF49" s="386">
        <v>5.9254805352653231E-4</v>
      </c>
      <c r="AG49" s="386">
        <v>2.9178136009268263E-4</v>
      </c>
      <c r="AH49" s="386">
        <v>8.210212337506045E-4</v>
      </c>
      <c r="AI49" s="386">
        <v>1.039515483032842E-3</v>
      </c>
      <c r="AJ49" s="386">
        <v>3.1969349264196079E-3</v>
      </c>
      <c r="AK49" s="386">
        <v>1.9110320588165814E-3</v>
      </c>
      <c r="AL49" s="386">
        <v>2.8083460616050898E-4</v>
      </c>
      <c r="AM49" s="386">
        <v>2.1349318630152419E-4</v>
      </c>
      <c r="AN49" s="386">
        <v>1.3831128986368938E-3</v>
      </c>
      <c r="AO49" s="386">
        <v>3.7761316534388155E-4</v>
      </c>
      <c r="AP49" s="386">
        <v>5.7510028140606516E-4</v>
      </c>
      <c r="AQ49" s="386">
        <v>4.5190248687275274E-4</v>
      </c>
      <c r="AR49" s="386">
        <v>5.5182613257521518E-4</v>
      </c>
      <c r="AS49" s="386">
        <v>7.6624348060308099E-4</v>
      </c>
      <c r="AT49" s="386">
        <v>3.7103950894869079E-3</v>
      </c>
      <c r="AU49" s="386">
        <v>1.0900900195148828</v>
      </c>
      <c r="AV49" s="386">
        <v>1.3369649836471708E-3</v>
      </c>
      <c r="AW49" s="386">
        <v>2.2575989584427449E-3</v>
      </c>
      <c r="AX49" s="386">
        <v>1.3928486409031365E-3</v>
      </c>
      <c r="AY49" s="386">
        <v>2.2488309985420406E-3</v>
      </c>
      <c r="AZ49" s="386">
        <v>1.1387907294732682E-3</v>
      </c>
      <c r="BA49" s="386">
        <v>1.1009801136758061E-3</v>
      </c>
      <c r="BB49" s="386">
        <v>5.1889673525470719E-4</v>
      </c>
      <c r="BC49" s="386">
        <v>8.7191912919897571E-4</v>
      </c>
      <c r="BD49" s="386">
        <v>6.4620181087206936E-4</v>
      </c>
      <c r="BE49" s="386">
        <v>0</v>
      </c>
      <c r="BF49" s="386">
        <v>6.0326705487138174E-4</v>
      </c>
      <c r="BG49" s="386">
        <v>1.0045558684270372E-3</v>
      </c>
      <c r="BH49" s="386">
        <v>2.4401272297181415E-3</v>
      </c>
      <c r="BI49" s="386">
        <v>6.5937822238018053E-4</v>
      </c>
      <c r="BJ49" s="386">
        <v>6.464438060532978E-4</v>
      </c>
      <c r="BK49" s="386">
        <v>7.143817779274495E-4</v>
      </c>
      <c r="BL49" s="386">
        <v>3.9209754805646842E-4</v>
      </c>
      <c r="BM49" s="386">
        <v>5.5435444675951974E-4</v>
      </c>
      <c r="BN49" s="386">
        <v>5.8436951478653518E-4</v>
      </c>
      <c r="BO49" s="386">
        <v>4.6745690486722292E-4</v>
      </c>
      <c r="BP49" s="386">
        <v>9.1570679733531124E-4</v>
      </c>
      <c r="BQ49" s="386">
        <v>2.1507784541028059E-4</v>
      </c>
      <c r="BR49" s="386">
        <v>1.0592510819882289E-3</v>
      </c>
      <c r="BS49" s="386">
        <v>6.5229961343967705E-4</v>
      </c>
      <c r="BT49" s="386">
        <v>3.2501378791805255E-4</v>
      </c>
      <c r="BU49" s="386">
        <v>2.0250233326721064E-4</v>
      </c>
      <c r="BV49" s="386">
        <v>1.5752211842279872E-4</v>
      </c>
      <c r="BW49" s="386">
        <v>1.1317640771104823E-4</v>
      </c>
      <c r="BX49" s="386">
        <v>2.162056255412125E-5</v>
      </c>
      <c r="BY49" s="386">
        <v>1.9521825447516204E-4</v>
      </c>
      <c r="BZ49" s="386">
        <v>7.8816626771988812E-4</v>
      </c>
      <c r="CA49" s="386">
        <v>5.253096695712247E-3</v>
      </c>
      <c r="CB49" s="386">
        <v>2.5676571701662896E-4</v>
      </c>
      <c r="CC49" s="386">
        <v>7.9206024451435487E-4</v>
      </c>
      <c r="CD49" s="386">
        <v>3.186700120655743E-4</v>
      </c>
      <c r="CE49" s="386">
        <v>4.3058975630861474E-4</v>
      </c>
      <c r="CF49" s="386">
        <v>4.370837383172976E-4</v>
      </c>
      <c r="CG49" s="386">
        <v>2.202232669286372E-4</v>
      </c>
      <c r="CH49" s="386">
        <v>4.1607966425670322E-4</v>
      </c>
      <c r="CI49" s="386">
        <v>4.130488363946854E-4</v>
      </c>
      <c r="CJ49" s="386">
        <v>5.564176704924951E-4</v>
      </c>
      <c r="CK49" s="386">
        <v>2.7546250225804963E-4</v>
      </c>
      <c r="CL49" s="386">
        <v>2.5681985138003335E-4</v>
      </c>
      <c r="CM49" s="386">
        <v>4.9544489908420004E-4</v>
      </c>
      <c r="CN49" s="386">
        <v>2.3597503307428103E-4</v>
      </c>
      <c r="CO49" s="386">
        <v>5.2326575771381853E-4</v>
      </c>
      <c r="CP49" s="386">
        <v>1.7567126771299667E-4</v>
      </c>
      <c r="CQ49" s="386">
        <v>4.6742543965161881E-4</v>
      </c>
      <c r="CR49" s="386">
        <v>3.2289462054729779E-4</v>
      </c>
      <c r="CS49" s="386">
        <v>1.7439690937573205E-4</v>
      </c>
      <c r="CT49" s="386">
        <v>3.3626163504113727E-4</v>
      </c>
      <c r="CU49" s="386">
        <v>3.4436617877399238E-3</v>
      </c>
      <c r="CV49" s="386">
        <v>2.8835636034512811E-4</v>
      </c>
      <c r="CW49" s="386">
        <v>3.0195659379817979E-2</v>
      </c>
      <c r="CX49" s="386">
        <v>1.8891822698651015E-4</v>
      </c>
      <c r="CY49" s="386">
        <v>6.6680783386583267E-4</v>
      </c>
      <c r="CZ49" s="386">
        <v>2.1929746079662462E-4</v>
      </c>
      <c r="DA49" s="386">
        <v>3.7011939015262112E-4</v>
      </c>
      <c r="DB49" s="386">
        <v>4.1645538203095785E-4</v>
      </c>
      <c r="DC49" s="386">
        <v>1.4960043992985093E-4</v>
      </c>
      <c r="DD49" s="386">
        <v>3.3763454059468269E-4</v>
      </c>
      <c r="DE49" s="386">
        <v>2.4547174179243356E-4</v>
      </c>
      <c r="DF49" s="387">
        <v>2.3162783170087132E-4</v>
      </c>
      <c r="DG49" s="482">
        <v>1.1961433970303195</v>
      </c>
      <c r="DH49" s="482">
        <v>0.89788782466251682</v>
      </c>
    </row>
    <row r="50" spans="1:112" s="381" customFormat="1">
      <c r="A50" s="304" t="s">
        <v>304</v>
      </c>
      <c r="B50" s="305" t="s">
        <v>541</v>
      </c>
      <c r="C50" s="388">
        <v>1.022855564345966E-4</v>
      </c>
      <c r="D50" s="389">
        <v>5.3447294606114716E-5</v>
      </c>
      <c r="E50" s="389">
        <v>1.548657650349685E-4</v>
      </c>
      <c r="F50" s="389">
        <v>6.5170179153723948E-5</v>
      </c>
      <c r="G50" s="389">
        <v>2.3500380520511461E-5</v>
      </c>
      <c r="H50" s="389">
        <v>0</v>
      </c>
      <c r="I50" s="389">
        <v>1.932667802665425E-4</v>
      </c>
      <c r="J50" s="389">
        <v>3.8263205321979534E-5</v>
      </c>
      <c r="K50" s="389">
        <v>4.0166212750939473E-5</v>
      </c>
      <c r="L50" s="389">
        <v>2.3550847798316562E-5</v>
      </c>
      <c r="M50" s="389">
        <v>0</v>
      </c>
      <c r="N50" s="389">
        <v>4.8853455788229527E-5</v>
      </c>
      <c r="O50" s="389">
        <v>3.8410806813564451E-5</v>
      </c>
      <c r="P50" s="389">
        <v>5.9596324581968186E-5</v>
      </c>
      <c r="Q50" s="389">
        <v>3.2724983725793018E-5</v>
      </c>
      <c r="R50" s="389">
        <v>3.8599599306907114E-5</v>
      </c>
      <c r="S50" s="389">
        <v>3.2840150340779896E-5</v>
      </c>
      <c r="T50" s="389">
        <v>3.2700418643308478E-5</v>
      </c>
      <c r="U50" s="389">
        <v>6.3087492515273357E-5</v>
      </c>
      <c r="V50" s="389">
        <v>4.9669308489184767E-5</v>
      </c>
      <c r="W50" s="389">
        <v>2.4897065169588654E-6</v>
      </c>
      <c r="X50" s="389">
        <v>3.5509839416007618E-5</v>
      </c>
      <c r="Y50" s="389">
        <v>1.9432966678728499E-5</v>
      </c>
      <c r="Z50" s="389">
        <v>2.8522615539369742E-5</v>
      </c>
      <c r="AA50" s="389">
        <v>3.2363812210079969E-5</v>
      </c>
      <c r="AB50" s="389">
        <v>2.3190785342985606E-5</v>
      </c>
      <c r="AC50" s="389">
        <v>7.5379435102735967E-6</v>
      </c>
      <c r="AD50" s="389">
        <v>3.9546715210631554E-5</v>
      </c>
      <c r="AE50" s="389">
        <v>3.1183504875978795E-5</v>
      </c>
      <c r="AF50" s="389">
        <v>5.0049795850722998E-5</v>
      </c>
      <c r="AG50" s="389">
        <v>4.4359074649709286E-5</v>
      </c>
      <c r="AH50" s="389">
        <v>6.1084784473713501E-5</v>
      </c>
      <c r="AI50" s="389">
        <v>6.5372386480326485E-5</v>
      </c>
      <c r="AJ50" s="389">
        <v>4.9040335236647115E-5</v>
      </c>
      <c r="AK50" s="389">
        <v>6.6829837209165133E-5</v>
      </c>
      <c r="AL50" s="389">
        <v>2.5041253746271932E-5</v>
      </c>
      <c r="AM50" s="389">
        <v>2.0179131575097457E-5</v>
      </c>
      <c r="AN50" s="389">
        <v>4.2853056566621942E-5</v>
      </c>
      <c r="AO50" s="389">
        <v>1.9020123367405658E-5</v>
      </c>
      <c r="AP50" s="389">
        <v>4.3040457519384081E-5</v>
      </c>
      <c r="AQ50" s="389">
        <v>3.1474900599304358E-5</v>
      </c>
      <c r="AR50" s="389">
        <v>4.3639571558696097E-5</v>
      </c>
      <c r="AS50" s="389">
        <v>3.4166191494538445E-5</v>
      </c>
      <c r="AT50" s="389">
        <v>3.4118702372465273E-4</v>
      </c>
      <c r="AU50" s="389">
        <v>7.5869231563034407E-4</v>
      </c>
      <c r="AV50" s="389">
        <v>1.0149068232013043</v>
      </c>
      <c r="AW50" s="389">
        <v>5.1030397976945464E-5</v>
      </c>
      <c r="AX50" s="389">
        <v>4.1861760795300386E-5</v>
      </c>
      <c r="AY50" s="389">
        <v>2.3207834446365127E-4</v>
      </c>
      <c r="AZ50" s="389">
        <v>3.3373277038691996E-5</v>
      </c>
      <c r="BA50" s="389">
        <v>1.6908519332547366E-4</v>
      </c>
      <c r="BB50" s="389">
        <v>2.8746734480550336E-5</v>
      </c>
      <c r="BC50" s="389">
        <v>4.5174252778374273E-5</v>
      </c>
      <c r="BD50" s="389">
        <v>2.3855383829494194E-5</v>
      </c>
      <c r="BE50" s="389">
        <v>0</v>
      </c>
      <c r="BF50" s="389">
        <v>6.87909022969939E-5</v>
      </c>
      <c r="BG50" s="389">
        <v>9.6970579437455389E-5</v>
      </c>
      <c r="BH50" s="389">
        <v>2.1552286354000242E-4</v>
      </c>
      <c r="BI50" s="389">
        <v>1.4502361141253769E-4</v>
      </c>
      <c r="BJ50" s="389">
        <v>8.9735565351610003E-5</v>
      </c>
      <c r="BK50" s="389">
        <v>7.945174530103307E-5</v>
      </c>
      <c r="BL50" s="389">
        <v>1.0420005832324276E-4</v>
      </c>
      <c r="BM50" s="389">
        <v>4.6719182019256402E-5</v>
      </c>
      <c r="BN50" s="389">
        <v>7.1777975424840957E-5</v>
      </c>
      <c r="BO50" s="389">
        <v>5.7110333848982131E-5</v>
      </c>
      <c r="BP50" s="389">
        <v>7.2064427538838771E-5</v>
      </c>
      <c r="BQ50" s="389">
        <v>2.0333168066953732E-5</v>
      </c>
      <c r="BR50" s="389">
        <v>9.0531192278585419E-5</v>
      </c>
      <c r="BS50" s="389">
        <v>7.0801828234826495E-5</v>
      </c>
      <c r="BT50" s="389">
        <v>1.50815416538743E-4</v>
      </c>
      <c r="BU50" s="389">
        <v>3.8795246775748609E-5</v>
      </c>
      <c r="BV50" s="389">
        <v>2.306993715560563E-5</v>
      </c>
      <c r="BW50" s="389">
        <v>1.5995176963642452E-5</v>
      </c>
      <c r="BX50" s="389">
        <v>3.1243118658426221E-6</v>
      </c>
      <c r="BY50" s="389">
        <v>3.4112046986943905E-5</v>
      </c>
      <c r="BZ50" s="389">
        <v>6.8893386128022438E-5</v>
      </c>
      <c r="CA50" s="389">
        <v>4.5534446396580181E-4</v>
      </c>
      <c r="CB50" s="389">
        <v>5.3719166412033505E-5</v>
      </c>
      <c r="CC50" s="389">
        <v>8.8481764114915922E-5</v>
      </c>
      <c r="CD50" s="389">
        <v>1.2657086134528083E-4</v>
      </c>
      <c r="CE50" s="389">
        <v>7.2404062380965201E-5</v>
      </c>
      <c r="CF50" s="389">
        <v>4.9375797452784492E-5</v>
      </c>
      <c r="CG50" s="389">
        <v>3.8996825706659104E-5</v>
      </c>
      <c r="CH50" s="389">
        <v>5.8640852653268013E-5</v>
      </c>
      <c r="CI50" s="389">
        <v>8.6039554052875581E-5</v>
      </c>
      <c r="CJ50" s="389">
        <v>5.2202968122419985E-5</v>
      </c>
      <c r="CK50" s="389">
        <v>6.1909528375937939E-5</v>
      </c>
      <c r="CL50" s="389">
        <v>2.5803309315363846E-4</v>
      </c>
      <c r="CM50" s="389">
        <v>5.7038026905561567E-4</v>
      </c>
      <c r="CN50" s="389">
        <v>3.0958751574953359E-5</v>
      </c>
      <c r="CO50" s="389">
        <v>8.0800229826062382E-5</v>
      </c>
      <c r="CP50" s="389">
        <v>2.4830123196226453E-3</v>
      </c>
      <c r="CQ50" s="389">
        <v>1.3622207861870837E-3</v>
      </c>
      <c r="CR50" s="389">
        <v>5.6885772040157192E-4</v>
      </c>
      <c r="CS50" s="389">
        <v>3.7639671841316233E-4</v>
      </c>
      <c r="CT50" s="389">
        <v>5.6048473994431171E-5</v>
      </c>
      <c r="CU50" s="389">
        <v>7.9258079134239372E-4</v>
      </c>
      <c r="CV50" s="389">
        <v>7.6026052937655216E-5</v>
      </c>
      <c r="CW50" s="389">
        <v>2.2004435219359431E-3</v>
      </c>
      <c r="CX50" s="389">
        <v>6.1181867016207604E-5</v>
      </c>
      <c r="CY50" s="389">
        <v>8.5566584972150553E-5</v>
      </c>
      <c r="CZ50" s="389">
        <v>3.361010251788866E-5</v>
      </c>
      <c r="DA50" s="389">
        <v>5.2852119748195871E-5</v>
      </c>
      <c r="DB50" s="389">
        <v>6.0204875634580412E-4</v>
      </c>
      <c r="DC50" s="389">
        <v>1.4865236903789437E-3</v>
      </c>
      <c r="DD50" s="389">
        <v>1.0603275511517033E-4</v>
      </c>
      <c r="DE50" s="389">
        <v>3.665181967909405E-3</v>
      </c>
      <c r="DF50" s="390">
        <v>8.5726113993005951E-5</v>
      </c>
      <c r="DG50" s="483">
        <v>1.0362808429235839</v>
      </c>
      <c r="DH50" s="483">
        <v>0.77788662638791539</v>
      </c>
    </row>
    <row r="51" spans="1:112" s="381" customFormat="1">
      <c r="A51" s="298" t="s">
        <v>305</v>
      </c>
      <c r="B51" s="299" t="s">
        <v>542</v>
      </c>
      <c r="C51" s="382">
        <v>1.1739078132161587E-6</v>
      </c>
      <c r="D51" s="383">
        <v>4.6861187777124662E-7</v>
      </c>
      <c r="E51" s="383">
        <v>1.7253735314804767E-6</v>
      </c>
      <c r="F51" s="383">
        <v>4.7692164269350546E-7</v>
      </c>
      <c r="G51" s="383">
        <v>2.1753915484255622E-7</v>
      </c>
      <c r="H51" s="383">
        <v>0</v>
      </c>
      <c r="I51" s="383">
        <v>2.133851216823663E-6</v>
      </c>
      <c r="J51" s="383">
        <v>3.1573598913606123E-7</v>
      </c>
      <c r="K51" s="383">
        <v>4.241992842917534E-7</v>
      </c>
      <c r="L51" s="383">
        <v>2.2052808102345885E-7</v>
      </c>
      <c r="M51" s="383">
        <v>0</v>
      </c>
      <c r="N51" s="383">
        <v>4.7473296273284471E-7</v>
      </c>
      <c r="O51" s="383">
        <v>3.2347561382542567E-7</v>
      </c>
      <c r="P51" s="383">
        <v>5.8697023463695339E-7</v>
      </c>
      <c r="Q51" s="383">
        <v>2.7537642837761489E-7</v>
      </c>
      <c r="R51" s="383">
        <v>3.576231608718143E-7</v>
      </c>
      <c r="S51" s="383">
        <v>2.5829209238760898E-7</v>
      </c>
      <c r="T51" s="383">
        <v>2.7082950253601329E-7</v>
      </c>
      <c r="U51" s="383">
        <v>7.8304288576337234E-7</v>
      </c>
      <c r="V51" s="383">
        <v>5.5061919124407352E-7</v>
      </c>
      <c r="W51" s="383">
        <v>1.5842269567462705E-8</v>
      </c>
      <c r="X51" s="383">
        <v>4.0322291855336501E-7</v>
      </c>
      <c r="Y51" s="383">
        <v>1.4877228127981799E-7</v>
      </c>
      <c r="Z51" s="383">
        <v>2.7702785008230854E-7</v>
      </c>
      <c r="AA51" s="383">
        <v>3.0669711445360655E-7</v>
      </c>
      <c r="AB51" s="383">
        <v>1.8120238779843759E-7</v>
      </c>
      <c r="AC51" s="383">
        <v>7.8187382524950846E-8</v>
      </c>
      <c r="AD51" s="383">
        <v>4.0762752959675635E-7</v>
      </c>
      <c r="AE51" s="383">
        <v>3.0456746169449542E-7</v>
      </c>
      <c r="AF51" s="383">
        <v>5.6860915836927399E-7</v>
      </c>
      <c r="AG51" s="383">
        <v>2.2241868679401186E-7</v>
      </c>
      <c r="AH51" s="383">
        <v>6.6741828531005123E-7</v>
      </c>
      <c r="AI51" s="383">
        <v>7.0950429308411138E-7</v>
      </c>
      <c r="AJ51" s="383">
        <v>4.9828974352901624E-7</v>
      </c>
      <c r="AK51" s="383">
        <v>7.2606099016233976E-7</v>
      </c>
      <c r="AL51" s="383">
        <v>2.7320654170085178E-7</v>
      </c>
      <c r="AM51" s="383">
        <v>2.1210398459297203E-7</v>
      </c>
      <c r="AN51" s="383">
        <v>4.8143282411165241E-7</v>
      </c>
      <c r="AO51" s="383">
        <v>1.3776715293159316E-7</v>
      </c>
      <c r="AP51" s="383">
        <v>4.7820734482519876E-7</v>
      </c>
      <c r="AQ51" s="383">
        <v>3.2881241704542672E-7</v>
      </c>
      <c r="AR51" s="383">
        <v>4.1759292897717189E-7</v>
      </c>
      <c r="AS51" s="383">
        <v>1.1132545480604734E-6</v>
      </c>
      <c r="AT51" s="383">
        <v>4.0071586499450403E-6</v>
      </c>
      <c r="AU51" s="383">
        <v>6.5311347384227978E-6</v>
      </c>
      <c r="AV51" s="383">
        <v>1.9857551074706E-4</v>
      </c>
      <c r="AW51" s="383">
        <v>1.0002684365174765</v>
      </c>
      <c r="AX51" s="383">
        <v>8.8112057750275739E-5</v>
      </c>
      <c r="AY51" s="383">
        <v>1.153612957946804E-4</v>
      </c>
      <c r="AZ51" s="383">
        <v>3.1120964684427346E-4</v>
      </c>
      <c r="BA51" s="383">
        <v>5.756843598985512E-4</v>
      </c>
      <c r="BB51" s="383">
        <v>2.8475911123128112E-4</v>
      </c>
      <c r="BC51" s="383">
        <v>3.8452426351993192E-4</v>
      </c>
      <c r="BD51" s="383">
        <v>5.4597928478066599E-4</v>
      </c>
      <c r="BE51" s="383">
        <v>0</v>
      </c>
      <c r="BF51" s="383">
        <v>1.0778756674459976E-5</v>
      </c>
      <c r="BG51" s="383">
        <v>3.5366172480461757E-5</v>
      </c>
      <c r="BH51" s="383">
        <v>1.6233243086338378E-6</v>
      </c>
      <c r="BI51" s="383">
        <v>1.3986503027304236E-5</v>
      </c>
      <c r="BJ51" s="383">
        <v>2.5391502493700493E-5</v>
      </c>
      <c r="BK51" s="383">
        <v>7.2409070973462739E-7</v>
      </c>
      <c r="BL51" s="383">
        <v>1.1255240163194967E-6</v>
      </c>
      <c r="BM51" s="383">
        <v>7.0330685493703791E-7</v>
      </c>
      <c r="BN51" s="383">
        <v>8.6879222492281022E-7</v>
      </c>
      <c r="BO51" s="383">
        <v>1.0567885737251133E-6</v>
      </c>
      <c r="BP51" s="383">
        <v>9.1639224108146587E-7</v>
      </c>
      <c r="BQ51" s="383">
        <v>2.0459254691092849E-7</v>
      </c>
      <c r="BR51" s="383">
        <v>8.8392288849494659E-7</v>
      </c>
      <c r="BS51" s="383">
        <v>6.64070897301741E-7</v>
      </c>
      <c r="BT51" s="383">
        <v>3.8164878022829322E-7</v>
      </c>
      <c r="BU51" s="383">
        <v>2.3835222418455983E-7</v>
      </c>
      <c r="BV51" s="383">
        <v>2.0055448530909272E-7</v>
      </c>
      <c r="BW51" s="383">
        <v>1.3605102005663082E-7</v>
      </c>
      <c r="BX51" s="383">
        <v>2.4933857586035667E-8</v>
      </c>
      <c r="BY51" s="383">
        <v>5.4108828434162454E-7</v>
      </c>
      <c r="BZ51" s="383">
        <v>7.9968683169789186E-7</v>
      </c>
      <c r="CA51" s="383">
        <v>5.2159643101665564E-6</v>
      </c>
      <c r="CB51" s="383">
        <v>2.7960143106221313E-7</v>
      </c>
      <c r="CC51" s="383">
        <v>1.3470769747499178E-6</v>
      </c>
      <c r="CD51" s="383">
        <v>3.5096333756522323E-7</v>
      </c>
      <c r="CE51" s="383">
        <v>3.4749874852522059E-7</v>
      </c>
      <c r="CF51" s="383">
        <v>3.6383797182767587E-7</v>
      </c>
      <c r="CG51" s="383">
        <v>2.1224060481218524E-7</v>
      </c>
      <c r="CH51" s="383">
        <v>4.5829056963069397E-7</v>
      </c>
      <c r="CI51" s="383">
        <v>5.6975117404124717E-7</v>
      </c>
      <c r="CJ51" s="383">
        <v>6.6193766102823446E-7</v>
      </c>
      <c r="CK51" s="383">
        <v>3.2137305744813919E-7</v>
      </c>
      <c r="CL51" s="383">
        <v>5.9399807104261861E-7</v>
      </c>
      <c r="CM51" s="383">
        <v>1.0409304956342575E-6</v>
      </c>
      <c r="CN51" s="383">
        <v>2.6108834876360894E-7</v>
      </c>
      <c r="CO51" s="383">
        <v>8.7580979562356342E-7</v>
      </c>
      <c r="CP51" s="383">
        <v>6.6819955410280522E-7</v>
      </c>
      <c r="CQ51" s="383">
        <v>7.4281899841546076E-7</v>
      </c>
      <c r="CR51" s="383">
        <v>4.5351398238808967E-7</v>
      </c>
      <c r="CS51" s="383">
        <v>2.6133094404341383E-7</v>
      </c>
      <c r="CT51" s="383">
        <v>3.7614190162508733E-7</v>
      </c>
      <c r="CU51" s="383">
        <v>3.6019065898017538E-6</v>
      </c>
      <c r="CV51" s="383">
        <v>3.9721501070666949E-7</v>
      </c>
      <c r="CW51" s="383">
        <v>2.9829595855465492E-5</v>
      </c>
      <c r="CX51" s="383">
        <v>2.7762804232666029E-7</v>
      </c>
      <c r="CY51" s="383">
        <v>6.8272704795371008E-7</v>
      </c>
      <c r="CZ51" s="383">
        <v>2.4234152963752419E-7</v>
      </c>
      <c r="DA51" s="383">
        <v>3.9477638373175362E-7</v>
      </c>
      <c r="DB51" s="383">
        <v>5.9328191158441496E-7</v>
      </c>
      <c r="DC51" s="383">
        <v>4.4516898024397986E-7</v>
      </c>
      <c r="DD51" s="383">
        <v>3.6706376877706979E-7</v>
      </c>
      <c r="DE51" s="383">
        <v>3.0317471081855666E-6</v>
      </c>
      <c r="DF51" s="384">
        <v>3.0331674285209802E-7</v>
      </c>
      <c r="DG51" s="481">
        <v>1.0029553609905155</v>
      </c>
      <c r="DH51" s="481">
        <v>0.75287077581932815</v>
      </c>
    </row>
    <row r="52" spans="1:112" s="381" customFormat="1">
      <c r="A52" s="298" t="s">
        <v>306</v>
      </c>
      <c r="B52" s="299" t="s">
        <v>543</v>
      </c>
      <c r="C52" s="382">
        <v>1.4084283709971698E-3</v>
      </c>
      <c r="D52" s="383">
        <v>5.6496360548696344E-4</v>
      </c>
      <c r="E52" s="383">
        <v>2.0687209246525338E-3</v>
      </c>
      <c r="F52" s="383">
        <v>6.4823897912858158E-4</v>
      </c>
      <c r="G52" s="383">
        <v>2.5202766603886907E-4</v>
      </c>
      <c r="H52" s="383">
        <v>0</v>
      </c>
      <c r="I52" s="383">
        <v>2.5876916941764299E-3</v>
      </c>
      <c r="J52" s="383">
        <v>4.0592747611567357E-4</v>
      </c>
      <c r="K52" s="383">
        <v>5.2794791282758237E-4</v>
      </c>
      <c r="L52" s="383">
        <v>2.6865318415858751E-4</v>
      </c>
      <c r="M52" s="383">
        <v>0</v>
      </c>
      <c r="N52" s="383">
        <v>5.8995741988367763E-4</v>
      </c>
      <c r="O52" s="383">
        <v>3.8953560130607778E-4</v>
      </c>
      <c r="P52" s="383">
        <v>7.3465700596818688E-4</v>
      </c>
      <c r="Q52" s="383">
        <v>4.060384147086852E-4</v>
      </c>
      <c r="R52" s="383">
        <v>4.439766116613913E-4</v>
      </c>
      <c r="S52" s="383">
        <v>3.3455536838538106E-4</v>
      </c>
      <c r="T52" s="383">
        <v>4.8011306449241212E-4</v>
      </c>
      <c r="U52" s="383">
        <v>9.467151792220815E-4</v>
      </c>
      <c r="V52" s="383">
        <v>6.8828705310488355E-4</v>
      </c>
      <c r="W52" s="383">
        <v>1.9750917967727371E-5</v>
      </c>
      <c r="X52" s="383">
        <v>4.8387970134098826E-4</v>
      </c>
      <c r="Y52" s="383">
        <v>2.0634254607403501E-4</v>
      </c>
      <c r="Z52" s="383">
        <v>3.4535246846034744E-4</v>
      </c>
      <c r="AA52" s="383">
        <v>4.0140706992470844E-4</v>
      </c>
      <c r="AB52" s="383">
        <v>2.4438341593890255E-4</v>
      </c>
      <c r="AC52" s="383">
        <v>9.5302691593695551E-5</v>
      </c>
      <c r="AD52" s="383">
        <v>4.9388960495787683E-4</v>
      </c>
      <c r="AE52" s="383">
        <v>3.6648918882324649E-4</v>
      </c>
      <c r="AF52" s="383">
        <v>6.9854582974511481E-4</v>
      </c>
      <c r="AG52" s="383">
        <v>3.8327668249187204E-4</v>
      </c>
      <c r="AH52" s="383">
        <v>8.0925383956997464E-4</v>
      </c>
      <c r="AI52" s="383">
        <v>8.7067716020825068E-4</v>
      </c>
      <c r="AJ52" s="383">
        <v>6.2510201757397688E-4</v>
      </c>
      <c r="AK52" s="383">
        <v>8.820970902804387E-4</v>
      </c>
      <c r="AL52" s="383">
        <v>3.3082996121541649E-4</v>
      </c>
      <c r="AM52" s="383">
        <v>2.5669162567862623E-4</v>
      </c>
      <c r="AN52" s="383">
        <v>5.7723190982038937E-4</v>
      </c>
      <c r="AO52" s="383">
        <v>1.8486686985997989E-4</v>
      </c>
      <c r="AP52" s="383">
        <v>5.8078242330587935E-4</v>
      </c>
      <c r="AQ52" s="383">
        <v>4.0126087027304559E-4</v>
      </c>
      <c r="AR52" s="383">
        <v>5.0718126611743266E-4</v>
      </c>
      <c r="AS52" s="383">
        <v>2.1372463697012889E-3</v>
      </c>
      <c r="AT52" s="383">
        <v>3.4627663959771069E-3</v>
      </c>
      <c r="AU52" s="383">
        <v>7.3488205732139917E-3</v>
      </c>
      <c r="AV52" s="383">
        <v>4.0124698501424853E-2</v>
      </c>
      <c r="AW52" s="383">
        <v>0.17459217556858603</v>
      </c>
      <c r="AX52" s="383">
        <v>1.2218498893345029</v>
      </c>
      <c r="AY52" s="383">
        <v>2.63915931429743E-2</v>
      </c>
      <c r="AZ52" s="383">
        <v>3.6083297746881585E-2</v>
      </c>
      <c r="BA52" s="383">
        <v>0.14717634396534593</v>
      </c>
      <c r="BB52" s="383">
        <v>4.1040845257803119E-2</v>
      </c>
      <c r="BC52" s="383">
        <v>0.11487749933461402</v>
      </c>
      <c r="BD52" s="383">
        <v>0.10115413046309019</v>
      </c>
      <c r="BE52" s="383">
        <v>0</v>
      </c>
      <c r="BF52" s="383">
        <v>3.438154479175155E-3</v>
      </c>
      <c r="BG52" s="383">
        <v>1.1078691846368735E-2</v>
      </c>
      <c r="BH52" s="383">
        <v>4.3532524954017528E-3</v>
      </c>
      <c r="BI52" s="383">
        <v>1.1800455344197849E-3</v>
      </c>
      <c r="BJ52" s="383">
        <v>2.5505977013512622E-3</v>
      </c>
      <c r="BK52" s="383">
        <v>8.7624371634200803E-4</v>
      </c>
      <c r="BL52" s="383">
        <v>1.0565435989300857E-3</v>
      </c>
      <c r="BM52" s="383">
        <v>7.8263636967127598E-4</v>
      </c>
      <c r="BN52" s="383">
        <v>7.890290775012822E-4</v>
      </c>
      <c r="BO52" s="383">
        <v>6.9906299714465143E-4</v>
      </c>
      <c r="BP52" s="383">
        <v>1.094463247985202E-3</v>
      </c>
      <c r="BQ52" s="383">
        <v>2.5122742406484181E-4</v>
      </c>
      <c r="BR52" s="383">
        <v>1.0941480276381928E-3</v>
      </c>
      <c r="BS52" s="383">
        <v>8.659079469611259E-4</v>
      </c>
      <c r="BT52" s="383">
        <v>4.970301933481427E-4</v>
      </c>
      <c r="BU52" s="383">
        <v>4.0927543784391007E-4</v>
      </c>
      <c r="BV52" s="383">
        <v>2.5970496380362429E-4</v>
      </c>
      <c r="BW52" s="383">
        <v>1.783231083552385E-4</v>
      </c>
      <c r="BX52" s="383">
        <v>3.5845491895185852E-5</v>
      </c>
      <c r="BY52" s="383">
        <v>3.5271151658320288E-4</v>
      </c>
      <c r="BZ52" s="383">
        <v>9.7923421045358625E-4</v>
      </c>
      <c r="CA52" s="383">
        <v>6.1937773381271948E-3</v>
      </c>
      <c r="CB52" s="383">
        <v>5.2594126272726728E-4</v>
      </c>
      <c r="CC52" s="383">
        <v>9.4728732551672696E-4</v>
      </c>
      <c r="CD52" s="383">
        <v>5.3186380153675324E-4</v>
      </c>
      <c r="CE52" s="383">
        <v>4.9771425215676185E-4</v>
      </c>
      <c r="CF52" s="383">
        <v>4.9489452261715567E-4</v>
      </c>
      <c r="CG52" s="383">
        <v>3.7809317801355699E-4</v>
      </c>
      <c r="CH52" s="383">
        <v>8.7351348560218761E-4</v>
      </c>
      <c r="CI52" s="383">
        <v>1.8763450541168373E-3</v>
      </c>
      <c r="CJ52" s="383">
        <v>1.1864337869299515E-3</v>
      </c>
      <c r="CK52" s="383">
        <v>6.5304575881269008E-4</v>
      </c>
      <c r="CL52" s="383">
        <v>3.1181217445286034E-3</v>
      </c>
      <c r="CM52" s="383">
        <v>2.0949531360390451E-3</v>
      </c>
      <c r="CN52" s="383">
        <v>3.5719223903509217E-4</v>
      </c>
      <c r="CO52" s="383">
        <v>3.0518252722275801E-3</v>
      </c>
      <c r="CP52" s="383">
        <v>3.5839018228387613E-4</v>
      </c>
      <c r="CQ52" s="383">
        <v>7.9151483196307254E-4</v>
      </c>
      <c r="CR52" s="383">
        <v>5.608947063141538E-4</v>
      </c>
      <c r="CS52" s="383">
        <v>3.6852422359501187E-4</v>
      </c>
      <c r="CT52" s="383">
        <v>5.8989606220902582E-4</v>
      </c>
      <c r="CU52" s="383">
        <v>4.0599968476420761E-3</v>
      </c>
      <c r="CV52" s="383">
        <v>1.0306258685501648E-3</v>
      </c>
      <c r="CW52" s="383">
        <v>3.5334947832184452E-2</v>
      </c>
      <c r="CX52" s="383">
        <v>3.2191896810763489E-4</v>
      </c>
      <c r="CY52" s="383">
        <v>8.9224905874442297E-4</v>
      </c>
      <c r="CZ52" s="383">
        <v>3.1063383892975649E-4</v>
      </c>
      <c r="DA52" s="383">
        <v>5.751072893334019E-4</v>
      </c>
      <c r="DB52" s="383">
        <v>6.2325553964626427E-4</v>
      </c>
      <c r="DC52" s="383">
        <v>3.2698398424434269E-4</v>
      </c>
      <c r="DD52" s="383">
        <v>5.9039373838500769E-4</v>
      </c>
      <c r="DE52" s="383">
        <v>2.5713258909846493E-2</v>
      </c>
      <c r="DF52" s="384">
        <v>4.8195015766148514E-4</v>
      </c>
      <c r="DG52" s="481">
        <v>2.0682840109205185</v>
      </c>
      <c r="DH52" s="481">
        <v>1.5525622061370763</v>
      </c>
    </row>
    <row r="53" spans="1:112" s="381" customFormat="1">
      <c r="A53" s="298" t="s">
        <v>307</v>
      </c>
      <c r="B53" s="299" t="s">
        <v>544</v>
      </c>
      <c r="C53" s="382">
        <v>3.1632039812191893E-4</v>
      </c>
      <c r="D53" s="383">
        <v>1.4306713193538062E-4</v>
      </c>
      <c r="E53" s="383">
        <v>4.6315805449774624E-4</v>
      </c>
      <c r="F53" s="383">
        <v>1.2173370311299531E-4</v>
      </c>
      <c r="G53" s="383">
        <v>7.4803389202830021E-5</v>
      </c>
      <c r="H53" s="383">
        <v>0</v>
      </c>
      <c r="I53" s="383">
        <v>6.3088325164721614E-4</v>
      </c>
      <c r="J53" s="383">
        <v>8.3242231692333247E-5</v>
      </c>
      <c r="K53" s="383">
        <v>1.0773108861699929E-4</v>
      </c>
      <c r="L53" s="383">
        <v>5.8942387953318788E-5</v>
      </c>
      <c r="M53" s="383">
        <v>0</v>
      </c>
      <c r="N53" s="383">
        <v>1.2753387262316458E-4</v>
      </c>
      <c r="O53" s="383">
        <v>7.6416965335987018E-5</v>
      </c>
      <c r="P53" s="383">
        <v>1.5411867050058666E-4</v>
      </c>
      <c r="Q53" s="383">
        <v>1.0847984725460044E-4</v>
      </c>
      <c r="R53" s="383">
        <v>1.0381581997345281E-4</v>
      </c>
      <c r="S53" s="383">
        <v>7.171580805497108E-5</v>
      </c>
      <c r="T53" s="383">
        <v>6.9539022401087508E-5</v>
      </c>
      <c r="U53" s="383">
        <v>2.0972654918873394E-4</v>
      </c>
      <c r="V53" s="383">
        <v>1.49564780271179E-4</v>
      </c>
      <c r="W53" s="383">
        <v>4.0067056763497432E-6</v>
      </c>
      <c r="X53" s="383">
        <v>1.1136596663420984E-4</v>
      </c>
      <c r="Y53" s="383">
        <v>4.5689796577664381E-5</v>
      </c>
      <c r="Z53" s="383">
        <v>8.2861106460110209E-5</v>
      </c>
      <c r="AA53" s="383">
        <v>7.6619975945810785E-5</v>
      </c>
      <c r="AB53" s="383">
        <v>4.8647535849513765E-5</v>
      </c>
      <c r="AC53" s="383">
        <v>2.1031599042454759E-5</v>
      </c>
      <c r="AD53" s="383">
        <v>1.1227942484218026E-4</v>
      </c>
      <c r="AE53" s="383">
        <v>9.1999246741404826E-5</v>
      </c>
      <c r="AF53" s="383">
        <v>1.5182432149328591E-4</v>
      </c>
      <c r="AG53" s="383">
        <v>5.3828208490355412E-5</v>
      </c>
      <c r="AH53" s="383">
        <v>2.0538905926145435E-4</v>
      </c>
      <c r="AI53" s="383">
        <v>2.0590514980190698E-4</v>
      </c>
      <c r="AJ53" s="383">
        <v>1.4636497987677858E-4</v>
      </c>
      <c r="AK53" s="383">
        <v>2.0263754467918425E-4</v>
      </c>
      <c r="AL53" s="383">
        <v>8.2839666527462723E-5</v>
      </c>
      <c r="AM53" s="383">
        <v>6.0883750903160289E-5</v>
      </c>
      <c r="AN53" s="383">
        <v>1.3729813996654855E-4</v>
      </c>
      <c r="AO53" s="383">
        <v>3.853080234523425E-5</v>
      </c>
      <c r="AP53" s="383">
        <v>1.4010136788587333E-4</v>
      </c>
      <c r="AQ53" s="383">
        <v>9.0429831210308697E-5</v>
      </c>
      <c r="AR53" s="383">
        <v>2.9524038188661619E-4</v>
      </c>
      <c r="AS53" s="383">
        <v>1.2309450141736818E-4</v>
      </c>
      <c r="AT53" s="383">
        <v>3.8750724264544514E-3</v>
      </c>
      <c r="AU53" s="383">
        <v>4.8273500614432491E-3</v>
      </c>
      <c r="AV53" s="383">
        <v>4.1709670649330366E-3</v>
      </c>
      <c r="AW53" s="383">
        <v>2.1013374025382277E-4</v>
      </c>
      <c r="AX53" s="383">
        <v>7.0748266219461311E-4</v>
      </c>
      <c r="AY53" s="383">
        <v>1.0719024149690326</v>
      </c>
      <c r="AZ53" s="383">
        <v>4.3592612212475061E-3</v>
      </c>
      <c r="BA53" s="383">
        <v>4.4451226725496628E-3</v>
      </c>
      <c r="BB53" s="383">
        <v>1.50474672423743E-3</v>
      </c>
      <c r="BC53" s="383">
        <v>2.5313131647518791E-3</v>
      </c>
      <c r="BD53" s="383">
        <v>2.0678203709213082E-3</v>
      </c>
      <c r="BE53" s="383">
        <v>0</v>
      </c>
      <c r="BF53" s="383">
        <v>7.789955985620778E-3</v>
      </c>
      <c r="BG53" s="383">
        <v>1.8849036279881184E-2</v>
      </c>
      <c r="BH53" s="383">
        <v>9.7787115058004317E-3</v>
      </c>
      <c r="BI53" s="383">
        <v>1.4779010962266044E-3</v>
      </c>
      <c r="BJ53" s="383">
        <v>1.9309958875287215E-4</v>
      </c>
      <c r="BK53" s="383">
        <v>1.870551631392441E-4</v>
      </c>
      <c r="BL53" s="383">
        <v>8.3742652716341942E-4</v>
      </c>
      <c r="BM53" s="383">
        <v>1.3078827464128467E-3</v>
      </c>
      <c r="BN53" s="383">
        <v>5.5051898522656727E-4</v>
      </c>
      <c r="BO53" s="383">
        <v>1.8617906080527513E-3</v>
      </c>
      <c r="BP53" s="383">
        <v>2.7187937183308731E-4</v>
      </c>
      <c r="BQ53" s="383">
        <v>9.3625056741456449E-5</v>
      </c>
      <c r="BR53" s="383">
        <v>2.7952631550806005E-4</v>
      </c>
      <c r="BS53" s="383">
        <v>1.755070222898427E-4</v>
      </c>
      <c r="BT53" s="383">
        <v>8.9014696953753768E-5</v>
      </c>
      <c r="BU53" s="383">
        <v>5.6529786996419978E-5</v>
      </c>
      <c r="BV53" s="383">
        <v>4.745909399053656E-5</v>
      </c>
      <c r="BW53" s="383">
        <v>4.2250506372650798E-5</v>
      </c>
      <c r="BX53" s="383">
        <v>1.4664557375202611E-5</v>
      </c>
      <c r="BY53" s="383">
        <v>1.4162252585452005E-4</v>
      </c>
      <c r="BZ53" s="383">
        <v>2.0511103669562265E-4</v>
      </c>
      <c r="CA53" s="383">
        <v>1.3968553465027152E-3</v>
      </c>
      <c r="CB53" s="383">
        <v>1.8282998701557763E-4</v>
      </c>
      <c r="CC53" s="383">
        <v>2.5957940551752068E-4</v>
      </c>
      <c r="CD53" s="383">
        <v>8.6292282706459771E-5</v>
      </c>
      <c r="CE53" s="383">
        <v>9.5720799399097832E-5</v>
      </c>
      <c r="CF53" s="383">
        <v>9.9144901624971499E-5</v>
      </c>
      <c r="CG53" s="383">
        <v>5.3128636300856938E-5</v>
      </c>
      <c r="CH53" s="383">
        <v>1.144455163229669E-4</v>
      </c>
      <c r="CI53" s="383">
        <v>1.377807659588468E-4</v>
      </c>
      <c r="CJ53" s="383">
        <v>1.4651079070856449E-4</v>
      </c>
      <c r="CK53" s="383">
        <v>8.008554387819441E-5</v>
      </c>
      <c r="CL53" s="383">
        <v>7.1107058435640043E-5</v>
      </c>
      <c r="CM53" s="383">
        <v>1.4601409372030859E-4</v>
      </c>
      <c r="CN53" s="383">
        <v>6.9647692971809051E-5</v>
      </c>
      <c r="CO53" s="383">
        <v>1.4079397213781424E-4</v>
      </c>
      <c r="CP53" s="383">
        <v>5.7375283551681672E-5</v>
      </c>
      <c r="CQ53" s="383">
        <v>1.3133609431300445E-4</v>
      </c>
      <c r="CR53" s="383">
        <v>9.0826683857796319E-5</v>
      </c>
      <c r="CS53" s="383">
        <v>4.949070256516707E-5</v>
      </c>
      <c r="CT53" s="383">
        <v>9.0007002898559465E-5</v>
      </c>
      <c r="CU53" s="383">
        <v>8.8897956504592197E-4</v>
      </c>
      <c r="CV53" s="383">
        <v>8.3991062429223957E-5</v>
      </c>
      <c r="CW53" s="383">
        <v>7.925730321049481E-3</v>
      </c>
      <c r="CX53" s="383">
        <v>4.9887859648941236E-5</v>
      </c>
      <c r="CY53" s="383">
        <v>1.7995431515492035E-4</v>
      </c>
      <c r="CZ53" s="383">
        <v>5.9763648568822126E-5</v>
      </c>
      <c r="DA53" s="383">
        <v>1.0055192203437128E-4</v>
      </c>
      <c r="DB53" s="383">
        <v>1.1731410813818308E-4</v>
      </c>
      <c r="DC53" s="383">
        <v>4.6359498067863267E-5</v>
      </c>
      <c r="DD53" s="383">
        <v>9.6289320799054393E-5</v>
      </c>
      <c r="DE53" s="383">
        <v>7.8716135419552386E-5</v>
      </c>
      <c r="DF53" s="384">
        <v>9.3236974381389891E-5</v>
      </c>
      <c r="DG53" s="481">
        <v>1.1636716628619321</v>
      </c>
      <c r="DH53" s="481">
        <v>0.87351284184034128</v>
      </c>
    </row>
    <row r="54" spans="1:112" s="381" customFormat="1">
      <c r="A54" s="300" t="s">
        <v>308</v>
      </c>
      <c r="B54" s="301" t="s">
        <v>545</v>
      </c>
      <c r="C54" s="385">
        <v>7.8110555749754453E-5</v>
      </c>
      <c r="D54" s="386">
        <v>3.0974392502745175E-5</v>
      </c>
      <c r="E54" s="386">
        <v>1.1441422924310623E-4</v>
      </c>
      <c r="F54" s="386">
        <v>3.0512166596242283E-5</v>
      </c>
      <c r="G54" s="386">
        <v>1.2852369837114021E-5</v>
      </c>
      <c r="H54" s="386">
        <v>0</v>
      </c>
      <c r="I54" s="386">
        <v>1.4069502568821073E-4</v>
      </c>
      <c r="J54" s="386">
        <v>2.0525066374335428E-5</v>
      </c>
      <c r="K54" s="386">
        <v>2.687157439112624E-5</v>
      </c>
      <c r="L54" s="386">
        <v>1.469212875109501E-5</v>
      </c>
      <c r="M54" s="386">
        <v>0</v>
      </c>
      <c r="N54" s="386">
        <v>3.0790365134553833E-5</v>
      </c>
      <c r="O54" s="386">
        <v>1.8637881675921289E-5</v>
      </c>
      <c r="P54" s="386">
        <v>3.8105621324348032E-5</v>
      </c>
      <c r="Q54" s="386">
        <v>1.4761018018253376E-5</v>
      </c>
      <c r="R54" s="386">
        <v>2.3210725337155918E-5</v>
      </c>
      <c r="S54" s="386">
        <v>1.6689572336698582E-5</v>
      </c>
      <c r="T54" s="386">
        <v>1.6997009181930735E-5</v>
      </c>
      <c r="U54" s="386">
        <v>5.3295966185935766E-5</v>
      </c>
      <c r="V54" s="386">
        <v>3.6120600649912227E-5</v>
      </c>
      <c r="W54" s="386">
        <v>1.0878334040137561E-6</v>
      </c>
      <c r="X54" s="386">
        <v>2.6232371428454307E-5</v>
      </c>
      <c r="Y54" s="386">
        <v>9.4533421525116411E-6</v>
      </c>
      <c r="Z54" s="386">
        <v>1.8166312538361899E-5</v>
      </c>
      <c r="AA54" s="386">
        <v>1.8795828398770911E-5</v>
      </c>
      <c r="AB54" s="386">
        <v>1.1544734804186927E-5</v>
      </c>
      <c r="AC54" s="386">
        <v>5.4714231297258066E-6</v>
      </c>
      <c r="AD54" s="386">
        <v>2.7708118672654565E-5</v>
      </c>
      <c r="AE54" s="386">
        <v>2.150069669050664E-5</v>
      </c>
      <c r="AF54" s="386">
        <v>3.7148056668130038E-5</v>
      </c>
      <c r="AG54" s="386">
        <v>1.3282742146430433E-5</v>
      </c>
      <c r="AH54" s="386">
        <v>4.1600604071749431E-5</v>
      </c>
      <c r="AI54" s="386">
        <v>4.6425633288255173E-5</v>
      </c>
      <c r="AJ54" s="386">
        <v>3.0240042986633176E-5</v>
      </c>
      <c r="AK54" s="386">
        <v>4.6788448208919042E-5</v>
      </c>
      <c r="AL54" s="386">
        <v>1.819624042659513E-5</v>
      </c>
      <c r="AM54" s="386">
        <v>1.4068166098139774E-5</v>
      </c>
      <c r="AN54" s="386">
        <v>3.0786216653480346E-5</v>
      </c>
      <c r="AO54" s="386">
        <v>8.9912332861707418E-6</v>
      </c>
      <c r="AP54" s="386">
        <v>3.1578578493965528E-5</v>
      </c>
      <c r="AQ54" s="386">
        <v>2.1281526497595235E-5</v>
      </c>
      <c r="AR54" s="386">
        <v>2.416952718740934E-5</v>
      </c>
      <c r="AS54" s="386">
        <v>2.2358400640328776E-5</v>
      </c>
      <c r="AT54" s="386">
        <v>2.0431099685277859E-5</v>
      </c>
      <c r="AU54" s="386">
        <v>1.8470866678851462E-5</v>
      </c>
      <c r="AV54" s="386">
        <v>2.0209058498096028E-5</v>
      </c>
      <c r="AW54" s="386">
        <v>2.677121501575403E-5</v>
      </c>
      <c r="AX54" s="386">
        <v>2.0988501393944707E-5</v>
      </c>
      <c r="AY54" s="386">
        <v>1.7959694068777297E-5</v>
      </c>
      <c r="AZ54" s="386">
        <v>1.022065551750071</v>
      </c>
      <c r="BA54" s="386">
        <v>1.2148422395214815E-5</v>
      </c>
      <c r="BB54" s="386">
        <v>1.4527118547474117E-5</v>
      </c>
      <c r="BC54" s="386">
        <v>1.0907777876665446E-5</v>
      </c>
      <c r="BD54" s="386">
        <v>1.3071176252926348E-5</v>
      </c>
      <c r="BE54" s="386">
        <v>0</v>
      </c>
      <c r="BF54" s="386">
        <v>1.2177312926913964E-5</v>
      </c>
      <c r="BG54" s="386">
        <v>1.5475566089433217E-5</v>
      </c>
      <c r="BH54" s="386">
        <v>1.3899112903961759E-5</v>
      </c>
      <c r="BI54" s="386">
        <v>3.492219216517274E-5</v>
      </c>
      <c r="BJ54" s="386">
        <v>2.9892176204473438E-5</v>
      </c>
      <c r="BK54" s="386">
        <v>5.2064792497435414E-5</v>
      </c>
      <c r="BL54" s="386">
        <v>1.3485201764413209E-3</v>
      </c>
      <c r="BM54" s="386">
        <v>2.9541215223859013E-5</v>
      </c>
      <c r="BN54" s="386">
        <v>3.2237836248342339E-5</v>
      </c>
      <c r="BO54" s="386">
        <v>2.8918741681005694E-5</v>
      </c>
      <c r="BP54" s="386">
        <v>6.0261299369970807E-5</v>
      </c>
      <c r="BQ54" s="386">
        <v>1.2919149276881711E-5</v>
      </c>
      <c r="BR54" s="386">
        <v>5.5607735924976176E-5</v>
      </c>
      <c r="BS54" s="386">
        <v>4.324893619212729E-5</v>
      </c>
      <c r="BT54" s="386">
        <v>2.1421853611129813E-5</v>
      </c>
      <c r="BU54" s="386">
        <v>1.3724931666979987E-5</v>
      </c>
      <c r="BV54" s="386">
        <v>1.061472436511598E-5</v>
      </c>
      <c r="BW54" s="386">
        <v>7.5425727017345194E-6</v>
      </c>
      <c r="BX54" s="386">
        <v>1.377525278947124E-6</v>
      </c>
      <c r="BY54" s="386">
        <v>1.271869694474454E-5</v>
      </c>
      <c r="BZ54" s="386">
        <v>5.8735010115056734E-5</v>
      </c>
      <c r="CA54" s="386">
        <v>3.4985017644546666E-4</v>
      </c>
      <c r="CB54" s="386">
        <v>1.4340544867529598E-5</v>
      </c>
      <c r="CC54" s="386">
        <v>5.1613080270341361E-5</v>
      </c>
      <c r="CD54" s="386">
        <v>2.1095257480809223E-5</v>
      </c>
      <c r="CE54" s="386">
        <v>2.1258783603804452E-5</v>
      </c>
      <c r="CF54" s="386">
        <v>2.1514128826719506E-5</v>
      </c>
      <c r="CG54" s="386">
        <v>1.3545555226638403E-5</v>
      </c>
      <c r="CH54" s="386">
        <v>2.7756540124846741E-5</v>
      </c>
      <c r="CI54" s="386">
        <v>3.8028003911342498E-5</v>
      </c>
      <c r="CJ54" s="386">
        <v>3.6748048023133831E-5</v>
      </c>
      <c r="CK54" s="386">
        <v>1.9613183176795008E-5</v>
      </c>
      <c r="CL54" s="386">
        <v>1.4079501246930511E-4</v>
      </c>
      <c r="CM54" s="386">
        <v>2.1106359776930904E-4</v>
      </c>
      <c r="CN54" s="386">
        <v>1.5741747358665402E-5</v>
      </c>
      <c r="CO54" s="386">
        <v>3.4751588253120924E-5</v>
      </c>
      <c r="CP54" s="386">
        <v>1.1620161593537905E-5</v>
      </c>
      <c r="CQ54" s="386">
        <v>3.1402244781638266E-5</v>
      </c>
      <c r="CR54" s="386">
        <v>2.1873510578262414E-5</v>
      </c>
      <c r="CS54" s="386">
        <v>1.1754521540282718E-5</v>
      </c>
      <c r="CT54" s="386">
        <v>2.3507108001911553E-5</v>
      </c>
      <c r="CU54" s="386">
        <v>2.7703214560580381E-4</v>
      </c>
      <c r="CV54" s="386">
        <v>3.4467306225260509E-5</v>
      </c>
      <c r="CW54" s="386">
        <v>1.9869428854170324E-3</v>
      </c>
      <c r="CX54" s="386">
        <v>1.2369571397986182E-5</v>
      </c>
      <c r="CY54" s="386">
        <v>4.4643570182141213E-5</v>
      </c>
      <c r="CZ54" s="386">
        <v>1.4416207974672955E-5</v>
      </c>
      <c r="DA54" s="386">
        <v>2.4651996181078486E-5</v>
      </c>
      <c r="DB54" s="386">
        <v>8.4563985984292337E-5</v>
      </c>
      <c r="DC54" s="386">
        <v>1.0031463331921845E-5</v>
      </c>
      <c r="DD54" s="386">
        <v>2.6442651082750148E-5</v>
      </c>
      <c r="DE54" s="386">
        <v>1.2315562142225892E-5</v>
      </c>
      <c r="DF54" s="387">
        <v>3.6037415282560707E-5</v>
      </c>
      <c r="DG54" s="482">
        <v>1.0290637781402769</v>
      </c>
      <c r="DH54" s="482">
        <v>0.77246911991267153</v>
      </c>
    </row>
    <row r="55" spans="1:112" s="381" customFormat="1">
      <c r="A55" s="304" t="s">
        <v>309</v>
      </c>
      <c r="B55" s="305" t="s">
        <v>546</v>
      </c>
      <c r="C55" s="388">
        <v>9.7390626609531146E-6</v>
      </c>
      <c r="D55" s="389">
        <v>3.8519880812970824E-6</v>
      </c>
      <c r="E55" s="389">
        <v>1.4291621961602046E-5</v>
      </c>
      <c r="F55" s="389">
        <v>4.0349315988626503E-6</v>
      </c>
      <c r="G55" s="389">
        <v>1.7018188446758604E-6</v>
      </c>
      <c r="H55" s="389">
        <v>0</v>
      </c>
      <c r="I55" s="389">
        <v>1.8320689088234398E-5</v>
      </c>
      <c r="J55" s="389">
        <v>2.7087642511372636E-6</v>
      </c>
      <c r="K55" s="389">
        <v>3.4731887576771514E-6</v>
      </c>
      <c r="L55" s="389">
        <v>1.8474412539233579E-6</v>
      </c>
      <c r="M55" s="389">
        <v>0</v>
      </c>
      <c r="N55" s="389">
        <v>3.9109713803170176E-6</v>
      </c>
      <c r="O55" s="389">
        <v>2.5279715691560941E-6</v>
      </c>
      <c r="P55" s="389">
        <v>5.1073734086794311E-6</v>
      </c>
      <c r="Q55" s="389">
        <v>2.4435883582330354E-6</v>
      </c>
      <c r="R55" s="389">
        <v>3.0517420820476857E-6</v>
      </c>
      <c r="S55" s="389">
        <v>2.212714875323195E-6</v>
      </c>
      <c r="T55" s="389">
        <v>2.3065310865501392E-6</v>
      </c>
      <c r="U55" s="389">
        <v>6.8339229353839259E-6</v>
      </c>
      <c r="V55" s="389">
        <v>4.6005020198814327E-6</v>
      </c>
      <c r="W55" s="389">
        <v>1.289433684429432E-7</v>
      </c>
      <c r="X55" s="389">
        <v>3.3673858548164812E-6</v>
      </c>
      <c r="Y55" s="389">
        <v>1.2922321985175772E-6</v>
      </c>
      <c r="Z55" s="389">
        <v>2.4241437660310865E-6</v>
      </c>
      <c r="AA55" s="389">
        <v>2.506209544900234E-6</v>
      </c>
      <c r="AB55" s="389">
        <v>1.5739914998384289E-6</v>
      </c>
      <c r="AC55" s="389">
        <v>7.8855582495455553E-7</v>
      </c>
      <c r="AD55" s="389">
        <v>3.5365953269870898E-6</v>
      </c>
      <c r="AE55" s="389">
        <v>5.223990243007712E-6</v>
      </c>
      <c r="AF55" s="389">
        <v>4.818358786118702E-6</v>
      </c>
      <c r="AG55" s="389">
        <v>1.9487803960172061E-6</v>
      </c>
      <c r="AH55" s="389">
        <v>7.5064278297593818E-6</v>
      </c>
      <c r="AI55" s="389">
        <v>6.6396897843218924E-6</v>
      </c>
      <c r="AJ55" s="389">
        <v>7.5805571154758278E-6</v>
      </c>
      <c r="AK55" s="389">
        <v>7.6037598387823986E-6</v>
      </c>
      <c r="AL55" s="389">
        <v>2.435740191781158E-6</v>
      </c>
      <c r="AM55" s="389">
        <v>1.8398072458261814E-6</v>
      </c>
      <c r="AN55" s="389">
        <v>5.2714842106620659E-6</v>
      </c>
      <c r="AO55" s="389">
        <v>1.4895762183466252E-6</v>
      </c>
      <c r="AP55" s="389">
        <v>4.1579412968478803E-6</v>
      </c>
      <c r="AQ55" s="389">
        <v>2.91324506918109E-6</v>
      </c>
      <c r="AR55" s="389">
        <v>3.5011635699120799E-6</v>
      </c>
      <c r="AS55" s="389">
        <v>3.5424530261458045E-6</v>
      </c>
      <c r="AT55" s="389">
        <v>2.0553813284071329E-4</v>
      </c>
      <c r="AU55" s="389">
        <v>1.3231335585286144E-3</v>
      </c>
      <c r="AV55" s="389">
        <v>4.6716270110466854E-4</v>
      </c>
      <c r="AW55" s="389">
        <v>6.0462795210276054E-6</v>
      </c>
      <c r="AX55" s="389">
        <v>4.5337903442702825E-6</v>
      </c>
      <c r="AY55" s="389">
        <v>3.2693861281989881E-4</v>
      </c>
      <c r="AZ55" s="389">
        <v>6.4699925198317037E-6</v>
      </c>
      <c r="BA55" s="389">
        <v>1.0059497502728554</v>
      </c>
      <c r="BB55" s="389">
        <v>2.7969652232885462E-6</v>
      </c>
      <c r="BC55" s="389">
        <v>6.2673436024587273E-5</v>
      </c>
      <c r="BD55" s="389">
        <v>3.0025747143395677E-6</v>
      </c>
      <c r="BE55" s="389">
        <v>0</v>
      </c>
      <c r="BF55" s="389">
        <v>5.1337436056163581E-6</v>
      </c>
      <c r="BG55" s="389">
        <v>1.0160386285959279E-5</v>
      </c>
      <c r="BH55" s="389">
        <v>9.5654170624115269E-6</v>
      </c>
      <c r="BI55" s="389">
        <v>4.1021924376710507E-6</v>
      </c>
      <c r="BJ55" s="389">
        <v>4.1392874792785683E-6</v>
      </c>
      <c r="BK55" s="389">
        <v>5.9962567532106408E-6</v>
      </c>
      <c r="BL55" s="389">
        <v>2.2858958649774638E-5</v>
      </c>
      <c r="BM55" s="389">
        <v>1.045252210971978E-5</v>
      </c>
      <c r="BN55" s="389">
        <v>4.3603316518730682E-5</v>
      </c>
      <c r="BO55" s="389">
        <v>8.693748425130103E-5</v>
      </c>
      <c r="BP55" s="389">
        <v>7.9711044925033853E-6</v>
      </c>
      <c r="BQ55" s="389">
        <v>2.0462027697977545E-6</v>
      </c>
      <c r="BR55" s="389">
        <v>8.9673391340659368E-6</v>
      </c>
      <c r="BS55" s="389">
        <v>5.598853741737269E-6</v>
      </c>
      <c r="BT55" s="389">
        <v>3.0357755127410517E-6</v>
      </c>
      <c r="BU55" s="389">
        <v>2.154701351365323E-6</v>
      </c>
      <c r="BV55" s="389">
        <v>1.6763045477538911E-6</v>
      </c>
      <c r="BW55" s="389">
        <v>1.2833023695865024E-6</v>
      </c>
      <c r="BX55" s="389">
        <v>2.5552425405476743E-7</v>
      </c>
      <c r="BY55" s="389">
        <v>1.9035054926118548E-6</v>
      </c>
      <c r="BZ55" s="389">
        <v>6.4802273452157687E-6</v>
      </c>
      <c r="CA55" s="389">
        <v>4.2918488986672752E-5</v>
      </c>
      <c r="CB55" s="389">
        <v>2.212663575342727E-6</v>
      </c>
      <c r="CC55" s="389">
        <v>6.6178468844250579E-6</v>
      </c>
      <c r="CD55" s="389">
        <v>3.0041256288548709E-6</v>
      </c>
      <c r="CE55" s="389">
        <v>3.5030389948021673E-6</v>
      </c>
      <c r="CF55" s="389">
        <v>3.5190051098704897E-6</v>
      </c>
      <c r="CG55" s="389">
        <v>1.7276581906160898E-6</v>
      </c>
      <c r="CH55" s="389">
        <v>4.1366305681508162E-6</v>
      </c>
      <c r="CI55" s="389">
        <v>4.176320024885395E-6</v>
      </c>
      <c r="CJ55" s="389">
        <v>5.1746515402081428E-6</v>
      </c>
      <c r="CK55" s="389">
        <v>3.2576303697885228E-6</v>
      </c>
      <c r="CL55" s="389">
        <v>2.4226473119354544E-6</v>
      </c>
      <c r="CM55" s="389">
        <v>7.6518280384143584E-5</v>
      </c>
      <c r="CN55" s="389">
        <v>2.2363337867364084E-6</v>
      </c>
      <c r="CO55" s="389">
        <v>4.934491813746899E-6</v>
      </c>
      <c r="CP55" s="389">
        <v>1.0219874719421144E-5</v>
      </c>
      <c r="CQ55" s="389">
        <v>4.8860314667872975E-6</v>
      </c>
      <c r="CR55" s="389">
        <v>3.2266796448812071E-6</v>
      </c>
      <c r="CS55" s="389">
        <v>1.7514877894332096E-6</v>
      </c>
      <c r="CT55" s="389">
        <v>3.1486431858082991E-6</v>
      </c>
      <c r="CU55" s="389">
        <v>2.8248860151448766E-5</v>
      </c>
      <c r="CV55" s="389">
        <v>2.8955683685478053E-6</v>
      </c>
      <c r="CW55" s="389">
        <v>2.4581823085454335E-4</v>
      </c>
      <c r="CX55" s="389">
        <v>8.8039512379903153E-6</v>
      </c>
      <c r="CY55" s="389">
        <v>5.7913494142539522E-6</v>
      </c>
      <c r="CZ55" s="389">
        <v>1.938986602213309E-6</v>
      </c>
      <c r="DA55" s="389">
        <v>3.2831222570456798E-6</v>
      </c>
      <c r="DB55" s="389">
        <v>3.8276362060672432E-6</v>
      </c>
      <c r="DC55" s="389">
        <v>2.0139337312743696E-6</v>
      </c>
      <c r="DD55" s="389">
        <v>2.7583614650642496E-6</v>
      </c>
      <c r="DE55" s="389">
        <v>3.3389656191952077E-6</v>
      </c>
      <c r="DF55" s="390">
        <v>1.0619225522186415E-5</v>
      </c>
      <c r="DG55" s="483">
        <v>1.009286355300488</v>
      </c>
      <c r="DH55" s="483">
        <v>0.7576231514316879</v>
      </c>
    </row>
    <row r="56" spans="1:112" s="381" customFormat="1">
      <c r="A56" s="298" t="s">
        <v>310</v>
      </c>
      <c r="B56" s="299" t="s">
        <v>547</v>
      </c>
      <c r="C56" s="382">
        <v>1.1682672279955047E-5</v>
      </c>
      <c r="D56" s="383">
        <v>6.6757411147662982E-6</v>
      </c>
      <c r="E56" s="383">
        <v>1.4881771617812014E-5</v>
      </c>
      <c r="F56" s="383">
        <v>4.1764934810370875E-6</v>
      </c>
      <c r="G56" s="383">
        <v>2.6114264325134437E-6</v>
      </c>
      <c r="H56" s="383">
        <v>0</v>
      </c>
      <c r="I56" s="383">
        <v>4.2513225386494561E-5</v>
      </c>
      <c r="J56" s="383">
        <v>3.638130290384015E-6</v>
      </c>
      <c r="K56" s="383">
        <v>4.2971923936506483E-6</v>
      </c>
      <c r="L56" s="383">
        <v>2.4621064252085061E-6</v>
      </c>
      <c r="M56" s="383">
        <v>0</v>
      </c>
      <c r="N56" s="383">
        <v>5.2317391880091256E-6</v>
      </c>
      <c r="O56" s="383">
        <v>3.6800594080146628E-6</v>
      </c>
      <c r="P56" s="383">
        <v>5.7210526762325377E-6</v>
      </c>
      <c r="Q56" s="383">
        <v>2.0039975671030386E-5</v>
      </c>
      <c r="R56" s="383">
        <v>5.2587157350340856E-6</v>
      </c>
      <c r="S56" s="383">
        <v>3.6600470897653355E-6</v>
      </c>
      <c r="T56" s="383">
        <v>8.3647542682092735E-6</v>
      </c>
      <c r="U56" s="383">
        <v>7.1116586738897187E-6</v>
      </c>
      <c r="V56" s="383">
        <v>5.7778626602512163E-6</v>
      </c>
      <c r="W56" s="383">
        <v>2.2233588917989122E-7</v>
      </c>
      <c r="X56" s="383">
        <v>4.566367068736814E-6</v>
      </c>
      <c r="Y56" s="383">
        <v>2.6267832133414754E-6</v>
      </c>
      <c r="Z56" s="383">
        <v>4.1871779792813964E-6</v>
      </c>
      <c r="AA56" s="383">
        <v>3.5377215535919436E-6</v>
      </c>
      <c r="AB56" s="383">
        <v>2.4868350157714642E-6</v>
      </c>
      <c r="AC56" s="383">
        <v>8.7767819913865843E-7</v>
      </c>
      <c r="AD56" s="383">
        <v>4.7252269823484091E-6</v>
      </c>
      <c r="AE56" s="383">
        <v>4.7717675943410627E-6</v>
      </c>
      <c r="AF56" s="383">
        <v>5.6318031951429511E-6</v>
      </c>
      <c r="AG56" s="383">
        <v>2.8161521143859399E-6</v>
      </c>
      <c r="AH56" s="383">
        <v>7.4407961342553615E-6</v>
      </c>
      <c r="AI56" s="383">
        <v>8.7302214401842057E-6</v>
      </c>
      <c r="AJ56" s="383">
        <v>5.8560957344831083E-6</v>
      </c>
      <c r="AK56" s="383">
        <v>1.1143549943926786E-5</v>
      </c>
      <c r="AL56" s="383">
        <v>4.1564065083453675E-6</v>
      </c>
      <c r="AM56" s="383">
        <v>2.8970382261811748E-6</v>
      </c>
      <c r="AN56" s="383">
        <v>5.6599199652367247E-6</v>
      </c>
      <c r="AO56" s="383">
        <v>1.9053700840277686E-6</v>
      </c>
      <c r="AP56" s="383">
        <v>8.4083940154719132E-6</v>
      </c>
      <c r="AQ56" s="383">
        <v>3.826276013016276E-6</v>
      </c>
      <c r="AR56" s="383">
        <v>4.5344340864490879E-6</v>
      </c>
      <c r="AS56" s="383">
        <v>1.5835788257109952E-5</v>
      </c>
      <c r="AT56" s="383">
        <v>3.95604127874631E-5</v>
      </c>
      <c r="AU56" s="383">
        <v>3.4058228103986462E-5</v>
      </c>
      <c r="AV56" s="383">
        <v>1.6023831973601787E-4</v>
      </c>
      <c r="AW56" s="383">
        <v>1.5480288104387785E-4</v>
      </c>
      <c r="AX56" s="383">
        <v>9.7425970582161784E-5</v>
      </c>
      <c r="AY56" s="383">
        <v>3.716245497168064E-4</v>
      </c>
      <c r="AZ56" s="383">
        <v>2.8475568500731745E-4</v>
      </c>
      <c r="BA56" s="383">
        <v>1.163378875015806E-4</v>
      </c>
      <c r="BB56" s="383">
        <v>1.0016165821317511</v>
      </c>
      <c r="BC56" s="383">
        <v>5.7079273583912106E-4</v>
      </c>
      <c r="BD56" s="383">
        <v>9.0474621970566848E-5</v>
      </c>
      <c r="BE56" s="383">
        <v>0</v>
      </c>
      <c r="BF56" s="383">
        <v>2.8510458892446524E-4</v>
      </c>
      <c r="BG56" s="383">
        <v>1.6509877428858108E-4</v>
      </c>
      <c r="BH56" s="383">
        <v>5.2992420923005622E-5</v>
      </c>
      <c r="BI56" s="383">
        <v>9.6552005505835459E-5</v>
      </c>
      <c r="BJ56" s="383">
        <v>8.3802216628089892E-5</v>
      </c>
      <c r="BK56" s="383">
        <v>6.6286006749404718E-6</v>
      </c>
      <c r="BL56" s="383">
        <v>1.8557031065363818E-4</v>
      </c>
      <c r="BM56" s="383">
        <v>1.6324562018291871E-4</v>
      </c>
      <c r="BN56" s="383">
        <v>5.0549215783944065E-5</v>
      </c>
      <c r="BO56" s="383">
        <v>7.6333677755401568E-5</v>
      </c>
      <c r="BP56" s="383">
        <v>1.193230543109735E-5</v>
      </c>
      <c r="BQ56" s="383">
        <v>7.8005414530957838E-6</v>
      </c>
      <c r="BR56" s="383">
        <v>2.256113666715092E-5</v>
      </c>
      <c r="BS56" s="383">
        <v>6.4455786756607259E-6</v>
      </c>
      <c r="BT56" s="383">
        <v>1.1581676103409161E-5</v>
      </c>
      <c r="BU56" s="383">
        <v>3.0243676664458024E-6</v>
      </c>
      <c r="BV56" s="383">
        <v>6.3629163200370175E-6</v>
      </c>
      <c r="BW56" s="383">
        <v>4.8445278912896467E-6</v>
      </c>
      <c r="BX56" s="383">
        <v>1.5321481289525758E-6</v>
      </c>
      <c r="BY56" s="383">
        <v>2.0922813139362068E-5</v>
      </c>
      <c r="BZ56" s="383">
        <v>7.1570509471526367E-6</v>
      </c>
      <c r="CA56" s="383">
        <v>5.0553288888796527E-5</v>
      </c>
      <c r="CB56" s="383">
        <v>6.8679150436071612E-6</v>
      </c>
      <c r="CC56" s="383">
        <v>1.6836430183774459E-5</v>
      </c>
      <c r="CD56" s="383">
        <v>4.4943964649832973E-6</v>
      </c>
      <c r="CE56" s="383">
        <v>5.3388940186641034E-6</v>
      </c>
      <c r="CF56" s="383">
        <v>2.214731567609716E-5</v>
      </c>
      <c r="CG56" s="383">
        <v>2.1498530250224279E-6</v>
      </c>
      <c r="CH56" s="383">
        <v>5.1746112182651842E-6</v>
      </c>
      <c r="CI56" s="383">
        <v>3.1793852309525574E-5</v>
      </c>
      <c r="CJ56" s="383">
        <v>6.1835844016556035E-6</v>
      </c>
      <c r="CK56" s="383">
        <v>4.6139290519081146E-6</v>
      </c>
      <c r="CL56" s="383">
        <v>3.0058421174471004E-5</v>
      </c>
      <c r="CM56" s="383">
        <v>2.394731970429547E-5</v>
      </c>
      <c r="CN56" s="383">
        <v>3.3928818691445458E-5</v>
      </c>
      <c r="CO56" s="383">
        <v>1.6264797422868431E-5</v>
      </c>
      <c r="CP56" s="383">
        <v>3.8218634290103431E-6</v>
      </c>
      <c r="CQ56" s="383">
        <v>7.9455847811449226E-6</v>
      </c>
      <c r="CR56" s="383">
        <v>4.0224093088030881E-6</v>
      </c>
      <c r="CS56" s="383">
        <v>2.5576742127586693E-6</v>
      </c>
      <c r="CT56" s="383">
        <v>4.232664749920652E-6</v>
      </c>
      <c r="CU56" s="383">
        <v>2.8283513271870708E-5</v>
      </c>
      <c r="CV56" s="383">
        <v>1.2842974629320595E-5</v>
      </c>
      <c r="CW56" s="383">
        <v>2.2990876522454196E-4</v>
      </c>
      <c r="CX56" s="383">
        <v>6.0085001571596612E-6</v>
      </c>
      <c r="CY56" s="383">
        <v>1.1025544441838686E-5</v>
      </c>
      <c r="CZ56" s="383">
        <v>4.4014841804033206E-6</v>
      </c>
      <c r="DA56" s="383">
        <v>5.0660117584896146E-6</v>
      </c>
      <c r="DB56" s="383">
        <v>1.8625092859048899E-5</v>
      </c>
      <c r="DC56" s="383">
        <v>2.2418956322026996E-6</v>
      </c>
      <c r="DD56" s="383">
        <v>6.741051464012203E-6</v>
      </c>
      <c r="DE56" s="383">
        <v>7.0370137035833558E-6</v>
      </c>
      <c r="DF56" s="384">
        <v>1.4921100856168177E-5</v>
      </c>
      <c r="DG56" s="481">
        <v>1.005711361253727</v>
      </c>
      <c r="DH56" s="481">
        <v>0.75493957383071031</v>
      </c>
    </row>
    <row r="57" spans="1:112" s="381" customFormat="1">
      <c r="A57" s="298" t="s">
        <v>311</v>
      </c>
      <c r="B57" s="299" t="s">
        <v>548</v>
      </c>
      <c r="C57" s="382">
        <v>2.2951797850066007E-5</v>
      </c>
      <c r="D57" s="383">
        <v>1.3375756279069898E-5</v>
      </c>
      <c r="E57" s="383">
        <v>2.9035715508775603E-5</v>
      </c>
      <c r="F57" s="383">
        <v>3.2310478221211309E-5</v>
      </c>
      <c r="G57" s="383">
        <v>9.143280129682609E-6</v>
      </c>
      <c r="H57" s="383">
        <v>0</v>
      </c>
      <c r="I57" s="383">
        <v>4.0091662261988507E-5</v>
      </c>
      <c r="J57" s="383">
        <v>1.7053758262020146E-5</v>
      </c>
      <c r="K57" s="383">
        <v>2.5671315054167012E-5</v>
      </c>
      <c r="L57" s="383">
        <v>9.1453828945065703E-6</v>
      </c>
      <c r="M57" s="383">
        <v>0</v>
      </c>
      <c r="N57" s="383">
        <v>2.1036516830164809E-5</v>
      </c>
      <c r="O57" s="383">
        <v>1.719432694333357E-5</v>
      </c>
      <c r="P57" s="383">
        <v>1.7546403075542227E-5</v>
      </c>
      <c r="Q57" s="383">
        <v>1.9006063390373233E-5</v>
      </c>
      <c r="R57" s="383">
        <v>1.6375815670979566E-5</v>
      </c>
      <c r="S57" s="383">
        <v>1.7406275038747283E-5</v>
      </c>
      <c r="T57" s="383">
        <v>1.4148700305742115E-5</v>
      </c>
      <c r="U57" s="383">
        <v>1.5731774444602257E-5</v>
      </c>
      <c r="V57" s="383">
        <v>1.2783029863841708E-5</v>
      </c>
      <c r="W57" s="383">
        <v>1.710843602219095E-6</v>
      </c>
      <c r="X57" s="383">
        <v>1.1905839668821076E-5</v>
      </c>
      <c r="Y57" s="383">
        <v>8.0241403221729551E-6</v>
      </c>
      <c r="Z57" s="383">
        <v>1.2030305623754853E-5</v>
      </c>
      <c r="AA57" s="383">
        <v>4.8831207961819579E-5</v>
      </c>
      <c r="AB57" s="383">
        <v>1.089721941148631E-5</v>
      </c>
      <c r="AC57" s="383">
        <v>3.0358708387829726E-6</v>
      </c>
      <c r="AD57" s="383">
        <v>1.3500115677928361E-5</v>
      </c>
      <c r="AE57" s="383">
        <v>1.4538656738723159E-5</v>
      </c>
      <c r="AF57" s="383">
        <v>1.6098074380158592E-5</v>
      </c>
      <c r="AG57" s="383">
        <v>1.4202438703053259E-5</v>
      </c>
      <c r="AH57" s="383">
        <v>2.4060908244265282E-5</v>
      </c>
      <c r="AI57" s="383">
        <v>2.7274810227786722E-5</v>
      </c>
      <c r="AJ57" s="383">
        <v>1.6118008757979334E-5</v>
      </c>
      <c r="AK57" s="383">
        <v>2.6344583856660648E-5</v>
      </c>
      <c r="AL57" s="383">
        <v>1.0644670352467495E-5</v>
      </c>
      <c r="AM57" s="383">
        <v>7.9404492551142875E-6</v>
      </c>
      <c r="AN57" s="383">
        <v>1.6481767127287319E-5</v>
      </c>
      <c r="AO57" s="383">
        <v>7.9583321993074223E-6</v>
      </c>
      <c r="AP57" s="383">
        <v>1.0844344855971773E-5</v>
      </c>
      <c r="AQ57" s="383">
        <v>1.1034572680474312E-5</v>
      </c>
      <c r="AR57" s="383">
        <v>4.44216470664692E-5</v>
      </c>
      <c r="AS57" s="383">
        <v>1.7770190609891387E-5</v>
      </c>
      <c r="AT57" s="383">
        <v>2.348020253010721E-4</v>
      </c>
      <c r="AU57" s="383">
        <v>8.4395482087429676E-5</v>
      </c>
      <c r="AV57" s="383">
        <v>1.4944744536351655E-5</v>
      </c>
      <c r="AW57" s="383">
        <v>2.0645855564747497E-5</v>
      </c>
      <c r="AX57" s="383">
        <v>2.2763659467802539E-5</v>
      </c>
      <c r="AY57" s="383">
        <v>2.9694117592034418E-5</v>
      </c>
      <c r="AZ57" s="383">
        <v>1.875164104168606E-5</v>
      </c>
      <c r="BA57" s="383">
        <v>1.2365388951436222E-5</v>
      </c>
      <c r="BB57" s="383">
        <v>2.2878795679308255E-5</v>
      </c>
      <c r="BC57" s="383">
        <v>1.0035620800784935</v>
      </c>
      <c r="BD57" s="383">
        <v>1.3084635403835711E-5</v>
      </c>
      <c r="BE57" s="383">
        <v>0</v>
      </c>
      <c r="BF57" s="383">
        <v>3.0805186237699783E-3</v>
      </c>
      <c r="BG57" s="383">
        <v>1.7896557544400154E-5</v>
      </c>
      <c r="BH57" s="383">
        <v>1.2549961611135478E-5</v>
      </c>
      <c r="BI57" s="383">
        <v>6.0005899731330318E-5</v>
      </c>
      <c r="BJ57" s="383">
        <v>2.3873677811279106E-5</v>
      </c>
      <c r="BK57" s="383">
        <v>4.4248440954240556E-5</v>
      </c>
      <c r="BL57" s="383">
        <v>4.9631915013386449E-4</v>
      </c>
      <c r="BM57" s="383">
        <v>1.4174062670786785E-4</v>
      </c>
      <c r="BN57" s="383">
        <v>7.7153698323980042E-4</v>
      </c>
      <c r="BO57" s="383">
        <v>9.6902768481597532E-4</v>
      </c>
      <c r="BP57" s="383">
        <v>2.8584363086730535E-5</v>
      </c>
      <c r="BQ57" s="383">
        <v>1.7427809039250112E-5</v>
      </c>
      <c r="BR57" s="383">
        <v>4.4587569558574917E-5</v>
      </c>
      <c r="BS57" s="383">
        <v>2.715616556200674E-5</v>
      </c>
      <c r="BT57" s="383">
        <v>8.2817263695884224E-5</v>
      </c>
      <c r="BU57" s="383">
        <v>5.6216601586832357E-5</v>
      </c>
      <c r="BV57" s="383">
        <v>9.7854578549967146E-5</v>
      </c>
      <c r="BW57" s="383">
        <v>5.183230209595646E-5</v>
      </c>
      <c r="BX57" s="383">
        <v>5.4905110882854795E-6</v>
      </c>
      <c r="BY57" s="383">
        <v>5.6861001940605096E-5</v>
      </c>
      <c r="BZ57" s="383">
        <v>6.7243472767023209E-5</v>
      </c>
      <c r="CA57" s="383">
        <v>8.867233917642785E-5</v>
      </c>
      <c r="CB57" s="383">
        <v>1.9880201238759861E-5</v>
      </c>
      <c r="CC57" s="383">
        <v>3.3777375627673211E-5</v>
      </c>
      <c r="CD57" s="383">
        <v>2.3170041243938512E-5</v>
      </c>
      <c r="CE57" s="383">
        <v>3.2663891616099456E-5</v>
      </c>
      <c r="CF57" s="383">
        <v>5.6115862181327587E-5</v>
      </c>
      <c r="CG57" s="383">
        <v>1.0572344573117018E-5</v>
      </c>
      <c r="CH57" s="383">
        <v>3.0409345125222783E-5</v>
      </c>
      <c r="CI57" s="383">
        <v>8.9418395222545205E-5</v>
      </c>
      <c r="CJ57" s="383">
        <v>1.279920159772176E-4</v>
      </c>
      <c r="CK57" s="383">
        <v>3.6563205998483112E-5</v>
      </c>
      <c r="CL57" s="383">
        <v>1.1620591725185955E-4</v>
      </c>
      <c r="CM57" s="383">
        <v>6.0597166527425709E-4</v>
      </c>
      <c r="CN57" s="383">
        <v>2.0125671814943975E-5</v>
      </c>
      <c r="CO57" s="383">
        <v>1.0721383813004955E-4</v>
      </c>
      <c r="CP57" s="383">
        <v>2.1546632573507142E-5</v>
      </c>
      <c r="CQ57" s="383">
        <v>2.2103950357229021E-5</v>
      </c>
      <c r="CR57" s="383">
        <v>2.9687569956990999E-5</v>
      </c>
      <c r="CS57" s="383">
        <v>1.2458494973488381E-5</v>
      </c>
      <c r="CT57" s="383">
        <v>3.9347213593142062E-5</v>
      </c>
      <c r="CU57" s="383">
        <v>1.0355201243236864E-4</v>
      </c>
      <c r="CV57" s="383">
        <v>1.0787082000591621E-4</v>
      </c>
      <c r="CW57" s="383">
        <v>3.715167007828448E-4</v>
      </c>
      <c r="CX57" s="383">
        <v>1.9382095797499304E-4</v>
      </c>
      <c r="CY57" s="383">
        <v>2.7100185916344353E-5</v>
      </c>
      <c r="CZ57" s="383">
        <v>4.8852675729875882E-5</v>
      </c>
      <c r="DA57" s="383">
        <v>2.2023088115832836E-5</v>
      </c>
      <c r="DB57" s="383">
        <v>9.3025581625351368E-5</v>
      </c>
      <c r="DC57" s="383">
        <v>1.1415544414081536E-5</v>
      </c>
      <c r="DD57" s="383">
        <v>2.3215698215535224E-5</v>
      </c>
      <c r="DE57" s="383">
        <v>2.2233262618943504E-5</v>
      </c>
      <c r="DF57" s="384">
        <v>8.5830633214695884E-5</v>
      </c>
      <c r="DG57" s="481">
        <v>1.0135502258525502</v>
      </c>
      <c r="DH57" s="481">
        <v>0.76082383578453272</v>
      </c>
    </row>
    <row r="58" spans="1:112" s="381" customFormat="1">
      <c r="A58" s="298" t="s">
        <v>312</v>
      </c>
      <c r="B58" s="299" t="s">
        <v>549</v>
      </c>
      <c r="C58" s="382">
        <v>4.4495051532015056E-6</v>
      </c>
      <c r="D58" s="383">
        <v>1.8798102911720493E-6</v>
      </c>
      <c r="E58" s="383">
        <v>4.5493229513628331E-6</v>
      </c>
      <c r="F58" s="383">
        <v>2.5790772761057755E-6</v>
      </c>
      <c r="G58" s="383">
        <v>9.364325207931867E-7</v>
      </c>
      <c r="H58" s="383">
        <v>0</v>
      </c>
      <c r="I58" s="383">
        <v>1.1693713854598835E-5</v>
      </c>
      <c r="J58" s="383">
        <v>1.398173994438731E-6</v>
      </c>
      <c r="K58" s="383">
        <v>1.55974786515683E-6</v>
      </c>
      <c r="L58" s="383">
        <v>9.4690427704838648E-7</v>
      </c>
      <c r="M58" s="383">
        <v>0</v>
      </c>
      <c r="N58" s="383">
        <v>1.9483827981263772E-6</v>
      </c>
      <c r="O58" s="383">
        <v>1.2590934156018278E-6</v>
      </c>
      <c r="P58" s="383">
        <v>2.7491298810929021E-6</v>
      </c>
      <c r="Q58" s="383">
        <v>1.3109554090419414E-6</v>
      </c>
      <c r="R58" s="383">
        <v>1.3062827422537708E-6</v>
      </c>
      <c r="S58" s="383">
        <v>1.1097597861101522E-6</v>
      </c>
      <c r="T58" s="383">
        <v>1.7318280689160027E-6</v>
      </c>
      <c r="U58" s="383">
        <v>1.8559923924559892E-6</v>
      </c>
      <c r="V58" s="383">
        <v>1.6908029078364019E-6</v>
      </c>
      <c r="W58" s="383">
        <v>5.8185568000693346E-8</v>
      </c>
      <c r="X58" s="383">
        <v>1.1774749291427201E-6</v>
      </c>
      <c r="Y58" s="383">
        <v>5.6013566722481032E-7</v>
      </c>
      <c r="Z58" s="383">
        <v>1.1051545376828783E-6</v>
      </c>
      <c r="AA58" s="383">
        <v>9.4766175840329359E-7</v>
      </c>
      <c r="AB58" s="383">
        <v>7.6745438443099173E-7</v>
      </c>
      <c r="AC58" s="383">
        <v>1.9380138872313543E-7</v>
      </c>
      <c r="AD58" s="383">
        <v>2.5699854753701291E-6</v>
      </c>
      <c r="AE58" s="383">
        <v>1.0471645467204422E-6</v>
      </c>
      <c r="AF58" s="383">
        <v>1.9338478104955837E-6</v>
      </c>
      <c r="AG58" s="383">
        <v>1.103162518303136E-6</v>
      </c>
      <c r="AH58" s="383">
        <v>1.9980988221171554E-6</v>
      </c>
      <c r="AI58" s="383">
        <v>2.812587611350199E-6</v>
      </c>
      <c r="AJ58" s="383">
        <v>1.5692741389081463E-6</v>
      </c>
      <c r="AK58" s="383">
        <v>3.0778480018577411E-6</v>
      </c>
      <c r="AL58" s="383">
        <v>1.1410840926886364E-6</v>
      </c>
      <c r="AM58" s="383">
        <v>9.0178230568492891E-7</v>
      </c>
      <c r="AN58" s="383">
        <v>1.7013934082867015E-6</v>
      </c>
      <c r="AO58" s="383">
        <v>7.6665235763924695E-7</v>
      </c>
      <c r="AP58" s="383">
        <v>2.3524405545938057E-6</v>
      </c>
      <c r="AQ58" s="383">
        <v>1.1943558348582761E-6</v>
      </c>
      <c r="AR58" s="383">
        <v>1.3827015290476906E-6</v>
      </c>
      <c r="AS58" s="383">
        <v>1.3585048201009569E-6</v>
      </c>
      <c r="AT58" s="383">
        <v>1.4480075183675025E-6</v>
      </c>
      <c r="AU58" s="383">
        <v>3.5549143775145784E-6</v>
      </c>
      <c r="AV58" s="383">
        <v>1.2160277907614577E-6</v>
      </c>
      <c r="AW58" s="383">
        <v>1.7681377281912487E-6</v>
      </c>
      <c r="AX58" s="383">
        <v>1.1280336199739548E-6</v>
      </c>
      <c r="AY58" s="383">
        <v>1.695814639444147E-6</v>
      </c>
      <c r="AZ58" s="383">
        <v>1.0753503868179796E-6</v>
      </c>
      <c r="BA58" s="383">
        <v>8.0060000589860902E-7</v>
      </c>
      <c r="BB58" s="383">
        <v>1.2125334036291966E-6</v>
      </c>
      <c r="BC58" s="383">
        <v>7.855044172309273E-7</v>
      </c>
      <c r="BD58" s="383">
        <v>1.0027225378663123</v>
      </c>
      <c r="BE58" s="383">
        <v>0</v>
      </c>
      <c r="BF58" s="383">
        <v>7.9082065577849208E-7</v>
      </c>
      <c r="BG58" s="383">
        <v>9.7418354320818783E-7</v>
      </c>
      <c r="BH58" s="383">
        <v>1.8426388466141896E-6</v>
      </c>
      <c r="BI58" s="383">
        <v>2.3044391679527594E-6</v>
      </c>
      <c r="BJ58" s="383">
        <v>2.5232762081104782E-6</v>
      </c>
      <c r="BK58" s="383">
        <v>8.3215510440170982E-6</v>
      </c>
      <c r="BL58" s="383">
        <v>3.6005658510047762E-6</v>
      </c>
      <c r="BM58" s="383">
        <v>2.9401644279483415E-6</v>
      </c>
      <c r="BN58" s="383">
        <v>5.3962739897954138E-6</v>
      </c>
      <c r="BO58" s="383">
        <v>6.95055780375187E-6</v>
      </c>
      <c r="BP58" s="383">
        <v>2.6372954548387853E-6</v>
      </c>
      <c r="BQ58" s="383">
        <v>1.1552145906819337E-6</v>
      </c>
      <c r="BR58" s="383">
        <v>2.4409990411168755E-6</v>
      </c>
      <c r="BS58" s="383">
        <v>2.4790390630515757E-6</v>
      </c>
      <c r="BT58" s="383">
        <v>2.279023831980479E-6</v>
      </c>
      <c r="BU58" s="383">
        <v>1.1849335905584181E-6</v>
      </c>
      <c r="BV58" s="383">
        <v>7.7986863402412369E-7</v>
      </c>
      <c r="BW58" s="383">
        <v>5.5731021212709722E-7</v>
      </c>
      <c r="BX58" s="383">
        <v>1.2077230267583269E-7</v>
      </c>
      <c r="BY58" s="383">
        <v>8.7588245259569342E-7</v>
      </c>
      <c r="BZ58" s="383">
        <v>2.3746164288075375E-6</v>
      </c>
      <c r="CA58" s="383">
        <v>3.163647106609651E-5</v>
      </c>
      <c r="CB58" s="383">
        <v>1.2323413237196027E-6</v>
      </c>
      <c r="CC58" s="383">
        <v>8.4294505740444413E-6</v>
      </c>
      <c r="CD58" s="383">
        <v>1.5599910240275139E-6</v>
      </c>
      <c r="CE58" s="383">
        <v>1.5361267501928341E-6</v>
      </c>
      <c r="CF58" s="383">
        <v>1.474398884003328E-6</v>
      </c>
      <c r="CG58" s="383">
        <v>7.6361714455573146E-7</v>
      </c>
      <c r="CH58" s="383">
        <v>5.6816523813762623E-6</v>
      </c>
      <c r="CI58" s="383">
        <v>7.553080326679631E-6</v>
      </c>
      <c r="CJ58" s="383">
        <v>2.0986626065052577E-6</v>
      </c>
      <c r="CK58" s="383">
        <v>4.0353028637063899E-6</v>
      </c>
      <c r="CL58" s="383">
        <v>1.4894970396731649E-6</v>
      </c>
      <c r="CM58" s="383">
        <v>2.1180635878355877E-6</v>
      </c>
      <c r="CN58" s="383">
        <v>1.0880715090011118E-6</v>
      </c>
      <c r="CO58" s="383">
        <v>1.7577815548217805E-6</v>
      </c>
      <c r="CP58" s="383">
        <v>1.3970649278994442E-6</v>
      </c>
      <c r="CQ58" s="383">
        <v>2.4374711731397087E-6</v>
      </c>
      <c r="CR58" s="383">
        <v>1.5092095029603328E-6</v>
      </c>
      <c r="CS58" s="383">
        <v>1.7899353527420345E-6</v>
      </c>
      <c r="CT58" s="383">
        <v>1.5052589820179504E-6</v>
      </c>
      <c r="CU58" s="383">
        <v>1.9448531188796391E-4</v>
      </c>
      <c r="CV58" s="383">
        <v>3.0418729505161704E-6</v>
      </c>
      <c r="CW58" s="383">
        <v>6.7271451572763002E-5</v>
      </c>
      <c r="CX58" s="383">
        <v>1.2223333200436337E-6</v>
      </c>
      <c r="CY58" s="383">
        <v>4.3156488275424509E-6</v>
      </c>
      <c r="CZ58" s="383">
        <v>1.091116006139777E-6</v>
      </c>
      <c r="DA58" s="383">
        <v>1.7601457638017715E-6</v>
      </c>
      <c r="DB58" s="383">
        <v>2.0753402174685925E-6</v>
      </c>
      <c r="DC58" s="383">
        <v>8.232343555181144E-7</v>
      </c>
      <c r="DD58" s="383">
        <v>1.7791053954595421E-6</v>
      </c>
      <c r="DE58" s="383">
        <v>8.6906856721358039E-7</v>
      </c>
      <c r="DF58" s="384">
        <v>1.1951923884172992E-6</v>
      </c>
      <c r="DG58" s="481">
        <v>1.0032274511548165</v>
      </c>
      <c r="DH58" s="481">
        <v>0.75307502093437273</v>
      </c>
    </row>
    <row r="59" spans="1:112" s="381" customFormat="1">
      <c r="A59" s="300" t="s">
        <v>313</v>
      </c>
      <c r="B59" s="301" t="s">
        <v>550</v>
      </c>
      <c r="C59" s="385">
        <v>0</v>
      </c>
      <c r="D59" s="386">
        <v>0</v>
      </c>
      <c r="E59" s="386">
        <v>0</v>
      </c>
      <c r="F59" s="386">
        <v>0</v>
      </c>
      <c r="G59" s="386">
        <v>0</v>
      </c>
      <c r="H59" s="386">
        <v>0</v>
      </c>
      <c r="I59" s="386">
        <v>0</v>
      </c>
      <c r="J59" s="386">
        <v>0</v>
      </c>
      <c r="K59" s="386">
        <v>0</v>
      </c>
      <c r="L59" s="386">
        <v>0</v>
      </c>
      <c r="M59" s="386">
        <v>0</v>
      </c>
      <c r="N59" s="386">
        <v>0</v>
      </c>
      <c r="O59" s="386">
        <v>0</v>
      </c>
      <c r="P59" s="386">
        <v>0</v>
      </c>
      <c r="Q59" s="386">
        <v>0</v>
      </c>
      <c r="R59" s="386">
        <v>0</v>
      </c>
      <c r="S59" s="386">
        <v>0</v>
      </c>
      <c r="T59" s="386">
        <v>0</v>
      </c>
      <c r="U59" s="386">
        <v>0</v>
      </c>
      <c r="V59" s="386">
        <v>0</v>
      </c>
      <c r="W59" s="386">
        <v>0</v>
      </c>
      <c r="X59" s="386">
        <v>0</v>
      </c>
      <c r="Y59" s="386">
        <v>0</v>
      </c>
      <c r="Z59" s="386">
        <v>0</v>
      </c>
      <c r="AA59" s="386">
        <v>0</v>
      </c>
      <c r="AB59" s="386">
        <v>0</v>
      </c>
      <c r="AC59" s="386">
        <v>0</v>
      </c>
      <c r="AD59" s="386">
        <v>0</v>
      </c>
      <c r="AE59" s="386">
        <v>0</v>
      </c>
      <c r="AF59" s="386">
        <v>0</v>
      </c>
      <c r="AG59" s="386">
        <v>0</v>
      </c>
      <c r="AH59" s="386">
        <v>0</v>
      </c>
      <c r="AI59" s="386">
        <v>0</v>
      </c>
      <c r="AJ59" s="386">
        <v>0</v>
      </c>
      <c r="AK59" s="386">
        <v>0</v>
      </c>
      <c r="AL59" s="386">
        <v>0</v>
      </c>
      <c r="AM59" s="386">
        <v>0</v>
      </c>
      <c r="AN59" s="386">
        <v>0</v>
      </c>
      <c r="AO59" s="386">
        <v>0</v>
      </c>
      <c r="AP59" s="386">
        <v>0</v>
      </c>
      <c r="AQ59" s="386">
        <v>0</v>
      </c>
      <c r="AR59" s="386">
        <v>0</v>
      </c>
      <c r="AS59" s="386">
        <v>0</v>
      </c>
      <c r="AT59" s="386">
        <v>0</v>
      </c>
      <c r="AU59" s="386">
        <v>0</v>
      </c>
      <c r="AV59" s="386">
        <v>0</v>
      </c>
      <c r="AW59" s="386">
        <v>0</v>
      </c>
      <c r="AX59" s="386">
        <v>0</v>
      </c>
      <c r="AY59" s="386">
        <v>0</v>
      </c>
      <c r="AZ59" s="386">
        <v>0</v>
      </c>
      <c r="BA59" s="386">
        <v>0</v>
      </c>
      <c r="BB59" s="386">
        <v>0</v>
      </c>
      <c r="BC59" s="386">
        <v>0</v>
      </c>
      <c r="BD59" s="386">
        <v>0</v>
      </c>
      <c r="BE59" s="386">
        <v>1</v>
      </c>
      <c r="BF59" s="386">
        <v>0</v>
      </c>
      <c r="BG59" s="386">
        <v>0</v>
      </c>
      <c r="BH59" s="386">
        <v>0</v>
      </c>
      <c r="BI59" s="386">
        <v>0</v>
      </c>
      <c r="BJ59" s="386">
        <v>0</v>
      </c>
      <c r="BK59" s="386">
        <v>0</v>
      </c>
      <c r="BL59" s="386">
        <v>0</v>
      </c>
      <c r="BM59" s="386">
        <v>0</v>
      </c>
      <c r="BN59" s="386">
        <v>0</v>
      </c>
      <c r="BO59" s="386">
        <v>0</v>
      </c>
      <c r="BP59" s="386">
        <v>0</v>
      </c>
      <c r="BQ59" s="386">
        <v>0</v>
      </c>
      <c r="BR59" s="386">
        <v>0</v>
      </c>
      <c r="BS59" s="386">
        <v>0</v>
      </c>
      <c r="BT59" s="386">
        <v>0</v>
      </c>
      <c r="BU59" s="386">
        <v>0</v>
      </c>
      <c r="BV59" s="386">
        <v>0</v>
      </c>
      <c r="BW59" s="386">
        <v>0</v>
      </c>
      <c r="BX59" s="386">
        <v>0</v>
      </c>
      <c r="BY59" s="386">
        <v>0</v>
      </c>
      <c r="BZ59" s="386">
        <v>0</v>
      </c>
      <c r="CA59" s="386">
        <v>0</v>
      </c>
      <c r="CB59" s="386">
        <v>0</v>
      </c>
      <c r="CC59" s="386">
        <v>0</v>
      </c>
      <c r="CD59" s="386">
        <v>0</v>
      </c>
      <c r="CE59" s="386">
        <v>0</v>
      </c>
      <c r="CF59" s="386">
        <v>0</v>
      </c>
      <c r="CG59" s="386">
        <v>0</v>
      </c>
      <c r="CH59" s="386">
        <v>0</v>
      </c>
      <c r="CI59" s="386">
        <v>0</v>
      </c>
      <c r="CJ59" s="386">
        <v>0</v>
      </c>
      <c r="CK59" s="386">
        <v>0</v>
      </c>
      <c r="CL59" s="386">
        <v>0</v>
      </c>
      <c r="CM59" s="386">
        <v>0</v>
      </c>
      <c r="CN59" s="386">
        <v>0</v>
      </c>
      <c r="CO59" s="386">
        <v>0</v>
      </c>
      <c r="CP59" s="386">
        <v>0</v>
      </c>
      <c r="CQ59" s="386">
        <v>0</v>
      </c>
      <c r="CR59" s="386">
        <v>0</v>
      </c>
      <c r="CS59" s="386">
        <v>0</v>
      </c>
      <c r="CT59" s="386">
        <v>0</v>
      </c>
      <c r="CU59" s="386">
        <v>0</v>
      </c>
      <c r="CV59" s="386">
        <v>0</v>
      </c>
      <c r="CW59" s="386">
        <v>0</v>
      </c>
      <c r="CX59" s="386">
        <v>0</v>
      </c>
      <c r="CY59" s="386">
        <v>0</v>
      </c>
      <c r="CZ59" s="386">
        <v>0</v>
      </c>
      <c r="DA59" s="386">
        <v>0</v>
      </c>
      <c r="DB59" s="386">
        <v>0</v>
      </c>
      <c r="DC59" s="386">
        <v>0</v>
      </c>
      <c r="DD59" s="386">
        <v>0</v>
      </c>
      <c r="DE59" s="386">
        <v>0</v>
      </c>
      <c r="DF59" s="387">
        <v>0</v>
      </c>
      <c r="DG59" s="482">
        <v>1</v>
      </c>
      <c r="DH59" s="482">
        <v>0.75065232721404007</v>
      </c>
    </row>
    <row r="60" spans="1:112" s="381" customFormat="1">
      <c r="A60" s="304" t="s">
        <v>314</v>
      </c>
      <c r="B60" s="305" t="s">
        <v>551</v>
      </c>
      <c r="C60" s="388">
        <v>3.9298042684936364E-5</v>
      </c>
      <c r="D60" s="389">
        <v>1.5403272669536887E-5</v>
      </c>
      <c r="E60" s="389">
        <v>5.7895125782753205E-5</v>
      </c>
      <c r="F60" s="389">
        <v>1.5134221022911771E-5</v>
      </c>
      <c r="G60" s="389">
        <v>6.2955176159974314E-6</v>
      </c>
      <c r="H60" s="389">
        <v>0</v>
      </c>
      <c r="I60" s="389">
        <v>7.0302606891685187E-5</v>
      </c>
      <c r="J60" s="389">
        <v>1.0154632839924093E-5</v>
      </c>
      <c r="K60" s="389">
        <v>1.334400750798539E-5</v>
      </c>
      <c r="L60" s="389">
        <v>7.2548196161901297E-6</v>
      </c>
      <c r="M60" s="389">
        <v>0</v>
      </c>
      <c r="N60" s="389">
        <v>1.5386215057520296E-5</v>
      </c>
      <c r="O60" s="389">
        <v>9.2170694707384253E-6</v>
      </c>
      <c r="P60" s="389">
        <v>1.8971519608524185E-5</v>
      </c>
      <c r="Q60" s="389">
        <v>7.1987931037177898E-6</v>
      </c>
      <c r="R60" s="389">
        <v>1.1547910456101371E-5</v>
      </c>
      <c r="S60" s="389">
        <v>8.1971333834359233E-6</v>
      </c>
      <c r="T60" s="389">
        <v>8.3064131617396838E-6</v>
      </c>
      <c r="U60" s="389">
        <v>2.658925168436366E-5</v>
      </c>
      <c r="V60" s="389">
        <v>1.8180423335760336E-5</v>
      </c>
      <c r="W60" s="389">
        <v>4.9677451016686011E-7</v>
      </c>
      <c r="X60" s="389">
        <v>1.3201197214110097E-5</v>
      </c>
      <c r="Y60" s="389">
        <v>4.6958038273911984E-6</v>
      </c>
      <c r="Z60" s="389">
        <v>9.0438324118588394E-6</v>
      </c>
      <c r="AA60" s="389">
        <v>9.2815103384175652E-6</v>
      </c>
      <c r="AB60" s="389">
        <v>5.6413264785248904E-6</v>
      </c>
      <c r="AC60" s="389">
        <v>2.710844774167959E-6</v>
      </c>
      <c r="AD60" s="389">
        <v>1.3535634854329358E-5</v>
      </c>
      <c r="AE60" s="389">
        <v>9.464158168091393E-6</v>
      </c>
      <c r="AF60" s="389">
        <v>1.8641725180040285E-5</v>
      </c>
      <c r="AG60" s="389">
        <v>6.5170008682790667E-6</v>
      </c>
      <c r="AH60" s="389">
        <v>2.089739881542064E-5</v>
      </c>
      <c r="AI60" s="389">
        <v>2.3179394522941215E-5</v>
      </c>
      <c r="AJ60" s="389">
        <v>1.5101230668007998E-5</v>
      </c>
      <c r="AK60" s="389">
        <v>2.3393800491017301E-5</v>
      </c>
      <c r="AL60" s="389">
        <v>9.0339179578216209E-6</v>
      </c>
      <c r="AM60" s="389">
        <v>7.0120392582011939E-6</v>
      </c>
      <c r="AN60" s="389">
        <v>1.5363809721208912E-5</v>
      </c>
      <c r="AO60" s="389">
        <v>4.3822777282495419E-6</v>
      </c>
      <c r="AP60" s="389">
        <v>1.5789418665343331E-5</v>
      </c>
      <c r="AQ60" s="389">
        <v>1.0644766934498656E-5</v>
      </c>
      <c r="AR60" s="389">
        <v>1.2088811940751604E-5</v>
      </c>
      <c r="AS60" s="389">
        <v>1.1172915405331375E-5</v>
      </c>
      <c r="AT60" s="389">
        <v>1.0160298620402106E-5</v>
      </c>
      <c r="AU60" s="389">
        <v>9.1539264609729414E-6</v>
      </c>
      <c r="AV60" s="389">
        <v>1.0073081134915198E-5</v>
      </c>
      <c r="AW60" s="389">
        <v>1.3352656546456495E-5</v>
      </c>
      <c r="AX60" s="389">
        <v>1.048736870274299E-5</v>
      </c>
      <c r="AY60" s="389">
        <v>8.8417065749889956E-6</v>
      </c>
      <c r="AZ60" s="389">
        <v>7.4589772733034234E-6</v>
      </c>
      <c r="BA60" s="389">
        <v>6.0367310521116039E-6</v>
      </c>
      <c r="BB60" s="389">
        <v>7.1445758035930041E-6</v>
      </c>
      <c r="BC60" s="389">
        <v>5.34455987420319E-6</v>
      </c>
      <c r="BD60" s="389">
        <v>6.4427121596566402E-6</v>
      </c>
      <c r="BE60" s="389">
        <v>0</v>
      </c>
      <c r="BF60" s="389">
        <v>1.0117866717850632</v>
      </c>
      <c r="BG60" s="389">
        <v>7.6949380920636523E-6</v>
      </c>
      <c r="BH60" s="389">
        <v>6.7224503360915302E-6</v>
      </c>
      <c r="BI60" s="389">
        <v>6.768285617650832E-6</v>
      </c>
      <c r="BJ60" s="389">
        <v>1.4731887068894038E-5</v>
      </c>
      <c r="BK60" s="389">
        <v>2.3453027320225401E-5</v>
      </c>
      <c r="BL60" s="389">
        <v>1.0613757556894444E-5</v>
      </c>
      <c r="BM60" s="389">
        <v>1.4527749630627012E-5</v>
      </c>
      <c r="BN60" s="389">
        <v>1.5537332963665801E-5</v>
      </c>
      <c r="BO60" s="389">
        <v>1.3605799484208946E-5</v>
      </c>
      <c r="BP60" s="389">
        <v>3.0465261064988279E-5</v>
      </c>
      <c r="BQ60" s="389">
        <v>6.3067129916681645E-6</v>
      </c>
      <c r="BR60" s="389">
        <v>2.7990620590842144E-5</v>
      </c>
      <c r="BS60" s="389">
        <v>2.1615032066939892E-5</v>
      </c>
      <c r="BT60" s="389">
        <v>1.0514467901121029E-5</v>
      </c>
      <c r="BU60" s="389">
        <v>6.6499057055183269E-6</v>
      </c>
      <c r="BV60" s="389">
        <v>5.2102015366910122E-6</v>
      </c>
      <c r="BW60" s="389">
        <v>3.6873561749369308E-6</v>
      </c>
      <c r="BX60" s="389">
        <v>6.7316437546849161E-7</v>
      </c>
      <c r="BY60" s="389">
        <v>6.0149604888209518E-6</v>
      </c>
      <c r="BZ60" s="389">
        <v>2.5896731173285611E-5</v>
      </c>
      <c r="CA60" s="389">
        <v>1.7467566265169312E-4</v>
      </c>
      <c r="CB60" s="389">
        <v>7.069502343822815E-6</v>
      </c>
      <c r="CC60" s="389">
        <v>2.4584166412494343E-5</v>
      </c>
      <c r="CD60" s="389">
        <v>1.0404398860967728E-5</v>
      </c>
      <c r="CE60" s="389">
        <v>1.0539883570879431E-5</v>
      </c>
      <c r="CF60" s="389">
        <v>1.0699567983401042E-5</v>
      </c>
      <c r="CG60" s="389">
        <v>6.4438729833465425E-6</v>
      </c>
      <c r="CH60" s="389">
        <v>1.3675276057798774E-5</v>
      </c>
      <c r="CI60" s="389">
        <v>1.3578208758651378E-5</v>
      </c>
      <c r="CJ60" s="389">
        <v>1.8308199742254019E-5</v>
      </c>
      <c r="CK60" s="389">
        <v>9.0889315573995805E-6</v>
      </c>
      <c r="CL60" s="389">
        <v>8.2840351718130724E-6</v>
      </c>
      <c r="CM60" s="389">
        <v>8.1071862812537966E-5</v>
      </c>
      <c r="CN60" s="389">
        <v>7.730990517850208E-6</v>
      </c>
      <c r="CO60" s="389">
        <v>1.6963493792468113E-5</v>
      </c>
      <c r="CP60" s="389">
        <v>5.5904655398866975E-6</v>
      </c>
      <c r="CQ60" s="389">
        <v>1.5500694149329861E-5</v>
      </c>
      <c r="CR60" s="389">
        <v>1.0623651345962758E-5</v>
      </c>
      <c r="CS60" s="389">
        <v>5.6636894525720674E-6</v>
      </c>
      <c r="CT60" s="389">
        <v>1.1049307741113783E-5</v>
      </c>
      <c r="CU60" s="389">
        <v>1.1235535002795697E-4</v>
      </c>
      <c r="CV60" s="389">
        <v>9.4062945813164132E-6</v>
      </c>
      <c r="CW60" s="389">
        <v>1.0095915767706415E-3</v>
      </c>
      <c r="CX60" s="389">
        <v>5.9663671220180733E-6</v>
      </c>
      <c r="CY60" s="389">
        <v>2.1931620746511702E-5</v>
      </c>
      <c r="CZ60" s="389">
        <v>7.0427386538249922E-6</v>
      </c>
      <c r="DA60" s="389">
        <v>1.2130168784218245E-5</v>
      </c>
      <c r="DB60" s="389">
        <v>1.3601878779957935E-5</v>
      </c>
      <c r="DC60" s="389">
        <v>4.8623358208049472E-6</v>
      </c>
      <c r="DD60" s="389">
        <v>1.0194165043718256E-5</v>
      </c>
      <c r="DE60" s="389">
        <v>5.918931151276504E-6</v>
      </c>
      <c r="DF60" s="390">
        <v>1.4992884491933557E-5</v>
      </c>
      <c r="DG60" s="483">
        <v>1.0144493547614553</v>
      </c>
      <c r="DH60" s="483">
        <v>0.76149876899246771</v>
      </c>
    </row>
    <row r="61" spans="1:112" s="381" customFormat="1">
      <c r="A61" s="298" t="s">
        <v>315</v>
      </c>
      <c r="B61" s="299" t="s">
        <v>552</v>
      </c>
      <c r="C61" s="382">
        <v>4.164797790993437E-3</v>
      </c>
      <c r="D61" s="383">
        <v>1.6333307046751135E-3</v>
      </c>
      <c r="E61" s="383">
        <v>6.1328213725259564E-3</v>
      </c>
      <c r="F61" s="383">
        <v>1.606068613336288E-3</v>
      </c>
      <c r="G61" s="383">
        <v>6.602469996232703E-4</v>
      </c>
      <c r="H61" s="383">
        <v>0</v>
      </c>
      <c r="I61" s="383">
        <v>7.4735230957683994E-3</v>
      </c>
      <c r="J61" s="383">
        <v>1.0744678795590469E-3</v>
      </c>
      <c r="K61" s="383">
        <v>1.4116355892023246E-3</v>
      </c>
      <c r="L61" s="383">
        <v>7.678482035160507E-4</v>
      </c>
      <c r="M61" s="383">
        <v>0</v>
      </c>
      <c r="N61" s="383">
        <v>1.6307427306488408E-3</v>
      </c>
      <c r="O61" s="383">
        <v>9.7589974723603034E-4</v>
      </c>
      <c r="P61" s="383">
        <v>2.0088869659224892E-3</v>
      </c>
      <c r="Q61" s="383">
        <v>7.6237043108951593E-4</v>
      </c>
      <c r="R61" s="383">
        <v>1.2225873648288681E-3</v>
      </c>
      <c r="S61" s="383">
        <v>8.6723784928090968E-4</v>
      </c>
      <c r="T61" s="383">
        <v>8.801333036874264E-4</v>
      </c>
      <c r="U61" s="383">
        <v>2.7801786483414134E-3</v>
      </c>
      <c r="V61" s="383">
        <v>1.9254696001823435E-3</v>
      </c>
      <c r="W61" s="383">
        <v>5.2568164799620445E-5</v>
      </c>
      <c r="X61" s="383">
        <v>1.3959719986781126E-3</v>
      </c>
      <c r="Y61" s="383">
        <v>4.959007348703039E-4</v>
      </c>
      <c r="Z61" s="383">
        <v>9.5591700091101034E-4</v>
      </c>
      <c r="AA61" s="383">
        <v>9.8286576337948731E-4</v>
      </c>
      <c r="AB61" s="383">
        <v>5.9683226240112746E-4</v>
      </c>
      <c r="AC61" s="383">
        <v>2.7303624827170701E-4</v>
      </c>
      <c r="AD61" s="383">
        <v>1.4225931270465276E-3</v>
      </c>
      <c r="AE61" s="383">
        <v>1.0020399408360091E-3</v>
      </c>
      <c r="AF61" s="383">
        <v>1.9712627090120241E-3</v>
      </c>
      <c r="AG61" s="383">
        <v>6.9000726284238975E-4</v>
      </c>
      <c r="AH61" s="383">
        <v>2.2036402877179009E-3</v>
      </c>
      <c r="AI61" s="383">
        <v>2.4524477985703079E-3</v>
      </c>
      <c r="AJ61" s="383">
        <v>1.5999700936884446E-3</v>
      </c>
      <c r="AK61" s="383">
        <v>2.4765689706608279E-3</v>
      </c>
      <c r="AL61" s="383">
        <v>9.494036073542933E-4</v>
      </c>
      <c r="AM61" s="383">
        <v>7.3994951059735969E-4</v>
      </c>
      <c r="AN61" s="383">
        <v>1.6194942385017238E-3</v>
      </c>
      <c r="AO61" s="383">
        <v>4.597713480703502E-4</v>
      </c>
      <c r="AP61" s="383">
        <v>1.6740989228519528E-3</v>
      </c>
      <c r="AQ61" s="383">
        <v>1.1261853228475252E-3</v>
      </c>
      <c r="AR61" s="383">
        <v>1.2793169189064041E-3</v>
      </c>
      <c r="AS61" s="383">
        <v>1.1806823766592519E-3</v>
      </c>
      <c r="AT61" s="383">
        <v>1.0724632150192908E-3</v>
      </c>
      <c r="AU61" s="383">
        <v>1.127201904738463E-3</v>
      </c>
      <c r="AV61" s="383">
        <v>1.0667690937802812E-3</v>
      </c>
      <c r="AW61" s="383">
        <v>1.4140882993125021E-3</v>
      </c>
      <c r="AX61" s="383">
        <v>1.110534598700726E-3</v>
      </c>
      <c r="AY61" s="383">
        <v>9.3436506680169118E-4</v>
      </c>
      <c r="AZ61" s="383">
        <v>7.9004927855308373E-4</v>
      </c>
      <c r="BA61" s="383">
        <v>6.3934332746599216E-4</v>
      </c>
      <c r="BB61" s="383">
        <v>7.5503079310690682E-4</v>
      </c>
      <c r="BC61" s="383">
        <v>5.6354667427064252E-4</v>
      </c>
      <c r="BD61" s="383">
        <v>6.8022872932295159E-4</v>
      </c>
      <c r="BE61" s="383">
        <v>0</v>
      </c>
      <c r="BF61" s="383">
        <v>0.31921105366767871</v>
      </c>
      <c r="BG61" s="383">
        <v>1.2405356717445464</v>
      </c>
      <c r="BH61" s="383">
        <v>7.0076668744712767E-4</v>
      </c>
      <c r="BI61" s="383">
        <v>6.6570881518794077E-3</v>
      </c>
      <c r="BJ61" s="383">
        <v>1.563801194347439E-3</v>
      </c>
      <c r="BK61" s="383">
        <v>2.4835785523274665E-3</v>
      </c>
      <c r="BL61" s="383">
        <v>1.1184066345927344E-3</v>
      </c>
      <c r="BM61" s="383">
        <v>1.5321859298239346E-3</v>
      </c>
      <c r="BN61" s="383">
        <v>1.6422256735656568E-3</v>
      </c>
      <c r="BO61" s="383">
        <v>1.435179307819064E-3</v>
      </c>
      <c r="BP61" s="383">
        <v>3.2244511300740515E-3</v>
      </c>
      <c r="BQ61" s="383">
        <v>6.6699969234428503E-4</v>
      </c>
      <c r="BR61" s="383">
        <v>2.9606363298920078E-3</v>
      </c>
      <c r="BS61" s="383">
        <v>2.2878704410324935E-3</v>
      </c>
      <c r="BT61" s="383">
        <v>1.1157267632555346E-3</v>
      </c>
      <c r="BU61" s="383">
        <v>7.0032277079110181E-4</v>
      </c>
      <c r="BV61" s="383">
        <v>5.4675815549893258E-4</v>
      </c>
      <c r="BW61" s="383">
        <v>3.8621229552684554E-4</v>
      </c>
      <c r="BX61" s="383">
        <v>7.1021012319962972E-5</v>
      </c>
      <c r="BY61" s="383">
        <v>7.7076855721623183E-4</v>
      </c>
      <c r="BZ61" s="383">
        <v>2.7418793988958257E-3</v>
      </c>
      <c r="CA61" s="383">
        <v>1.8594773791608888E-2</v>
      </c>
      <c r="CB61" s="383">
        <v>7.4258835089741223E-4</v>
      </c>
      <c r="CC61" s="383">
        <v>2.8397547987801274E-3</v>
      </c>
      <c r="CD61" s="383">
        <v>1.098482129216781E-3</v>
      </c>
      <c r="CE61" s="383">
        <v>1.1151713543181667E-3</v>
      </c>
      <c r="CF61" s="383">
        <v>1.1317668056191959E-3</v>
      </c>
      <c r="CG61" s="383">
        <v>6.8290340032952322E-4</v>
      </c>
      <c r="CH61" s="383">
        <v>1.4449254168701826E-3</v>
      </c>
      <c r="CI61" s="383">
        <v>1.4345346689446502E-3</v>
      </c>
      <c r="CJ61" s="383">
        <v>1.9398231344081608E-3</v>
      </c>
      <c r="CK61" s="383">
        <v>9.5575845014410777E-4</v>
      </c>
      <c r="CL61" s="383">
        <v>8.7703788508058478E-4</v>
      </c>
      <c r="CM61" s="383">
        <v>1.7204829464403421E-3</v>
      </c>
      <c r="CN61" s="383">
        <v>8.1716106370954605E-4</v>
      </c>
      <c r="CO61" s="383">
        <v>1.797078479464115E-3</v>
      </c>
      <c r="CP61" s="383">
        <v>5.9173266224482417E-4</v>
      </c>
      <c r="CQ61" s="383">
        <v>1.6329705105329482E-3</v>
      </c>
      <c r="CR61" s="383">
        <v>1.1221166478675606E-3</v>
      </c>
      <c r="CS61" s="383">
        <v>5.9893265932815614E-4</v>
      </c>
      <c r="CT61" s="383">
        <v>1.1658056895987941E-3</v>
      </c>
      <c r="CU61" s="383">
        <v>1.1898354594472938E-2</v>
      </c>
      <c r="CV61" s="383">
        <v>9.9579275957488987E-4</v>
      </c>
      <c r="CW61" s="383">
        <v>0.10692200144612474</v>
      </c>
      <c r="CX61" s="383">
        <v>6.3046818765364861E-4</v>
      </c>
      <c r="CY61" s="383">
        <v>2.3184693495712986E-3</v>
      </c>
      <c r="CZ61" s="383">
        <v>7.4553606540088695E-4</v>
      </c>
      <c r="DA61" s="383">
        <v>1.2824523966957033E-3</v>
      </c>
      <c r="DB61" s="383">
        <v>1.4436857183175121E-3</v>
      </c>
      <c r="DC61" s="383">
        <v>5.148704717698278E-4</v>
      </c>
      <c r="DD61" s="383">
        <v>1.0819028745388979E-3</v>
      </c>
      <c r="DE61" s="383">
        <v>6.2675966610462389E-4</v>
      </c>
      <c r="DF61" s="384">
        <v>7.8435176821757221E-4</v>
      </c>
      <c r="DG61" s="481">
        <v>1.8396334427156875</v>
      </c>
      <c r="DH61" s="481">
        <v>1.3809251249953074</v>
      </c>
    </row>
    <row r="62" spans="1:112" s="381" customFormat="1">
      <c r="A62" s="298" t="s">
        <v>316</v>
      </c>
      <c r="B62" s="299" t="s">
        <v>553</v>
      </c>
      <c r="C62" s="382">
        <v>2.6758188318233064E-7</v>
      </c>
      <c r="D62" s="383">
        <v>4.1414091892578872E-7</v>
      </c>
      <c r="E62" s="383">
        <v>9.3867275539062323E-8</v>
      </c>
      <c r="F62" s="383">
        <v>1.0064674607396126E-7</v>
      </c>
      <c r="G62" s="383">
        <v>2.4673235026699256E-3</v>
      </c>
      <c r="H62" s="383">
        <v>0</v>
      </c>
      <c r="I62" s="383">
        <v>2.941770608314723E-7</v>
      </c>
      <c r="J62" s="383">
        <v>7.6307090714294627E-6</v>
      </c>
      <c r="K62" s="383">
        <v>4.4065155564208305E-7</v>
      </c>
      <c r="L62" s="383">
        <v>1.0318946920624785E-6</v>
      </c>
      <c r="M62" s="383">
        <v>0</v>
      </c>
      <c r="N62" s="383">
        <v>9.4043066955732439E-8</v>
      </c>
      <c r="O62" s="383">
        <v>9.0735944793577024E-8</v>
      </c>
      <c r="P62" s="383">
        <v>2.2980634130536968E-7</v>
      </c>
      <c r="Q62" s="383">
        <v>1.3538749807949883E-7</v>
      </c>
      <c r="R62" s="383">
        <v>2.7776236930592441E-7</v>
      </c>
      <c r="S62" s="383">
        <v>1.941719502056051E-7</v>
      </c>
      <c r="T62" s="383">
        <v>1.0881508879543289E-7</v>
      </c>
      <c r="U62" s="383">
        <v>9.0253348716426835E-7</v>
      </c>
      <c r="V62" s="383">
        <v>2.0895340059740191E-7</v>
      </c>
      <c r="W62" s="383">
        <v>8.8050492293344807E-9</v>
      </c>
      <c r="X62" s="383">
        <v>1.8356894349984071E-7</v>
      </c>
      <c r="Y62" s="383">
        <v>1.613658498922523E-7</v>
      </c>
      <c r="Z62" s="383">
        <v>2.2344991730521273E-7</v>
      </c>
      <c r="AA62" s="383">
        <v>1.9554149113949261E-7</v>
      </c>
      <c r="AB62" s="383">
        <v>1.7087883322613594E-7</v>
      </c>
      <c r="AC62" s="383">
        <v>6.0488242584843405E-7</v>
      </c>
      <c r="AD62" s="383">
        <v>4.9299647042849098E-7</v>
      </c>
      <c r="AE62" s="383">
        <v>7.2145134360782379E-8</v>
      </c>
      <c r="AF62" s="383">
        <v>1.3538176992643236E-7</v>
      </c>
      <c r="AG62" s="383">
        <v>9.6648146067200636E-8</v>
      </c>
      <c r="AH62" s="383">
        <v>4.2761601956515417E-7</v>
      </c>
      <c r="AI62" s="383">
        <v>7.190424834318883E-7</v>
      </c>
      <c r="AJ62" s="383">
        <v>2.1080866270889668E-7</v>
      </c>
      <c r="AK62" s="383">
        <v>4.8774801685613878E-7</v>
      </c>
      <c r="AL62" s="383">
        <v>4.5835606124452813E-7</v>
      </c>
      <c r="AM62" s="383">
        <v>2.323964489441701E-7</v>
      </c>
      <c r="AN62" s="383">
        <v>6.381700606296735E-7</v>
      </c>
      <c r="AO62" s="383">
        <v>4.2001046692747663E-7</v>
      </c>
      <c r="AP62" s="383">
        <v>5.8780903861896835E-7</v>
      </c>
      <c r="AQ62" s="383">
        <v>1.2474110506258584E-7</v>
      </c>
      <c r="AR62" s="383">
        <v>2.4449434953819731E-7</v>
      </c>
      <c r="AS62" s="383">
        <v>2.1994804951420969E-7</v>
      </c>
      <c r="AT62" s="383">
        <v>2.2645817312941207E-7</v>
      </c>
      <c r="AU62" s="383">
        <v>1.8479109091290496E-7</v>
      </c>
      <c r="AV62" s="383">
        <v>8.9692644552970557E-8</v>
      </c>
      <c r="AW62" s="383">
        <v>1.5571888941547521E-7</v>
      </c>
      <c r="AX62" s="383">
        <v>1.1311650568070717E-7</v>
      </c>
      <c r="AY62" s="383">
        <v>1.4859533035044635E-7</v>
      </c>
      <c r="AZ62" s="383">
        <v>1.1583841064414221E-7</v>
      </c>
      <c r="BA62" s="383">
        <v>6.0958284653128425E-8</v>
      </c>
      <c r="BB62" s="383">
        <v>1.3350350766275425E-7</v>
      </c>
      <c r="BC62" s="383">
        <v>1.5377929110899894E-7</v>
      </c>
      <c r="BD62" s="383">
        <v>1.0529162531109729E-7</v>
      </c>
      <c r="BE62" s="383">
        <v>0</v>
      </c>
      <c r="BF62" s="383">
        <v>2.253915957167398E-7</v>
      </c>
      <c r="BG62" s="383">
        <v>1.4230362131562552E-7</v>
      </c>
      <c r="BH62" s="383">
        <v>1.0205205568529352</v>
      </c>
      <c r="BI62" s="383">
        <v>1.0245334901920901E-7</v>
      </c>
      <c r="BJ62" s="383">
        <v>9.0619245532435565E-7</v>
      </c>
      <c r="BK62" s="383">
        <v>6.9960044403044427E-6</v>
      </c>
      <c r="BL62" s="383">
        <v>2.9491366716341224E-7</v>
      </c>
      <c r="BM62" s="383">
        <v>3.1201239763161131E-7</v>
      </c>
      <c r="BN62" s="383">
        <v>3.087283142673972E-7</v>
      </c>
      <c r="BO62" s="383">
        <v>3.3087097249595683E-7</v>
      </c>
      <c r="BP62" s="383">
        <v>1.3400759893396837E-7</v>
      </c>
      <c r="BQ62" s="383">
        <v>3.4030689363688901E-7</v>
      </c>
      <c r="BR62" s="383">
        <v>1.8490581325782345E-7</v>
      </c>
      <c r="BS62" s="383">
        <v>1.8116645703798327E-7</v>
      </c>
      <c r="BT62" s="383">
        <v>1.0191984603963995E-7</v>
      </c>
      <c r="BU62" s="383">
        <v>1.7498019468381744E-7</v>
      </c>
      <c r="BV62" s="383">
        <v>1.6170780071011123E-7</v>
      </c>
      <c r="BW62" s="383">
        <v>1.3439682990774318E-7</v>
      </c>
      <c r="BX62" s="383">
        <v>1.5358233205261702E-8</v>
      </c>
      <c r="BY62" s="383">
        <v>2.1380234856906865E-7</v>
      </c>
      <c r="BZ62" s="383">
        <v>3.6685985155134119E-7</v>
      </c>
      <c r="CA62" s="383">
        <v>4.5483961838219038E-7</v>
      </c>
      <c r="CB62" s="383">
        <v>1.2051108790099992E-2</v>
      </c>
      <c r="CC62" s="383">
        <v>5.6810895502770612E-7</v>
      </c>
      <c r="CD62" s="383">
        <v>1.1902998021751567E-7</v>
      </c>
      <c r="CE62" s="383">
        <v>8.7273836815885844E-8</v>
      </c>
      <c r="CF62" s="383">
        <v>1.1871130912048749E-7</v>
      </c>
      <c r="CG62" s="383">
        <v>1.2506142443793182E-7</v>
      </c>
      <c r="CH62" s="383">
        <v>2.6007224474820417E-7</v>
      </c>
      <c r="CI62" s="383">
        <v>2.046183129732005E-7</v>
      </c>
      <c r="CJ62" s="383">
        <v>1.256494173426271E-7</v>
      </c>
      <c r="CK62" s="383">
        <v>3.3138951490866152E-7</v>
      </c>
      <c r="CL62" s="383">
        <v>1.5134853461740718E-7</v>
      </c>
      <c r="CM62" s="383">
        <v>1.669571731100929E-4</v>
      </c>
      <c r="CN62" s="383">
        <v>1.6304035198191948E-5</v>
      </c>
      <c r="CO62" s="383">
        <v>1.6388742869234558E-5</v>
      </c>
      <c r="CP62" s="383">
        <v>1.4255798541337841E-7</v>
      </c>
      <c r="CQ62" s="383">
        <v>2.8353982829344606E-7</v>
      </c>
      <c r="CR62" s="383">
        <v>3.8310641507843193E-7</v>
      </c>
      <c r="CS62" s="383">
        <v>5.3981301721617414E-7</v>
      </c>
      <c r="CT62" s="383">
        <v>2.0833474504438415E-7</v>
      </c>
      <c r="CU62" s="383">
        <v>1.0754942175705246E-7</v>
      </c>
      <c r="CV62" s="383">
        <v>1.3069587015614761E-7</v>
      </c>
      <c r="CW62" s="383">
        <v>1.7785784621676476E-7</v>
      </c>
      <c r="CX62" s="383">
        <v>8.3234286061908415E-8</v>
      </c>
      <c r="CY62" s="383">
        <v>2.843082949261556E-6</v>
      </c>
      <c r="CZ62" s="383">
        <v>3.423790856291395E-6</v>
      </c>
      <c r="DA62" s="383">
        <v>1.6438827190994903E-7</v>
      </c>
      <c r="DB62" s="383">
        <v>1.6048013153836941E-6</v>
      </c>
      <c r="DC62" s="383">
        <v>7.53112394000922E-8</v>
      </c>
      <c r="DD62" s="383">
        <v>2.5916837213168915E-7</v>
      </c>
      <c r="DE62" s="383">
        <v>2.8068235438023416E-7</v>
      </c>
      <c r="DF62" s="384">
        <v>1.9655634828321978E-5</v>
      </c>
      <c r="DG62" s="481">
        <v>1.0353042974592128</v>
      </c>
      <c r="DH62" s="481">
        <v>0.77715358026245496</v>
      </c>
    </row>
    <row r="63" spans="1:112" s="381" customFormat="1">
      <c r="A63" s="298" t="s">
        <v>317</v>
      </c>
      <c r="B63" s="299" t="s">
        <v>554</v>
      </c>
      <c r="C63" s="382">
        <v>6.0706526654158426E-5</v>
      </c>
      <c r="D63" s="383">
        <v>2.5587533918979538E-5</v>
      </c>
      <c r="E63" s="383">
        <v>8.3157610911389961E-5</v>
      </c>
      <c r="F63" s="383">
        <v>3.1481748118729318E-5</v>
      </c>
      <c r="G63" s="383">
        <v>1.9055655516070905E-5</v>
      </c>
      <c r="H63" s="383">
        <v>0</v>
      </c>
      <c r="I63" s="383">
        <v>1.4361851503994158E-4</v>
      </c>
      <c r="J63" s="383">
        <v>2.3721209629922269E-5</v>
      </c>
      <c r="K63" s="383">
        <v>2.6869783863069881E-5</v>
      </c>
      <c r="L63" s="383">
        <v>1.5436460221854986E-5</v>
      </c>
      <c r="M63" s="383">
        <v>0</v>
      </c>
      <c r="N63" s="383">
        <v>3.6809145856411529E-5</v>
      </c>
      <c r="O63" s="383">
        <v>3.0199076974112688E-5</v>
      </c>
      <c r="P63" s="383">
        <v>3.8044745652488346E-5</v>
      </c>
      <c r="Q63" s="383">
        <v>2.355837706795468E-5</v>
      </c>
      <c r="R63" s="383">
        <v>3.6580231860721864E-5</v>
      </c>
      <c r="S63" s="383">
        <v>3.5727462713932137E-5</v>
      </c>
      <c r="T63" s="383">
        <v>3.2440258151102594E-5</v>
      </c>
      <c r="U63" s="383">
        <v>4.6625367468329435E-5</v>
      </c>
      <c r="V63" s="383">
        <v>4.0244780375852605E-5</v>
      </c>
      <c r="W63" s="383">
        <v>1.3244378100912179E-6</v>
      </c>
      <c r="X63" s="383">
        <v>2.7725245395182178E-5</v>
      </c>
      <c r="Y63" s="383">
        <v>2.0604038178383643E-5</v>
      </c>
      <c r="Z63" s="383">
        <v>2.2197365507944425E-5</v>
      </c>
      <c r="AA63" s="383">
        <v>2.7932137664499269E-5</v>
      </c>
      <c r="AB63" s="383">
        <v>2.0857751525258695E-5</v>
      </c>
      <c r="AC63" s="383">
        <v>7.692061232723104E-6</v>
      </c>
      <c r="AD63" s="383">
        <v>2.7568943061662786E-5</v>
      </c>
      <c r="AE63" s="383">
        <v>3.4639082009076665E-5</v>
      </c>
      <c r="AF63" s="383">
        <v>3.7039303426513742E-5</v>
      </c>
      <c r="AG63" s="383">
        <v>1.4892092513543468E-5</v>
      </c>
      <c r="AH63" s="383">
        <v>4.9260326683393268E-5</v>
      </c>
      <c r="AI63" s="383">
        <v>5.1915855545817995E-5</v>
      </c>
      <c r="AJ63" s="383">
        <v>3.7493682028128257E-5</v>
      </c>
      <c r="AK63" s="383">
        <v>6.0913231893927018E-5</v>
      </c>
      <c r="AL63" s="383">
        <v>2.9004066567830176E-5</v>
      </c>
      <c r="AM63" s="383">
        <v>2.0217483677671943E-5</v>
      </c>
      <c r="AN63" s="383">
        <v>3.8046749511178451E-5</v>
      </c>
      <c r="AO63" s="383">
        <v>1.1478417022158578E-5</v>
      </c>
      <c r="AP63" s="383">
        <v>3.5184648791978198E-5</v>
      </c>
      <c r="AQ63" s="383">
        <v>2.6786480411339003E-5</v>
      </c>
      <c r="AR63" s="383">
        <v>4.0326040931324485E-5</v>
      </c>
      <c r="AS63" s="383">
        <v>2.727264156895821E-5</v>
      </c>
      <c r="AT63" s="383">
        <v>2.9013846476872576E-5</v>
      </c>
      <c r="AU63" s="383">
        <v>2.772927134604107E-5</v>
      </c>
      <c r="AV63" s="383">
        <v>3.2361108499246992E-5</v>
      </c>
      <c r="AW63" s="383">
        <v>3.08838248823288E-5</v>
      </c>
      <c r="AX63" s="383">
        <v>2.7212143578449683E-5</v>
      </c>
      <c r="AY63" s="383">
        <v>2.7434412605157643E-5</v>
      </c>
      <c r="AZ63" s="383">
        <v>2.1676432262416783E-5</v>
      </c>
      <c r="BA63" s="383">
        <v>3.7497737239593515E-5</v>
      </c>
      <c r="BB63" s="383">
        <v>2.0403857299315459E-5</v>
      </c>
      <c r="BC63" s="383">
        <v>5.6571661905059257E-5</v>
      </c>
      <c r="BD63" s="383">
        <v>2.5939728801721104E-5</v>
      </c>
      <c r="BE63" s="383">
        <v>0</v>
      </c>
      <c r="BF63" s="383">
        <v>1.4759349324663116E-5</v>
      </c>
      <c r="BG63" s="383">
        <v>1.9167975280648062E-5</v>
      </c>
      <c r="BH63" s="383">
        <v>1.5808871405721705E-5</v>
      </c>
      <c r="BI63" s="383">
        <v>1.1073230948670736</v>
      </c>
      <c r="BJ63" s="383">
        <v>4.347139471789575E-5</v>
      </c>
      <c r="BK63" s="383">
        <v>6.5257307546057918E-5</v>
      </c>
      <c r="BL63" s="383">
        <v>4.2129150482277554E-5</v>
      </c>
      <c r="BM63" s="383">
        <v>4.1562239740748432E-5</v>
      </c>
      <c r="BN63" s="383">
        <v>3.7663876808333304E-5</v>
      </c>
      <c r="BO63" s="383">
        <v>3.3965824654963685E-5</v>
      </c>
      <c r="BP63" s="383">
        <v>5.2431411749692169E-5</v>
      </c>
      <c r="BQ63" s="383">
        <v>2.0751928666904879E-5</v>
      </c>
      <c r="BR63" s="383">
        <v>6.5270309713789124E-5</v>
      </c>
      <c r="BS63" s="383">
        <v>1.4619925579125711E-4</v>
      </c>
      <c r="BT63" s="383">
        <v>4.9689749381342636E-5</v>
      </c>
      <c r="BU63" s="383">
        <v>9.183115255623534E-5</v>
      </c>
      <c r="BV63" s="383">
        <v>2.3286467090373467E-5</v>
      </c>
      <c r="BW63" s="383">
        <v>1.5524817826200379E-5</v>
      </c>
      <c r="BX63" s="383">
        <v>5.4578904066260488E-6</v>
      </c>
      <c r="BY63" s="383">
        <v>2.5516683360375301E-2</v>
      </c>
      <c r="BZ63" s="383">
        <v>5.3853855936685774E-5</v>
      </c>
      <c r="CA63" s="383">
        <v>2.6199822971843486E-4</v>
      </c>
      <c r="CB63" s="383">
        <v>3.7539810087280853E-5</v>
      </c>
      <c r="CC63" s="383">
        <v>4.812746104024096E-2</v>
      </c>
      <c r="CD63" s="383">
        <v>7.4346336502252721E-5</v>
      </c>
      <c r="CE63" s="383">
        <v>3.0756815662768449E-5</v>
      </c>
      <c r="CF63" s="383">
        <v>1.4885773352502792E-4</v>
      </c>
      <c r="CG63" s="383">
        <v>2.2480816372436542E-5</v>
      </c>
      <c r="CH63" s="383">
        <v>4.025177543015538E-5</v>
      </c>
      <c r="CI63" s="383">
        <v>4.8123546205309755E-5</v>
      </c>
      <c r="CJ63" s="383">
        <v>3.5310190719291833E-5</v>
      </c>
      <c r="CK63" s="383">
        <v>3.6239089981859755E-5</v>
      </c>
      <c r="CL63" s="383">
        <v>3.1715832675625361E-5</v>
      </c>
      <c r="CM63" s="383">
        <v>1.8393652254684307E-3</v>
      </c>
      <c r="CN63" s="383">
        <v>4.2329419653749069E-5</v>
      </c>
      <c r="CO63" s="383">
        <v>9.2320194015818138E-5</v>
      </c>
      <c r="CP63" s="383">
        <v>2.6715338616141963E-5</v>
      </c>
      <c r="CQ63" s="383">
        <v>8.0590972623954452E-5</v>
      </c>
      <c r="CR63" s="383">
        <v>2.9945561917264613E-5</v>
      </c>
      <c r="CS63" s="383">
        <v>1.4843217598650922E-5</v>
      </c>
      <c r="CT63" s="383">
        <v>6.439743221998654E-5</v>
      </c>
      <c r="CU63" s="383">
        <v>1.668519119218706E-4</v>
      </c>
      <c r="CV63" s="383">
        <v>3.0624066603987588E-5</v>
      </c>
      <c r="CW63" s="383">
        <v>1.3556466446435866E-3</v>
      </c>
      <c r="CX63" s="383">
        <v>2.2369819796423717E-5</v>
      </c>
      <c r="CY63" s="383">
        <v>5.1731217560086025E-5</v>
      </c>
      <c r="CZ63" s="383">
        <v>2.6143252932527912E-5</v>
      </c>
      <c r="DA63" s="383">
        <v>3.0348925565438669E-5</v>
      </c>
      <c r="DB63" s="383">
        <v>3.5916492756987015E-5</v>
      </c>
      <c r="DC63" s="383">
        <v>1.2404382688639479E-5</v>
      </c>
      <c r="DD63" s="383">
        <v>1.0079490469085612E-4</v>
      </c>
      <c r="DE63" s="383">
        <v>2.7858626446969446E-5</v>
      </c>
      <c r="DF63" s="384">
        <v>2.3430381629627612E-4</v>
      </c>
      <c r="DG63" s="481">
        <v>1.1886154042955182</v>
      </c>
      <c r="DH63" s="481">
        <v>0.89223691939688787</v>
      </c>
    </row>
    <row r="64" spans="1:112" s="381" customFormat="1">
      <c r="A64" s="300" t="s">
        <v>318</v>
      </c>
      <c r="B64" s="301" t="s">
        <v>555</v>
      </c>
      <c r="C64" s="385">
        <v>5.2183726256383528E-5</v>
      </c>
      <c r="D64" s="386">
        <v>2.790304073722141E-5</v>
      </c>
      <c r="E64" s="386">
        <v>5.9764258776093265E-5</v>
      </c>
      <c r="F64" s="386">
        <v>8.356872630240263E-5</v>
      </c>
      <c r="G64" s="386">
        <v>9.2913763108880255E-4</v>
      </c>
      <c r="H64" s="386">
        <v>0</v>
      </c>
      <c r="I64" s="386">
        <v>2.3627581266690007E-4</v>
      </c>
      <c r="J64" s="386">
        <v>7.2565171386205528E-5</v>
      </c>
      <c r="K64" s="386">
        <v>1.6291318622137696E-4</v>
      </c>
      <c r="L64" s="386">
        <v>1.8703477798865838E-5</v>
      </c>
      <c r="M64" s="386">
        <v>0</v>
      </c>
      <c r="N64" s="386">
        <v>2.3426616273778056E-4</v>
      </c>
      <c r="O64" s="386">
        <v>1.4543099939816134E-3</v>
      </c>
      <c r="P64" s="386">
        <v>3.2565582630566267E-4</v>
      </c>
      <c r="Q64" s="386">
        <v>7.3882658497791034E-4</v>
      </c>
      <c r="R64" s="386">
        <v>1.3941644274363741E-4</v>
      </c>
      <c r="S64" s="386">
        <v>8.2454967780326073E-5</v>
      </c>
      <c r="T64" s="386">
        <v>5.4343072994853168E-5</v>
      </c>
      <c r="U64" s="386">
        <v>1.6799798063236809E-5</v>
      </c>
      <c r="V64" s="386">
        <v>4.1147592516994112E-5</v>
      </c>
      <c r="W64" s="386">
        <v>2.0664592466602544E-6</v>
      </c>
      <c r="X64" s="386">
        <v>1.9072107749299524E-4</v>
      </c>
      <c r="Y64" s="386">
        <v>3.4726730852552102E-5</v>
      </c>
      <c r="Z64" s="386">
        <v>3.0098021005938707E-5</v>
      </c>
      <c r="AA64" s="386">
        <v>5.9985603579330995E-5</v>
      </c>
      <c r="AB64" s="386">
        <v>6.4869036096347894E-5</v>
      </c>
      <c r="AC64" s="386">
        <v>2.9717666831045438E-6</v>
      </c>
      <c r="AD64" s="386">
        <v>3.1551450975144954E-5</v>
      </c>
      <c r="AE64" s="386">
        <v>4.4857830372490218E-5</v>
      </c>
      <c r="AF64" s="386">
        <v>3.4037030023422936E-5</v>
      </c>
      <c r="AG64" s="386">
        <v>8.7070862664201458E-5</v>
      </c>
      <c r="AH64" s="386">
        <v>1.7977395652416547E-4</v>
      </c>
      <c r="AI64" s="386">
        <v>7.8644220825488918E-5</v>
      </c>
      <c r="AJ64" s="386">
        <v>4.8333292665559817E-4</v>
      </c>
      <c r="AK64" s="386">
        <v>3.0119599573584689E-4</v>
      </c>
      <c r="AL64" s="386">
        <v>2.2207821240581994E-5</v>
      </c>
      <c r="AM64" s="386">
        <v>1.4979251914540382E-5</v>
      </c>
      <c r="AN64" s="386">
        <v>3.4709342047676905E-4</v>
      </c>
      <c r="AO64" s="386">
        <v>2.3477148236931372E-5</v>
      </c>
      <c r="AP64" s="386">
        <v>4.7702639458798723E-5</v>
      </c>
      <c r="AQ64" s="386">
        <v>2.0761660681013587E-4</v>
      </c>
      <c r="AR64" s="386">
        <v>4.4528695644389807E-5</v>
      </c>
      <c r="AS64" s="386">
        <v>5.1301552165325597E-5</v>
      </c>
      <c r="AT64" s="386">
        <v>4.7274414109138068E-5</v>
      </c>
      <c r="AU64" s="386">
        <v>4.0971400793433319E-4</v>
      </c>
      <c r="AV64" s="386">
        <v>1.6974660790710692E-4</v>
      </c>
      <c r="AW64" s="386">
        <v>1.5825203014844697E-4</v>
      </c>
      <c r="AX64" s="386">
        <v>2.1892973353021804E-4</v>
      </c>
      <c r="AY64" s="386">
        <v>3.2839157393169051E-4</v>
      </c>
      <c r="AZ64" s="386">
        <v>6.0328085299060074E-5</v>
      </c>
      <c r="BA64" s="386">
        <v>1.9655025847056698E-4</v>
      </c>
      <c r="BB64" s="386">
        <v>9.4540479048767573E-5</v>
      </c>
      <c r="BC64" s="386">
        <v>1.6407180085806645E-4</v>
      </c>
      <c r="BD64" s="386">
        <v>5.2637870014454601E-5</v>
      </c>
      <c r="BE64" s="386">
        <v>0</v>
      </c>
      <c r="BF64" s="386">
        <v>8.4694871399328535E-5</v>
      </c>
      <c r="BG64" s="386">
        <v>8.8183352971610957E-5</v>
      </c>
      <c r="BH64" s="386">
        <v>3.8524796644922297E-5</v>
      </c>
      <c r="BI64" s="386">
        <v>4.1403260346879109E-5</v>
      </c>
      <c r="BJ64" s="386">
        <v>1.0038633883472117</v>
      </c>
      <c r="BK64" s="386">
        <v>8.4335193301326238E-5</v>
      </c>
      <c r="BL64" s="386">
        <v>1.8249977759739482E-4</v>
      </c>
      <c r="BM64" s="386">
        <v>4.532655073986357E-4</v>
      </c>
      <c r="BN64" s="386">
        <v>3.3776020039532592E-4</v>
      </c>
      <c r="BO64" s="386">
        <v>3.6519087591041331E-4</v>
      </c>
      <c r="BP64" s="386">
        <v>4.5562560439234451E-5</v>
      </c>
      <c r="BQ64" s="386">
        <v>4.3376597460688256E-5</v>
      </c>
      <c r="BR64" s="386">
        <v>1.6951534040970611E-4</v>
      </c>
      <c r="BS64" s="386">
        <v>1.3274997484218206E-4</v>
      </c>
      <c r="BT64" s="386">
        <v>9.9885590796382312E-5</v>
      </c>
      <c r="BU64" s="386">
        <v>1.1490838566718728E-4</v>
      </c>
      <c r="BV64" s="386">
        <v>4.9655189708578095E-5</v>
      </c>
      <c r="BW64" s="386">
        <v>3.74947128689052E-5</v>
      </c>
      <c r="BX64" s="386">
        <v>1.0451712747272812E-5</v>
      </c>
      <c r="BY64" s="386">
        <v>8.0507520036750458E-5</v>
      </c>
      <c r="BZ64" s="386">
        <v>6.9219158126911903E-5</v>
      </c>
      <c r="CA64" s="386">
        <v>1.922911552610283E-4</v>
      </c>
      <c r="CB64" s="386">
        <v>8.2160330479400944E-4</v>
      </c>
      <c r="CC64" s="386">
        <v>7.9462810195767022E-5</v>
      </c>
      <c r="CD64" s="386">
        <v>9.8944134102743877E-5</v>
      </c>
      <c r="CE64" s="386">
        <v>9.3685392642008067E-5</v>
      </c>
      <c r="CF64" s="386">
        <v>1.0345401070290654E-4</v>
      </c>
      <c r="CG64" s="386">
        <v>7.4037434862227563E-5</v>
      </c>
      <c r="CH64" s="386">
        <v>2.7423236944466606E-4</v>
      </c>
      <c r="CI64" s="386">
        <v>2.8410970184316095E-4</v>
      </c>
      <c r="CJ64" s="386">
        <v>1.3021954632843695E-3</v>
      </c>
      <c r="CK64" s="386">
        <v>1.9746992320057117E-4</v>
      </c>
      <c r="CL64" s="386">
        <v>4.4827155217699676E-4</v>
      </c>
      <c r="CM64" s="386">
        <v>1.9815689080005753E-4</v>
      </c>
      <c r="CN64" s="386">
        <v>2.7525247755540936E-4</v>
      </c>
      <c r="CO64" s="386">
        <v>1.1315774248079171E-3</v>
      </c>
      <c r="CP64" s="386">
        <v>7.7969988581544627E-5</v>
      </c>
      <c r="CQ64" s="386">
        <v>1.4524473745825407E-4</v>
      </c>
      <c r="CR64" s="386">
        <v>3.989780775052787E-4</v>
      </c>
      <c r="CS64" s="386">
        <v>2.4570851843002143E-4</v>
      </c>
      <c r="CT64" s="386">
        <v>5.6839326664827122E-4</v>
      </c>
      <c r="CU64" s="386">
        <v>1.0440089543446299E-3</v>
      </c>
      <c r="CV64" s="386">
        <v>3.5555215074206626E-4</v>
      </c>
      <c r="CW64" s="386">
        <v>2.0569594259332968E-4</v>
      </c>
      <c r="CX64" s="386">
        <v>2.4088025073610683E-4</v>
      </c>
      <c r="CY64" s="386">
        <v>3.4064992572191161E-4</v>
      </c>
      <c r="CZ64" s="386">
        <v>2.513530103273875E-4</v>
      </c>
      <c r="DA64" s="386">
        <v>4.7244944364679915E-4</v>
      </c>
      <c r="DB64" s="386">
        <v>5.6733117340631938E-4</v>
      </c>
      <c r="DC64" s="386">
        <v>6.1490042252322988E-5</v>
      </c>
      <c r="DD64" s="386">
        <v>7.3144906315543423E-4</v>
      </c>
      <c r="DE64" s="386">
        <v>1.2595376531675001E-2</v>
      </c>
      <c r="DF64" s="387">
        <v>8.9107475864429986E-5</v>
      </c>
      <c r="DG64" s="482">
        <v>1.0393744379643135</v>
      </c>
      <c r="DH64" s="482">
        <v>0.78020884070469687</v>
      </c>
    </row>
    <row r="65" spans="1:112" s="381" customFormat="1">
      <c r="A65" s="304" t="s">
        <v>319</v>
      </c>
      <c r="B65" s="305" t="s">
        <v>556</v>
      </c>
      <c r="C65" s="388">
        <v>3.1218774097751013E-5</v>
      </c>
      <c r="D65" s="389">
        <v>2.6334282332687959E-5</v>
      </c>
      <c r="E65" s="389">
        <v>2.0662375193726121E-5</v>
      </c>
      <c r="F65" s="389">
        <v>1.162611302589892E-4</v>
      </c>
      <c r="G65" s="389">
        <v>1.1062455083155306E-5</v>
      </c>
      <c r="H65" s="389">
        <v>0</v>
      </c>
      <c r="I65" s="389">
        <v>8.525007076564558E-6</v>
      </c>
      <c r="J65" s="389">
        <v>1.5914637905396065E-5</v>
      </c>
      <c r="K65" s="389">
        <v>2.6307956577689209E-5</v>
      </c>
      <c r="L65" s="389">
        <v>2.3790145998865938E-4</v>
      </c>
      <c r="M65" s="389">
        <v>0</v>
      </c>
      <c r="N65" s="389">
        <v>4.4643227910318194E-5</v>
      </c>
      <c r="O65" s="389">
        <v>1.2981334037740354E-5</v>
      </c>
      <c r="P65" s="389">
        <v>3.0224804728204321E-4</v>
      </c>
      <c r="Q65" s="389">
        <v>3.1680404086226944E-5</v>
      </c>
      <c r="R65" s="389">
        <v>1.524477279570286E-3</v>
      </c>
      <c r="S65" s="389">
        <v>2.4853830742989634E-4</v>
      </c>
      <c r="T65" s="389">
        <v>9.7279797272725014E-5</v>
      </c>
      <c r="U65" s="389">
        <v>1.626355994418874E-3</v>
      </c>
      <c r="V65" s="389">
        <v>5.4675599709505247E-4</v>
      </c>
      <c r="W65" s="389">
        <v>1.3453909339509786E-6</v>
      </c>
      <c r="X65" s="389">
        <v>1.4448666565562148E-4</v>
      </c>
      <c r="Y65" s="389">
        <v>9.9046473772055235E-6</v>
      </c>
      <c r="Z65" s="389">
        <v>1.6427354530438443E-4</v>
      </c>
      <c r="AA65" s="389">
        <v>2.6620604108572509E-5</v>
      </c>
      <c r="AB65" s="389">
        <v>1.6779542016229225E-5</v>
      </c>
      <c r="AC65" s="389">
        <v>1.4927042912365578E-6</v>
      </c>
      <c r="AD65" s="389">
        <v>5.7291769037842618E-6</v>
      </c>
      <c r="AE65" s="389">
        <v>3.0003518894657056E-4</v>
      </c>
      <c r="AF65" s="389">
        <v>1.8166151619540347E-5</v>
      </c>
      <c r="AG65" s="389">
        <v>1.8957748903553627E-5</v>
      </c>
      <c r="AH65" s="389">
        <v>1.1298515305706953E-3</v>
      </c>
      <c r="AI65" s="389">
        <v>2.4477198994055359E-4</v>
      </c>
      <c r="AJ65" s="389">
        <v>5.7284396874719484E-4</v>
      </c>
      <c r="AK65" s="389">
        <v>2.5475552114324678E-4</v>
      </c>
      <c r="AL65" s="389">
        <v>4.0600638863915956E-3</v>
      </c>
      <c r="AM65" s="389">
        <v>2.4546527860916584E-4</v>
      </c>
      <c r="AN65" s="389">
        <v>4.9772946892139784E-4</v>
      </c>
      <c r="AO65" s="389">
        <v>1.8762644697519471E-5</v>
      </c>
      <c r="AP65" s="389">
        <v>1.8054429532859393E-3</v>
      </c>
      <c r="AQ65" s="389">
        <v>9.8327687274730687E-4</v>
      </c>
      <c r="AR65" s="389">
        <v>1.9332786538307436E-5</v>
      </c>
      <c r="AS65" s="389">
        <v>2.4284208629788535E-5</v>
      </c>
      <c r="AT65" s="389">
        <v>1.8771319148730071E-5</v>
      </c>
      <c r="AU65" s="389">
        <v>1.8208181202193338E-5</v>
      </c>
      <c r="AV65" s="389">
        <v>1.556298792012726E-5</v>
      </c>
      <c r="AW65" s="389">
        <v>2.7638655283969012E-5</v>
      </c>
      <c r="AX65" s="389">
        <v>4.0199296898936845E-5</v>
      </c>
      <c r="AY65" s="389">
        <v>2.0804096805737264E-5</v>
      </c>
      <c r="AZ65" s="389">
        <v>1.6222692735027065E-5</v>
      </c>
      <c r="BA65" s="389">
        <v>9.2601410945512184E-6</v>
      </c>
      <c r="BB65" s="389">
        <v>3.0236341292400682E-5</v>
      </c>
      <c r="BC65" s="389">
        <v>1.6905068265604305E-5</v>
      </c>
      <c r="BD65" s="389">
        <v>1.1629223328350828E-5</v>
      </c>
      <c r="BE65" s="389">
        <v>0</v>
      </c>
      <c r="BF65" s="389">
        <v>1.7475297770081651E-5</v>
      </c>
      <c r="BG65" s="389">
        <v>4.1472344250143005E-5</v>
      </c>
      <c r="BH65" s="389">
        <v>3.1219346456485429E-5</v>
      </c>
      <c r="BI65" s="389">
        <v>1.5585282608840197E-5</v>
      </c>
      <c r="BJ65" s="389">
        <v>3.1119932772060124E-5</v>
      </c>
      <c r="BK65" s="389">
        <v>1.0000092966499279</v>
      </c>
      <c r="BL65" s="389">
        <v>2.2177125650467144E-5</v>
      </c>
      <c r="BM65" s="389">
        <v>1.9118350926246553E-5</v>
      </c>
      <c r="BN65" s="389">
        <v>2.6031447415203084E-5</v>
      </c>
      <c r="BO65" s="389">
        <v>1.5870894158686979E-5</v>
      </c>
      <c r="BP65" s="389">
        <v>2.8301019154322718E-4</v>
      </c>
      <c r="BQ65" s="389">
        <v>2.6060229366093153E-4</v>
      </c>
      <c r="BR65" s="389">
        <v>1.9358487654825541E-5</v>
      </c>
      <c r="BS65" s="389">
        <v>1.588117443837693E-5</v>
      </c>
      <c r="BT65" s="389">
        <v>8.0137446670446424E-6</v>
      </c>
      <c r="BU65" s="389">
        <v>4.2307220411613968E-6</v>
      </c>
      <c r="BV65" s="389">
        <v>4.5855126396251291E-6</v>
      </c>
      <c r="BW65" s="389">
        <v>2.7207288777907452E-6</v>
      </c>
      <c r="BX65" s="389">
        <v>5.415330789151696E-7</v>
      </c>
      <c r="BY65" s="389">
        <v>1.1417274317340981E-5</v>
      </c>
      <c r="BZ65" s="389">
        <v>2.9684283606073957E-6</v>
      </c>
      <c r="CA65" s="389">
        <v>7.2287207350465617E-6</v>
      </c>
      <c r="CB65" s="389">
        <v>8.9366146220068373E-6</v>
      </c>
      <c r="CC65" s="389">
        <v>9.8755191896815487E-6</v>
      </c>
      <c r="CD65" s="389">
        <v>4.8581478808090428E-6</v>
      </c>
      <c r="CE65" s="389">
        <v>1.5825950829759859E-5</v>
      </c>
      <c r="CF65" s="389">
        <v>2.5810112433557956E-5</v>
      </c>
      <c r="CG65" s="389">
        <v>2.6792576570285322E-6</v>
      </c>
      <c r="CH65" s="389">
        <v>5.1883202178264804E-6</v>
      </c>
      <c r="CI65" s="389">
        <v>6.7025415244882942E-6</v>
      </c>
      <c r="CJ65" s="389">
        <v>7.0890722787068846E-6</v>
      </c>
      <c r="CK65" s="389">
        <v>3.7760399116035486E-6</v>
      </c>
      <c r="CL65" s="389">
        <v>4.1036504504052045E-5</v>
      </c>
      <c r="CM65" s="389">
        <v>4.7344500671896883E-6</v>
      </c>
      <c r="CN65" s="389">
        <v>7.5410748040534209E-6</v>
      </c>
      <c r="CO65" s="389">
        <v>1.3162122783554566E-5</v>
      </c>
      <c r="CP65" s="389">
        <v>4.743568458673987E-6</v>
      </c>
      <c r="CQ65" s="389">
        <v>1.7226743094312755E-5</v>
      </c>
      <c r="CR65" s="389">
        <v>8.9307781925886352E-6</v>
      </c>
      <c r="CS65" s="389">
        <v>6.455221859406366E-6</v>
      </c>
      <c r="CT65" s="389">
        <v>7.3396487641604783E-6</v>
      </c>
      <c r="CU65" s="389">
        <v>3.3161714508653019E-6</v>
      </c>
      <c r="CV65" s="389">
        <v>9.2381742001710849E-6</v>
      </c>
      <c r="CW65" s="389">
        <v>1.1230269069517026E-5</v>
      </c>
      <c r="CX65" s="389">
        <v>5.6088012382506134E-6</v>
      </c>
      <c r="CY65" s="389">
        <v>1.6206916800559261E-5</v>
      </c>
      <c r="CZ65" s="389">
        <v>1.3179547747512307E-5</v>
      </c>
      <c r="DA65" s="389">
        <v>8.2584192711103664E-6</v>
      </c>
      <c r="DB65" s="389">
        <v>9.1248953827122853E-6</v>
      </c>
      <c r="DC65" s="389">
        <v>4.1751036860834879E-6</v>
      </c>
      <c r="DD65" s="389">
        <v>5.656937023915082E-6</v>
      </c>
      <c r="DE65" s="389">
        <v>1.5628227204054145E-4</v>
      </c>
      <c r="DF65" s="390">
        <v>4.2721018540262143E-6</v>
      </c>
      <c r="DG65" s="483">
        <v>1.0170173457306664</v>
      </c>
      <c r="DH65" s="483">
        <v>0.76342643738977078</v>
      </c>
    </row>
    <row r="66" spans="1:112" s="381" customFormat="1">
      <c r="A66" s="298" t="s">
        <v>320</v>
      </c>
      <c r="B66" s="299" t="s">
        <v>557</v>
      </c>
      <c r="C66" s="382">
        <v>0</v>
      </c>
      <c r="D66" s="383">
        <v>0</v>
      </c>
      <c r="E66" s="383">
        <v>0</v>
      </c>
      <c r="F66" s="383">
        <v>0</v>
      </c>
      <c r="G66" s="383">
        <v>0</v>
      </c>
      <c r="H66" s="383">
        <v>0</v>
      </c>
      <c r="I66" s="383">
        <v>0</v>
      </c>
      <c r="J66" s="383">
        <v>0</v>
      </c>
      <c r="K66" s="383">
        <v>0</v>
      </c>
      <c r="L66" s="383">
        <v>0</v>
      </c>
      <c r="M66" s="383">
        <v>0</v>
      </c>
      <c r="N66" s="383">
        <v>0</v>
      </c>
      <c r="O66" s="383">
        <v>0</v>
      </c>
      <c r="P66" s="383">
        <v>0</v>
      </c>
      <c r="Q66" s="383">
        <v>0</v>
      </c>
      <c r="R66" s="383">
        <v>0</v>
      </c>
      <c r="S66" s="383">
        <v>0</v>
      </c>
      <c r="T66" s="383">
        <v>0</v>
      </c>
      <c r="U66" s="383">
        <v>0</v>
      </c>
      <c r="V66" s="383">
        <v>0</v>
      </c>
      <c r="W66" s="383">
        <v>0</v>
      </c>
      <c r="X66" s="383">
        <v>0</v>
      </c>
      <c r="Y66" s="383">
        <v>0</v>
      </c>
      <c r="Z66" s="383">
        <v>0</v>
      </c>
      <c r="AA66" s="383">
        <v>0</v>
      </c>
      <c r="AB66" s="383">
        <v>0</v>
      </c>
      <c r="AC66" s="383">
        <v>0</v>
      </c>
      <c r="AD66" s="383">
        <v>0</v>
      </c>
      <c r="AE66" s="383">
        <v>0</v>
      </c>
      <c r="AF66" s="383">
        <v>0</v>
      </c>
      <c r="AG66" s="383">
        <v>0</v>
      </c>
      <c r="AH66" s="383">
        <v>0</v>
      </c>
      <c r="AI66" s="383">
        <v>0</v>
      </c>
      <c r="AJ66" s="383">
        <v>0</v>
      </c>
      <c r="AK66" s="383">
        <v>0</v>
      </c>
      <c r="AL66" s="383">
        <v>0</v>
      </c>
      <c r="AM66" s="383">
        <v>0</v>
      </c>
      <c r="AN66" s="383">
        <v>0</v>
      </c>
      <c r="AO66" s="383">
        <v>0</v>
      </c>
      <c r="AP66" s="383">
        <v>0</v>
      </c>
      <c r="AQ66" s="383">
        <v>0</v>
      </c>
      <c r="AR66" s="383">
        <v>0</v>
      </c>
      <c r="AS66" s="383">
        <v>0</v>
      </c>
      <c r="AT66" s="383">
        <v>0</v>
      </c>
      <c r="AU66" s="383">
        <v>0</v>
      </c>
      <c r="AV66" s="383">
        <v>0</v>
      </c>
      <c r="AW66" s="383">
        <v>0</v>
      </c>
      <c r="AX66" s="383">
        <v>0</v>
      </c>
      <c r="AY66" s="383">
        <v>0</v>
      </c>
      <c r="AZ66" s="383">
        <v>0</v>
      </c>
      <c r="BA66" s="383">
        <v>0</v>
      </c>
      <c r="BB66" s="383">
        <v>0</v>
      </c>
      <c r="BC66" s="383">
        <v>0</v>
      </c>
      <c r="BD66" s="383">
        <v>0</v>
      </c>
      <c r="BE66" s="383">
        <v>0</v>
      </c>
      <c r="BF66" s="383">
        <v>0</v>
      </c>
      <c r="BG66" s="383">
        <v>0</v>
      </c>
      <c r="BH66" s="383">
        <v>0</v>
      </c>
      <c r="BI66" s="383">
        <v>0</v>
      </c>
      <c r="BJ66" s="383">
        <v>0</v>
      </c>
      <c r="BK66" s="383">
        <v>0</v>
      </c>
      <c r="BL66" s="383">
        <v>1</v>
      </c>
      <c r="BM66" s="383">
        <v>0</v>
      </c>
      <c r="BN66" s="383">
        <v>0</v>
      </c>
      <c r="BO66" s="383">
        <v>0</v>
      </c>
      <c r="BP66" s="383">
        <v>0</v>
      </c>
      <c r="BQ66" s="383">
        <v>0</v>
      </c>
      <c r="BR66" s="383">
        <v>0</v>
      </c>
      <c r="BS66" s="383">
        <v>0</v>
      </c>
      <c r="BT66" s="383">
        <v>0</v>
      </c>
      <c r="BU66" s="383">
        <v>0</v>
      </c>
      <c r="BV66" s="383">
        <v>0</v>
      </c>
      <c r="BW66" s="383">
        <v>0</v>
      </c>
      <c r="BX66" s="383">
        <v>0</v>
      </c>
      <c r="BY66" s="383">
        <v>0</v>
      </c>
      <c r="BZ66" s="383">
        <v>0</v>
      </c>
      <c r="CA66" s="383">
        <v>0</v>
      </c>
      <c r="CB66" s="383">
        <v>0</v>
      </c>
      <c r="CC66" s="383">
        <v>0</v>
      </c>
      <c r="CD66" s="383">
        <v>0</v>
      </c>
      <c r="CE66" s="383">
        <v>0</v>
      </c>
      <c r="CF66" s="383">
        <v>0</v>
      </c>
      <c r="CG66" s="383">
        <v>0</v>
      </c>
      <c r="CH66" s="383">
        <v>0</v>
      </c>
      <c r="CI66" s="383">
        <v>0</v>
      </c>
      <c r="CJ66" s="383">
        <v>0</v>
      </c>
      <c r="CK66" s="383">
        <v>0</v>
      </c>
      <c r="CL66" s="383">
        <v>0</v>
      </c>
      <c r="CM66" s="383">
        <v>0</v>
      </c>
      <c r="CN66" s="383">
        <v>0</v>
      </c>
      <c r="CO66" s="383">
        <v>0</v>
      </c>
      <c r="CP66" s="383">
        <v>0</v>
      </c>
      <c r="CQ66" s="383">
        <v>0</v>
      </c>
      <c r="CR66" s="383">
        <v>0</v>
      </c>
      <c r="CS66" s="383">
        <v>0</v>
      </c>
      <c r="CT66" s="383">
        <v>0</v>
      </c>
      <c r="CU66" s="383">
        <v>0</v>
      </c>
      <c r="CV66" s="383">
        <v>0</v>
      </c>
      <c r="CW66" s="383">
        <v>0</v>
      </c>
      <c r="CX66" s="383">
        <v>0</v>
      </c>
      <c r="CY66" s="383">
        <v>0</v>
      </c>
      <c r="CZ66" s="383">
        <v>0</v>
      </c>
      <c r="DA66" s="383">
        <v>0</v>
      </c>
      <c r="DB66" s="383">
        <v>0</v>
      </c>
      <c r="DC66" s="383">
        <v>0</v>
      </c>
      <c r="DD66" s="383">
        <v>0</v>
      </c>
      <c r="DE66" s="383">
        <v>0</v>
      </c>
      <c r="DF66" s="384">
        <v>0</v>
      </c>
      <c r="DG66" s="481">
        <v>1</v>
      </c>
      <c r="DH66" s="481">
        <v>0.75065232721404007</v>
      </c>
    </row>
    <row r="67" spans="1:112" s="381" customFormat="1">
      <c r="A67" s="298" t="s">
        <v>321</v>
      </c>
      <c r="B67" s="299" t="s">
        <v>558</v>
      </c>
      <c r="C67" s="382">
        <v>6.1166873716144857E-3</v>
      </c>
      <c r="D67" s="383">
        <v>3.5590592169001773E-3</v>
      </c>
      <c r="E67" s="383">
        <v>6.772449667800353E-3</v>
      </c>
      <c r="F67" s="383">
        <v>1.1408415280385878E-3</v>
      </c>
      <c r="G67" s="383">
        <v>1.6055299949263345E-3</v>
      </c>
      <c r="H67" s="383">
        <v>0</v>
      </c>
      <c r="I67" s="383">
        <v>9.1416786052599206E-3</v>
      </c>
      <c r="J67" s="383">
        <v>1.9149707308218045E-3</v>
      </c>
      <c r="K67" s="383">
        <v>1.6872449961644414E-3</v>
      </c>
      <c r="L67" s="383">
        <v>1.4452610671071651E-3</v>
      </c>
      <c r="M67" s="383">
        <v>0</v>
      </c>
      <c r="N67" s="383">
        <v>5.3393859134329815E-3</v>
      </c>
      <c r="O67" s="383">
        <v>3.0500041459980936E-3</v>
      </c>
      <c r="P67" s="383">
        <v>3.0487115949157251E-3</v>
      </c>
      <c r="Q67" s="383">
        <v>3.3805359738147286E-3</v>
      </c>
      <c r="R67" s="383">
        <v>1.0749924503858423E-2</v>
      </c>
      <c r="S67" s="383">
        <v>5.8630684369234817E-3</v>
      </c>
      <c r="T67" s="383">
        <v>3.2229250373043824E-3</v>
      </c>
      <c r="U67" s="383">
        <v>2.4687136263036552E-3</v>
      </c>
      <c r="V67" s="383">
        <v>4.5359684340642538E-3</v>
      </c>
      <c r="W67" s="383">
        <v>7.5109951020783543E-5</v>
      </c>
      <c r="X67" s="383">
        <v>6.3612587479552488E-3</v>
      </c>
      <c r="Y67" s="383">
        <v>7.3039016832995417E-3</v>
      </c>
      <c r="Z67" s="383">
        <v>9.8923196494029256E-3</v>
      </c>
      <c r="AA67" s="383">
        <v>2.3385991442834288E-3</v>
      </c>
      <c r="AB67" s="383">
        <v>3.0999731470282722E-3</v>
      </c>
      <c r="AC67" s="383">
        <v>4.7083255062212902E-4</v>
      </c>
      <c r="AD67" s="383">
        <v>4.2608951149402351E-3</v>
      </c>
      <c r="AE67" s="383">
        <v>4.7261097256335359E-3</v>
      </c>
      <c r="AF67" s="383">
        <v>4.204115840849865E-3</v>
      </c>
      <c r="AG67" s="383">
        <v>1.3778666843836489E-3</v>
      </c>
      <c r="AH67" s="383">
        <v>5.3934989789966529E-3</v>
      </c>
      <c r="AI67" s="383">
        <v>1.2474295571737491E-2</v>
      </c>
      <c r="AJ67" s="383">
        <v>5.9422695032427027E-3</v>
      </c>
      <c r="AK67" s="383">
        <v>9.1640762487705373E-3</v>
      </c>
      <c r="AL67" s="383">
        <v>1.0097996713233734E-2</v>
      </c>
      <c r="AM67" s="383">
        <v>4.8989715300157919E-3</v>
      </c>
      <c r="AN67" s="383">
        <v>8.751125602539999E-3</v>
      </c>
      <c r="AO67" s="383">
        <v>2.6785029643255623E-3</v>
      </c>
      <c r="AP67" s="383">
        <v>4.6055734462009199E-3</v>
      </c>
      <c r="AQ67" s="383">
        <v>4.938241182963831E-3</v>
      </c>
      <c r="AR67" s="383">
        <v>5.6919166415097507E-3</v>
      </c>
      <c r="AS67" s="383">
        <v>4.6913497519959924E-3</v>
      </c>
      <c r="AT67" s="383">
        <v>3.8443675874975194E-3</v>
      </c>
      <c r="AU67" s="383">
        <v>3.1799310492569384E-3</v>
      </c>
      <c r="AV67" s="383">
        <v>2.5843347385927739E-3</v>
      </c>
      <c r="AW67" s="383">
        <v>6.1413947983655149E-3</v>
      </c>
      <c r="AX67" s="383">
        <v>8.3335152078884353E-3</v>
      </c>
      <c r="AY67" s="383">
        <v>3.1087072040935772E-3</v>
      </c>
      <c r="AZ67" s="383">
        <v>2.7701694683397666E-3</v>
      </c>
      <c r="BA67" s="383">
        <v>2.6221409959769622E-3</v>
      </c>
      <c r="BB67" s="383">
        <v>4.3964224149180735E-3</v>
      </c>
      <c r="BC67" s="383">
        <v>2.6166725754508419E-3</v>
      </c>
      <c r="BD67" s="383">
        <v>2.4421733706942281E-3</v>
      </c>
      <c r="BE67" s="383">
        <v>0</v>
      </c>
      <c r="BF67" s="383">
        <v>1.6832346260219392E-3</v>
      </c>
      <c r="BG67" s="383">
        <v>2.0723517872344895E-3</v>
      </c>
      <c r="BH67" s="383">
        <v>1.4908354140728526E-3</v>
      </c>
      <c r="BI67" s="383">
        <v>2.3473768902047779E-3</v>
      </c>
      <c r="BJ67" s="383">
        <v>3.8490785616886983E-3</v>
      </c>
      <c r="BK67" s="383">
        <v>2.0445459885101787E-3</v>
      </c>
      <c r="BL67" s="383">
        <v>2.3310805516958597E-3</v>
      </c>
      <c r="BM67" s="383">
        <v>1.0026946875661884</v>
      </c>
      <c r="BN67" s="383">
        <v>2.0986209842974411E-3</v>
      </c>
      <c r="BO67" s="383">
        <v>1.7481397947517283E-3</v>
      </c>
      <c r="BP67" s="383">
        <v>2.7471281568532707E-2</v>
      </c>
      <c r="BQ67" s="383">
        <v>3.6848483739304487E-2</v>
      </c>
      <c r="BR67" s="383">
        <v>3.465384488742429E-2</v>
      </c>
      <c r="BS67" s="383">
        <v>4.3282353812921373E-3</v>
      </c>
      <c r="BT67" s="383">
        <v>4.415163648193287E-3</v>
      </c>
      <c r="BU67" s="383">
        <v>3.2680756459606878E-3</v>
      </c>
      <c r="BV67" s="383">
        <v>5.3556559295559322E-3</v>
      </c>
      <c r="BW67" s="383">
        <v>1.1130266823717408E-2</v>
      </c>
      <c r="BX67" s="383">
        <v>7.8444290480238418E-3</v>
      </c>
      <c r="BY67" s="383">
        <v>1.520548420025581E-2</v>
      </c>
      <c r="BZ67" s="383">
        <v>1.2246467365875189E-3</v>
      </c>
      <c r="CA67" s="383">
        <v>1.5565132136515171E-2</v>
      </c>
      <c r="CB67" s="383">
        <v>9.7772515444809732E-3</v>
      </c>
      <c r="CC67" s="383">
        <v>4.5761860460157679E-3</v>
      </c>
      <c r="CD67" s="383">
        <v>3.3643223415045099E-3</v>
      </c>
      <c r="CE67" s="383">
        <v>9.9851236541782292E-3</v>
      </c>
      <c r="CF67" s="383">
        <v>1.1395630011311237E-2</v>
      </c>
      <c r="CG67" s="383">
        <v>1.7279700042749729E-3</v>
      </c>
      <c r="CH67" s="383">
        <v>5.5470631856920144E-3</v>
      </c>
      <c r="CI67" s="383">
        <v>2.5177296797340518E-2</v>
      </c>
      <c r="CJ67" s="383">
        <v>1.5862165476508699E-3</v>
      </c>
      <c r="CK67" s="383">
        <v>7.124253831278707E-3</v>
      </c>
      <c r="CL67" s="383">
        <v>2.1868732353287385E-3</v>
      </c>
      <c r="CM67" s="383">
        <v>6.7176681686518377E-3</v>
      </c>
      <c r="CN67" s="383">
        <v>7.0297450055227433E-3</v>
      </c>
      <c r="CO67" s="383">
        <v>4.3112476571914157E-3</v>
      </c>
      <c r="CP67" s="383">
        <v>2.6986872767534639E-3</v>
      </c>
      <c r="CQ67" s="383">
        <v>3.5858945243861973E-3</v>
      </c>
      <c r="CR67" s="383">
        <v>4.155384284301635E-3</v>
      </c>
      <c r="CS67" s="383">
        <v>2.7198420734556596E-3</v>
      </c>
      <c r="CT67" s="383">
        <v>2.2682838199815157E-3</v>
      </c>
      <c r="CU67" s="383">
        <v>3.0695647446106777E-3</v>
      </c>
      <c r="CV67" s="383">
        <v>7.6202477970448565E-3</v>
      </c>
      <c r="CW67" s="383">
        <v>1.9730807300010014E-3</v>
      </c>
      <c r="CX67" s="383">
        <v>1.6792980680758124E-3</v>
      </c>
      <c r="CY67" s="383">
        <v>6.0156897094815554E-3</v>
      </c>
      <c r="CZ67" s="383">
        <v>3.1980661998078828E-3</v>
      </c>
      <c r="DA67" s="383">
        <v>4.0371940933913051E-3</v>
      </c>
      <c r="DB67" s="383">
        <v>6.0190048803627086E-3</v>
      </c>
      <c r="DC67" s="383">
        <v>1.7342290149410158E-3</v>
      </c>
      <c r="DD67" s="383">
        <v>3.6846270244347184E-3</v>
      </c>
      <c r="DE67" s="383">
        <v>2.9321589574920785E-3</v>
      </c>
      <c r="DF67" s="384">
        <v>1.70341428183233E-2</v>
      </c>
      <c r="DG67" s="481">
        <v>1.6051244865885728</v>
      </c>
      <c r="DH67" s="481">
        <v>1.2048904313259534</v>
      </c>
    </row>
    <row r="68" spans="1:112" s="381" customFormat="1">
      <c r="A68" s="298" t="s">
        <v>322</v>
      </c>
      <c r="B68" s="299" t="s">
        <v>559</v>
      </c>
      <c r="C68" s="382">
        <v>0</v>
      </c>
      <c r="D68" s="383">
        <v>0</v>
      </c>
      <c r="E68" s="383">
        <v>0</v>
      </c>
      <c r="F68" s="383">
        <v>0</v>
      </c>
      <c r="G68" s="383">
        <v>0</v>
      </c>
      <c r="H68" s="383">
        <v>0</v>
      </c>
      <c r="I68" s="383">
        <v>0</v>
      </c>
      <c r="J68" s="383">
        <v>0</v>
      </c>
      <c r="K68" s="383">
        <v>0</v>
      </c>
      <c r="L68" s="383">
        <v>0</v>
      </c>
      <c r="M68" s="383">
        <v>0</v>
      </c>
      <c r="N68" s="383">
        <v>0</v>
      </c>
      <c r="O68" s="383">
        <v>0</v>
      </c>
      <c r="P68" s="383">
        <v>0</v>
      </c>
      <c r="Q68" s="383">
        <v>0</v>
      </c>
      <c r="R68" s="383">
        <v>0</v>
      </c>
      <c r="S68" s="383">
        <v>0</v>
      </c>
      <c r="T68" s="383">
        <v>0</v>
      </c>
      <c r="U68" s="383">
        <v>0</v>
      </c>
      <c r="V68" s="383">
        <v>0</v>
      </c>
      <c r="W68" s="383">
        <v>0</v>
      </c>
      <c r="X68" s="383">
        <v>0</v>
      </c>
      <c r="Y68" s="383">
        <v>0</v>
      </c>
      <c r="Z68" s="383">
        <v>0</v>
      </c>
      <c r="AA68" s="383">
        <v>0</v>
      </c>
      <c r="AB68" s="383">
        <v>0</v>
      </c>
      <c r="AC68" s="383">
        <v>0</v>
      </c>
      <c r="AD68" s="383">
        <v>0</v>
      </c>
      <c r="AE68" s="383">
        <v>0</v>
      </c>
      <c r="AF68" s="383">
        <v>0</v>
      </c>
      <c r="AG68" s="383">
        <v>0</v>
      </c>
      <c r="AH68" s="383">
        <v>0</v>
      </c>
      <c r="AI68" s="383">
        <v>0</v>
      </c>
      <c r="AJ68" s="383">
        <v>0</v>
      </c>
      <c r="AK68" s="383">
        <v>0</v>
      </c>
      <c r="AL68" s="383">
        <v>0</v>
      </c>
      <c r="AM68" s="383">
        <v>0</v>
      </c>
      <c r="AN68" s="383">
        <v>0</v>
      </c>
      <c r="AO68" s="383">
        <v>0</v>
      </c>
      <c r="AP68" s="383">
        <v>0</v>
      </c>
      <c r="AQ68" s="383">
        <v>0</v>
      </c>
      <c r="AR68" s="383">
        <v>0</v>
      </c>
      <c r="AS68" s="383">
        <v>0</v>
      </c>
      <c r="AT68" s="383">
        <v>0</v>
      </c>
      <c r="AU68" s="383">
        <v>0</v>
      </c>
      <c r="AV68" s="383">
        <v>0</v>
      </c>
      <c r="AW68" s="383">
        <v>0</v>
      </c>
      <c r="AX68" s="383">
        <v>0</v>
      </c>
      <c r="AY68" s="383">
        <v>0</v>
      </c>
      <c r="AZ68" s="383">
        <v>0</v>
      </c>
      <c r="BA68" s="383">
        <v>0</v>
      </c>
      <c r="BB68" s="383">
        <v>0</v>
      </c>
      <c r="BC68" s="383">
        <v>0</v>
      </c>
      <c r="BD68" s="383">
        <v>0</v>
      </c>
      <c r="BE68" s="383">
        <v>0</v>
      </c>
      <c r="BF68" s="383">
        <v>0</v>
      </c>
      <c r="BG68" s="383">
        <v>0</v>
      </c>
      <c r="BH68" s="383">
        <v>0</v>
      </c>
      <c r="BI68" s="383">
        <v>0</v>
      </c>
      <c r="BJ68" s="383">
        <v>0</v>
      </c>
      <c r="BK68" s="383">
        <v>0</v>
      </c>
      <c r="BL68" s="383">
        <v>0</v>
      </c>
      <c r="BM68" s="383">
        <v>0</v>
      </c>
      <c r="BN68" s="383">
        <v>1</v>
      </c>
      <c r="BO68" s="383">
        <v>0</v>
      </c>
      <c r="BP68" s="383">
        <v>0</v>
      </c>
      <c r="BQ68" s="383">
        <v>0</v>
      </c>
      <c r="BR68" s="383">
        <v>0</v>
      </c>
      <c r="BS68" s="383">
        <v>0</v>
      </c>
      <c r="BT68" s="383">
        <v>0</v>
      </c>
      <c r="BU68" s="383">
        <v>0</v>
      </c>
      <c r="BV68" s="383">
        <v>0</v>
      </c>
      <c r="BW68" s="383">
        <v>0</v>
      </c>
      <c r="BX68" s="383">
        <v>0</v>
      </c>
      <c r="BY68" s="383">
        <v>0</v>
      </c>
      <c r="BZ68" s="383">
        <v>0</v>
      </c>
      <c r="CA68" s="383">
        <v>0</v>
      </c>
      <c r="CB68" s="383">
        <v>0</v>
      </c>
      <c r="CC68" s="383">
        <v>0</v>
      </c>
      <c r="CD68" s="383">
        <v>0</v>
      </c>
      <c r="CE68" s="383">
        <v>0</v>
      </c>
      <c r="CF68" s="383">
        <v>0</v>
      </c>
      <c r="CG68" s="383">
        <v>0</v>
      </c>
      <c r="CH68" s="383">
        <v>0</v>
      </c>
      <c r="CI68" s="383">
        <v>0</v>
      </c>
      <c r="CJ68" s="383">
        <v>0</v>
      </c>
      <c r="CK68" s="383">
        <v>0</v>
      </c>
      <c r="CL68" s="383">
        <v>0</v>
      </c>
      <c r="CM68" s="383">
        <v>0</v>
      </c>
      <c r="CN68" s="383">
        <v>0</v>
      </c>
      <c r="CO68" s="383">
        <v>0</v>
      </c>
      <c r="CP68" s="383">
        <v>0</v>
      </c>
      <c r="CQ68" s="383">
        <v>0</v>
      </c>
      <c r="CR68" s="383">
        <v>0</v>
      </c>
      <c r="CS68" s="383">
        <v>0</v>
      </c>
      <c r="CT68" s="383">
        <v>0</v>
      </c>
      <c r="CU68" s="383">
        <v>0</v>
      </c>
      <c r="CV68" s="383">
        <v>0</v>
      </c>
      <c r="CW68" s="383">
        <v>0</v>
      </c>
      <c r="CX68" s="383">
        <v>0</v>
      </c>
      <c r="CY68" s="383">
        <v>0</v>
      </c>
      <c r="CZ68" s="383">
        <v>0</v>
      </c>
      <c r="DA68" s="383">
        <v>0</v>
      </c>
      <c r="DB68" s="383">
        <v>0</v>
      </c>
      <c r="DC68" s="383">
        <v>0</v>
      </c>
      <c r="DD68" s="383">
        <v>0</v>
      </c>
      <c r="DE68" s="383">
        <v>0</v>
      </c>
      <c r="DF68" s="384">
        <v>0</v>
      </c>
      <c r="DG68" s="481">
        <v>1</v>
      </c>
      <c r="DH68" s="481">
        <v>0.75065232721404007</v>
      </c>
    </row>
    <row r="69" spans="1:112" s="381" customFormat="1">
      <c r="A69" s="300" t="s">
        <v>323</v>
      </c>
      <c r="B69" s="301" t="s">
        <v>560</v>
      </c>
      <c r="C69" s="385">
        <v>0</v>
      </c>
      <c r="D69" s="386">
        <v>0</v>
      </c>
      <c r="E69" s="386">
        <v>0</v>
      </c>
      <c r="F69" s="386">
        <v>0</v>
      </c>
      <c r="G69" s="386">
        <v>0</v>
      </c>
      <c r="H69" s="386">
        <v>0</v>
      </c>
      <c r="I69" s="386">
        <v>0</v>
      </c>
      <c r="J69" s="386">
        <v>0</v>
      </c>
      <c r="K69" s="386">
        <v>0</v>
      </c>
      <c r="L69" s="386">
        <v>0</v>
      </c>
      <c r="M69" s="386">
        <v>0</v>
      </c>
      <c r="N69" s="386">
        <v>0</v>
      </c>
      <c r="O69" s="386">
        <v>0</v>
      </c>
      <c r="P69" s="386">
        <v>0</v>
      </c>
      <c r="Q69" s="386">
        <v>0</v>
      </c>
      <c r="R69" s="386">
        <v>0</v>
      </c>
      <c r="S69" s="386">
        <v>0</v>
      </c>
      <c r="T69" s="386">
        <v>0</v>
      </c>
      <c r="U69" s="386">
        <v>0</v>
      </c>
      <c r="V69" s="386">
        <v>0</v>
      </c>
      <c r="W69" s="386">
        <v>0</v>
      </c>
      <c r="X69" s="386">
        <v>0</v>
      </c>
      <c r="Y69" s="386">
        <v>0</v>
      </c>
      <c r="Z69" s="386">
        <v>0</v>
      </c>
      <c r="AA69" s="386">
        <v>0</v>
      </c>
      <c r="AB69" s="386">
        <v>0</v>
      </c>
      <c r="AC69" s="386">
        <v>0</v>
      </c>
      <c r="AD69" s="386">
        <v>0</v>
      </c>
      <c r="AE69" s="386">
        <v>0</v>
      </c>
      <c r="AF69" s="386">
        <v>0</v>
      </c>
      <c r="AG69" s="386">
        <v>0</v>
      </c>
      <c r="AH69" s="386">
        <v>0</v>
      </c>
      <c r="AI69" s="386">
        <v>0</v>
      </c>
      <c r="AJ69" s="386">
        <v>0</v>
      </c>
      <c r="AK69" s="386">
        <v>0</v>
      </c>
      <c r="AL69" s="386">
        <v>0</v>
      </c>
      <c r="AM69" s="386">
        <v>0</v>
      </c>
      <c r="AN69" s="386">
        <v>0</v>
      </c>
      <c r="AO69" s="386">
        <v>0</v>
      </c>
      <c r="AP69" s="386">
        <v>0</v>
      </c>
      <c r="AQ69" s="386">
        <v>0</v>
      </c>
      <c r="AR69" s="386">
        <v>0</v>
      </c>
      <c r="AS69" s="386">
        <v>0</v>
      </c>
      <c r="AT69" s="386">
        <v>0</v>
      </c>
      <c r="AU69" s="386">
        <v>0</v>
      </c>
      <c r="AV69" s="386">
        <v>0</v>
      </c>
      <c r="AW69" s="386">
        <v>0</v>
      </c>
      <c r="AX69" s="386">
        <v>0</v>
      </c>
      <c r="AY69" s="386">
        <v>0</v>
      </c>
      <c r="AZ69" s="386">
        <v>0</v>
      </c>
      <c r="BA69" s="386">
        <v>0</v>
      </c>
      <c r="BB69" s="386">
        <v>0</v>
      </c>
      <c r="BC69" s="386">
        <v>0</v>
      </c>
      <c r="BD69" s="386">
        <v>0</v>
      </c>
      <c r="BE69" s="386">
        <v>0</v>
      </c>
      <c r="BF69" s="386">
        <v>0</v>
      </c>
      <c r="BG69" s="386">
        <v>0</v>
      </c>
      <c r="BH69" s="386">
        <v>0</v>
      </c>
      <c r="BI69" s="386">
        <v>0</v>
      </c>
      <c r="BJ69" s="386">
        <v>0</v>
      </c>
      <c r="BK69" s="386">
        <v>0</v>
      </c>
      <c r="BL69" s="386">
        <v>0</v>
      </c>
      <c r="BM69" s="386">
        <v>0</v>
      </c>
      <c r="BN69" s="386">
        <v>0</v>
      </c>
      <c r="BO69" s="386">
        <v>1</v>
      </c>
      <c r="BP69" s="386">
        <v>0</v>
      </c>
      <c r="BQ69" s="386">
        <v>0</v>
      </c>
      <c r="BR69" s="386">
        <v>0</v>
      </c>
      <c r="BS69" s="386">
        <v>0</v>
      </c>
      <c r="BT69" s="386">
        <v>0</v>
      </c>
      <c r="BU69" s="386">
        <v>0</v>
      </c>
      <c r="BV69" s="386">
        <v>0</v>
      </c>
      <c r="BW69" s="386">
        <v>0</v>
      </c>
      <c r="BX69" s="386">
        <v>0</v>
      </c>
      <c r="BY69" s="386">
        <v>0</v>
      </c>
      <c r="BZ69" s="386">
        <v>0</v>
      </c>
      <c r="CA69" s="386">
        <v>0</v>
      </c>
      <c r="CB69" s="386">
        <v>0</v>
      </c>
      <c r="CC69" s="386">
        <v>0</v>
      </c>
      <c r="CD69" s="386">
        <v>0</v>
      </c>
      <c r="CE69" s="386">
        <v>0</v>
      </c>
      <c r="CF69" s="386">
        <v>0</v>
      </c>
      <c r="CG69" s="386">
        <v>0</v>
      </c>
      <c r="CH69" s="386">
        <v>0</v>
      </c>
      <c r="CI69" s="386">
        <v>0</v>
      </c>
      <c r="CJ69" s="386">
        <v>0</v>
      </c>
      <c r="CK69" s="386">
        <v>0</v>
      </c>
      <c r="CL69" s="386">
        <v>0</v>
      </c>
      <c r="CM69" s="386">
        <v>0</v>
      </c>
      <c r="CN69" s="386">
        <v>0</v>
      </c>
      <c r="CO69" s="386">
        <v>0</v>
      </c>
      <c r="CP69" s="386">
        <v>0</v>
      </c>
      <c r="CQ69" s="386">
        <v>0</v>
      </c>
      <c r="CR69" s="386">
        <v>0</v>
      </c>
      <c r="CS69" s="386">
        <v>0</v>
      </c>
      <c r="CT69" s="386">
        <v>0</v>
      </c>
      <c r="CU69" s="386">
        <v>0</v>
      </c>
      <c r="CV69" s="386">
        <v>0</v>
      </c>
      <c r="CW69" s="386">
        <v>0</v>
      </c>
      <c r="CX69" s="386">
        <v>0</v>
      </c>
      <c r="CY69" s="386">
        <v>0</v>
      </c>
      <c r="CZ69" s="386">
        <v>0</v>
      </c>
      <c r="DA69" s="386">
        <v>0</v>
      </c>
      <c r="DB69" s="386">
        <v>0</v>
      </c>
      <c r="DC69" s="386">
        <v>0</v>
      </c>
      <c r="DD69" s="386">
        <v>0</v>
      </c>
      <c r="DE69" s="386">
        <v>0</v>
      </c>
      <c r="DF69" s="387">
        <v>0</v>
      </c>
      <c r="DG69" s="482">
        <v>1</v>
      </c>
      <c r="DH69" s="482">
        <v>0.75065232721404007</v>
      </c>
    </row>
    <row r="70" spans="1:112" s="381" customFormat="1">
      <c r="A70" s="304" t="s">
        <v>324</v>
      </c>
      <c r="B70" s="305" t="s">
        <v>704</v>
      </c>
      <c r="C70" s="388">
        <v>1.15080941567401E-2</v>
      </c>
      <c r="D70" s="389">
        <v>1.1223343880691031E-2</v>
      </c>
      <c r="E70" s="389">
        <v>3.9739756086852061E-2</v>
      </c>
      <c r="F70" s="389">
        <v>5.3806321369327123E-3</v>
      </c>
      <c r="G70" s="389">
        <v>2.070249556616581E-2</v>
      </c>
      <c r="H70" s="389">
        <v>0</v>
      </c>
      <c r="I70" s="389">
        <v>2.1640581890703173E-2</v>
      </c>
      <c r="J70" s="389">
        <v>1.2036115232009004E-2</v>
      </c>
      <c r="K70" s="389">
        <v>1.3278434822796323E-2</v>
      </c>
      <c r="L70" s="389">
        <v>5.1172699018173489E-3</v>
      </c>
      <c r="M70" s="389">
        <v>0</v>
      </c>
      <c r="N70" s="389">
        <v>3.160222767652715E-2</v>
      </c>
      <c r="O70" s="389">
        <v>1.4572370106669497E-2</v>
      </c>
      <c r="P70" s="389">
        <v>1.8890964977709177E-2</v>
      </c>
      <c r="Q70" s="389">
        <v>1.1749549876004831E-2</v>
      </c>
      <c r="R70" s="389">
        <v>9.7887762122822478E-2</v>
      </c>
      <c r="S70" s="389">
        <v>3.1916995103875079E-2</v>
      </c>
      <c r="T70" s="389">
        <v>2.4352168452299979E-2</v>
      </c>
      <c r="U70" s="389">
        <v>6.1324037227189675E-2</v>
      </c>
      <c r="V70" s="389">
        <v>4.338714560779703E-2</v>
      </c>
      <c r="W70" s="389">
        <v>3.7721207913115593E-4</v>
      </c>
      <c r="X70" s="389">
        <v>3.2338068104305881E-2</v>
      </c>
      <c r="Y70" s="389">
        <v>1.2795132799712065E-2</v>
      </c>
      <c r="Z70" s="389">
        <v>5.7090590650920453E-2</v>
      </c>
      <c r="AA70" s="389">
        <v>1.1798812865859581E-2</v>
      </c>
      <c r="AB70" s="389">
        <v>1.2440195055559803E-2</v>
      </c>
      <c r="AC70" s="389">
        <v>5.3465276440936042E-3</v>
      </c>
      <c r="AD70" s="389">
        <v>1.3177635758096506E-2</v>
      </c>
      <c r="AE70" s="389">
        <v>2.1102746512838683E-2</v>
      </c>
      <c r="AF70" s="389">
        <v>2.2230571935764325E-2</v>
      </c>
      <c r="AG70" s="389">
        <v>1.0740995170400822E-2</v>
      </c>
      <c r="AH70" s="389">
        <v>7.6524736570983437E-2</v>
      </c>
      <c r="AI70" s="389">
        <v>4.8005218954336411E-2</v>
      </c>
      <c r="AJ70" s="389">
        <v>3.001803751353407E-2</v>
      </c>
      <c r="AK70" s="389">
        <v>3.09583263117819E-2</v>
      </c>
      <c r="AL70" s="389">
        <v>0.12445868922391046</v>
      </c>
      <c r="AM70" s="389">
        <v>4.2046591265618334E-2</v>
      </c>
      <c r="AN70" s="389">
        <v>0.10109647993228958</v>
      </c>
      <c r="AO70" s="389">
        <v>1.4080167126281079E-2</v>
      </c>
      <c r="AP70" s="389">
        <v>7.2420091441418866E-2</v>
      </c>
      <c r="AQ70" s="389">
        <v>1.8393745109155181E-2</v>
      </c>
      <c r="AR70" s="389">
        <v>1.0416882522200393E-2</v>
      </c>
      <c r="AS70" s="389">
        <v>1.9029658526639574E-2</v>
      </c>
      <c r="AT70" s="389">
        <v>1.3990966688482147E-2</v>
      </c>
      <c r="AU70" s="389">
        <v>1.2723939328552647E-2</v>
      </c>
      <c r="AV70" s="389">
        <v>9.6355004331531244E-3</v>
      </c>
      <c r="AW70" s="389">
        <v>3.5795546979579498E-2</v>
      </c>
      <c r="AX70" s="389">
        <v>2.5051254206119852E-2</v>
      </c>
      <c r="AY70" s="389">
        <v>9.7288790491902259E-3</v>
      </c>
      <c r="AZ70" s="389">
        <v>7.8925665319261457E-3</v>
      </c>
      <c r="BA70" s="389">
        <v>6.8106606948014721E-3</v>
      </c>
      <c r="BB70" s="389">
        <v>1.2077377068239777E-2</v>
      </c>
      <c r="BC70" s="389">
        <v>7.0421099403139833E-3</v>
      </c>
      <c r="BD70" s="389">
        <v>6.5177664301776517E-3</v>
      </c>
      <c r="BE70" s="389">
        <v>0</v>
      </c>
      <c r="BF70" s="389">
        <v>7.8488254329775395E-3</v>
      </c>
      <c r="BG70" s="389">
        <v>1.363686105380512E-2</v>
      </c>
      <c r="BH70" s="389">
        <v>1.8290305945226574E-2</v>
      </c>
      <c r="BI70" s="389">
        <v>1.4561710706067224E-2</v>
      </c>
      <c r="BJ70" s="389">
        <v>1.0790971308179112E-2</v>
      </c>
      <c r="BK70" s="389">
        <v>2.4802008654871064E-2</v>
      </c>
      <c r="BL70" s="389">
        <v>5.6155539506714874E-3</v>
      </c>
      <c r="BM70" s="389">
        <v>5.3519923613726313E-3</v>
      </c>
      <c r="BN70" s="389">
        <v>5.3211043134544665E-3</v>
      </c>
      <c r="BO70" s="389">
        <v>5.9764380234987903E-3</v>
      </c>
      <c r="BP70" s="389">
        <v>1.0891196190811501</v>
      </c>
      <c r="BQ70" s="389">
        <v>1.8202871744974179E-2</v>
      </c>
      <c r="BR70" s="389">
        <v>4.4758279239456675E-2</v>
      </c>
      <c r="BS70" s="389">
        <v>4.8646735956092396E-2</v>
      </c>
      <c r="BT70" s="389">
        <v>1.9342710941710903E-2</v>
      </c>
      <c r="BU70" s="389">
        <v>4.851659702513062E-3</v>
      </c>
      <c r="BV70" s="389">
        <v>1.2775990237200581E-2</v>
      </c>
      <c r="BW70" s="389">
        <v>6.4391574040684341E-3</v>
      </c>
      <c r="BX70" s="389">
        <v>4.9151818278158721E-4</v>
      </c>
      <c r="BY70" s="389">
        <v>3.7014753045667419E-2</v>
      </c>
      <c r="BZ70" s="389">
        <v>4.3539705129560357E-3</v>
      </c>
      <c r="CA70" s="389">
        <v>6.6797859780222991E-3</v>
      </c>
      <c r="CB70" s="389">
        <v>8.9801818937652426E-3</v>
      </c>
      <c r="CC70" s="389">
        <v>5.1366942305706778E-3</v>
      </c>
      <c r="CD70" s="389">
        <v>4.3358695624390459E-3</v>
      </c>
      <c r="CE70" s="389">
        <v>3.6059577269028836E-2</v>
      </c>
      <c r="CF70" s="389">
        <v>1.2016342443603145E-2</v>
      </c>
      <c r="CG70" s="389">
        <v>4.8776763816423506E-3</v>
      </c>
      <c r="CH70" s="389">
        <v>1.0986817466923671E-2</v>
      </c>
      <c r="CI70" s="389">
        <v>7.0160281724723711E-3</v>
      </c>
      <c r="CJ70" s="389">
        <v>3.5719236109481027E-3</v>
      </c>
      <c r="CK70" s="389">
        <v>5.4854809261163026E-3</v>
      </c>
      <c r="CL70" s="389">
        <v>7.9836416581084979E-3</v>
      </c>
      <c r="CM70" s="389">
        <v>9.0106032867694474E-3</v>
      </c>
      <c r="CN70" s="389">
        <v>1.370110580309618E-2</v>
      </c>
      <c r="CO70" s="389">
        <v>8.5501283196963481E-3</v>
      </c>
      <c r="CP70" s="389">
        <v>7.534310396941136E-3</v>
      </c>
      <c r="CQ70" s="389">
        <v>1.6919797266297967E-2</v>
      </c>
      <c r="CR70" s="389">
        <v>1.5087772742618648E-2</v>
      </c>
      <c r="CS70" s="389">
        <v>9.9430813733277952E-3</v>
      </c>
      <c r="CT70" s="389">
        <v>4.546796718662773E-3</v>
      </c>
      <c r="CU70" s="389">
        <v>4.4855459470814511E-3</v>
      </c>
      <c r="CV70" s="389">
        <v>6.662683273319584E-3</v>
      </c>
      <c r="CW70" s="389">
        <v>6.6870869451608412E-3</v>
      </c>
      <c r="CX70" s="389">
        <v>3.9055652230984414E-3</v>
      </c>
      <c r="CY70" s="389">
        <v>3.705899483675254E-2</v>
      </c>
      <c r="CZ70" s="389">
        <v>1.7050643721122485E-2</v>
      </c>
      <c r="DA70" s="389">
        <v>1.6624525064864774E-2</v>
      </c>
      <c r="DB70" s="389">
        <v>2.1970612684192224E-2</v>
      </c>
      <c r="DC70" s="389">
        <v>6.1218627485376655E-3</v>
      </c>
      <c r="DD70" s="389">
        <v>1.2134067135301126E-2</v>
      </c>
      <c r="DE70" s="389">
        <v>1.7027198015739535E-2</v>
      </c>
      <c r="DF70" s="390">
        <v>5.1455889732230998E-3</v>
      </c>
      <c r="DG70" s="483">
        <v>3.1619546531191109</v>
      </c>
      <c r="DH70" s="483">
        <v>2.3735286189091234</v>
      </c>
    </row>
    <row r="71" spans="1:112" s="381" customFormat="1">
      <c r="A71" s="298" t="s">
        <v>325</v>
      </c>
      <c r="B71" s="299" t="s">
        <v>561</v>
      </c>
      <c r="C71" s="382">
        <v>3.7077889705824593E-4</v>
      </c>
      <c r="D71" s="383">
        <v>3.3751249876492161E-4</v>
      </c>
      <c r="E71" s="383">
        <v>6.4885735218791812E-4</v>
      </c>
      <c r="F71" s="383">
        <v>3.7408332458018694E-4</v>
      </c>
      <c r="G71" s="383">
        <v>3.99848731885998E-4</v>
      </c>
      <c r="H71" s="383">
        <v>0</v>
      </c>
      <c r="I71" s="383">
        <v>5.3320259698081383E-4</v>
      </c>
      <c r="J71" s="383">
        <v>1.8918853362298016E-3</v>
      </c>
      <c r="K71" s="383">
        <v>3.2673447275014039E-3</v>
      </c>
      <c r="L71" s="383">
        <v>7.5398513786988672E-4</v>
      </c>
      <c r="M71" s="383">
        <v>0</v>
      </c>
      <c r="N71" s="383">
        <v>6.2397124561604329E-3</v>
      </c>
      <c r="O71" s="383">
        <v>2.4535791126909833E-3</v>
      </c>
      <c r="P71" s="383">
        <v>5.1617216664618293E-4</v>
      </c>
      <c r="Q71" s="383">
        <v>7.136109317575093E-4</v>
      </c>
      <c r="R71" s="383">
        <v>1.8751899045866816E-3</v>
      </c>
      <c r="S71" s="383">
        <v>9.8345745258452224E-4</v>
      </c>
      <c r="T71" s="383">
        <v>9.3443037378699819E-4</v>
      </c>
      <c r="U71" s="383">
        <v>7.7594875402736999E-4</v>
      </c>
      <c r="V71" s="383">
        <v>1.5357460694154497E-3</v>
      </c>
      <c r="W71" s="383">
        <v>3.5310725340771975E-5</v>
      </c>
      <c r="X71" s="383">
        <v>1.3081678698961116E-3</v>
      </c>
      <c r="Y71" s="383">
        <v>3.9983968286692732E-4</v>
      </c>
      <c r="Z71" s="383">
        <v>1.6710347230396709E-3</v>
      </c>
      <c r="AA71" s="383">
        <v>1.613494857977613E-3</v>
      </c>
      <c r="AB71" s="383">
        <v>1.2724658845314556E-3</v>
      </c>
      <c r="AC71" s="383">
        <v>7.959799313148363E-5</v>
      </c>
      <c r="AD71" s="383">
        <v>6.6179687433980247E-4</v>
      </c>
      <c r="AE71" s="383">
        <v>1.9946115439478098E-3</v>
      </c>
      <c r="AF71" s="383">
        <v>2.3346259038000824E-3</v>
      </c>
      <c r="AG71" s="383">
        <v>5.410152834952474E-4</v>
      </c>
      <c r="AH71" s="383">
        <v>1.6834050459416772E-2</v>
      </c>
      <c r="AI71" s="383">
        <v>1.0984620210901072E-3</v>
      </c>
      <c r="AJ71" s="383">
        <v>1.1379938286017079E-2</v>
      </c>
      <c r="AK71" s="383">
        <v>3.0071272759363827E-3</v>
      </c>
      <c r="AL71" s="383">
        <v>2.7915284505056442E-3</v>
      </c>
      <c r="AM71" s="383">
        <v>5.9875089980996896E-3</v>
      </c>
      <c r="AN71" s="383">
        <v>1.0863150364840143E-2</v>
      </c>
      <c r="AO71" s="383">
        <v>9.1349814136170967E-4</v>
      </c>
      <c r="AP71" s="383">
        <v>1.0084337385937504E-3</v>
      </c>
      <c r="AQ71" s="383">
        <v>2.1014827509170937E-3</v>
      </c>
      <c r="AR71" s="383">
        <v>1.9384690768549906E-3</v>
      </c>
      <c r="AS71" s="383">
        <v>2.3812155589743264E-3</v>
      </c>
      <c r="AT71" s="383">
        <v>1.4800458914468644E-3</v>
      </c>
      <c r="AU71" s="383">
        <v>1.1695167632908218E-3</v>
      </c>
      <c r="AV71" s="383">
        <v>1.3621576851052958E-3</v>
      </c>
      <c r="AW71" s="383">
        <v>1.8015378514356817E-3</v>
      </c>
      <c r="AX71" s="383">
        <v>1.4420412660365268E-3</v>
      </c>
      <c r="AY71" s="383">
        <v>1.0502188372336892E-3</v>
      </c>
      <c r="AZ71" s="383">
        <v>4.359347389269683E-4</v>
      </c>
      <c r="BA71" s="383">
        <v>3.5006412863787648E-4</v>
      </c>
      <c r="BB71" s="383">
        <v>1.6404845821158076E-3</v>
      </c>
      <c r="BC71" s="383">
        <v>7.7850971951420834E-4</v>
      </c>
      <c r="BD71" s="383">
        <v>3.3259278055556261E-4</v>
      </c>
      <c r="BE71" s="383">
        <v>0</v>
      </c>
      <c r="BF71" s="383">
        <v>3.6721328378071108E-3</v>
      </c>
      <c r="BG71" s="383">
        <v>2.8106369436781196E-3</v>
      </c>
      <c r="BH71" s="383">
        <v>2.4128659200255134E-3</v>
      </c>
      <c r="BI71" s="383">
        <v>2.9692051485759731E-3</v>
      </c>
      <c r="BJ71" s="383">
        <v>8.9030927754132243E-4</v>
      </c>
      <c r="BK71" s="383">
        <v>2.1738780291028072E-3</v>
      </c>
      <c r="BL71" s="383">
        <v>8.3496715331959068E-4</v>
      </c>
      <c r="BM71" s="383">
        <v>9.3189622144772364E-4</v>
      </c>
      <c r="BN71" s="383">
        <v>6.0297472655744869E-4</v>
      </c>
      <c r="BO71" s="383">
        <v>6.3227302334330335E-4</v>
      </c>
      <c r="BP71" s="383">
        <v>1.2116675185072725E-2</v>
      </c>
      <c r="BQ71" s="383">
        <v>1.0050057309417169</v>
      </c>
      <c r="BR71" s="383">
        <v>1.6839352490480425E-3</v>
      </c>
      <c r="BS71" s="383">
        <v>2.4710889930162302E-3</v>
      </c>
      <c r="BT71" s="383">
        <v>2.5081027928603064E-3</v>
      </c>
      <c r="BU71" s="383">
        <v>4.0069438101503029E-4</v>
      </c>
      <c r="BV71" s="383">
        <v>1.2153851636884938E-3</v>
      </c>
      <c r="BW71" s="383">
        <v>3.2434466367679284E-4</v>
      </c>
      <c r="BX71" s="383">
        <v>4.7754540096587243E-5</v>
      </c>
      <c r="BY71" s="383">
        <v>7.2965072928683154E-4</v>
      </c>
      <c r="BZ71" s="383">
        <v>4.350357470255392E-4</v>
      </c>
      <c r="CA71" s="383">
        <v>7.4581716056592565E-4</v>
      </c>
      <c r="CB71" s="383">
        <v>3.5911239057719578E-4</v>
      </c>
      <c r="CC71" s="383">
        <v>4.155673796393983E-4</v>
      </c>
      <c r="CD71" s="383">
        <v>4.0918087225619217E-4</v>
      </c>
      <c r="CE71" s="383">
        <v>8.0246535529194553E-4</v>
      </c>
      <c r="CF71" s="383">
        <v>7.0338960296743131E-4</v>
      </c>
      <c r="CG71" s="383">
        <v>4.8371930032378447E-4</v>
      </c>
      <c r="CH71" s="383">
        <v>7.8783912949087985E-4</v>
      </c>
      <c r="CI71" s="383">
        <v>9.5528097013274039E-4</v>
      </c>
      <c r="CJ71" s="383">
        <v>2.8438655668806991E-4</v>
      </c>
      <c r="CK71" s="383">
        <v>6.5458892368584743E-4</v>
      </c>
      <c r="CL71" s="383">
        <v>3.7427287623287232E-4</v>
      </c>
      <c r="CM71" s="383">
        <v>1.4667332104200952E-3</v>
      </c>
      <c r="CN71" s="383">
        <v>1.9692860426965956E-3</v>
      </c>
      <c r="CO71" s="383">
        <v>9.4831043856080394E-4</v>
      </c>
      <c r="CP71" s="383">
        <v>1.2991130802720646E-3</v>
      </c>
      <c r="CQ71" s="383">
        <v>3.8046782279644096E-3</v>
      </c>
      <c r="CR71" s="383">
        <v>3.4716007455013248E-3</v>
      </c>
      <c r="CS71" s="383">
        <v>2.8156130191581562E-3</v>
      </c>
      <c r="CT71" s="383">
        <v>9.0062212320722915E-4</v>
      </c>
      <c r="CU71" s="383">
        <v>4.2601670713185338E-4</v>
      </c>
      <c r="CV71" s="383">
        <v>4.4514547299532859E-4</v>
      </c>
      <c r="CW71" s="383">
        <v>1.3462431892191358E-3</v>
      </c>
      <c r="CX71" s="383">
        <v>1.0493973466201407E-3</v>
      </c>
      <c r="CY71" s="383">
        <v>9.5652177381941456E-3</v>
      </c>
      <c r="CZ71" s="383">
        <v>9.2303000910739768E-3</v>
      </c>
      <c r="DA71" s="383">
        <v>4.2030092037909058E-3</v>
      </c>
      <c r="DB71" s="383">
        <v>6.8560598053726851E-4</v>
      </c>
      <c r="DC71" s="383">
        <v>1.7123099584131789E-3</v>
      </c>
      <c r="DD71" s="383">
        <v>1.9711190273202818E-3</v>
      </c>
      <c r="DE71" s="383">
        <v>8.5454700318664169E-4</v>
      </c>
      <c r="DF71" s="384">
        <v>3.8566938979949281E-4</v>
      </c>
      <c r="DG71" s="481">
        <v>1.2090609727158068</v>
      </c>
      <c r="DH71" s="481">
        <v>0.90758443291279145</v>
      </c>
    </row>
    <row r="72" spans="1:112" s="381" customFormat="1">
      <c r="A72" s="298" t="s">
        <v>326</v>
      </c>
      <c r="B72" s="299" t="s">
        <v>562</v>
      </c>
      <c r="C72" s="382">
        <v>1.6882458815185833E-3</v>
      </c>
      <c r="D72" s="383">
        <v>1.8875899200803286E-3</v>
      </c>
      <c r="E72" s="383">
        <v>1.944744008353807E-3</v>
      </c>
      <c r="F72" s="383">
        <v>7.4672622102954728E-4</v>
      </c>
      <c r="G72" s="383">
        <v>2.5844300708830746E-3</v>
      </c>
      <c r="H72" s="383">
        <v>0</v>
      </c>
      <c r="I72" s="383">
        <v>5.5398547178865639E-3</v>
      </c>
      <c r="J72" s="383">
        <v>2.3286979138365188E-3</v>
      </c>
      <c r="K72" s="383">
        <v>3.1165687850166269E-3</v>
      </c>
      <c r="L72" s="383">
        <v>5.4348891472229429E-4</v>
      </c>
      <c r="M72" s="383">
        <v>0</v>
      </c>
      <c r="N72" s="383">
        <v>2.4537660628177107E-3</v>
      </c>
      <c r="O72" s="383">
        <v>1.8860131467733912E-3</v>
      </c>
      <c r="P72" s="383">
        <v>1.2673782947788806E-3</v>
      </c>
      <c r="Q72" s="383">
        <v>1.0705758008863226E-3</v>
      </c>
      <c r="R72" s="383">
        <v>2.9662882262731938E-3</v>
      </c>
      <c r="S72" s="383">
        <v>2.428803031173851E-3</v>
      </c>
      <c r="T72" s="383">
        <v>9.1813930998787998E-4</v>
      </c>
      <c r="U72" s="383">
        <v>2.9219905804095587E-4</v>
      </c>
      <c r="V72" s="383">
        <v>2.5196105496595759E-3</v>
      </c>
      <c r="W72" s="383">
        <v>6.3254268988540183E-5</v>
      </c>
      <c r="X72" s="383">
        <v>2.1107101688890169E-3</v>
      </c>
      <c r="Y72" s="383">
        <v>2.4083750781502475E-3</v>
      </c>
      <c r="Z72" s="383">
        <v>2.4710832359455264E-3</v>
      </c>
      <c r="AA72" s="383">
        <v>3.8106395610170156E-3</v>
      </c>
      <c r="AB72" s="383">
        <v>1.4343132463868042E-3</v>
      </c>
      <c r="AC72" s="383">
        <v>7.278944050196273E-5</v>
      </c>
      <c r="AD72" s="383">
        <v>3.1180996435831651E-3</v>
      </c>
      <c r="AE72" s="383">
        <v>9.8812005144609922E-4</v>
      </c>
      <c r="AF72" s="383">
        <v>1.0681457543162414E-3</v>
      </c>
      <c r="AG72" s="383">
        <v>7.66900947018635E-4</v>
      </c>
      <c r="AH72" s="383">
        <v>1.8025970664661399E-3</v>
      </c>
      <c r="AI72" s="383">
        <v>2.08917689002441E-3</v>
      </c>
      <c r="AJ72" s="383">
        <v>1.6410119410584666E-3</v>
      </c>
      <c r="AK72" s="383">
        <v>1.6631275035687528E-3</v>
      </c>
      <c r="AL72" s="383">
        <v>8.7411184770985393E-4</v>
      </c>
      <c r="AM72" s="383">
        <v>1.9007680088761417E-3</v>
      </c>
      <c r="AN72" s="383">
        <v>1.6283060080085701E-3</v>
      </c>
      <c r="AO72" s="383">
        <v>5.7654798632771173E-4</v>
      </c>
      <c r="AP72" s="383">
        <v>1.276367451315606E-3</v>
      </c>
      <c r="AQ72" s="383">
        <v>8.5698618407288607E-4</v>
      </c>
      <c r="AR72" s="383">
        <v>8.4300481338382173E-4</v>
      </c>
      <c r="AS72" s="383">
        <v>1.1314350334699513E-3</v>
      </c>
      <c r="AT72" s="383">
        <v>1.2409053657148317E-3</v>
      </c>
      <c r="AU72" s="383">
        <v>1.0821991629044374E-3</v>
      </c>
      <c r="AV72" s="383">
        <v>9.2496021653602431E-4</v>
      </c>
      <c r="AW72" s="383">
        <v>2.1774685082548983E-3</v>
      </c>
      <c r="AX72" s="383">
        <v>1.6705532716843568E-3</v>
      </c>
      <c r="AY72" s="383">
        <v>8.6604999654562925E-4</v>
      </c>
      <c r="AZ72" s="383">
        <v>8.6433822432569363E-4</v>
      </c>
      <c r="BA72" s="383">
        <v>1.0848389067007172E-3</v>
      </c>
      <c r="BB72" s="383">
        <v>1.333147336488813E-3</v>
      </c>
      <c r="BC72" s="383">
        <v>7.0797003597625142E-4</v>
      </c>
      <c r="BD72" s="383">
        <v>4.5983417583307542E-4</v>
      </c>
      <c r="BE72" s="383">
        <v>0</v>
      </c>
      <c r="BF72" s="383">
        <v>6.7061637768716644E-4</v>
      </c>
      <c r="BG72" s="383">
        <v>7.4817149884153042E-4</v>
      </c>
      <c r="BH72" s="383">
        <v>3.8494919348181015E-4</v>
      </c>
      <c r="BI72" s="383">
        <v>5.0927735836019117E-4</v>
      </c>
      <c r="BJ72" s="383">
        <v>1.7134107403525135E-3</v>
      </c>
      <c r="BK72" s="383">
        <v>1.3851487721523868E-3</v>
      </c>
      <c r="BL72" s="383">
        <v>1.5461819254710203E-3</v>
      </c>
      <c r="BM72" s="383">
        <v>2.0724693837964885E-3</v>
      </c>
      <c r="BN72" s="383">
        <v>1.601105347873928E-3</v>
      </c>
      <c r="BO72" s="383">
        <v>1.718833038155274E-3</v>
      </c>
      <c r="BP72" s="383">
        <v>1.3940741275364451E-3</v>
      </c>
      <c r="BQ72" s="383">
        <v>3.1018738076251016E-3</v>
      </c>
      <c r="BR72" s="383">
        <v>1.0810181656629083</v>
      </c>
      <c r="BS72" s="383">
        <v>9.0186182644797601E-3</v>
      </c>
      <c r="BT72" s="383">
        <v>3.9848653910984225E-3</v>
      </c>
      <c r="BU72" s="383">
        <v>1.821407342870328E-3</v>
      </c>
      <c r="BV72" s="383">
        <v>2.8474217434982488E-3</v>
      </c>
      <c r="BW72" s="383">
        <v>9.7931740290038921E-4</v>
      </c>
      <c r="BX72" s="383">
        <v>1.6145083368826937E-4</v>
      </c>
      <c r="BY72" s="383">
        <v>9.2143603543476602E-3</v>
      </c>
      <c r="BZ72" s="383">
        <v>1.3333520642115038E-3</v>
      </c>
      <c r="CA72" s="383">
        <v>1.3279796866605452E-2</v>
      </c>
      <c r="CB72" s="383">
        <v>1.3451422348507156E-3</v>
      </c>
      <c r="CC72" s="383">
        <v>1.6395442936666007E-3</v>
      </c>
      <c r="CD72" s="383">
        <v>1.2165530285987802E-3</v>
      </c>
      <c r="CE72" s="383">
        <v>2.5459273417814256E-3</v>
      </c>
      <c r="CF72" s="383">
        <v>4.3796838151897444E-3</v>
      </c>
      <c r="CG72" s="383">
        <v>1.0682334692821798E-3</v>
      </c>
      <c r="CH72" s="383">
        <v>6.8096518493103936E-3</v>
      </c>
      <c r="CI72" s="383">
        <v>1.6741141638578194E-3</v>
      </c>
      <c r="CJ72" s="383">
        <v>8.1096142173165396E-4</v>
      </c>
      <c r="CK72" s="383">
        <v>2.4567146603512988E-3</v>
      </c>
      <c r="CL72" s="383">
        <v>1.5169836894955186E-3</v>
      </c>
      <c r="CM72" s="383">
        <v>4.7645067498045804E-3</v>
      </c>
      <c r="CN72" s="383">
        <v>7.4090096002657185E-3</v>
      </c>
      <c r="CO72" s="383">
        <v>1.0422127006627377E-2</v>
      </c>
      <c r="CP72" s="383">
        <v>4.6233779732305887E-3</v>
      </c>
      <c r="CQ72" s="383">
        <v>4.7174284343076064E-3</v>
      </c>
      <c r="CR72" s="383">
        <v>5.4641307200401935E-3</v>
      </c>
      <c r="CS72" s="383">
        <v>8.3060817368051515E-3</v>
      </c>
      <c r="CT72" s="383">
        <v>2.9048524720477376E-3</v>
      </c>
      <c r="CU72" s="383">
        <v>1.1724773546568912E-3</v>
      </c>
      <c r="CV72" s="383">
        <v>1.2462483796040042E-3</v>
      </c>
      <c r="CW72" s="383">
        <v>1.76044495478836E-3</v>
      </c>
      <c r="CX72" s="383">
        <v>1.1773984958661343E-3</v>
      </c>
      <c r="CY72" s="383">
        <v>1.538286808529956E-2</v>
      </c>
      <c r="CZ72" s="383">
        <v>1.0060219999917885E-2</v>
      </c>
      <c r="DA72" s="383">
        <v>1.437440628808391E-2</v>
      </c>
      <c r="DB72" s="383">
        <v>5.9967155349171875E-3</v>
      </c>
      <c r="DC72" s="383">
        <v>2.2449133317400628E-3</v>
      </c>
      <c r="DD72" s="383">
        <v>5.9069638998070642E-3</v>
      </c>
      <c r="DE72" s="383">
        <v>1.4450773070203437E-3</v>
      </c>
      <c r="DF72" s="384">
        <v>2.2090184921458476E-3</v>
      </c>
      <c r="DG72" s="481">
        <v>1.3607479015282442</v>
      </c>
      <c r="DH72" s="481">
        <v>1.0214485790337979</v>
      </c>
    </row>
    <row r="73" spans="1:112" s="381" customFormat="1">
      <c r="A73" s="298" t="s">
        <v>327</v>
      </c>
      <c r="B73" s="299" t="s">
        <v>563</v>
      </c>
      <c r="C73" s="382">
        <v>9.0005581259361867E-4</v>
      </c>
      <c r="D73" s="383">
        <v>9.7517656824469188E-4</v>
      </c>
      <c r="E73" s="383">
        <v>1.5728106185302299E-3</v>
      </c>
      <c r="F73" s="383">
        <v>5.0641158324117575E-4</v>
      </c>
      <c r="G73" s="383">
        <v>9.7338880085043257E-4</v>
      </c>
      <c r="H73" s="383">
        <v>0</v>
      </c>
      <c r="I73" s="383">
        <v>2.0595192988776333E-3</v>
      </c>
      <c r="J73" s="383">
        <v>2.0714248098634932E-3</v>
      </c>
      <c r="K73" s="383">
        <v>2.2171985199079198E-3</v>
      </c>
      <c r="L73" s="383">
        <v>8.2566238764937127E-4</v>
      </c>
      <c r="M73" s="383">
        <v>0</v>
      </c>
      <c r="N73" s="383">
        <v>1.161878735411294E-3</v>
      </c>
      <c r="O73" s="383">
        <v>1.1544142527222803E-3</v>
      </c>
      <c r="P73" s="383">
        <v>9.3716125496126612E-4</v>
      </c>
      <c r="Q73" s="383">
        <v>9.6487379125301709E-4</v>
      </c>
      <c r="R73" s="383">
        <v>4.3817723918198291E-3</v>
      </c>
      <c r="S73" s="383">
        <v>2.2760697512205288E-3</v>
      </c>
      <c r="T73" s="383">
        <v>1.6728955228488579E-3</v>
      </c>
      <c r="U73" s="383">
        <v>1.57068722408096E-3</v>
      </c>
      <c r="V73" s="383">
        <v>4.472728743489477E-3</v>
      </c>
      <c r="W73" s="383">
        <v>8.4944701521224566E-5</v>
      </c>
      <c r="X73" s="383">
        <v>2.1060500118698336E-3</v>
      </c>
      <c r="Y73" s="383">
        <v>1.4246256095316275E-3</v>
      </c>
      <c r="Z73" s="383">
        <v>6.8985242142205116E-3</v>
      </c>
      <c r="AA73" s="383">
        <v>4.3207473860617639E-3</v>
      </c>
      <c r="AB73" s="383">
        <v>1.7682570230559934E-3</v>
      </c>
      <c r="AC73" s="383">
        <v>3.9223336043988917E-4</v>
      </c>
      <c r="AD73" s="383">
        <v>8.1645443136338315E-4</v>
      </c>
      <c r="AE73" s="383">
        <v>6.6699610712222732E-4</v>
      </c>
      <c r="AF73" s="383">
        <v>7.9476209234963073E-4</v>
      </c>
      <c r="AG73" s="383">
        <v>5.3088490387904303E-4</v>
      </c>
      <c r="AH73" s="383">
        <v>3.1773489968347384E-3</v>
      </c>
      <c r="AI73" s="383">
        <v>6.0455457551630157E-3</v>
      </c>
      <c r="AJ73" s="383">
        <v>1.5684974697661076E-3</v>
      </c>
      <c r="AK73" s="383">
        <v>5.7455160743496297E-3</v>
      </c>
      <c r="AL73" s="383">
        <v>2.1879373576627766E-3</v>
      </c>
      <c r="AM73" s="383">
        <v>8.4030127684651154E-4</v>
      </c>
      <c r="AN73" s="383">
        <v>1.667403851261895E-3</v>
      </c>
      <c r="AO73" s="383">
        <v>5.0301190162228458E-4</v>
      </c>
      <c r="AP73" s="383">
        <v>1.1619118988925843E-3</v>
      </c>
      <c r="AQ73" s="383">
        <v>5.4921254875828966E-4</v>
      </c>
      <c r="AR73" s="383">
        <v>7.3927687340835527E-4</v>
      </c>
      <c r="AS73" s="383">
        <v>6.7275521344384206E-4</v>
      </c>
      <c r="AT73" s="383">
        <v>9.8688443188462089E-4</v>
      </c>
      <c r="AU73" s="383">
        <v>5.9806079904808061E-4</v>
      </c>
      <c r="AV73" s="383">
        <v>6.7312134612827052E-4</v>
      </c>
      <c r="AW73" s="383">
        <v>1.6306886728102267E-3</v>
      </c>
      <c r="AX73" s="383">
        <v>1.4121887577895184E-3</v>
      </c>
      <c r="AY73" s="383">
        <v>7.4034177723951466E-4</v>
      </c>
      <c r="AZ73" s="383">
        <v>5.23825645425117E-4</v>
      </c>
      <c r="BA73" s="383">
        <v>5.1679839377699881E-4</v>
      </c>
      <c r="BB73" s="383">
        <v>2.0600612916947298E-3</v>
      </c>
      <c r="BC73" s="383">
        <v>7.6765372436345093E-4</v>
      </c>
      <c r="BD73" s="383">
        <v>5.0177062636418005E-4</v>
      </c>
      <c r="BE73" s="383">
        <v>0</v>
      </c>
      <c r="BF73" s="383">
        <v>5.2918560003925694E-4</v>
      </c>
      <c r="BG73" s="383">
        <v>5.5121376569631445E-4</v>
      </c>
      <c r="BH73" s="383">
        <v>6.8032823866870232E-4</v>
      </c>
      <c r="BI73" s="383">
        <v>7.4119203449327607E-4</v>
      </c>
      <c r="BJ73" s="383">
        <v>1.0097228887297079E-3</v>
      </c>
      <c r="BK73" s="383">
        <v>2.3465457863793122E-3</v>
      </c>
      <c r="BL73" s="383">
        <v>1.7231413585714452E-3</v>
      </c>
      <c r="BM73" s="383">
        <v>2.5143788559586423E-3</v>
      </c>
      <c r="BN73" s="383">
        <v>5.9304237049553907E-3</v>
      </c>
      <c r="BO73" s="383">
        <v>7.1008940176069679E-3</v>
      </c>
      <c r="BP73" s="383">
        <v>1.0498016038057084E-2</v>
      </c>
      <c r="BQ73" s="383">
        <v>3.9838865132732727E-3</v>
      </c>
      <c r="BR73" s="383">
        <v>4.1196005563439095E-3</v>
      </c>
      <c r="BS73" s="383">
        <v>1.0013673554280347</v>
      </c>
      <c r="BT73" s="383">
        <v>2.3911293416098854E-3</v>
      </c>
      <c r="BU73" s="383">
        <v>5.2704497456635326E-3</v>
      </c>
      <c r="BV73" s="383">
        <v>1.0091278864969291E-3</v>
      </c>
      <c r="BW73" s="383">
        <v>7.7328085647137624E-4</v>
      </c>
      <c r="BX73" s="383">
        <v>3.0312842198353319E-4</v>
      </c>
      <c r="BY73" s="383">
        <v>5.0558352593999496E-2</v>
      </c>
      <c r="BZ73" s="383">
        <v>3.6705417807887438E-3</v>
      </c>
      <c r="CA73" s="383">
        <v>3.1982890687599986E-3</v>
      </c>
      <c r="CB73" s="383">
        <v>1.0035188856353617E-2</v>
      </c>
      <c r="CC73" s="383">
        <v>5.4952288920625389E-3</v>
      </c>
      <c r="CD73" s="383">
        <v>5.0725628202702589E-3</v>
      </c>
      <c r="CE73" s="383">
        <v>4.1816689522711503E-3</v>
      </c>
      <c r="CF73" s="383">
        <v>1.4332930454087007E-2</v>
      </c>
      <c r="CG73" s="383">
        <v>2.6454088374100308E-3</v>
      </c>
      <c r="CH73" s="383">
        <v>1.7980127507360104E-2</v>
      </c>
      <c r="CI73" s="383">
        <v>6.5514621627717241E-3</v>
      </c>
      <c r="CJ73" s="383">
        <v>1.010739910582493E-3</v>
      </c>
      <c r="CK73" s="383">
        <v>6.3311151972834127E-3</v>
      </c>
      <c r="CL73" s="383">
        <v>2.4768052087730365E-3</v>
      </c>
      <c r="CM73" s="383">
        <v>3.2072402093925062E-2</v>
      </c>
      <c r="CN73" s="383">
        <v>9.6919375666869884E-3</v>
      </c>
      <c r="CO73" s="383">
        <v>5.2302458177110565E-3</v>
      </c>
      <c r="CP73" s="383">
        <v>5.4126492845285373E-3</v>
      </c>
      <c r="CQ73" s="383">
        <v>1.7599704512922226E-2</v>
      </c>
      <c r="CR73" s="383">
        <v>6.0926978905534628E-3</v>
      </c>
      <c r="CS73" s="383">
        <v>5.1465002002970646E-3</v>
      </c>
      <c r="CT73" s="383">
        <v>1.0289324091157113E-3</v>
      </c>
      <c r="CU73" s="383">
        <v>1.7143464100463971E-3</v>
      </c>
      <c r="CV73" s="383">
        <v>3.0023662134150983E-3</v>
      </c>
      <c r="CW73" s="383">
        <v>4.483482486139544E-3</v>
      </c>
      <c r="CX73" s="383">
        <v>1.7823083120490739E-3</v>
      </c>
      <c r="CY73" s="383">
        <v>5.8029872152417387E-2</v>
      </c>
      <c r="CZ73" s="383">
        <v>2.1522867030455164E-2</v>
      </c>
      <c r="DA73" s="383">
        <v>1.1037306716025536E-2</v>
      </c>
      <c r="DB73" s="383">
        <v>1.5837856061818482E-2</v>
      </c>
      <c r="DC73" s="383">
        <v>1.0451412196899178E-3</v>
      </c>
      <c r="DD73" s="383">
        <v>1.5963719930195998E-2</v>
      </c>
      <c r="DE73" s="383">
        <v>1.3749109219693021E-3</v>
      </c>
      <c r="DF73" s="384">
        <v>1.7377792958454916E-2</v>
      </c>
      <c r="DG73" s="481">
        <v>1.5075991880637398</v>
      </c>
      <c r="DH73" s="481">
        <v>1.1316828390260436</v>
      </c>
    </row>
    <row r="74" spans="1:112" s="381" customFormat="1">
      <c r="A74" s="300" t="s">
        <v>328</v>
      </c>
      <c r="B74" s="301" t="s">
        <v>564</v>
      </c>
      <c r="C74" s="385">
        <v>5.3690763728571268E-2</v>
      </c>
      <c r="D74" s="386">
        <v>3.9023962724814086E-2</v>
      </c>
      <c r="E74" s="386">
        <v>3.0892737431204773E-2</v>
      </c>
      <c r="F74" s="386">
        <v>1.537110701118069E-2</v>
      </c>
      <c r="G74" s="386">
        <v>4.290589412711357E-2</v>
      </c>
      <c r="H74" s="386">
        <v>0</v>
      </c>
      <c r="I74" s="386">
        <v>3.1484208850399216E-2</v>
      </c>
      <c r="J74" s="386">
        <v>6.2027249932776023E-2</v>
      </c>
      <c r="K74" s="386">
        <v>4.6710781970324806E-2</v>
      </c>
      <c r="L74" s="386">
        <v>3.8154761599902033E-2</v>
      </c>
      <c r="M74" s="386">
        <v>0</v>
      </c>
      <c r="N74" s="386">
        <v>5.4738493094008286E-2</v>
      </c>
      <c r="O74" s="386">
        <v>6.8408483083338634E-2</v>
      </c>
      <c r="P74" s="386">
        <v>4.5175642212898375E-2</v>
      </c>
      <c r="Q74" s="386">
        <v>5.5073521928789698E-2</v>
      </c>
      <c r="R74" s="386">
        <v>6.1955513181692207E-2</v>
      </c>
      <c r="S74" s="386">
        <v>6.5378185147063714E-2</v>
      </c>
      <c r="T74" s="386">
        <v>3.9376687386516215E-2</v>
      </c>
      <c r="U74" s="386">
        <v>1.0262818757072006E-2</v>
      </c>
      <c r="V74" s="386">
        <v>2.3772695428047549E-2</v>
      </c>
      <c r="W74" s="386">
        <v>9.739718720546367E-3</v>
      </c>
      <c r="X74" s="386">
        <v>3.4546825612264409E-2</v>
      </c>
      <c r="Y74" s="386">
        <v>2.6400158258801276E-2</v>
      </c>
      <c r="Z74" s="386">
        <v>3.1779531789642927E-2</v>
      </c>
      <c r="AA74" s="386">
        <v>4.301219133419841E-2</v>
      </c>
      <c r="AB74" s="386">
        <v>4.2059226076633122E-2</v>
      </c>
      <c r="AC74" s="386">
        <v>4.6199603349776014E-3</v>
      </c>
      <c r="AD74" s="386">
        <v>1.7600921832429832E-2</v>
      </c>
      <c r="AE74" s="386">
        <v>4.6580613619671522E-2</v>
      </c>
      <c r="AF74" s="386">
        <v>3.1947954648615162E-2</v>
      </c>
      <c r="AG74" s="386">
        <v>7.1343558226038092E-2</v>
      </c>
      <c r="AH74" s="386">
        <v>2.7952033962666517E-2</v>
      </c>
      <c r="AI74" s="386">
        <v>2.6769456414553364E-2</v>
      </c>
      <c r="AJ74" s="386">
        <v>3.1760406832822399E-2</v>
      </c>
      <c r="AK74" s="386">
        <v>3.1297411636262068E-2</v>
      </c>
      <c r="AL74" s="386">
        <v>1.4920837402129955E-2</v>
      </c>
      <c r="AM74" s="386">
        <v>1.8394999733889156E-2</v>
      </c>
      <c r="AN74" s="386">
        <v>2.6215716214133121E-2</v>
      </c>
      <c r="AO74" s="386">
        <v>3.3073234432387112E-2</v>
      </c>
      <c r="AP74" s="386">
        <v>9.9691259914689006E-3</v>
      </c>
      <c r="AQ74" s="386">
        <v>2.9826053878379874E-2</v>
      </c>
      <c r="AR74" s="386">
        <v>2.7249556173724661E-2</v>
      </c>
      <c r="AS74" s="386">
        <v>2.3361707676868369E-2</v>
      </c>
      <c r="AT74" s="386">
        <v>3.0849038651501078E-2</v>
      </c>
      <c r="AU74" s="386">
        <v>3.2675374517777744E-2</v>
      </c>
      <c r="AV74" s="386">
        <v>4.3431138849425295E-2</v>
      </c>
      <c r="AW74" s="386">
        <v>5.0339719558555013E-2</v>
      </c>
      <c r="AX74" s="386">
        <v>3.0979572372564542E-2</v>
      </c>
      <c r="AY74" s="386">
        <v>4.2696955968887992E-2</v>
      </c>
      <c r="AZ74" s="386">
        <v>4.3947035941270716E-2</v>
      </c>
      <c r="BA74" s="386">
        <v>3.1848481222197418E-2</v>
      </c>
      <c r="BB74" s="386">
        <v>4.0708282834298698E-2</v>
      </c>
      <c r="BC74" s="386">
        <v>4.4584145973393288E-2</v>
      </c>
      <c r="BD74" s="386">
        <v>3.0942524749319914E-2</v>
      </c>
      <c r="BE74" s="386">
        <v>0</v>
      </c>
      <c r="BF74" s="386">
        <v>2.2231572472731852E-2</v>
      </c>
      <c r="BG74" s="386">
        <v>4.6163646796610537E-2</v>
      </c>
      <c r="BH74" s="386">
        <v>2.2737148382816742E-2</v>
      </c>
      <c r="BI74" s="386">
        <v>1.6496086288902489E-2</v>
      </c>
      <c r="BJ74" s="386">
        <v>5.6833849297083093E-2</v>
      </c>
      <c r="BK74" s="386">
        <v>1.1803888766004696E-2</v>
      </c>
      <c r="BL74" s="386">
        <v>4.2090962762819539E-2</v>
      </c>
      <c r="BM74" s="386">
        <v>4.6899328009666473E-2</v>
      </c>
      <c r="BN74" s="386">
        <v>3.1212377574343041E-2</v>
      </c>
      <c r="BO74" s="386">
        <v>2.7449291666776947E-2</v>
      </c>
      <c r="BP74" s="386">
        <v>5.4562362441340382E-3</v>
      </c>
      <c r="BQ74" s="386">
        <v>1.0344810579733438E-2</v>
      </c>
      <c r="BR74" s="386">
        <v>2.0565893102215394E-2</v>
      </c>
      <c r="BS74" s="386">
        <v>1.6731525151164921E-2</v>
      </c>
      <c r="BT74" s="386">
        <v>1.0114438240987009</v>
      </c>
      <c r="BU74" s="386">
        <v>7.3910796630149355E-3</v>
      </c>
      <c r="BV74" s="386">
        <v>3.4228706836181566E-3</v>
      </c>
      <c r="BW74" s="386">
        <v>5.2180102541630026E-3</v>
      </c>
      <c r="BX74" s="386">
        <v>1.2688720305348749E-3</v>
      </c>
      <c r="BY74" s="386">
        <v>5.6954944529892327E-3</v>
      </c>
      <c r="BZ74" s="386">
        <v>1.052840133669823E-2</v>
      </c>
      <c r="CA74" s="386">
        <v>7.3108297128569519E-2</v>
      </c>
      <c r="CB74" s="386">
        <v>1.7587576507405771E-2</v>
      </c>
      <c r="CC74" s="386">
        <v>8.1932085192316546E-3</v>
      </c>
      <c r="CD74" s="386">
        <v>7.7313567640187866E-3</v>
      </c>
      <c r="CE74" s="386">
        <v>9.2678232550316517E-3</v>
      </c>
      <c r="CF74" s="386">
        <v>1.6872496604095424E-2</v>
      </c>
      <c r="CG74" s="386">
        <v>5.300903682219923E-3</v>
      </c>
      <c r="CH74" s="386">
        <v>7.8614014691313246E-3</v>
      </c>
      <c r="CI74" s="386">
        <v>8.5497906222615824E-3</v>
      </c>
      <c r="CJ74" s="386">
        <v>1.1355990775154928E-2</v>
      </c>
      <c r="CK74" s="386">
        <v>7.4674949283387356E-3</v>
      </c>
      <c r="CL74" s="386">
        <v>2.1819988012418964E-2</v>
      </c>
      <c r="CM74" s="386">
        <v>1.0833494729333162E-2</v>
      </c>
      <c r="CN74" s="386">
        <v>1.1329976665546302E-2</v>
      </c>
      <c r="CO74" s="386">
        <v>2.860211776814988E-2</v>
      </c>
      <c r="CP74" s="386">
        <v>4.0286173372799806E-2</v>
      </c>
      <c r="CQ74" s="386">
        <v>2.5442119739257921E-2</v>
      </c>
      <c r="CR74" s="386">
        <v>2.2431403923198538E-2</v>
      </c>
      <c r="CS74" s="386">
        <v>1.7933541152079395E-2</v>
      </c>
      <c r="CT74" s="386">
        <v>2.9713921414562024E-2</v>
      </c>
      <c r="CU74" s="386">
        <v>2.0384373825684077E-2</v>
      </c>
      <c r="CV74" s="386">
        <v>1.1023113778625337E-2</v>
      </c>
      <c r="CW74" s="386">
        <v>4.9916054051211203E-2</v>
      </c>
      <c r="CX74" s="386">
        <v>8.456203431110948E-3</v>
      </c>
      <c r="CY74" s="386">
        <v>5.35375622513065E-2</v>
      </c>
      <c r="CZ74" s="386">
        <v>7.7599529293873967E-2</v>
      </c>
      <c r="DA74" s="386">
        <v>3.0557030231515011E-2</v>
      </c>
      <c r="DB74" s="386">
        <v>1.8509736097827568E-2</v>
      </c>
      <c r="DC74" s="386">
        <v>2.6919549635349913E-2</v>
      </c>
      <c r="DD74" s="386">
        <v>2.1640835576654506E-2</v>
      </c>
      <c r="DE74" s="386">
        <v>0.18560549756644404</v>
      </c>
      <c r="DF74" s="387">
        <v>7.6392453008372555E-3</v>
      </c>
      <c r="DG74" s="482">
        <v>4.1832899567259778</v>
      </c>
      <c r="DH74" s="482">
        <v>3.1401963414274765</v>
      </c>
    </row>
    <row r="75" spans="1:112" s="381" customFormat="1">
      <c r="A75" s="304" t="s">
        <v>329</v>
      </c>
      <c r="B75" s="305" t="s">
        <v>565</v>
      </c>
      <c r="C75" s="388">
        <v>1.1364685795130509E-2</v>
      </c>
      <c r="D75" s="389">
        <v>8.8345887744397215E-3</v>
      </c>
      <c r="E75" s="389">
        <v>1.3078320061924588E-2</v>
      </c>
      <c r="F75" s="389">
        <v>1.1317495937135899E-2</v>
      </c>
      <c r="G75" s="389">
        <v>1.2885808778752643E-2</v>
      </c>
      <c r="H75" s="389">
        <v>0</v>
      </c>
      <c r="I75" s="389">
        <v>4.4818270926097449E-2</v>
      </c>
      <c r="J75" s="389">
        <v>8.784830185331171E-3</v>
      </c>
      <c r="K75" s="389">
        <v>1.0114288048893484E-2</v>
      </c>
      <c r="L75" s="389">
        <v>6.608052311443598E-3</v>
      </c>
      <c r="M75" s="389">
        <v>0</v>
      </c>
      <c r="N75" s="389">
        <v>2.4713394089806693E-2</v>
      </c>
      <c r="O75" s="389">
        <v>1.9731858853874382E-2</v>
      </c>
      <c r="P75" s="389">
        <v>1.2615265973332549E-2</v>
      </c>
      <c r="Q75" s="389">
        <v>1.7583682357413019E-2</v>
      </c>
      <c r="R75" s="389">
        <v>1.4017710201716016E-2</v>
      </c>
      <c r="S75" s="389">
        <v>1.4453957961475444E-2</v>
      </c>
      <c r="T75" s="389">
        <v>1.4632731929158661E-2</v>
      </c>
      <c r="U75" s="389">
        <v>3.8890600377372263E-3</v>
      </c>
      <c r="V75" s="389">
        <v>9.0097436216658704E-3</v>
      </c>
      <c r="W75" s="389">
        <v>4.27192830460839E-4</v>
      </c>
      <c r="X75" s="389">
        <v>9.4349623442304548E-3</v>
      </c>
      <c r="Y75" s="389">
        <v>7.5675806195710004E-3</v>
      </c>
      <c r="Z75" s="389">
        <v>9.6003016177128257E-3</v>
      </c>
      <c r="AA75" s="389">
        <v>1.089965627670266E-2</v>
      </c>
      <c r="AB75" s="389">
        <v>9.0455317389442156E-3</v>
      </c>
      <c r="AC75" s="389">
        <v>1.5625422381807075E-3</v>
      </c>
      <c r="AD75" s="389">
        <v>5.0329106804056327E-3</v>
      </c>
      <c r="AE75" s="389">
        <v>6.704434722463677E-3</v>
      </c>
      <c r="AF75" s="389">
        <v>8.6218719037220778E-3</v>
      </c>
      <c r="AG75" s="389">
        <v>8.3075089422147974E-3</v>
      </c>
      <c r="AH75" s="389">
        <v>1.3421667483217298E-2</v>
      </c>
      <c r="AI75" s="389">
        <v>1.7105926771322659E-2</v>
      </c>
      <c r="AJ75" s="389">
        <v>2.0576446423772883E-2</v>
      </c>
      <c r="AK75" s="389">
        <v>1.9300669708070938E-2</v>
      </c>
      <c r="AL75" s="389">
        <v>1.241989688064344E-2</v>
      </c>
      <c r="AM75" s="389">
        <v>7.9467046723294011E-3</v>
      </c>
      <c r="AN75" s="389">
        <v>1.2902500678436664E-2</v>
      </c>
      <c r="AO75" s="389">
        <v>9.1499999384662498E-3</v>
      </c>
      <c r="AP75" s="389">
        <v>1.2568855019710629E-2</v>
      </c>
      <c r="AQ75" s="389">
        <v>7.2482811189548456E-3</v>
      </c>
      <c r="AR75" s="389">
        <v>1.6504732397188155E-2</v>
      </c>
      <c r="AS75" s="389">
        <v>1.3045182004647495E-2</v>
      </c>
      <c r="AT75" s="389">
        <v>9.0821152050562307E-3</v>
      </c>
      <c r="AU75" s="389">
        <v>9.8374054781103105E-3</v>
      </c>
      <c r="AV75" s="389">
        <v>1.2674352494528186E-2</v>
      </c>
      <c r="AW75" s="389">
        <v>1.2259530303808197E-2</v>
      </c>
      <c r="AX75" s="389">
        <v>9.9105115072298886E-3</v>
      </c>
      <c r="AY75" s="389">
        <v>8.794541922010235E-3</v>
      </c>
      <c r="AZ75" s="389">
        <v>9.522688985196438E-3</v>
      </c>
      <c r="BA75" s="389">
        <v>1.1415635595397815E-2</v>
      </c>
      <c r="BB75" s="389">
        <v>1.1638915128250677E-2</v>
      </c>
      <c r="BC75" s="389">
        <v>8.6408494843365699E-3</v>
      </c>
      <c r="BD75" s="389">
        <v>9.1343588536322556E-3</v>
      </c>
      <c r="BE75" s="389">
        <v>0</v>
      </c>
      <c r="BF75" s="389">
        <v>5.8796051036430026E-3</v>
      </c>
      <c r="BG75" s="389">
        <v>6.9774139825797129E-3</v>
      </c>
      <c r="BH75" s="389">
        <v>1.4441400923652691E-2</v>
      </c>
      <c r="BI75" s="389">
        <v>1.2578383281445293E-2</v>
      </c>
      <c r="BJ75" s="389">
        <v>3.1233968535477455E-2</v>
      </c>
      <c r="BK75" s="389">
        <v>1.3972745412967991E-2</v>
      </c>
      <c r="BL75" s="389">
        <v>1.4167698858655006E-2</v>
      </c>
      <c r="BM75" s="389">
        <v>9.7267652051020257E-3</v>
      </c>
      <c r="BN75" s="389">
        <v>1.7644312302957023E-2</v>
      </c>
      <c r="BO75" s="389">
        <v>1.6740039125809129E-2</v>
      </c>
      <c r="BP75" s="389">
        <v>2.9108444004171386E-2</v>
      </c>
      <c r="BQ75" s="389">
        <v>1.0481328076386005E-2</v>
      </c>
      <c r="BR75" s="389">
        <v>1.9177547439881523E-2</v>
      </c>
      <c r="BS75" s="389">
        <v>2.3866817721703844E-2</v>
      </c>
      <c r="BT75" s="389">
        <v>2.0232564338138265E-2</v>
      </c>
      <c r="BU75" s="389">
        <v>1.069348287119547</v>
      </c>
      <c r="BV75" s="389">
        <v>9.4788064976831551E-2</v>
      </c>
      <c r="BW75" s="389">
        <v>7.5991314236595636E-2</v>
      </c>
      <c r="BX75" s="389">
        <v>5.3687645152886654E-2</v>
      </c>
      <c r="BY75" s="389">
        <v>6.155287892268678E-2</v>
      </c>
      <c r="BZ75" s="389">
        <v>1.4925746881706201E-2</v>
      </c>
      <c r="CA75" s="389">
        <v>5.3339268081752822E-2</v>
      </c>
      <c r="CB75" s="389">
        <v>6.4621984954693706E-2</v>
      </c>
      <c r="CC75" s="389">
        <v>8.3613384673292667E-3</v>
      </c>
      <c r="CD75" s="389">
        <v>1.8683867050075673E-2</v>
      </c>
      <c r="CE75" s="389">
        <v>1.7413764324756057E-2</v>
      </c>
      <c r="CF75" s="389">
        <v>1.4226634768808527E-2</v>
      </c>
      <c r="CG75" s="389">
        <v>3.590224732890912E-3</v>
      </c>
      <c r="CH75" s="389">
        <v>1.4313762459178432E-2</v>
      </c>
      <c r="CI75" s="389">
        <v>9.8518201735263676E-3</v>
      </c>
      <c r="CJ75" s="389">
        <v>7.8037794919238032E-3</v>
      </c>
      <c r="CK75" s="389">
        <v>1.0785792899698618E-2</v>
      </c>
      <c r="CL75" s="389">
        <v>9.1278711180321024E-3</v>
      </c>
      <c r="CM75" s="389">
        <v>1.7407197669515085E-2</v>
      </c>
      <c r="CN75" s="389">
        <v>1.4887865746955886E-2</v>
      </c>
      <c r="CO75" s="389">
        <v>7.7025293124726628E-3</v>
      </c>
      <c r="CP75" s="389">
        <v>8.2084523600025223E-3</v>
      </c>
      <c r="CQ75" s="389">
        <v>1.9334239335074162E-2</v>
      </c>
      <c r="CR75" s="389">
        <v>1.7544661981001436E-2</v>
      </c>
      <c r="CS75" s="389">
        <v>1.0614227922585751E-2</v>
      </c>
      <c r="CT75" s="389">
        <v>2.503056066191383E-2</v>
      </c>
      <c r="CU75" s="389">
        <v>5.3504986164732836E-2</v>
      </c>
      <c r="CV75" s="389">
        <v>7.903246461189244E-3</v>
      </c>
      <c r="CW75" s="389">
        <v>1.1883954016408741E-2</v>
      </c>
      <c r="CX75" s="389">
        <v>5.6736972875943018E-3</v>
      </c>
      <c r="CY75" s="389">
        <v>3.5655434829821128E-2</v>
      </c>
      <c r="CZ75" s="389">
        <v>1.6954487097609161E-2</v>
      </c>
      <c r="DA75" s="389">
        <v>9.7930966114624634E-3</v>
      </c>
      <c r="DB75" s="389">
        <v>1.7516477201656604E-2</v>
      </c>
      <c r="DC75" s="389">
        <v>1.9560364453801892E-2</v>
      </c>
      <c r="DD75" s="389">
        <v>1.1944092217680573E-2</v>
      </c>
      <c r="DE75" s="389">
        <v>8.5179005062391133E-3</v>
      </c>
      <c r="DF75" s="390">
        <v>3.5315475616627179E-2</v>
      </c>
      <c r="DG75" s="483">
        <v>2.8143560353940904</v>
      </c>
      <c r="DH75" s="483">
        <v>2.1126029075774535</v>
      </c>
    </row>
    <row r="76" spans="1:112" s="381" customFormat="1">
      <c r="A76" s="298" t="s">
        <v>330</v>
      </c>
      <c r="B76" s="299" t="s">
        <v>566</v>
      </c>
      <c r="C76" s="382">
        <v>5.9703548287792074E-3</v>
      </c>
      <c r="D76" s="383">
        <v>3.9392782612244163E-3</v>
      </c>
      <c r="E76" s="383">
        <v>5.3873803978386117E-3</v>
      </c>
      <c r="F76" s="383">
        <v>3.6486552007636941E-3</v>
      </c>
      <c r="G76" s="383">
        <v>4.9268676763118075E-3</v>
      </c>
      <c r="H76" s="383">
        <v>0</v>
      </c>
      <c r="I76" s="383">
        <v>1.517454496297811E-2</v>
      </c>
      <c r="J76" s="383">
        <v>7.7098822958566546E-3</v>
      </c>
      <c r="K76" s="383">
        <v>4.9060680869176636E-3</v>
      </c>
      <c r="L76" s="383">
        <v>4.6378628762744796E-3</v>
      </c>
      <c r="M76" s="383">
        <v>0</v>
      </c>
      <c r="N76" s="383">
        <v>7.2052672222881319E-3</v>
      </c>
      <c r="O76" s="383">
        <v>9.7511030910131195E-3</v>
      </c>
      <c r="P76" s="383">
        <v>6.6859027397912782E-3</v>
      </c>
      <c r="Q76" s="383">
        <v>9.4415725603610428E-3</v>
      </c>
      <c r="R76" s="383">
        <v>7.1662298076614435E-3</v>
      </c>
      <c r="S76" s="383">
        <v>6.7495294736934237E-3</v>
      </c>
      <c r="T76" s="383">
        <v>9.1104914956699565E-3</v>
      </c>
      <c r="U76" s="383">
        <v>2.3386560760577301E-3</v>
      </c>
      <c r="V76" s="383">
        <v>4.2473742884594308E-3</v>
      </c>
      <c r="W76" s="383">
        <v>5.1819947151823863E-4</v>
      </c>
      <c r="X76" s="383">
        <v>4.6271025281482163E-3</v>
      </c>
      <c r="Y76" s="383">
        <v>4.3457026289607358E-3</v>
      </c>
      <c r="Z76" s="383">
        <v>6.2525150852217109E-3</v>
      </c>
      <c r="AA76" s="383">
        <v>8.8979242884287268E-3</v>
      </c>
      <c r="AB76" s="383">
        <v>3.9935337890730704E-3</v>
      </c>
      <c r="AC76" s="383">
        <v>8.295925854933672E-4</v>
      </c>
      <c r="AD76" s="383">
        <v>4.3939891368684845E-3</v>
      </c>
      <c r="AE76" s="383">
        <v>7.1269903663307614E-3</v>
      </c>
      <c r="AF76" s="383">
        <v>6.8021931408655655E-3</v>
      </c>
      <c r="AG76" s="383">
        <v>4.2889977587155957E-3</v>
      </c>
      <c r="AH76" s="383">
        <v>1.0202871716979145E-2</v>
      </c>
      <c r="AI76" s="383">
        <v>1.0208068990213773E-2</v>
      </c>
      <c r="AJ76" s="383">
        <v>7.4005254594936573E-3</v>
      </c>
      <c r="AK76" s="383">
        <v>7.1842874673209468E-3</v>
      </c>
      <c r="AL76" s="383">
        <v>4.490758195093124E-3</v>
      </c>
      <c r="AM76" s="383">
        <v>3.5569367861033067E-3</v>
      </c>
      <c r="AN76" s="383">
        <v>6.5782280317557302E-3</v>
      </c>
      <c r="AO76" s="383">
        <v>3.5937592531211011E-3</v>
      </c>
      <c r="AP76" s="383">
        <v>4.0255500216100039E-3</v>
      </c>
      <c r="AQ76" s="383">
        <v>4.7565292364667782E-3</v>
      </c>
      <c r="AR76" s="383">
        <v>8.5963065374875559E-3</v>
      </c>
      <c r="AS76" s="383">
        <v>5.5976082841819727E-3</v>
      </c>
      <c r="AT76" s="383">
        <v>6.9373265910717468E-3</v>
      </c>
      <c r="AU76" s="383">
        <v>5.4835133776742961E-3</v>
      </c>
      <c r="AV76" s="383">
        <v>5.2153424696603405E-3</v>
      </c>
      <c r="AW76" s="383">
        <v>5.0453334567212111E-3</v>
      </c>
      <c r="AX76" s="383">
        <v>4.2783053295534102E-3</v>
      </c>
      <c r="AY76" s="383">
        <v>5.1585089990800947E-3</v>
      </c>
      <c r="AZ76" s="383">
        <v>6.1032872227265566E-3</v>
      </c>
      <c r="BA76" s="383">
        <v>3.7500575735687218E-3</v>
      </c>
      <c r="BB76" s="383">
        <v>5.7911600433437592E-3</v>
      </c>
      <c r="BC76" s="383">
        <v>5.4441045541501676E-3</v>
      </c>
      <c r="BD76" s="383">
        <v>4.8950658717895716E-3</v>
      </c>
      <c r="BE76" s="383">
        <v>0</v>
      </c>
      <c r="BF76" s="383">
        <v>2.6728858207775807E-3</v>
      </c>
      <c r="BG76" s="383">
        <v>3.4681001023798264E-3</v>
      </c>
      <c r="BH76" s="383">
        <v>4.7025925901478405E-3</v>
      </c>
      <c r="BI76" s="383">
        <v>3.0618054658035254E-3</v>
      </c>
      <c r="BJ76" s="383">
        <v>7.3546776203941124E-3</v>
      </c>
      <c r="BK76" s="383">
        <v>9.9580294172024048E-3</v>
      </c>
      <c r="BL76" s="383">
        <v>1.1824711885984629E-2</v>
      </c>
      <c r="BM76" s="383">
        <v>7.1373603318063816E-3</v>
      </c>
      <c r="BN76" s="383">
        <v>6.3480781021850946E-3</v>
      </c>
      <c r="BO76" s="383">
        <v>6.1849861227616099E-3</v>
      </c>
      <c r="BP76" s="383">
        <v>1.2882866711499553E-2</v>
      </c>
      <c r="BQ76" s="383">
        <v>1.8123700937296768E-2</v>
      </c>
      <c r="BR76" s="383">
        <v>5.1570492069570239E-3</v>
      </c>
      <c r="BS76" s="383">
        <v>5.0707541968643089E-3</v>
      </c>
      <c r="BT76" s="383">
        <v>3.4205602793895826E-2</v>
      </c>
      <c r="BU76" s="383">
        <v>1.8873064856093864E-2</v>
      </c>
      <c r="BV76" s="383">
        <v>1.0501223630816248</v>
      </c>
      <c r="BW76" s="383">
        <v>0.16379619859386632</v>
      </c>
      <c r="BX76" s="383">
        <v>1.594535079161212E-2</v>
      </c>
      <c r="BY76" s="383">
        <v>5.2929452038311207E-3</v>
      </c>
      <c r="BZ76" s="383">
        <v>1.3682287862885049E-2</v>
      </c>
      <c r="CA76" s="383">
        <v>3.4079032932811559E-2</v>
      </c>
      <c r="CB76" s="383">
        <v>1.4332144903341837E-2</v>
      </c>
      <c r="CC76" s="383">
        <v>1.3251518172369229E-2</v>
      </c>
      <c r="CD76" s="383">
        <v>7.5974896742222339E-2</v>
      </c>
      <c r="CE76" s="383">
        <v>8.9698563313620444E-2</v>
      </c>
      <c r="CF76" s="383">
        <v>3.3746559169261579E-2</v>
      </c>
      <c r="CG76" s="383">
        <v>1.2306352721512795E-2</v>
      </c>
      <c r="CH76" s="383">
        <v>1.3162253220564071E-2</v>
      </c>
      <c r="CI76" s="383">
        <v>1.521641594337781E-2</v>
      </c>
      <c r="CJ76" s="383">
        <v>3.2763505054063294E-2</v>
      </c>
      <c r="CK76" s="383">
        <v>4.5818891882230262E-2</v>
      </c>
      <c r="CL76" s="383">
        <v>2.4802227790754344E-2</v>
      </c>
      <c r="CM76" s="383">
        <v>5.8901048072110456E-3</v>
      </c>
      <c r="CN76" s="383">
        <v>4.3064889780193528E-3</v>
      </c>
      <c r="CO76" s="383">
        <v>2.3868320085547803E-2</v>
      </c>
      <c r="CP76" s="383">
        <v>2.5550964657891567E-2</v>
      </c>
      <c r="CQ76" s="383">
        <v>1.3378315150240716E-2</v>
      </c>
      <c r="CR76" s="383">
        <v>9.5703168800053973E-3</v>
      </c>
      <c r="CS76" s="383">
        <v>1.0259555641760289E-2</v>
      </c>
      <c r="CT76" s="383">
        <v>1.9301802392194131E-2</v>
      </c>
      <c r="CU76" s="383">
        <v>2.7254375070110904E-2</v>
      </c>
      <c r="CV76" s="383">
        <v>1.3136535449489664E-2</v>
      </c>
      <c r="CW76" s="383">
        <v>7.189907355850636E-3</v>
      </c>
      <c r="CX76" s="383">
        <v>1.0818269478602564E-2</v>
      </c>
      <c r="CY76" s="383">
        <v>2.1531764563794905E-2</v>
      </c>
      <c r="CZ76" s="383">
        <v>5.4396730234127048E-2</v>
      </c>
      <c r="DA76" s="383">
        <v>3.1479544075142953E-2</v>
      </c>
      <c r="DB76" s="383">
        <v>1.0007429987797833E-2</v>
      </c>
      <c r="DC76" s="383">
        <v>2.7342197192412109E-2</v>
      </c>
      <c r="DD76" s="383">
        <v>1.8194733453097214E-2</v>
      </c>
      <c r="DE76" s="383">
        <v>8.564622186284945E-3</v>
      </c>
      <c r="DF76" s="384">
        <v>2.168108646949141E-2</v>
      </c>
      <c r="DG76" s="481">
        <v>2.4801080352418028</v>
      </c>
      <c r="DH76" s="481">
        <v>1.8616988683964999</v>
      </c>
    </row>
    <row r="77" spans="1:112" s="381" customFormat="1">
      <c r="A77" s="298" t="s">
        <v>331</v>
      </c>
      <c r="B77" s="299" t="s">
        <v>567</v>
      </c>
      <c r="C77" s="382">
        <v>0</v>
      </c>
      <c r="D77" s="383">
        <v>0</v>
      </c>
      <c r="E77" s="383">
        <v>0</v>
      </c>
      <c r="F77" s="383">
        <v>0</v>
      </c>
      <c r="G77" s="383">
        <v>0</v>
      </c>
      <c r="H77" s="383">
        <v>0</v>
      </c>
      <c r="I77" s="383">
        <v>0</v>
      </c>
      <c r="J77" s="383">
        <v>0</v>
      </c>
      <c r="K77" s="383">
        <v>0</v>
      </c>
      <c r="L77" s="383">
        <v>0</v>
      </c>
      <c r="M77" s="383">
        <v>0</v>
      </c>
      <c r="N77" s="383">
        <v>0</v>
      </c>
      <c r="O77" s="383">
        <v>0</v>
      </c>
      <c r="P77" s="383">
        <v>0</v>
      </c>
      <c r="Q77" s="383">
        <v>0</v>
      </c>
      <c r="R77" s="383">
        <v>0</v>
      </c>
      <c r="S77" s="383">
        <v>0</v>
      </c>
      <c r="T77" s="383">
        <v>0</v>
      </c>
      <c r="U77" s="383">
        <v>0</v>
      </c>
      <c r="V77" s="383">
        <v>0</v>
      </c>
      <c r="W77" s="383">
        <v>0</v>
      </c>
      <c r="X77" s="383">
        <v>0</v>
      </c>
      <c r="Y77" s="383">
        <v>0</v>
      </c>
      <c r="Z77" s="383">
        <v>0</v>
      </c>
      <c r="AA77" s="383">
        <v>0</v>
      </c>
      <c r="AB77" s="383">
        <v>0</v>
      </c>
      <c r="AC77" s="383">
        <v>0</v>
      </c>
      <c r="AD77" s="383">
        <v>0</v>
      </c>
      <c r="AE77" s="383">
        <v>0</v>
      </c>
      <c r="AF77" s="383">
        <v>0</v>
      </c>
      <c r="AG77" s="383">
        <v>0</v>
      </c>
      <c r="AH77" s="383">
        <v>0</v>
      </c>
      <c r="AI77" s="383">
        <v>0</v>
      </c>
      <c r="AJ77" s="383">
        <v>0</v>
      </c>
      <c r="AK77" s="383">
        <v>0</v>
      </c>
      <c r="AL77" s="383">
        <v>0</v>
      </c>
      <c r="AM77" s="383">
        <v>0</v>
      </c>
      <c r="AN77" s="383">
        <v>0</v>
      </c>
      <c r="AO77" s="383">
        <v>0</v>
      </c>
      <c r="AP77" s="383">
        <v>0</v>
      </c>
      <c r="AQ77" s="383">
        <v>0</v>
      </c>
      <c r="AR77" s="383">
        <v>0</v>
      </c>
      <c r="AS77" s="383">
        <v>0</v>
      </c>
      <c r="AT77" s="383">
        <v>0</v>
      </c>
      <c r="AU77" s="383">
        <v>0</v>
      </c>
      <c r="AV77" s="383">
        <v>0</v>
      </c>
      <c r="AW77" s="383">
        <v>0</v>
      </c>
      <c r="AX77" s="383">
        <v>0</v>
      </c>
      <c r="AY77" s="383">
        <v>0</v>
      </c>
      <c r="AZ77" s="383">
        <v>0</v>
      </c>
      <c r="BA77" s="383">
        <v>0</v>
      </c>
      <c r="BB77" s="383">
        <v>0</v>
      </c>
      <c r="BC77" s="383">
        <v>0</v>
      </c>
      <c r="BD77" s="383">
        <v>0</v>
      </c>
      <c r="BE77" s="383">
        <v>0</v>
      </c>
      <c r="BF77" s="383">
        <v>0</v>
      </c>
      <c r="BG77" s="383">
        <v>0</v>
      </c>
      <c r="BH77" s="383">
        <v>0</v>
      </c>
      <c r="BI77" s="383">
        <v>0</v>
      </c>
      <c r="BJ77" s="383">
        <v>0</v>
      </c>
      <c r="BK77" s="383">
        <v>0</v>
      </c>
      <c r="BL77" s="383">
        <v>0</v>
      </c>
      <c r="BM77" s="383">
        <v>0</v>
      </c>
      <c r="BN77" s="383">
        <v>0</v>
      </c>
      <c r="BO77" s="383">
        <v>0</v>
      </c>
      <c r="BP77" s="383">
        <v>0</v>
      </c>
      <c r="BQ77" s="383">
        <v>0</v>
      </c>
      <c r="BR77" s="383">
        <v>0</v>
      </c>
      <c r="BS77" s="383">
        <v>0</v>
      </c>
      <c r="BT77" s="383">
        <v>0</v>
      </c>
      <c r="BU77" s="383">
        <v>0</v>
      </c>
      <c r="BV77" s="383">
        <v>0</v>
      </c>
      <c r="BW77" s="383">
        <v>1</v>
      </c>
      <c r="BX77" s="383">
        <v>0</v>
      </c>
      <c r="BY77" s="383">
        <v>0</v>
      </c>
      <c r="BZ77" s="383">
        <v>0</v>
      </c>
      <c r="CA77" s="383">
        <v>0</v>
      </c>
      <c r="CB77" s="383">
        <v>0</v>
      </c>
      <c r="CC77" s="383">
        <v>0</v>
      </c>
      <c r="CD77" s="383">
        <v>0</v>
      </c>
      <c r="CE77" s="383">
        <v>0</v>
      </c>
      <c r="CF77" s="383">
        <v>0</v>
      </c>
      <c r="CG77" s="383">
        <v>0</v>
      </c>
      <c r="CH77" s="383">
        <v>0</v>
      </c>
      <c r="CI77" s="383">
        <v>0</v>
      </c>
      <c r="CJ77" s="383">
        <v>0</v>
      </c>
      <c r="CK77" s="383">
        <v>0</v>
      </c>
      <c r="CL77" s="383">
        <v>0</v>
      </c>
      <c r="CM77" s="383">
        <v>0</v>
      </c>
      <c r="CN77" s="383">
        <v>0</v>
      </c>
      <c r="CO77" s="383">
        <v>0</v>
      </c>
      <c r="CP77" s="383">
        <v>0</v>
      </c>
      <c r="CQ77" s="383">
        <v>0</v>
      </c>
      <c r="CR77" s="383">
        <v>0</v>
      </c>
      <c r="CS77" s="383">
        <v>0</v>
      </c>
      <c r="CT77" s="383">
        <v>0</v>
      </c>
      <c r="CU77" s="383">
        <v>0</v>
      </c>
      <c r="CV77" s="383">
        <v>0</v>
      </c>
      <c r="CW77" s="383">
        <v>0</v>
      </c>
      <c r="CX77" s="383">
        <v>0</v>
      </c>
      <c r="CY77" s="383">
        <v>0</v>
      </c>
      <c r="CZ77" s="383">
        <v>0</v>
      </c>
      <c r="DA77" s="383">
        <v>0</v>
      </c>
      <c r="DB77" s="383">
        <v>0</v>
      </c>
      <c r="DC77" s="383">
        <v>0</v>
      </c>
      <c r="DD77" s="383">
        <v>0</v>
      </c>
      <c r="DE77" s="383">
        <v>0</v>
      </c>
      <c r="DF77" s="384">
        <v>0</v>
      </c>
      <c r="DG77" s="481">
        <v>1</v>
      </c>
      <c r="DH77" s="481">
        <v>0.75065232721404007</v>
      </c>
    </row>
    <row r="78" spans="1:112" s="381" customFormat="1">
      <c r="A78" s="298" t="s">
        <v>332</v>
      </c>
      <c r="B78" s="299" t="s">
        <v>568</v>
      </c>
      <c r="C78" s="382">
        <v>0</v>
      </c>
      <c r="D78" s="383">
        <v>0</v>
      </c>
      <c r="E78" s="383">
        <v>0</v>
      </c>
      <c r="F78" s="383">
        <v>0</v>
      </c>
      <c r="G78" s="383">
        <v>0</v>
      </c>
      <c r="H78" s="383">
        <v>0</v>
      </c>
      <c r="I78" s="383">
        <v>0</v>
      </c>
      <c r="J78" s="383">
        <v>0</v>
      </c>
      <c r="K78" s="383">
        <v>0</v>
      </c>
      <c r="L78" s="383">
        <v>0</v>
      </c>
      <c r="M78" s="383">
        <v>0</v>
      </c>
      <c r="N78" s="383">
        <v>0</v>
      </c>
      <c r="O78" s="383">
        <v>0</v>
      </c>
      <c r="P78" s="383">
        <v>0</v>
      </c>
      <c r="Q78" s="383">
        <v>0</v>
      </c>
      <c r="R78" s="383">
        <v>0</v>
      </c>
      <c r="S78" s="383">
        <v>0</v>
      </c>
      <c r="T78" s="383">
        <v>0</v>
      </c>
      <c r="U78" s="383">
        <v>0</v>
      </c>
      <c r="V78" s="383">
        <v>0</v>
      </c>
      <c r="W78" s="383">
        <v>0</v>
      </c>
      <c r="X78" s="383">
        <v>0</v>
      </c>
      <c r="Y78" s="383">
        <v>0</v>
      </c>
      <c r="Z78" s="383">
        <v>0</v>
      </c>
      <c r="AA78" s="383">
        <v>0</v>
      </c>
      <c r="AB78" s="383">
        <v>0</v>
      </c>
      <c r="AC78" s="383">
        <v>0</v>
      </c>
      <c r="AD78" s="383">
        <v>0</v>
      </c>
      <c r="AE78" s="383">
        <v>0</v>
      </c>
      <c r="AF78" s="383">
        <v>0</v>
      </c>
      <c r="AG78" s="383">
        <v>0</v>
      </c>
      <c r="AH78" s="383">
        <v>0</v>
      </c>
      <c r="AI78" s="383">
        <v>0</v>
      </c>
      <c r="AJ78" s="383">
        <v>0</v>
      </c>
      <c r="AK78" s="383">
        <v>0</v>
      </c>
      <c r="AL78" s="383">
        <v>0</v>
      </c>
      <c r="AM78" s="383">
        <v>0</v>
      </c>
      <c r="AN78" s="383">
        <v>0</v>
      </c>
      <c r="AO78" s="383">
        <v>0</v>
      </c>
      <c r="AP78" s="383">
        <v>0</v>
      </c>
      <c r="AQ78" s="383">
        <v>0</v>
      </c>
      <c r="AR78" s="383">
        <v>0</v>
      </c>
      <c r="AS78" s="383">
        <v>0</v>
      </c>
      <c r="AT78" s="383">
        <v>0</v>
      </c>
      <c r="AU78" s="383">
        <v>0</v>
      </c>
      <c r="AV78" s="383">
        <v>0</v>
      </c>
      <c r="AW78" s="383">
        <v>0</v>
      </c>
      <c r="AX78" s="383">
        <v>0</v>
      </c>
      <c r="AY78" s="383">
        <v>0</v>
      </c>
      <c r="AZ78" s="383">
        <v>0</v>
      </c>
      <c r="BA78" s="383">
        <v>0</v>
      </c>
      <c r="BB78" s="383">
        <v>0</v>
      </c>
      <c r="BC78" s="383">
        <v>0</v>
      </c>
      <c r="BD78" s="383">
        <v>0</v>
      </c>
      <c r="BE78" s="383">
        <v>0</v>
      </c>
      <c r="BF78" s="383">
        <v>0</v>
      </c>
      <c r="BG78" s="383">
        <v>0</v>
      </c>
      <c r="BH78" s="383">
        <v>0</v>
      </c>
      <c r="BI78" s="383">
        <v>0</v>
      </c>
      <c r="BJ78" s="383">
        <v>0</v>
      </c>
      <c r="BK78" s="383">
        <v>0</v>
      </c>
      <c r="BL78" s="383">
        <v>0</v>
      </c>
      <c r="BM78" s="383">
        <v>0</v>
      </c>
      <c r="BN78" s="383">
        <v>0</v>
      </c>
      <c r="BO78" s="383">
        <v>0</v>
      </c>
      <c r="BP78" s="383">
        <v>0</v>
      </c>
      <c r="BQ78" s="383">
        <v>0</v>
      </c>
      <c r="BR78" s="383">
        <v>0</v>
      </c>
      <c r="BS78" s="383">
        <v>0</v>
      </c>
      <c r="BT78" s="383">
        <v>0</v>
      </c>
      <c r="BU78" s="383">
        <v>0</v>
      </c>
      <c r="BV78" s="383">
        <v>0</v>
      </c>
      <c r="BW78" s="383">
        <v>0</v>
      </c>
      <c r="BX78" s="383">
        <v>1</v>
      </c>
      <c r="BY78" s="383">
        <v>0</v>
      </c>
      <c r="BZ78" s="383">
        <v>0</v>
      </c>
      <c r="CA78" s="383">
        <v>0</v>
      </c>
      <c r="CB78" s="383">
        <v>0</v>
      </c>
      <c r="CC78" s="383">
        <v>0</v>
      </c>
      <c r="CD78" s="383">
        <v>0</v>
      </c>
      <c r="CE78" s="383">
        <v>0</v>
      </c>
      <c r="CF78" s="383">
        <v>0</v>
      </c>
      <c r="CG78" s="383">
        <v>0</v>
      </c>
      <c r="CH78" s="383">
        <v>0</v>
      </c>
      <c r="CI78" s="383">
        <v>0</v>
      </c>
      <c r="CJ78" s="383">
        <v>0</v>
      </c>
      <c r="CK78" s="383">
        <v>0</v>
      </c>
      <c r="CL78" s="383">
        <v>0</v>
      </c>
      <c r="CM78" s="383">
        <v>0</v>
      </c>
      <c r="CN78" s="383">
        <v>0</v>
      </c>
      <c r="CO78" s="383">
        <v>0</v>
      </c>
      <c r="CP78" s="383">
        <v>0</v>
      </c>
      <c r="CQ78" s="383">
        <v>0</v>
      </c>
      <c r="CR78" s="383">
        <v>0</v>
      </c>
      <c r="CS78" s="383">
        <v>0</v>
      </c>
      <c r="CT78" s="383">
        <v>0</v>
      </c>
      <c r="CU78" s="383">
        <v>0</v>
      </c>
      <c r="CV78" s="383">
        <v>0</v>
      </c>
      <c r="CW78" s="383">
        <v>0</v>
      </c>
      <c r="CX78" s="383">
        <v>0</v>
      </c>
      <c r="CY78" s="383">
        <v>0</v>
      </c>
      <c r="CZ78" s="383">
        <v>0</v>
      </c>
      <c r="DA78" s="383">
        <v>0</v>
      </c>
      <c r="DB78" s="383">
        <v>0</v>
      </c>
      <c r="DC78" s="383">
        <v>0</v>
      </c>
      <c r="DD78" s="383">
        <v>0</v>
      </c>
      <c r="DE78" s="383">
        <v>0</v>
      </c>
      <c r="DF78" s="384">
        <v>0</v>
      </c>
      <c r="DG78" s="481">
        <v>1</v>
      </c>
      <c r="DH78" s="481">
        <v>0.75065232721404007</v>
      </c>
    </row>
    <row r="79" spans="1:112" s="381" customFormat="1">
      <c r="A79" s="300" t="s">
        <v>333</v>
      </c>
      <c r="B79" s="301" t="s">
        <v>569</v>
      </c>
      <c r="C79" s="385">
        <v>2.1870922029101466E-4</v>
      </c>
      <c r="D79" s="386">
        <v>1.6607960969586809E-4</v>
      </c>
      <c r="E79" s="386">
        <v>1.9838682690480268E-4</v>
      </c>
      <c r="F79" s="386">
        <v>4.0701404298906568E-4</v>
      </c>
      <c r="G79" s="386">
        <v>3.0624293272567423E-4</v>
      </c>
      <c r="H79" s="386">
        <v>0</v>
      </c>
      <c r="I79" s="386">
        <v>1.6799085507462153E-3</v>
      </c>
      <c r="J79" s="386">
        <v>3.5226246108174521E-4</v>
      </c>
      <c r="K79" s="386">
        <v>3.0737407622581924E-4</v>
      </c>
      <c r="L79" s="386">
        <v>1.9168241156609968E-4</v>
      </c>
      <c r="M79" s="386">
        <v>0</v>
      </c>
      <c r="N79" s="386">
        <v>5.930320297909662E-4</v>
      </c>
      <c r="O79" s="386">
        <v>6.5304443973741302E-4</v>
      </c>
      <c r="P79" s="386">
        <v>4.3071500421999255E-4</v>
      </c>
      <c r="Q79" s="386">
        <v>5.0404853940968445E-4</v>
      </c>
      <c r="R79" s="386">
        <v>7.7533064643864271E-4</v>
      </c>
      <c r="S79" s="386">
        <v>9.3161773710931763E-4</v>
      </c>
      <c r="T79" s="386">
        <v>7.87516633759012E-4</v>
      </c>
      <c r="U79" s="386">
        <v>8.8551208852545189E-5</v>
      </c>
      <c r="V79" s="386">
        <v>5.8808940878666139E-4</v>
      </c>
      <c r="W79" s="386">
        <v>2.2821359813169613E-5</v>
      </c>
      <c r="X79" s="386">
        <v>3.5549875654395491E-4</v>
      </c>
      <c r="Y79" s="386">
        <v>5.3476958265922332E-4</v>
      </c>
      <c r="Z79" s="386">
        <v>3.4821901817001837E-4</v>
      </c>
      <c r="AA79" s="386">
        <v>5.802387461427709E-4</v>
      </c>
      <c r="AB79" s="386">
        <v>4.9158727425461753E-4</v>
      </c>
      <c r="AC79" s="386">
        <v>2.3266065854056377E-5</v>
      </c>
      <c r="AD79" s="386">
        <v>2.4449407615238815E-4</v>
      </c>
      <c r="AE79" s="386">
        <v>8.3057714373685053E-4</v>
      </c>
      <c r="AF79" s="386">
        <v>4.2025717705065143E-4</v>
      </c>
      <c r="AG79" s="386">
        <v>1.8935954999259471E-4</v>
      </c>
      <c r="AH79" s="386">
        <v>6.7180416365561913E-4</v>
      </c>
      <c r="AI79" s="386">
        <v>7.2449675787806536E-4</v>
      </c>
      <c r="AJ79" s="386">
        <v>6.1552248123560689E-4</v>
      </c>
      <c r="AK79" s="386">
        <v>1.0726299108869415E-3</v>
      </c>
      <c r="AL79" s="386">
        <v>5.7065923005255128E-4</v>
      </c>
      <c r="AM79" s="386">
        <v>3.3747986767903128E-4</v>
      </c>
      <c r="AN79" s="386">
        <v>5.853563384468801E-4</v>
      </c>
      <c r="AO79" s="386">
        <v>1.5567463333604367E-4</v>
      </c>
      <c r="AP79" s="386">
        <v>4.7811146695026283E-4</v>
      </c>
      <c r="AQ79" s="386">
        <v>4.5012693228552777E-4</v>
      </c>
      <c r="AR79" s="386">
        <v>9.036695160207029E-4</v>
      </c>
      <c r="AS79" s="386">
        <v>4.220402292162767E-4</v>
      </c>
      <c r="AT79" s="386">
        <v>5.4175273752564608E-4</v>
      </c>
      <c r="AU79" s="386">
        <v>5.5733211682917601E-4</v>
      </c>
      <c r="AV79" s="386">
        <v>7.0664002277819179E-4</v>
      </c>
      <c r="AW79" s="386">
        <v>4.8601766073820676E-4</v>
      </c>
      <c r="AX79" s="386">
        <v>4.9681688464870452E-4</v>
      </c>
      <c r="AY79" s="386">
        <v>5.3948116340283127E-4</v>
      </c>
      <c r="AZ79" s="386">
        <v>4.3879437433962847E-4</v>
      </c>
      <c r="BA79" s="386">
        <v>1.1255843437001443E-3</v>
      </c>
      <c r="BB79" s="386">
        <v>3.8479604764343354E-4</v>
      </c>
      <c r="BC79" s="386">
        <v>1.8975314110416686E-3</v>
      </c>
      <c r="BD79" s="386">
        <v>6.2924310923734739E-4</v>
      </c>
      <c r="BE79" s="386">
        <v>0</v>
      </c>
      <c r="BF79" s="386">
        <v>2.4134564492265753E-4</v>
      </c>
      <c r="BG79" s="386">
        <v>3.2191977146263899E-4</v>
      </c>
      <c r="BH79" s="386">
        <v>1.4124579740234892E-4</v>
      </c>
      <c r="BI79" s="386">
        <v>4.4185252255123542E-4</v>
      </c>
      <c r="BJ79" s="386">
        <v>8.7148767674626807E-4</v>
      </c>
      <c r="BK79" s="386">
        <v>1.2300402746225167E-3</v>
      </c>
      <c r="BL79" s="386">
        <v>9.8873344497959256E-4</v>
      </c>
      <c r="BM79" s="386">
        <v>7.5233367753313148E-4</v>
      </c>
      <c r="BN79" s="386">
        <v>5.6147122144137426E-4</v>
      </c>
      <c r="BO79" s="386">
        <v>5.2006740671654914E-4</v>
      </c>
      <c r="BP79" s="386">
        <v>4.2038925257042493E-4</v>
      </c>
      <c r="BQ79" s="386">
        <v>4.4790050039369424E-4</v>
      </c>
      <c r="BR79" s="386">
        <v>1.0146619045648272E-3</v>
      </c>
      <c r="BS79" s="386">
        <v>4.519126181630354E-3</v>
      </c>
      <c r="BT79" s="386">
        <v>1.3208077952648744E-3</v>
      </c>
      <c r="BU79" s="386">
        <v>3.1753916998106357E-3</v>
      </c>
      <c r="BV79" s="386">
        <v>5.6727415364151009E-4</v>
      </c>
      <c r="BW79" s="386">
        <v>3.5450861549207372E-4</v>
      </c>
      <c r="BX79" s="386">
        <v>1.7103318302999574E-4</v>
      </c>
      <c r="BY79" s="386">
        <v>1.0005838859126857</v>
      </c>
      <c r="BZ79" s="386">
        <v>6.2348576212762014E-4</v>
      </c>
      <c r="CA79" s="386">
        <v>5.0989516704637761E-4</v>
      </c>
      <c r="CB79" s="386">
        <v>3.6430180336148208E-4</v>
      </c>
      <c r="CC79" s="386">
        <v>2.3476193724535294E-4</v>
      </c>
      <c r="CD79" s="386">
        <v>2.0946081775883628E-3</v>
      </c>
      <c r="CE79" s="386">
        <v>5.3610736005354543E-4</v>
      </c>
      <c r="CF79" s="386">
        <v>5.0141758612071185E-4</v>
      </c>
      <c r="CG79" s="386">
        <v>4.6173929865442196E-4</v>
      </c>
      <c r="CH79" s="386">
        <v>7.8776005772324121E-4</v>
      </c>
      <c r="CI79" s="386">
        <v>1.0973492055615847E-3</v>
      </c>
      <c r="CJ79" s="386">
        <v>3.8287786296703962E-4</v>
      </c>
      <c r="CK79" s="386">
        <v>8.4839581118408794E-4</v>
      </c>
      <c r="CL79" s="386">
        <v>7.2597948952716584E-4</v>
      </c>
      <c r="CM79" s="386">
        <v>2.5636631427032527E-3</v>
      </c>
      <c r="CN79" s="386">
        <v>1.1891466615495672E-3</v>
      </c>
      <c r="CO79" s="386">
        <v>2.6853055364617841E-3</v>
      </c>
      <c r="CP79" s="386">
        <v>7.2785606393483814E-4</v>
      </c>
      <c r="CQ79" s="386">
        <v>2.2261240477262053E-3</v>
      </c>
      <c r="CR79" s="386">
        <v>5.6312617916821428E-4</v>
      </c>
      <c r="CS79" s="386">
        <v>2.5419555143377015E-4</v>
      </c>
      <c r="CT79" s="386">
        <v>1.8456937961563778E-3</v>
      </c>
      <c r="CU79" s="386">
        <v>6.0891707084807778E-4</v>
      </c>
      <c r="CV79" s="386">
        <v>6.4674948731685057E-4</v>
      </c>
      <c r="CW79" s="386">
        <v>3.5659188086885048E-4</v>
      </c>
      <c r="CX79" s="386">
        <v>3.9675877006337536E-4</v>
      </c>
      <c r="CY79" s="386">
        <v>5.9090769423088946E-4</v>
      </c>
      <c r="CZ79" s="386">
        <v>6.0501776787862777E-4</v>
      </c>
      <c r="DA79" s="386">
        <v>4.813765967758876E-4</v>
      </c>
      <c r="DB79" s="386">
        <v>5.2057661553889505E-4</v>
      </c>
      <c r="DC79" s="386">
        <v>2.0288202191595409E-4</v>
      </c>
      <c r="DD79" s="386">
        <v>7.2581659670941908E-4</v>
      </c>
      <c r="DE79" s="386">
        <v>7.4723705574565558E-4</v>
      </c>
      <c r="DF79" s="387">
        <v>6.4391801590392135E-4</v>
      </c>
      <c r="DG79" s="482">
        <v>1.074408272639783</v>
      </c>
      <c r="DH79" s="482">
        <v>0.80650707023506996</v>
      </c>
    </row>
    <row r="80" spans="1:112" s="381" customFormat="1">
      <c r="A80" s="304" t="s">
        <v>334</v>
      </c>
      <c r="B80" s="305" t="s">
        <v>570</v>
      </c>
      <c r="C80" s="388">
        <v>1.1591791620491955E-2</v>
      </c>
      <c r="D80" s="389">
        <v>4.4942648283401061E-2</v>
      </c>
      <c r="E80" s="389">
        <v>9.769889564965958E-3</v>
      </c>
      <c r="F80" s="389">
        <v>2.59689969338186E-2</v>
      </c>
      <c r="G80" s="389">
        <v>1.3762447297666644E-2</v>
      </c>
      <c r="H80" s="389">
        <v>0</v>
      </c>
      <c r="I80" s="389">
        <v>1.5408959260582717E-2</v>
      </c>
      <c r="J80" s="389">
        <v>2.475622536656856E-2</v>
      </c>
      <c r="K80" s="389">
        <v>1.9807879312757178E-2</v>
      </c>
      <c r="L80" s="389">
        <v>2.9652433099208397E-2</v>
      </c>
      <c r="M80" s="389">
        <v>0</v>
      </c>
      <c r="N80" s="389">
        <v>1.287663571430569E-2</v>
      </c>
      <c r="O80" s="389">
        <v>1.2555881575676473E-2</v>
      </c>
      <c r="P80" s="389">
        <v>2.567160200784804E-2</v>
      </c>
      <c r="Q80" s="389">
        <v>2.2700199721059088E-2</v>
      </c>
      <c r="R80" s="389">
        <v>3.1186354105121272E-2</v>
      </c>
      <c r="S80" s="389">
        <v>3.2069045945619934E-2</v>
      </c>
      <c r="T80" s="389">
        <v>1.5770282870415757E-2</v>
      </c>
      <c r="U80" s="389">
        <v>2.934328352588801E-3</v>
      </c>
      <c r="V80" s="389">
        <v>9.6968670193540857E-3</v>
      </c>
      <c r="W80" s="389">
        <v>1.3198504428610411E-2</v>
      </c>
      <c r="X80" s="389">
        <v>1.3933011670763563E-2</v>
      </c>
      <c r="Y80" s="389">
        <v>1.2555372860042047E-2</v>
      </c>
      <c r="Z80" s="389">
        <v>1.6546445936479942E-2</v>
      </c>
      <c r="AA80" s="389">
        <v>1.5779623075328115E-2</v>
      </c>
      <c r="AB80" s="389">
        <v>1.6881754754133865E-2</v>
      </c>
      <c r="AC80" s="389">
        <v>2.8015924738427705E-3</v>
      </c>
      <c r="AD80" s="389">
        <v>5.4549500183390782E-2</v>
      </c>
      <c r="AE80" s="389">
        <v>1.0877940831372454E-2</v>
      </c>
      <c r="AF80" s="389">
        <v>1.0546058036107451E-2</v>
      </c>
      <c r="AG80" s="389">
        <v>1.150461345595756E-2</v>
      </c>
      <c r="AH80" s="389">
        <v>1.8203750793805942E-2</v>
      </c>
      <c r="AI80" s="389">
        <v>4.0885102162503378E-2</v>
      </c>
      <c r="AJ80" s="389">
        <v>2.4101005124159081E-2</v>
      </c>
      <c r="AK80" s="389">
        <v>2.4108355701158945E-2</v>
      </c>
      <c r="AL80" s="389">
        <v>1.7935748823521124E-2</v>
      </c>
      <c r="AM80" s="389">
        <v>1.1258387982934003E-2</v>
      </c>
      <c r="AN80" s="389">
        <v>3.1536864196824228E-2</v>
      </c>
      <c r="AO80" s="389">
        <v>1.9821593819999588E-2</v>
      </c>
      <c r="AP80" s="389">
        <v>7.2143779836839027E-3</v>
      </c>
      <c r="AQ80" s="389">
        <v>1.5355500363147414E-2</v>
      </c>
      <c r="AR80" s="389">
        <v>1.5411717069339857E-2</v>
      </c>
      <c r="AS80" s="389">
        <v>1.1857215174226388E-2</v>
      </c>
      <c r="AT80" s="389">
        <v>1.1549952701109784E-2</v>
      </c>
      <c r="AU80" s="389">
        <v>1.0511895828764724E-2</v>
      </c>
      <c r="AV80" s="389">
        <v>1.1147163656773002E-2</v>
      </c>
      <c r="AW80" s="389">
        <v>1.4752065201640451E-2</v>
      </c>
      <c r="AX80" s="389">
        <v>1.1229981884165586E-2</v>
      </c>
      <c r="AY80" s="389">
        <v>1.1393509824688897E-2</v>
      </c>
      <c r="AZ80" s="389">
        <v>1.0900028994232315E-2</v>
      </c>
      <c r="BA80" s="389">
        <v>6.9904028685552023E-3</v>
      </c>
      <c r="BB80" s="389">
        <v>1.1513941613099673E-2</v>
      </c>
      <c r="BC80" s="389">
        <v>1.0612707907706456E-2</v>
      </c>
      <c r="BD80" s="389">
        <v>9.0624904939289753E-3</v>
      </c>
      <c r="BE80" s="389">
        <v>0</v>
      </c>
      <c r="BF80" s="389">
        <v>1.6315148105801508E-2</v>
      </c>
      <c r="BG80" s="389">
        <v>1.2253780230914774E-2</v>
      </c>
      <c r="BH80" s="389">
        <v>6.579906728213185E-3</v>
      </c>
      <c r="BI80" s="389">
        <v>5.3966323745278325E-3</v>
      </c>
      <c r="BJ80" s="389">
        <v>1.6475601120168156E-2</v>
      </c>
      <c r="BK80" s="389">
        <v>0.49722814357561046</v>
      </c>
      <c r="BL80" s="389">
        <v>2.1505374272541768E-2</v>
      </c>
      <c r="BM80" s="389">
        <v>2.1241639209532849E-2</v>
      </c>
      <c r="BN80" s="389">
        <v>2.0542390890275267E-2</v>
      </c>
      <c r="BO80" s="389">
        <v>2.1360401232588977E-2</v>
      </c>
      <c r="BP80" s="389">
        <v>4.7149756052669162E-3</v>
      </c>
      <c r="BQ80" s="389">
        <v>2.5262549302597762E-2</v>
      </c>
      <c r="BR80" s="389">
        <v>1.3253525350681531E-2</v>
      </c>
      <c r="BS80" s="389">
        <v>3.4401257365990388E-2</v>
      </c>
      <c r="BT80" s="389">
        <v>5.6778697627489954E-3</v>
      </c>
      <c r="BU80" s="389">
        <v>1.0041842015486845E-2</v>
      </c>
      <c r="BV80" s="389">
        <v>2.4518496858952988E-3</v>
      </c>
      <c r="BW80" s="389">
        <v>2.3752385044407834E-3</v>
      </c>
      <c r="BX80" s="389">
        <v>7.553113717205731E-4</v>
      </c>
      <c r="BY80" s="389">
        <v>4.5286098379522972E-3</v>
      </c>
      <c r="BZ80" s="389">
        <v>1.0041053491226548</v>
      </c>
      <c r="CA80" s="389">
        <v>7.9576428375682361E-3</v>
      </c>
      <c r="CB80" s="389">
        <v>1.1061734713105937E-2</v>
      </c>
      <c r="CC80" s="389">
        <v>4.5964092382234723E-3</v>
      </c>
      <c r="CD80" s="389">
        <v>3.9958628795402533E-3</v>
      </c>
      <c r="CE80" s="389">
        <v>3.6967566998640285E-3</v>
      </c>
      <c r="CF80" s="389">
        <v>9.5323002511879494E-3</v>
      </c>
      <c r="CG80" s="389">
        <v>7.1860848838552094E-2</v>
      </c>
      <c r="CH80" s="389">
        <v>7.8673712501211718E-3</v>
      </c>
      <c r="CI80" s="389">
        <v>6.9675722473313004E-3</v>
      </c>
      <c r="CJ80" s="389">
        <v>7.9033961494957179E-3</v>
      </c>
      <c r="CK80" s="389">
        <v>8.997103501409965E-3</v>
      </c>
      <c r="CL80" s="389">
        <v>1.6630322358229154E-2</v>
      </c>
      <c r="CM80" s="389">
        <v>8.6692352458766237E-3</v>
      </c>
      <c r="CN80" s="389">
        <v>4.9978417192169007E-3</v>
      </c>
      <c r="CO80" s="389">
        <v>1.2625196987686174E-2</v>
      </c>
      <c r="CP80" s="389">
        <v>1.0156326285734296E-2</v>
      </c>
      <c r="CQ80" s="389">
        <v>9.4965657255957452E-3</v>
      </c>
      <c r="CR80" s="389">
        <v>6.858219530228157E-3</v>
      </c>
      <c r="CS80" s="389">
        <v>4.8083253266512733E-3</v>
      </c>
      <c r="CT80" s="389">
        <v>1.3825085586610331E-2</v>
      </c>
      <c r="CU80" s="389">
        <v>5.4438501682274147E-3</v>
      </c>
      <c r="CV80" s="389">
        <v>7.2838023861556168E-3</v>
      </c>
      <c r="CW80" s="389">
        <v>1.1906537675336249E-2</v>
      </c>
      <c r="CX80" s="389">
        <v>3.8690562902312662E-3</v>
      </c>
      <c r="CY80" s="389">
        <v>1.2626690265949501E-2</v>
      </c>
      <c r="CZ80" s="389">
        <v>1.5981836208790134E-2</v>
      </c>
      <c r="DA80" s="389">
        <v>5.0074215426684429E-3</v>
      </c>
      <c r="DB80" s="389">
        <v>5.1408879006178887E-3</v>
      </c>
      <c r="DC80" s="389">
        <v>6.7979117341850021E-3</v>
      </c>
      <c r="DD80" s="389">
        <v>1.607328701135587E-2</v>
      </c>
      <c r="DE80" s="389">
        <v>5.4890295399756803E-2</v>
      </c>
      <c r="DF80" s="390">
        <v>2.7507199280987917E-2</v>
      </c>
      <c r="DG80" s="483">
        <v>3.0491509348295516</v>
      </c>
      <c r="DH80" s="483">
        <v>2.2888522452566686</v>
      </c>
    </row>
    <row r="81" spans="1:112" s="381" customFormat="1">
      <c r="A81" s="298" t="s">
        <v>335</v>
      </c>
      <c r="B81" s="299" t="s">
        <v>571</v>
      </c>
      <c r="C81" s="382">
        <v>8.5146089635304609E-2</v>
      </c>
      <c r="D81" s="383">
        <v>2.8189572936186402E-2</v>
      </c>
      <c r="E81" s="383">
        <v>2.4890526153544777E-2</v>
      </c>
      <c r="F81" s="383">
        <v>4.0694502736705378E-2</v>
      </c>
      <c r="G81" s="383">
        <v>2.3053133580965203E-2</v>
      </c>
      <c r="H81" s="383">
        <v>0</v>
      </c>
      <c r="I81" s="383">
        <v>0.34040024999874186</v>
      </c>
      <c r="J81" s="383">
        <v>1.6951721044924324E-2</v>
      </c>
      <c r="K81" s="383">
        <v>1.4548234742611681E-2</v>
      </c>
      <c r="L81" s="383">
        <v>1.3636993248989902E-2</v>
      </c>
      <c r="M81" s="383">
        <v>0</v>
      </c>
      <c r="N81" s="383">
        <v>3.2044982232364856E-2</v>
      </c>
      <c r="O81" s="383">
        <v>1.8793496718174863E-2</v>
      </c>
      <c r="P81" s="383">
        <v>3.4537941859338152E-2</v>
      </c>
      <c r="Q81" s="383">
        <v>1.6931765883503942E-2</v>
      </c>
      <c r="R81" s="383">
        <v>1.3752319273872863E-2</v>
      </c>
      <c r="S81" s="383">
        <v>1.1802039789138E-2</v>
      </c>
      <c r="T81" s="383">
        <v>2.0782210161360545E-2</v>
      </c>
      <c r="U81" s="383">
        <v>2.6001953520008439E-3</v>
      </c>
      <c r="V81" s="383">
        <v>1.377646922604453E-2</v>
      </c>
      <c r="W81" s="383">
        <v>5.4225419333698004E-4</v>
      </c>
      <c r="X81" s="383">
        <v>9.1137912911685125E-3</v>
      </c>
      <c r="Y81" s="383">
        <v>3.4879575606897076E-3</v>
      </c>
      <c r="Z81" s="383">
        <v>1.1178114067940002E-2</v>
      </c>
      <c r="AA81" s="383">
        <v>6.7132753370392493E-3</v>
      </c>
      <c r="AB81" s="383">
        <v>5.6884961293245341E-3</v>
      </c>
      <c r="AC81" s="383">
        <v>4.9297969739051832E-4</v>
      </c>
      <c r="AD81" s="383">
        <v>9.5297095570144614E-3</v>
      </c>
      <c r="AE81" s="383">
        <v>5.3439063970084936E-3</v>
      </c>
      <c r="AF81" s="383">
        <v>6.6518215839802943E-3</v>
      </c>
      <c r="AG81" s="383">
        <v>2.9170570022936868E-2</v>
      </c>
      <c r="AH81" s="383">
        <v>1.7541884155380036E-2</v>
      </c>
      <c r="AI81" s="383">
        <v>3.8065595836333441E-2</v>
      </c>
      <c r="AJ81" s="383">
        <v>1.6698815042226329E-2</v>
      </c>
      <c r="AK81" s="383">
        <v>4.2674777184932081E-2</v>
      </c>
      <c r="AL81" s="383">
        <v>1.189198693627621E-2</v>
      </c>
      <c r="AM81" s="383">
        <v>1.2113795479376422E-2</v>
      </c>
      <c r="AN81" s="383">
        <v>1.1026075280683516E-2</v>
      </c>
      <c r="AO81" s="383">
        <v>8.61053460014931E-3</v>
      </c>
      <c r="AP81" s="383">
        <v>5.6745603192174879E-2</v>
      </c>
      <c r="AQ81" s="383">
        <v>1.0274766194302509E-2</v>
      </c>
      <c r="AR81" s="383">
        <v>1.7307036659510704E-2</v>
      </c>
      <c r="AS81" s="383">
        <v>1.6024910897896517E-2</v>
      </c>
      <c r="AT81" s="383">
        <v>9.1558553395234346E-3</v>
      </c>
      <c r="AU81" s="383">
        <v>9.1014929251889715E-3</v>
      </c>
      <c r="AV81" s="383">
        <v>1.4495122134474712E-2</v>
      </c>
      <c r="AW81" s="383">
        <v>6.4778746626137709E-3</v>
      </c>
      <c r="AX81" s="383">
        <v>3.8119460106041036E-3</v>
      </c>
      <c r="AY81" s="383">
        <v>7.2175291978090975E-3</v>
      </c>
      <c r="AZ81" s="383">
        <v>7.4683714838347801E-3</v>
      </c>
      <c r="BA81" s="383">
        <v>7.2221456318666173E-3</v>
      </c>
      <c r="BB81" s="383">
        <v>6.2578616205483713E-3</v>
      </c>
      <c r="BC81" s="383">
        <v>3.3657628366616787E-3</v>
      </c>
      <c r="BD81" s="383">
        <v>9.2687666246470887E-3</v>
      </c>
      <c r="BE81" s="383">
        <v>0</v>
      </c>
      <c r="BF81" s="383">
        <v>3.6734950885551902E-3</v>
      </c>
      <c r="BG81" s="383">
        <v>4.7342841313054865E-3</v>
      </c>
      <c r="BH81" s="383">
        <v>7.7382205609989848E-3</v>
      </c>
      <c r="BI81" s="383">
        <v>2.9760809447198951E-3</v>
      </c>
      <c r="BJ81" s="383">
        <v>5.3451561415463394E-2</v>
      </c>
      <c r="BK81" s="383">
        <v>2.2327168021667062E-2</v>
      </c>
      <c r="BL81" s="383">
        <v>2.6078487721387166E-2</v>
      </c>
      <c r="BM81" s="383">
        <v>3.0353661667220918E-2</v>
      </c>
      <c r="BN81" s="383">
        <v>3.5475762016763029E-2</v>
      </c>
      <c r="BO81" s="383">
        <v>2.1219885682657987E-2</v>
      </c>
      <c r="BP81" s="383">
        <v>9.2960076739804949E-3</v>
      </c>
      <c r="BQ81" s="383">
        <v>1.1582216257630239E-2</v>
      </c>
      <c r="BR81" s="383">
        <v>1.6335454851088522E-2</v>
      </c>
      <c r="BS81" s="383">
        <v>3.1195454403856362E-2</v>
      </c>
      <c r="BT81" s="383">
        <v>4.7095097849490113E-2</v>
      </c>
      <c r="BU81" s="383">
        <v>1.5382980488103177E-2</v>
      </c>
      <c r="BV81" s="383">
        <v>8.7551685960049822E-3</v>
      </c>
      <c r="BW81" s="383">
        <v>7.0636354416146246E-3</v>
      </c>
      <c r="BX81" s="383">
        <v>1.9953834596041784E-3</v>
      </c>
      <c r="BY81" s="383">
        <v>8.6961327767128144E-3</v>
      </c>
      <c r="BZ81" s="383">
        <v>4.5247636282926725E-3</v>
      </c>
      <c r="CA81" s="383">
        <v>1.0093840413052573</v>
      </c>
      <c r="CB81" s="383">
        <v>2.5797555163542363E-2</v>
      </c>
      <c r="CC81" s="383">
        <v>4.8658269721436991E-3</v>
      </c>
      <c r="CD81" s="383">
        <v>6.8143608776550001E-3</v>
      </c>
      <c r="CE81" s="383">
        <v>1.4526813848616583E-2</v>
      </c>
      <c r="CF81" s="383">
        <v>9.9013792005655781E-3</v>
      </c>
      <c r="CG81" s="383">
        <v>1.239990408756788E-2</v>
      </c>
      <c r="CH81" s="383">
        <v>1.5407922294638238E-2</v>
      </c>
      <c r="CI81" s="383">
        <v>1.0727434339664514E-2</v>
      </c>
      <c r="CJ81" s="383">
        <v>1.9536120626498524E-2</v>
      </c>
      <c r="CK81" s="383">
        <v>5.4341632447204996E-3</v>
      </c>
      <c r="CL81" s="383">
        <v>2.052925748301853E-2</v>
      </c>
      <c r="CM81" s="383">
        <v>2.1142198213579103E-2</v>
      </c>
      <c r="CN81" s="383">
        <v>2.1145184352841729E-2</v>
      </c>
      <c r="CO81" s="383">
        <v>1.4086271903518638E-2</v>
      </c>
      <c r="CP81" s="383">
        <v>9.8443072428286271E-3</v>
      </c>
      <c r="CQ81" s="383">
        <v>1.7971869991004953E-2</v>
      </c>
      <c r="CR81" s="383">
        <v>1.1264459874503386E-2</v>
      </c>
      <c r="CS81" s="383">
        <v>1.1253394171290447E-2</v>
      </c>
      <c r="CT81" s="383">
        <v>2.1388219906227773E-2</v>
      </c>
      <c r="CU81" s="383">
        <v>1.7388157701616794E-2</v>
      </c>
      <c r="CV81" s="383">
        <v>1.8674939417272808E-2</v>
      </c>
      <c r="CW81" s="383">
        <v>1.3375457709050274E-2</v>
      </c>
      <c r="CX81" s="383">
        <v>9.9595978815447735E-3</v>
      </c>
      <c r="CY81" s="383">
        <v>8.3901846498351668E-2</v>
      </c>
      <c r="CZ81" s="383">
        <v>1.5428189208682613E-2</v>
      </c>
      <c r="DA81" s="383">
        <v>2.7122494182521141E-2</v>
      </c>
      <c r="DB81" s="383">
        <v>4.4309151654036413E-2</v>
      </c>
      <c r="DC81" s="383">
        <v>1.2252359249042827E-2</v>
      </c>
      <c r="DD81" s="383">
        <v>4.3278360434444205E-2</v>
      </c>
      <c r="DE81" s="383">
        <v>1.2233479836915964E-2</v>
      </c>
      <c r="DF81" s="384">
        <v>1.9469050914925755E-2</v>
      </c>
      <c r="DG81" s="481">
        <v>3.1540285028038229</v>
      </c>
      <c r="DH81" s="481">
        <v>2.3675788357291041</v>
      </c>
    </row>
    <row r="82" spans="1:112" s="381" customFormat="1">
      <c r="A82" s="298" t="s">
        <v>336</v>
      </c>
      <c r="B82" s="299" t="s">
        <v>572</v>
      </c>
      <c r="C82" s="382">
        <v>1.0925144763222964E-5</v>
      </c>
      <c r="D82" s="383">
        <v>2.5454629579219352E-5</v>
      </c>
      <c r="E82" s="383">
        <v>4.686187869328122E-6</v>
      </c>
      <c r="F82" s="383">
        <v>4.4559116562376469E-6</v>
      </c>
      <c r="G82" s="383">
        <v>8.0385488341942358E-6</v>
      </c>
      <c r="H82" s="383">
        <v>0</v>
      </c>
      <c r="I82" s="383">
        <v>1.3565850641948832E-5</v>
      </c>
      <c r="J82" s="383">
        <v>6.2329995691778946E-6</v>
      </c>
      <c r="K82" s="383">
        <v>5.6347297386409326E-6</v>
      </c>
      <c r="L82" s="383">
        <v>1.8227264326532549E-5</v>
      </c>
      <c r="M82" s="383">
        <v>0</v>
      </c>
      <c r="N82" s="383">
        <v>3.6477930801488079E-6</v>
      </c>
      <c r="O82" s="383">
        <v>1.7804783577110182E-6</v>
      </c>
      <c r="P82" s="383">
        <v>1.0829517372002015E-5</v>
      </c>
      <c r="Q82" s="383">
        <v>7.3888373051499269E-6</v>
      </c>
      <c r="R82" s="383">
        <v>1.7905049794945286E-5</v>
      </c>
      <c r="S82" s="383">
        <v>1.1337805555009073E-5</v>
      </c>
      <c r="T82" s="383">
        <v>5.3583666486185081E-6</v>
      </c>
      <c r="U82" s="383">
        <v>1.7753421697950532E-6</v>
      </c>
      <c r="V82" s="383">
        <v>1.4027740171008699E-5</v>
      </c>
      <c r="W82" s="383">
        <v>5.0869867797266949E-7</v>
      </c>
      <c r="X82" s="383">
        <v>8.2066908217180783E-6</v>
      </c>
      <c r="Y82" s="383">
        <v>9.0835969937257363E-6</v>
      </c>
      <c r="Z82" s="383">
        <v>1.2248332574592721E-5</v>
      </c>
      <c r="AA82" s="383">
        <v>5.9465637863278099E-6</v>
      </c>
      <c r="AB82" s="383">
        <v>7.4950523522893689E-6</v>
      </c>
      <c r="AC82" s="383">
        <v>2.1649000301893305E-5</v>
      </c>
      <c r="AD82" s="383">
        <v>1.6735111780241426E-5</v>
      </c>
      <c r="AE82" s="383">
        <v>3.0620954779193898E-6</v>
      </c>
      <c r="AF82" s="383">
        <v>3.3695550896913008E-6</v>
      </c>
      <c r="AG82" s="383">
        <v>1.7352217496075172E-6</v>
      </c>
      <c r="AH82" s="383">
        <v>1.208701860203057E-5</v>
      </c>
      <c r="AI82" s="383">
        <v>4.6106944049102477E-5</v>
      </c>
      <c r="AJ82" s="383">
        <v>1.187501118283973E-5</v>
      </c>
      <c r="AK82" s="383">
        <v>2.8510352867968311E-5</v>
      </c>
      <c r="AL82" s="383">
        <v>2.0460497599063646E-5</v>
      </c>
      <c r="AM82" s="383">
        <v>1.1288883165914203E-5</v>
      </c>
      <c r="AN82" s="383">
        <v>3.3861123118697088E-5</v>
      </c>
      <c r="AO82" s="383">
        <v>2.4193379529696398E-5</v>
      </c>
      <c r="AP82" s="383">
        <v>4.1178595864601487E-5</v>
      </c>
      <c r="AQ82" s="383">
        <v>5.565830665215635E-6</v>
      </c>
      <c r="AR82" s="383">
        <v>1.3469579576974434E-5</v>
      </c>
      <c r="AS82" s="383">
        <v>9.1263094036670872E-6</v>
      </c>
      <c r="AT82" s="383">
        <v>7.4166333743285789E-6</v>
      </c>
      <c r="AU82" s="383">
        <v>7.1529297759347625E-6</v>
      </c>
      <c r="AV82" s="383">
        <v>3.2828145355767215E-6</v>
      </c>
      <c r="AW82" s="383">
        <v>8.3867024513704704E-6</v>
      </c>
      <c r="AX82" s="383">
        <v>4.4024062907872393E-6</v>
      </c>
      <c r="AY82" s="383">
        <v>4.4198730587744517E-6</v>
      </c>
      <c r="AZ82" s="383">
        <v>4.6944006305203292E-6</v>
      </c>
      <c r="BA82" s="383">
        <v>1.1411308407074722E-6</v>
      </c>
      <c r="BB82" s="383">
        <v>5.0230469999636151E-6</v>
      </c>
      <c r="BC82" s="383">
        <v>2.7679627935292889E-6</v>
      </c>
      <c r="BD82" s="383">
        <v>1.2263607140245752E-6</v>
      </c>
      <c r="BE82" s="383">
        <v>0</v>
      </c>
      <c r="BF82" s="383">
        <v>1.6578649928338486E-5</v>
      </c>
      <c r="BG82" s="383">
        <v>9.6459148703873823E-6</v>
      </c>
      <c r="BH82" s="383">
        <v>2.6454967584533602E-6</v>
      </c>
      <c r="BI82" s="383">
        <v>2.5612075589973629E-6</v>
      </c>
      <c r="BJ82" s="383">
        <v>4.7481883886425308E-6</v>
      </c>
      <c r="BK82" s="383">
        <v>5.7498871088795377E-4</v>
      </c>
      <c r="BL82" s="383">
        <v>7.0445579439352115E-6</v>
      </c>
      <c r="BM82" s="383">
        <v>6.4373738361205107E-6</v>
      </c>
      <c r="BN82" s="383">
        <v>1.1384977685329005E-5</v>
      </c>
      <c r="BO82" s="383">
        <v>1.0992166671043926E-5</v>
      </c>
      <c r="BP82" s="383">
        <v>3.6017842453155523E-6</v>
      </c>
      <c r="BQ82" s="383">
        <v>2.2953914773956883E-5</v>
      </c>
      <c r="BR82" s="383">
        <v>3.689604898046428E-6</v>
      </c>
      <c r="BS82" s="383">
        <v>4.4573686262550393E-6</v>
      </c>
      <c r="BT82" s="383">
        <v>2.6802364149037883E-6</v>
      </c>
      <c r="BU82" s="383">
        <v>2.0586168450267147E-6</v>
      </c>
      <c r="BV82" s="383">
        <v>1.1494810548711813E-6</v>
      </c>
      <c r="BW82" s="383">
        <v>8.0752446248507386E-7</v>
      </c>
      <c r="BX82" s="383">
        <v>2.4608845642077231E-7</v>
      </c>
      <c r="BY82" s="383">
        <v>1.3454775769064305E-6</v>
      </c>
      <c r="BZ82" s="383">
        <v>2.737333095525754E-5</v>
      </c>
      <c r="CA82" s="383">
        <v>3.2766254912351716E-5</v>
      </c>
      <c r="CB82" s="383">
        <v>1.0000999734700615</v>
      </c>
      <c r="CC82" s="383">
        <v>1.4679839282286605E-6</v>
      </c>
      <c r="CD82" s="383">
        <v>7.7691139796163139E-7</v>
      </c>
      <c r="CE82" s="383">
        <v>1.0969764259612917E-6</v>
      </c>
      <c r="CF82" s="383">
        <v>3.110494557705056E-6</v>
      </c>
      <c r="CG82" s="383">
        <v>8.2705228026357492E-6</v>
      </c>
      <c r="CH82" s="383">
        <v>1.6404213266938304E-6</v>
      </c>
      <c r="CI82" s="383">
        <v>1.6376428914073647E-6</v>
      </c>
      <c r="CJ82" s="383">
        <v>2.3059892826171062E-6</v>
      </c>
      <c r="CK82" s="383">
        <v>1.241684643479395E-6</v>
      </c>
      <c r="CL82" s="383">
        <v>3.5625006266128302E-6</v>
      </c>
      <c r="CM82" s="383">
        <v>2.2653640868762919E-6</v>
      </c>
      <c r="CN82" s="383">
        <v>2.0159514106181456E-6</v>
      </c>
      <c r="CO82" s="383">
        <v>3.0035526655479677E-6</v>
      </c>
      <c r="CP82" s="383">
        <v>1.9015298594306249E-6</v>
      </c>
      <c r="CQ82" s="383">
        <v>1.5536596730006166E-6</v>
      </c>
      <c r="CR82" s="383">
        <v>1.5899815050824991E-6</v>
      </c>
      <c r="CS82" s="383">
        <v>1.3123379760996962E-6</v>
      </c>
      <c r="CT82" s="383">
        <v>3.0170248515432574E-6</v>
      </c>
      <c r="CU82" s="383">
        <v>1.9664242174687108E-6</v>
      </c>
      <c r="CV82" s="383">
        <v>1.8215064069661918E-6</v>
      </c>
      <c r="CW82" s="383">
        <v>7.1532845039163727E-6</v>
      </c>
      <c r="CX82" s="383">
        <v>1.1240658044064009E-6</v>
      </c>
      <c r="CY82" s="383">
        <v>5.4576805522574743E-6</v>
      </c>
      <c r="CZ82" s="383">
        <v>3.2586979066122863E-6</v>
      </c>
      <c r="DA82" s="383">
        <v>2.04282109970788E-6</v>
      </c>
      <c r="DB82" s="383">
        <v>2.5971685529405265E-6</v>
      </c>
      <c r="DC82" s="383">
        <v>2.2893878878813101E-6</v>
      </c>
      <c r="DD82" s="383">
        <v>3.0889871930657708E-6</v>
      </c>
      <c r="DE82" s="383">
        <v>1.9263707388421184E-5</v>
      </c>
      <c r="DF82" s="384">
        <v>2.8058591372420697E-6</v>
      </c>
      <c r="DG82" s="481">
        <v>1.0015137204225051</v>
      </c>
      <c r="DH82" s="481">
        <v>0.751788604971945</v>
      </c>
    </row>
    <row r="83" spans="1:112" s="381" customFormat="1">
      <c r="A83" s="298" t="s">
        <v>337</v>
      </c>
      <c r="B83" s="299" t="s">
        <v>573</v>
      </c>
      <c r="C83" s="382">
        <v>2.8467215674462053E-7</v>
      </c>
      <c r="D83" s="383">
        <v>2.0512011641765937E-7</v>
      </c>
      <c r="E83" s="383">
        <v>5.5665227667972594E-7</v>
      </c>
      <c r="F83" s="383">
        <v>2.918069904794431E-7</v>
      </c>
      <c r="G83" s="383">
        <v>5.2686577356099884E-7</v>
      </c>
      <c r="H83" s="383">
        <v>0</v>
      </c>
      <c r="I83" s="383">
        <v>6.1238340370639673E-6</v>
      </c>
      <c r="J83" s="383">
        <v>3.799296131904577E-7</v>
      </c>
      <c r="K83" s="383">
        <v>3.3582482505209685E-7</v>
      </c>
      <c r="L83" s="383">
        <v>1.4823469915016036E-7</v>
      </c>
      <c r="M83" s="383">
        <v>0</v>
      </c>
      <c r="N83" s="383">
        <v>1.0924550412370458E-6</v>
      </c>
      <c r="O83" s="383">
        <v>1.3155340773456263E-6</v>
      </c>
      <c r="P83" s="383">
        <v>7.1528087775281201E-7</v>
      </c>
      <c r="Q83" s="383">
        <v>1.0903832923451174E-6</v>
      </c>
      <c r="R83" s="383">
        <v>5.3917119886168162E-7</v>
      </c>
      <c r="S83" s="383">
        <v>7.3413240547588631E-7</v>
      </c>
      <c r="T83" s="383">
        <v>1.1750187056408613E-6</v>
      </c>
      <c r="U83" s="383">
        <v>3.2770580852699156E-7</v>
      </c>
      <c r="V83" s="383">
        <v>8.4155985099957803E-7</v>
      </c>
      <c r="W83" s="383">
        <v>2.6486781491301288E-8</v>
      </c>
      <c r="X83" s="383">
        <v>2.9837827439982611E-7</v>
      </c>
      <c r="Y83" s="383">
        <v>1.5029577124027084E-6</v>
      </c>
      <c r="Z83" s="383">
        <v>2.3821152735428841E-7</v>
      </c>
      <c r="AA83" s="383">
        <v>4.2592623786773864E-6</v>
      </c>
      <c r="AB83" s="383">
        <v>7.8621002044395116E-7</v>
      </c>
      <c r="AC83" s="383">
        <v>8.4997684657717176E-8</v>
      </c>
      <c r="AD83" s="383">
        <v>3.2099969106891155E-7</v>
      </c>
      <c r="AE83" s="383">
        <v>6.9741167676381989E-7</v>
      </c>
      <c r="AF83" s="383">
        <v>9.1620378534553489E-7</v>
      </c>
      <c r="AG83" s="383">
        <v>2.9468249430327124E-7</v>
      </c>
      <c r="AH83" s="383">
        <v>1.2396865965565718E-6</v>
      </c>
      <c r="AI83" s="383">
        <v>1.0125105592709308E-6</v>
      </c>
      <c r="AJ83" s="383">
        <v>9.7951672038990534E-7</v>
      </c>
      <c r="AK83" s="383">
        <v>1.0437492154703946E-6</v>
      </c>
      <c r="AL83" s="383">
        <v>5.6729746801982637E-7</v>
      </c>
      <c r="AM83" s="383">
        <v>5.2556901999228084E-7</v>
      </c>
      <c r="AN83" s="383">
        <v>7.5690435745203251E-7</v>
      </c>
      <c r="AO83" s="383">
        <v>4.4055139504047726E-7</v>
      </c>
      <c r="AP83" s="383">
        <v>1.1735968956236311E-6</v>
      </c>
      <c r="AQ83" s="383">
        <v>5.8565471717618277E-7</v>
      </c>
      <c r="AR83" s="383">
        <v>1.4552676694552662E-6</v>
      </c>
      <c r="AS83" s="383">
        <v>1.1931439600270293E-6</v>
      </c>
      <c r="AT83" s="383">
        <v>1.2021252028205795E-6</v>
      </c>
      <c r="AU83" s="383">
        <v>1.2131552301257629E-6</v>
      </c>
      <c r="AV83" s="383">
        <v>1.5527563033781841E-6</v>
      </c>
      <c r="AW83" s="383">
        <v>4.3674561845193112E-7</v>
      </c>
      <c r="AX83" s="383">
        <v>1.1040009792875224E-6</v>
      </c>
      <c r="AY83" s="383">
        <v>8.8455698600079198E-7</v>
      </c>
      <c r="AZ83" s="383">
        <v>7.5715042415871193E-7</v>
      </c>
      <c r="BA83" s="383">
        <v>8.147418217514962E-7</v>
      </c>
      <c r="BB83" s="383">
        <v>8.2406414995973698E-7</v>
      </c>
      <c r="BC83" s="383">
        <v>7.7055320793908898E-7</v>
      </c>
      <c r="BD83" s="383">
        <v>5.6749565696703834E-7</v>
      </c>
      <c r="BE83" s="383">
        <v>0</v>
      </c>
      <c r="BF83" s="383">
        <v>5.0373361112848399E-7</v>
      </c>
      <c r="BG83" s="383">
        <v>8.3564098325678619E-7</v>
      </c>
      <c r="BH83" s="383">
        <v>2.6918519738136138E-7</v>
      </c>
      <c r="BI83" s="383">
        <v>4.2820970107418221E-7</v>
      </c>
      <c r="BJ83" s="383">
        <v>7.8101119876048458E-7</v>
      </c>
      <c r="BK83" s="383">
        <v>4.0373483406990562E-7</v>
      </c>
      <c r="BL83" s="383">
        <v>5.964263911346246E-7</v>
      </c>
      <c r="BM83" s="383">
        <v>6.6715453972003009E-7</v>
      </c>
      <c r="BN83" s="383">
        <v>6.2154581953454818E-7</v>
      </c>
      <c r="BO83" s="383">
        <v>7.4278609546411335E-7</v>
      </c>
      <c r="BP83" s="383">
        <v>9.0004071369620555E-7</v>
      </c>
      <c r="BQ83" s="383">
        <v>5.4085785683826128E-7</v>
      </c>
      <c r="BR83" s="383">
        <v>1.8492219562074318E-6</v>
      </c>
      <c r="BS83" s="383">
        <v>5.5641810033819863E-6</v>
      </c>
      <c r="BT83" s="383">
        <v>1.9246496780503571E-6</v>
      </c>
      <c r="BU83" s="383">
        <v>1.6618906655354528E-6</v>
      </c>
      <c r="BV83" s="383">
        <v>5.1275986101017431E-7</v>
      </c>
      <c r="BW83" s="383">
        <v>4.4779228993941423E-7</v>
      </c>
      <c r="BX83" s="383">
        <v>9.782726297297296E-8</v>
      </c>
      <c r="BY83" s="383">
        <v>5.8345233685725611E-7</v>
      </c>
      <c r="BZ83" s="383">
        <v>3.6598158441619792E-7</v>
      </c>
      <c r="CA83" s="383">
        <v>6.4514652610021615E-7</v>
      </c>
      <c r="CB83" s="383">
        <v>5.9768484487614429E-7</v>
      </c>
      <c r="CC83" s="383">
        <v>1.0000004586132585</v>
      </c>
      <c r="CD83" s="383">
        <v>1.5758800794957843E-6</v>
      </c>
      <c r="CE83" s="383">
        <v>6.9839234721156388E-7</v>
      </c>
      <c r="CF83" s="383">
        <v>6.8697836008034034E-7</v>
      </c>
      <c r="CG83" s="383">
        <v>2.9769329272181297E-5</v>
      </c>
      <c r="CH83" s="383">
        <v>1.9093533948992619E-6</v>
      </c>
      <c r="CI83" s="383">
        <v>4.4822564400479588E-6</v>
      </c>
      <c r="CJ83" s="383">
        <v>3.5316456405601151E-6</v>
      </c>
      <c r="CK83" s="383">
        <v>2.0895525520033603E-6</v>
      </c>
      <c r="CL83" s="383">
        <v>1.0314143715337943E-5</v>
      </c>
      <c r="CM83" s="383">
        <v>1.6019534199245623E-6</v>
      </c>
      <c r="CN83" s="383">
        <v>2.0909649725367465E-6</v>
      </c>
      <c r="CO83" s="383">
        <v>3.4185419689920968E-6</v>
      </c>
      <c r="CP83" s="383">
        <v>9.8449452360032697E-7</v>
      </c>
      <c r="CQ83" s="383">
        <v>7.7231132748441857E-7</v>
      </c>
      <c r="CR83" s="383">
        <v>5.8482176013431057E-7</v>
      </c>
      <c r="CS83" s="383">
        <v>4.3569591665987575E-7</v>
      </c>
      <c r="CT83" s="383">
        <v>5.506959071336219E-6</v>
      </c>
      <c r="CU83" s="383">
        <v>2.245282549526611E-6</v>
      </c>
      <c r="CV83" s="383">
        <v>5.0313938297061605E-6</v>
      </c>
      <c r="CW83" s="383">
        <v>6.1927174906098336E-7</v>
      </c>
      <c r="CX83" s="383">
        <v>2.5745279562828915E-6</v>
      </c>
      <c r="CY83" s="383">
        <v>1.2671970780071728E-6</v>
      </c>
      <c r="CZ83" s="383">
        <v>6.8166199524972846E-7</v>
      </c>
      <c r="DA83" s="383">
        <v>1.1513405701613798E-6</v>
      </c>
      <c r="DB83" s="383">
        <v>1.5021287916350438E-6</v>
      </c>
      <c r="DC83" s="383">
        <v>1.1230944955328415E-6</v>
      </c>
      <c r="DD83" s="383">
        <v>1.2548372923630199E-6</v>
      </c>
      <c r="DE83" s="383">
        <v>5.6254260351896128E-7</v>
      </c>
      <c r="DF83" s="384">
        <v>4.0623718445506978E-6</v>
      </c>
      <c r="DG83" s="481">
        <v>1.0001617392316571</v>
      </c>
      <c r="DH83" s="481">
        <v>0.75077373714468532</v>
      </c>
    </row>
    <row r="84" spans="1:112" s="381" customFormat="1">
      <c r="A84" s="300" t="s">
        <v>338</v>
      </c>
      <c r="B84" s="301" t="s">
        <v>574</v>
      </c>
      <c r="C84" s="385">
        <v>3.1755624515404451E-4</v>
      </c>
      <c r="D84" s="386">
        <v>1.1655656390250639E-3</v>
      </c>
      <c r="E84" s="386">
        <v>1.9414311234521188E-4</v>
      </c>
      <c r="F84" s="386">
        <v>7.3633819249021695E-5</v>
      </c>
      <c r="G84" s="386">
        <v>4.4449909684481803E-4</v>
      </c>
      <c r="H84" s="386">
        <v>0</v>
      </c>
      <c r="I84" s="386">
        <v>2.118538102048004E-4</v>
      </c>
      <c r="J84" s="386">
        <v>5.9342661441454537E-4</v>
      </c>
      <c r="K84" s="386">
        <v>5.4188020119637543E-4</v>
      </c>
      <c r="L84" s="386">
        <v>6.7753369909924965E-4</v>
      </c>
      <c r="M84" s="386">
        <v>0</v>
      </c>
      <c r="N84" s="386">
        <v>2.756034308750749E-4</v>
      </c>
      <c r="O84" s="386">
        <v>1.9116785247735526E-4</v>
      </c>
      <c r="P84" s="386">
        <v>5.6429047625016957E-4</v>
      </c>
      <c r="Q84" s="386">
        <v>5.2794550818620366E-4</v>
      </c>
      <c r="R84" s="386">
        <v>1.015324003390934E-3</v>
      </c>
      <c r="S84" s="386">
        <v>1.0788465683747505E-3</v>
      </c>
      <c r="T84" s="386">
        <v>6.1349254078526204E-4</v>
      </c>
      <c r="U84" s="386">
        <v>2.6053850068483994E-5</v>
      </c>
      <c r="V84" s="386">
        <v>1.2860936496645892E-4</v>
      </c>
      <c r="W84" s="386">
        <v>7.8320425701817298E-6</v>
      </c>
      <c r="X84" s="386">
        <v>2.7591689621159757E-4</v>
      </c>
      <c r="Y84" s="386">
        <v>3.723324926142072E-4</v>
      </c>
      <c r="Z84" s="386">
        <v>4.9426152368567454E-4</v>
      </c>
      <c r="AA84" s="386">
        <v>3.7799355022565077E-4</v>
      </c>
      <c r="AB84" s="386">
        <v>3.5947464523771632E-4</v>
      </c>
      <c r="AC84" s="386">
        <v>3.654432682835337E-6</v>
      </c>
      <c r="AD84" s="386">
        <v>1.1162084060530339E-3</v>
      </c>
      <c r="AE84" s="386">
        <v>2.5952398832162181E-4</v>
      </c>
      <c r="AF84" s="386">
        <v>1.8832843798065161E-4</v>
      </c>
      <c r="AG84" s="386">
        <v>5.506411650337307E-5</v>
      </c>
      <c r="AH84" s="386">
        <v>5.3425704126145086E-4</v>
      </c>
      <c r="AI84" s="386">
        <v>1.4088429517180021E-3</v>
      </c>
      <c r="AJ84" s="386">
        <v>6.3417257462873675E-4</v>
      </c>
      <c r="AK84" s="386">
        <v>8.6161166329296079E-4</v>
      </c>
      <c r="AL84" s="386">
        <v>3.15169362804621E-4</v>
      </c>
      <c r="AM84" s="386">
        <v>2.2766410610368574E-4</v>
      </c>
      <c r="AN84" s="386">
        <v>8.2630562553743397E-4</v>
      </c>
      <c r="AO84" s="386">
        <v>4.9963894750502599E-4</v>
      </c>
      <c r="AP84" s="386">
        <v>1.4633492711000595E-4</v>
      </c>
      <c r="AQ84" s="386">
        <v>3.3582552119830337E-4</v>
      </c>
      <c r="AR84" s="386">
        <v>3.6408169853205082E-4</v>
      </c>
      <c r="AS84" s="386">
        <v>2.4304032397347761E-4</v>
      </c>
      <c r="AT84" s="386">
        <v>2.8165382930184392E-4</v>
      </c>
      <c r="AU84" s="386">
        <v>2.581774577828244E-4</v>
      </c>
      <c r="AV84" s="386">
        <v>1.7147608465671086E-4</v>
      </c>
      <c r="AW84" s="386">
        <v>3.8945141025768977E-4</v>
      </c>
      <c r="AX84" s="386">
        <v>2.7682604257052971E-4</v>
      </c>
      <c r="AY84" s="386">
        <v>1.4304625853785521E-4</v>
      </c>
      <c r="AZ84" s="386">
        <v>2.263949286923319E-4</v>
      </c>
      <c r="BA84" s="386">
        <v>2.1663577803140505E-4</v>
      </c>
      <c r="BB84" s="386">
        <v>3.0645219424890827E-4</v>
      </c>
      <c r="BC84" s="386">
        <v>2.6096227574056444E-4</v>
      </c>
      <c r="BD84" s="386">
        <v>4.9333827979165343E-5</v>
      </c>
      <c r="BE84" s="386">
        <v>0</v>
      </c>
      <c r="BF84" s="386">
        <v>5.0580051000491736E-4</v>
      </c>
      <c r="BG84" s="386">
        <v>3.4881548435368247E-4</v>
      </c>
      <c r="BH84" s="386">
        <v>6.7257133380210329E-5</v>
      </c>
      <c r="BI84" s="386">
        <v>1.0266524410329161E-4</v>
      </c>
      <c r="BJ84" s="386">
        <v>2.5502344443667708E-4</v>
      </c>
      <c r="BK84" s="386">
        <v>1.0505142867778172E-3</v>
      </c>
      <c r="BL84" s="386">
        <v>4.7216038896150624E-4</v>
      </c>
      <c r="BM84" s="386">
        <v>4.5919457887299967E-4</v>
      </c>
      <c r="BN84" s="386">
        <v>4.6781833316927369E-4</v>
      </c>
      <c r="BO84" s="386">
        <v>4.5828853136782203E-4</v>
      </c>
      <c r="BP84" s="386">
        <v>9.8947143355786605E-5</v>
      </c>
      <c r="BQ84" s="386">
        <v>6.9938905154882014E-4</v>
      </c>
      <c r="BR84" s="386">
        <v>1.4905737463883197E-4</v>
      </c>
      <c r="BS84" s="386">
        <v>6.554209726266498E-5</v>
      </c>
      <c r="BT84" s="386">
        <v>1.026735682984435E-4</v>
      </c>
      <c r="BU84" s="386">
        <v>1.0369252618683181E-4</v>
      </c>
      <c r="BV84" s="386">
        <v>2.5542522123118907E-5</v>
      </c>
      <c r="BW84" s="386">
        <v>3.7029217269802472E-5</v>
      </c>
      <c r="BX84" s="386">
        <v>1.1073538992103198E-5</v>
      </c>
      <c r="BY84" s="386">
        <v>2.2435185847920341E-3</v>
      </c>
      <c r="BZ84" s="386">
        <v>4.4939434286465072E-4</v>
      </c>
      <c r="CA84" s="386">
        <v>3.3670451383519646E-4</v>
      </c>
      <c r="CB84" s="386">
        <v>9.6097983122284534E-5</v>
      </c>
      <c r="CC84" s="386">
        <v>8.5578439921896383E-5</v>
      </c>
      <c r="CD84" s="386">
        <v>1.0013478194917895</v>
      </c>
      <c r="CE84" s="386">
        <v>4.1727982509327676E-5</v>
      </c>
      <c r="CF84" s="386">
        <v>2.106425713964266E-4</v>
      </c>
      <c r="CG84" s="386">
        <v>3.1893583648936771E-3</v>
      </c>
      <c r="CH84" s="386">
        <v>8.4490904369425687E-5</v>
      </c>
      <c r="CI84" s="386">
        <v>1.0979242670890323E-4</v>
      </c>
      <c r="CJ84" s="386">
        <v>1.3054180409705906E-4</v>
      </c>
      <c r="CK84" s="386">
        <v>1.2261727162712994E-4</v>
      </c>
      <c r="CL84" s="386">
        <v>3.8584039560330254E-4</v>
      </c>
      <c r="CM84" s="386">
        <v>9.2012772180722222E-5</v>
      </c>
      <c r="CN84" s="386">
        <v>9.2984278001818237E-5</v>
      </c>
      <c r="CO84" s="386">
        <v>2.1852554631339449E-4</v>
      </c>
      <c r="CP84" s="386">
        <v>2.6883820363845693E-4</v>
      </c>
      <c r="CQ84" s="386">
        <v>7.2013174188588673E-5</v>
      </c>
      <c r="CR84" s="386">
        <v>9.9159826507228181E-5</v>
      </c>
      <c r="CS84" s="386">
        <v>8.5861776794186859E-5</v>
      </c>
      <c r="CT84" s="386">
        <v>1.9432092699821817E-4</v>
      </c>
      <c r="CU84" s="386">
        <v>6.9443262460210296E-5</v>
      </c>
      <c r="CV84" s="386">
        <v>3.6109038751461914E-4</v>
      </c>
      <c r="CW84" s="386">
        <v>2.8827134418737298E-4</v>
      </c>
      <c r="CX84" s="386">
        <v>6.4076111968657369E-5</v>
      </c>
      <c r="CY84" s="386">
        <v>2.8988479088989038E-4</v>
      </c>
      <c r="CZ84" s="386">
        <v>3.8573130380204444E-4</v>
      </c>
      <c r="DA84" s="386">
        <v>7.3150490344437244E-5</v>
      </c>
      <c r="DB84" s="386">
        <v>6.1996894548626533E-5</v>
      </c>
      <c r="DC84" s="386">
        <v>2.2593137886530218E-4</v>
      </c>
      <c r="DD84" s="386">
        <v>6.7786609655549234E-5</v>
      </c>
      <c r="DE84" s="386">
        <v>1.6579876208201727E-3</v>
      </c>
      <c r="DF84" s="387">
        <v>6.1316240469485193E-5</v>
      </c>
      <c r="DG84" s="482">
        <v>1.0401743641892436</v>
      </c>
      <c r="DH84" s="482">
        <v>0.78080930718704022</v>
      </c>
    </row>
    <row r="85" spans="1:112" s="381" customFormat="1">
      <c r="A85" s="304" t="s">
        <v>339</v>
      </c>
      <c r="B85" s="305" t="s">
        <v>575</v>
      </c>
      <c r="C85" s="388">
        <v>7.9051412818774956E-4</v>
      </c>
      <c r="D85" s="389">
        <v>2.3127231234401258E-3</v>
      </c>
      <c r="E85" s="389">
        <v>5.2085591835685343E-4</v>
      </c>
      <c r="F85" s="389">
        <v>1.8393582218024249E-4</v>
      </c>
      <c r="G85" s="389">
        <v>7.6921391307694438E-4</v>
      </c>
      <c r="H85" s="389">
        <v>0</v>
      </c>
      <c r="I85" s="389">
        <v>4.6530179824921537E-4</v>
      </c>
      <c r="J85" s="389">
        <v>1.7699587505864312E-3</v>
      </c>
      <c r="K85" s="389">
        <v>1.1962537036738616E-3</v>
      </c>
      <c r="L85" s="389">
        <v>5.0441914515203549E-3</v>
      </c>
      <c r="M85" s="389">
        <v>0</v>
      </c>
      <c r="N85" s="389">
        <v>9.448610531367441E-4</v>
      </c>
      <c r="O85" s="389">
        <v>8.8407257763391603E-4</v>
      </c>
      <c r="P85" s="389">
        <v>8.4545443781542631E-4</v>
      </c>
      <c r="Q85" s="389">
        <v>9.0973356591623621E-4</v>
      </c>
      <c r="R85" s="389">
        <v>2.5335442719202302E-3</v>
      </c>
      <c r="S85" s="389">
        <v>1.8988094562126395E-3</v>
      </c>
      <c r="T85" s="389">
        <v>9.8028285698324486E-4</v>
      </c>
      <c r="U85" s="389">
        <v>7.7552687261163403E-5</v>
      </c>
      <c r="V85" s="389">
        <v>6.7595031612232832E-4</v>
      </c>
      <c r="W85" s="389">
        <v>1.4211610928890554E-5</v>
      </c>
      <c r="X85" s="389">
        <v>4.5187043727262419E-4</v>
      </c>
      <c r="Y85" s="389">
        <v>6.8504310552027837E-4</v>
      </c>
      <c r="Z85" s="389">
        <v>5.6159572889853172E-4</v>
      </c>
      <c r="AA85" s="389">
        <v>7.7203391276201721E-4</v>
      </c>
      <c r="AB85" s="389">
        <v>7.0118488567751797E-4</v>
      </c>
      <c r="AC85" s="389">
        <v>2.1730888640518744E-3</v>
      </c>
      <c r="AD85" s="389">
        <v>1.9737101485363543E-3</v>
      </c>
      <c r="AE85" s="389">
        <v>8.1683313176831814E-4</v>
      </c>
      <c r="AF85" s="389">
        <v>4.9972240933105849E-4</v>
      </c>
      <c r="AG85" s="389">
        <v>1.2525310971215912E-3</v>
      </c>
      <c r="AH85" s="389">
        <v>1.7789383111639701E-3</v>
      </c>
      <c r="AI85" s="389">
        <v>1.7855949173886762E-3</v>
      </c>
      <c r="AJ85" s="389">
        <v>2.1501630343118191E-3</v>
      </c>
      <c r="AK85" s="389">
        <v>2.0924291138873416E-3</v>
      </c>
      <c r="AL85" s="389">
        <v>7.3657791642941855E-4</v>
      </c>
      <c r="AM85" s="389">
        <v>6.8875382338162347E-4</v>
      </c>
      <c r="AN85" s="389">
        <v>1.6648271391846642E-3</v>
      </c>
      <c r="AO85" s="389">
        <v>1.0695389167809275E-3</v>
      </c>
      <c r="AP85" s="389">
        <v>9.6727064853924097E-4</v>
      </c>
      <c r="AQ85" s="389">
        <v>2.1631905385415583E-3</v>
      </c>
      <c r="AR85" s="389">
        <v>7.7980481311287807E-4</v>
      </c>
      <c r="AS85" s="389">
        <v>7.7655673968587448E-4</v>
      </c>
      <c r="AT85" s="389">
        <v>6.4708827843328379E-4</v>
      </c>
      <c r="AU85" s="389">
        <v>6.1130115779592863E-4</v>
      </c>
      <c r="AV85" s="389">
        <v>5.8437610877672954E-4</v>
      </c>
      <c r="AW85" s="389">
        <v>6.6862889851835271E-4</v>
      </c>
      <c r="AX85" s="389">
        <v>5.8304167183161287E-4</v>
      </c>
      <c r="AY85" s="389">
        <v>6.5724743525148374E-4</v>
      </c>
      <c r="AZ85" s="389">
        <v>6.6430024566483997E-4</v>
      </c>
      <c r="BA85" s="389">
        <v>2.3726462294128736E-4</v>
      </c>
      <c r="BB85" s="389">
        <v>1.1608617271654E-3</v>
      </c>
      <c r="BC85" s="389">
        <v>6.3457897453020188E-4</v>
      </c>
      <c r="BD85" s="389">
        <v>1.0205729175619868E-4</v>
      </c>
      <c r="BE85" s="389">
        <v>0</v>
      </c>
      <c r="BF85" s="389">
        <v>7.4686914037792071E-4</v>
      </c>
      <c r="BG85" s="389">
        <v>6.5144664206303606E-4</v>
      </c>
      <c r="BH85" s="389">
        <v>1.5822081666237904E-4</v>
      </c>
      <c r="BI85" s="389">
        <v>3.3932639537784194E-4</v>
      </c>
      <c r="BJ85" s="389">
        <v>7.2228321296564121E-4</v>
      </c>
      <c r="BK85" s="389">
        <v>6.6598194879135247E-3</v>
      </c>
      <c r="BL85" s="389">
        <v>6.5021982967521238E-4</v>
      </c>
      <c r="BM85" s="389">
        <v>7.0291564571948973E-4</v>
      </c>
      <c r="BN85" s="389">
        <v>6.824750907138803E-4</v>
      </c>
      <c r="BO85" s="389">
        <v>6.7856571523330531E-4</v>
      </c>
      <c r="BP85" s="389">
        <v>3.8613147575960874E-4</v>
      </c>
      <c r="BQ85" s="389">
        <v>6.5054779992025922E-3</v>
      </c>
      <c r="BR85" s="389">
        <v>3.4180558598676403E-4</v>
      </c>
      <c r="BS85" s="389">
        <v>1.7396259973841938E-4</v>
      </c>
      <c r="BT85" s="389">
        <v>2.0652353182140464E-4</v>
      </c>
      <c r="BU85" s="389">
        <v>2.0778717544082058E-4</v>
      </c>
      <c r="BV85" s="389">
        <v>1.7040614743755596E-4</v>
      </c>
      <c r="BW85" s="389">
        <v>1.5231371458758583E-4</v>
      </c>
      <c r="BX85" s="389">
        <v>2.0604150891354212E-5</v>
      </c>
      <c r="BY85" s="389">
        <v>1.1207161440833533E-4</v>
      </c>
      <c r="BZ85" s="389">
        <v>9.4061029271858503E-5</v>
      </c>
      <c r="CA85" s="389">
        <v>4.8680034590529422E-4</v>
      </c>
      <c r="CB85" s="389">
        <v>1.4314272394246453E-4</v>
      </c>
      <c r="CC85" s="389">
        <v>1.8744524943251791E-4</v>
      </c>
      <c r="CD85" s="389">
        <v>7.1443825551984643E-5</v>
      </c>
      <c r="CE85" s="389">
        <v>1.0000882831088767</v>
      </c>
      <c r="CF85" s="389">
        <v>4.4137343714159544E-4</v>
      </c>
      <c r="CG85" s="389">
        <v>7.7522978704673952E-5</v>
      </c>
      <c r="CH85" s="389">
        <v>2.0586542275426197E-4</v>
      </c>
      <c r="CI85" s="389">
        <v>3.1006365002621495E-4</v>
      </c>
      <c r="CJ85" s="389">
        <v>3.2358262287788305E-4</v>
      </c>
      <c r="CK85" s="389">
        <v>2.9123153261881302E-4</v>
      </c>
      <c r="CL85" s="389">
        <v>7.5743951212050773E-4</v>
      </c>
      <c r="CM85" s="389">
        <v>8.2783909447785059E-4</v>
      </c>
      <c r="CN85" s="389">
        <v>2.7318058388354046E-4</v>
      </c>
      <c r="CO85" s="389">
        <v>4.266204309936493E-4</v>
      </c>
      <c r="CP85" s="389">
        <v>3.1557413628003109E-4</v>
      </c>
      <c r="CQ85" s="389">
        <v>2.6323255342608888E-4</v>
      </c>
      <c r="CR85" s="389">
        <v>3.0176437889064753E-4</v>
      </c>
      <c r="CS85" s="389">
        <v>2.1629044590092713E-4</v>
      </c>
      <c r="CT85" s="389">
        <v>4.468495358287255E-4</v>
      </c>
      <c r="CU85" s="389">
        <v>1.5957408203189782E-4</v>
      </c>
      <c r="CV85" s="389">
        <v>3.0821222518029247E-4</v>
      </c>
      <c r="CW85" s="389">
        <v>4.8884668978111192E-4</v>
      </c>
      <c r="CX85" s="389">
        <v>1.2791516031107183E-4</v>
      </c>
      <c r="CY85" s="389">
        <v>7.9454799659929294E-4</v>
      </c>
      <c r="CZ85" s="389">
        <v>8.5661901320270074E-4</v>
      </c>
      <c r="DA85" s="389">
        <v>2.3089830135763858E-4</v>
      </c>
      <c r="DB85" s="389">
        <v>1.5341411914491655E-4</v>
      </c>
      <c r="DC85" s="389">
        <v>2.7399528389423616E-4</v>
      </c>
      <c r="DD85" s="389">
        <v>1.2805317003623291E-4</v>
      </c>
      <c r="DE85" s="389">
        <v>2.3522592824402077E-3</v>
      </c>
      <c r="DF85" s="390">
        <v>1.8120255792848812E-4</v>
      </c>
      <c r="DG85" s="483">
        <v>1.0887837979420076</v>
      </c>
      <c r="DH85" s="483">
        <v>0.81729809175810919</v>
      </c>
    </row>
    <row r="86" spans="1:112" s="381" customFormat="1">
      <c r="A86" s="298" t="s">
        <v>340</v>
      </c>
      <c r="B86" s="299" t="s">
        <v>576</v>
      </c>
      <c r="C86" s="382">
        <v>1.1624551821788693E-2</v>
      </c>
      <c r="D86" s="383">
        <v>5.0276265456490219E-3</v>
      </c>
      <c r="E86" s="383">
        <v>3.6399700745327586E-3</v>
      </c>
      <c r="F86" s="383">
        <v>5.9724303306967702E-3</v>
      </c>
      <c r="G86" s="383">
        <v>4.3667308504671933E-3</v>
      </c>
      <c r="H86" s="383">
        <v>0</v>
      </c>
      <c r="I86" s="383">
        <v>4.5909722979969612E-2</v>
      </c>
      <c r="J86" s="383">
        <v>3.7455181535199981E-3</v>
      </c>
      <c r="K86" s="383">
        <v>3.629927249097044E-3</v>
      </c>
      <c r="L86" s="383">
        <v>3.3696575251743258E-3</v>
      </c>
      <c r="M86" s="383">
        <v>0</v>
      </c>
      <c r="N86" s="383">
        <v>5.0789310382270093E-3</v>
      </c>
      <c r="O86" s="383">
        <v>4.7588979236392473E-3</v>
      </c>
      <c r="P86" s="383">
        <v>6.4371971993027917E-3</v>
      </c>
      <c r="Q86" s="383">
        <v>4.3363289645808817E-3</v>
      </c>
      <c r="R86" s="383">
        <v>7.3688834897277259E-3</v>
      </c>
      <c r="S86" s="383">
        <v>3.5873565900017522E-3</v>
      </c>
      <c r="T86" s="383">
        <v>6.0111168249456755E-3</v>
      </c>
      <c r="U86" s="383">
        <v>1.1741111404578379E-3</v>
      </c>
      <c r="V86" s="383">
        <v>4.8801566018265982E-3</v>
      </c>
      <c r="W86" s="383">
        <v>4.3325696673188115E-4</v>
      </c>
      <c r="X86" s="383">
        <v>2.2855439279543068E-3</v>
      </c>
      <c r="Y86" s="383">
        <v>1.3282980255019405E-3</v>
      </c>
      <c r="Z86" s="383">
        <v>3.8939484772883746E-3</v>
      </c>
      <c r="AA86" s="383">
        <v>2.3740263869427925E-3</v>
      </c>
      <c r="AB86" s="383">
        <v>3.2811553620285265E-3</v>
      </c>
      <c r="AC86" s="383">
        <v>4.4615143505332425E-4</v>
      </c>
      <c r="AD86" s="383">
        <v>2.9903727168727186E-3</v>
      </c>
      <c r="AE86" s="383">
        <v>3.5804767996589393E-3</v>
      </c>
      <c r="AF86" s="383">
        <v>3.706243709152891E-3</v>
      </c>
      <c r="AG86" s="383">
        <v>4.460331578318601E-3</v>
      </c>
      <c r="AH86" s="383">
        <v>1.092167061769005E-2</v>
      </c>
      <c r="AI86" s="383">
        <v>6.5826271255610977E-3</v>
      </c>
      <c r="AJ86" s="383">
        <v>9.0565236295977562E-3</v>
      </c>
      <c r="AK86" s="383">
        <v>7.4202267499154642E-3</v>
      </c>
      <c r="AL86" s="383">
        <v>2.2310292623000062E-3</v>
      </c>
      <c r="AM86" s="383">
        <v>1.0600825083929878E-2</v>
      </c>
      <c r="AN86" s="383">
        <v>3.0591217304578983E-3</v>
      </c>
      <c r="AO86" s="383">
        <v>2.9015816830174099E-3</v>
      </c>
      <c r="AP86" s="383">
        <v>8.1493780273164639E-3</v>
      </c>
      <c r="AQ86" s="383">
        <v>4.1768785608581977E-3</v>
      </c>
      <c r="AR86" s="383">
        <v>3.0889389526203826E-3</v>
      </c>
      <c r="AS86" s="383">
        <v>3.7578362757404839E-3</v>
      </c>
      <c r="AT86" s="383">
        <v>2.3584389309884227E-3</v>
      </c>
      <c r="AU86" s="383">
        <v>2.3894938964842526E-3</v>
      </c>
      <c r="AV86" s="383">
        <v>2.9090578080417165E-3</v>
      </c>
      <c r="AW86" s="383">
        <v>2.2964793701604719E-3</v>
      </c>
      <c r="AX86" s="383">
        <v>1.5898761778845403E-3</v>
      </c>
      <c r="AY86" s="383">
        <v>8.3946796749714871E-3</v>
      </c>
      <c r="AZ86" s="383">
        <v>1.8318264892079154E-3</v>
      </c>
      <c r="BA86" s="383">
        <v>3.2492223534659236E-3</v>
      </c>
      <c r="BB86" s="383">
        <v>3.1878205877883831E-3</v>
      </c>
      <c r="BC86" s="383">
        <v>1.3316304062934161E-3</v>
      </c>
      <c r="BD86" s="383">
        <v>3.579769441144437E-3</v>
      </c>
      <c r="BE86" s="383">
        <v>0</v>
      </c>
      <c r="BF86" s="383">
        <v>2.3420841317073043E-3</v>
      </c>
      <c r="BG86" s="383">
        <v>3.2206854293986087E-3</v>
      </c>
      <c r="BH86" s="383">
        <v>1.6430767556990231E-3</v>
      </c>
      <c r="BI86" s="383">
        <v>1.1796577627523439E-3</v>
      </c>
      <c r="BJ86" s="383">
        <v>9.026101335741249E-3</v>
      </c>
      <c r="BK86" s="383">
        <v>1.565609593890065E-2</v>
      </c>
      <c r="BL86" s="383">
        <v>4.3534538779755796E-3</v>
      </c>
      <c r="BM86" s="383">
        <v>4.920461519114936E-3</v>
      </c>
      <c r="BN86" s="383">
        <v>5.462209638409557E-3</v>
      </c>
      <c r="BO86" s="383">
        <v>3.6754371161453379E-3</v>
      </c>
      <c r="BP86" s="383">
        <v>1.422310539524359E-3</v>
      </c>
      <c r="BQ86" s="383">
        <v>2.3394719986058869E-3</v>
      </c>
      <c r="BR86" s="383">
        <v>2.6799338062332757E-3</v>
      </c>
      <c r="BS86" s="383">
        <v>5.0593829949693633E-3</v>
      </c>
      <c r="BT86" s="383">
        <v>9.1662334984944673E-3</v>
      </c>
      <c r="BU86" s="383">
        <v>2.4285337583871908E-3</v>
      </c>
      <c r="BV86" s="383">
        <v>1.3301053610471078E-3</v>
      </c>
      <c r="BW86" s="383">
        <v>1.0961485480154307E-3</v>
      </c>
      <c r="BX86" s="383">
        <v>2.9421190725970064E-4</v>
      </c>
      <c r="BY86" s="383">
        <v>4.2989596326611507E-3</v>
      </c>
      <c r="BZ86" s="383">
        <v>2.5233129845864545E-2</v>
      </c>
      <c r="CA86" s="383">
        <v>0.13045899842183903</v>
      </c>
      <c r="CB86" s="383">
        <v>0.13845499278888779</v>
      </c>
      <c r="CC86" s="383">
        <v>0.34327437752446882</v>
      </c>
      <c r="CD86" s="383">
        <v>4.8046609262041136E-2</v>
      </c>
      <c r="CE86" s="383">
        <v>1.707197846907188E-2</v>
      </c>
      <c r="CF86" s="383">
        <v>1.0086572227675377</v>
      </c>
      <c r="CG86" s="383">
        <v>3.5670849833764904E-3</v>
      </c>
      <c r="CH86" s="383">
        <v>2.3447014930819349E-3</v>
      </c>
      <c r="CI86" s="383">
        <v>1.9784137233247877E-3</v>
      </c>
      <c r="CJ86" s="383">
        <v>2.8272765001202908E-3</v>
      </c>
      <c r="CK86" s="383">
        <v>1.1662068532915161E-3</v>
      </c>
      <c r="CL86" s="383">
        <v>6.0465813569888869E-3</v>
      </c>
      <c r="CM86" s="383">
        <v>3.2124119309351498E-3</v>
      </c>
      <c r="CN86" s="383">
        <v>3.0392850480001877E-3</v>
      </c>
      <c r="CO86" s="383">
        <v>2.4095159563536205E-3</v>
      </c>
      <c r="CP86" s="383">
        <v>1.7629019718391743E-3</v>
      </c>
      <c r="CQ86" s="383">
        <v>2.9330447414250517E-3</v>
      </c>
      <c r="CR86" s="383">
        <v>1.8716155485078406E-3</v>
      </c>
      <c r="CS86" s="383">
        <v>1.7867941848184025E-3</v>
      </c>
      <c r="CT86" s="383">
        <v>3.4443881953896706E-3</v>
      </c>
      <c r="CU86" s="383">
        <v>4.4719507455326527E-3</v>
      </c>
      <c r="CV86" s="383">
        <v>3.1157544749072239E-3</v>
      </c>
      <c r="CW86" s="383">
        <v>2.5765730217055301E-3</v>
      </c>
      <c r="CX86" s="383">
        <v>1.4912113686717289E-3</v>
      </c>
      <c r="CY86" s="383">
        <v>3.4412530611347782E-2</v>
      </c>
      <c r="CZ86" s="383">
        <v>6.01923026159002E-3</v>
      </c>
      <c r="DA86" s="383">
        <v>3.8481822927140309E-3</v>
      </c>
      <c r="DB86" s="383">
        <v>8.0912177115879062E-3</v>
      </c>
      <c r="DC86" s="383">
        <v>1.8992865736532196E-3</v>
      </c>
      <c r="DD86" s="383">
        <v>6.1083409420038147E-3</v>
      </c>
      <c r="DE86" s="383">
        <v>4.1555037038379147E-3</v>
      </c>
      <c r="DF86" s="384">
        <v>1.8327501596956692E-2</v>
      </c>
      <c r="DG86" s="481">
        <v>2.1904632239472592</v>
      </c>
      <c r="DH86" s="481">
        <v>1.6442763167327792</v>
      </c>
    </row>
    <row r="87" spans="1:112" s="381" customFormat="1">
      <c r="A87" s="298" t="s">
        <v>341</v>
      </c>
      <c r="B87" s="299" t="s">
        <v>577</v>
      </c>
      <c r="C87" s="382">
        <v>3.4905436585153039E-4</v>
      </c>
      <c r="D87" s="383">
        <v>3.3134423898414505E-4</v>
      </c>
      <c r="E87" s="383">
        <v>3.9622860454036838E-4</v>
      </c>
      <c r="F87" s="383">
        <v>2.778335059198356E-4</v>
      </c>
      <c r="G87" s="383">
        <v>2.0658422845739536E-4</v>
      </c>
      <c r="H87" s="383">
        <v>0</v>
      </c>
      <c r="I87" s="383">
        <v>1.1060910364425298E-3</v>
      </c>
      <c r="J87" s="383">
        <v>3.2869062098960097E-4</v>
      </c>
      <c r="K87" s="383">
        <v>3.9911060970685905E-4</v>
      </c>
      <c r="L87" s="383">
        <v>1.6131031819688896E-4</v>
      </c>
      <c r="M87" s="383">
        <v>0</v>
      </c>
      <c r="N87" s="383">
        <v>5.2247537480372918E-4</v>
      </c>
      <c r="O87" s="383">
        <v>5.7215045413067838E-4</v>
      </c>
      <c r="P87" s="383">
        <v>4.0206713419131663E-4</v>
      </c>
      <c r="Q87" s="383">
        <v>6.0585842837977829E-4</v>
      </c>
      <c r="R87" s="383">
        <v>4.3922385462258389E-4</v>
      </c>
      <c r="S87" s="383">
        <v>4.8798986801707345E-4</v>
      </c>
      <c r="T87" s="383">
        <v>5.2295136141081232E-4</v>
      </c>
      <c r="U87" s="383">
        <v>1.7739349158296886E-4</v>
      </c>
      <c r="V87" s="383">
        <v>3.5811820028127826E-4</v>
      </c>
      <c r="W87" s="383">
        <v>2.3104222560257612E-5</v>
      </c>
      <c r="X87" s="383">
        <v>2.6713919563849114E-4</v>
      </c>
      <c r="Y87" s="383">
        <v>1.4185027785252574E-4</v>
      </c>
      <c r="Z87" s="383">
        <v>2.3010664473166185E-4</v>
      </c>
      <c r="AA87" s="383">
        <v>4.6810072754047014E-4</v>
      </c>
      <c r="AB87" s="383">
        <v>4.9661567158872208E-4</v>
      </c>
      <c r="AC87" s="383">
        <v>4.146234641640655E-5</v>
      </c>
      <c r="AD87" s="383">
        <v>4.4484352547099332E-4</v>
      </c>
      <c r="AE87" s="383">
        <v>3.8431089962532059E-4</v>
      </c>
      <c r="AF87" s="383">
        <v>4.166957904049402E-4</v>
      </c>
      <c r="AG87" s="383">
        <v>2.295127562927836E-4</v>
      </c>
      <c r="AH87" s="383">
        <v>6.3219546676578965E-4</v>
      </c>
      <c r="AI87" s="383">
        <v>6.2212156058303952E-4</v>
      </c>
      <c r="AJ87" s="383">
        <v>4.7748688834776742E-4</v>
      </c>
      <c r="AK87" s="383">
        <v>5.2883698973836557E-4</v>
      </c>
      <c r="AL87" s="383">
        <v>2.6155687783534942E-4</v>
      </c>
      <c r="AM87" s="383">
        <v>2.2078978900265094E-4</v>
      </c>
      <c r="AN87" s="383">
        <v>4.3917187543694063E-4</v>
      </c>
      <c r="AO87" s="383">
        <v>2.6638325520681339E-4</v>
      </c>
      <c r="AP87" s="383">
        <v>2.9382332697977151E-4</v>
      </c>
      <c r="AQ87" s="383">
        <v>2.5880993632114825E-4</v>
      </c>
      <c r="AR87" s="383">
        <v>3.8779294950124556E-4</v>
      </c>
      <c r="AS87" s="383">
        <v>3.9773411120548531E-4</v>
      </c>
      <c r="AT87" s="383">
        <v>4.0286989635604834E-4</v>
      </c>
      <c r="AU87" s="383">
        <v>4.9087757577077602E-4</v>
      </c>
      <c r="AV87" s="383">
        <v>4.2485614826968986E-4</v>
      </c>
      <c r="AW87" s="383">
        <v>3.1518341707973546E-4</v>
      </c>
      <c r="AX87" s="383">
        <v>4.423781239826372E-4</v>
      </c>
      <c r="AY87" s="383">
        <v>3.6379941430677302E-4</v>
      </c>
      <c r="AZ87" s="383">
        <v>5.0938389804238446E-4</v>
      </c>
      <c r="BA87" s="383">
        <v>2.1114050359631392E-4</v>
      </c>
      <c r="BB87" s="383">
        <v>3.102642448147307E-4</v>
      </c>
      <c r="BC87" s="383">
        <v>3.3310204081229272E-4</v>
      </c>
      <c r="BD87" s="383">
        <v>2.0000761801211426E-4</v>
      </c>
      <c r="BE87" s="383">
        <v>0</v>
      </c>
      <c r="BF87" s="383">
        <v>2.2506304318787782E-4</v>
      </c>
      <c r="BG87" s="383">
        <v>3.1895875906749109E-4</v>
      </c>
      <c r="BH87" s="383">
        <v>2.1948081799318505E-4</v>
      </c>
      <c r="BI87" s="383">
        <v>3.4005089913796086E-4</v>
      </c>
      <c r="BJ87" s="383">
        <v>5.8566690418509234E-4</v>
      </c>
      <c r="BK87" s="383">
        <v>1.2628925746059191E-3</v>
      </c>
      <c r="BL87" s="383">
        <v>5.5871665720002813E-4</v>
      </c>
      <c r="BM87" s="383">
        <v>1.0758205100905136E-3</v>
      </c>
      <c r="BN87" s="383">
        <v>7.9305862710582421E-4</v>
      </c>
      <c r="BO87" s="383">
        <v>7.7701772432253648E-4</v>
      </c>
      <c r="BP87" s="383">
        <v>1.1053151252672585E-3</v>
      </c>
      <c r="BQ87" s="383">
        <v>3.9966666544233882E-3</v>
      </c>
      <c r="BR87" s="383">
        <v>1.1455342089882318E-3</v>
      </c>
      <c r="BS87" s="383">
        <v>1.6612042534236635E-3</v>
      </c>
      <c r="BT87" s="383">
        <v>1.5550483348151125E-3</v>
      </c>
      <c r="BU87" s="383">
        <v>6.8747767192649887E-3</v>
      </c>
      <c r="BV87" s="383">
        <v>1.0837221001470602E-3</v>
      </c>
      <c r="BW87" s="383">
        <v>1.0521798469334881E-3</v>
      </c>
      <c r="BX87" s="383">
        <v>3.6259840249857299E-4</v>
      </c>
      <c r="BY87" s="383">
        <v>1.7794292079995992E-3</v>
      </c>
      <c r="BZ87" s="383">
        <v>5.0969030114020688E-4</v>
      </c>
      <c r="CA87" s="383">
        <v>9.6003303165179273E-4</v>
      </c>
      <c r="CB87" s="383">
        <v>7.1881517684707665E-3</v>
      </c>
      <c r="CC87" s="383">
        <v>4.1999277239881299E-4</v>
      </c>
      <c r="CD87" s="383">
        <v>2.8285085103941679E-3</v>
      </c>
      <c r="CE87" s="383">
        <v>1.1821977274373281E-3</v>
      </c>
      <c r="CF87" s="383">
        <v>8.1775293560390862E-4</v>
      </c>
      <c r="CG87" s="383">
        <v>1.0154549772132169</v>
      </c>
      <c r="CH87" s="383">
        <v>3.6717005041388626E-3</v>
      </c>
      <c r="CI87" s="383">
        <v>3.4292730206830655E-3</v>
      </c>
      <c r="CJ87" s="383">
        <v>1.1523302498380136E-3</v>
      </c>
      <c r="CK87" s="383">
        <v>2.5251188993192456E-3</v>
      </c>
      <c r="CL87" s="383">
        <v>2.5307995547937038E-3</v>
      </c>
      <c r="CM87" s="383">
        <v>4.0575348283170909E-3</v>
      </c>
      <c r="CN87" s="383">
        <v>1.3296179157311452E-3</v>
      </c>
      <c r="CO87" s="383">
        <v>7.4914734476883302E-3</v>
      </c>
      <c r="CP87" s="383">
        <v>6.1379203184302674E-4</v>
      </c>
      <c r="CQ87" s="383">
        <v>5.5659320205039319E-3</v>
      </c>
      <c r="CR87" s="383">
        <v>4.9038012199667984E-3</v>
      </c>
      <c r="CS87" s="383">
        <v>1.625163773921871E-3</v>
      </c>
      <c r="CT87" s="383">
        <v>5.4990920578717132E-3</v>
      </c>
      <c r="CU87" s="383">
        <v>2.0724405569282462E-3</v>
      </c>
      <c r="CV87" s="383">
        <v>1.5769557575208669E-3</v>
      </c>
      <c r="CW87" s="383">
        <v>1.4521183381937437E-3</v>
      </c>
      <c r="CX87" s="383">
        <v>1.3145656514152557E-3</v>
      </c>
      <c r="CY87" s="383">
        <v>1.9518074861259009E-3</v>
      </c>
      <c r="CZ87" s="383">
        <v>1.0158481355879536E-3</v>
      </c>
      <c r="DA87" s="383">
        <v>1.9190251582404125E-3</v>
      </c>
      <c r="DB87" s="383">
        <v>8.7381669151137791E-4</v>
      </c>
      <c r="DC87" s="383">
        <v>2.0279810767303563E-3</v>
      </c>
      <c r="DD87" s="383">
        <v>2.097084884228299E-3</v>
      </c>
      <c r="DE87" s="383">
        <v>4.299401115320436E-4</v>
      </c>
      <c r="DF87" s="384">
        <v>1.0890858049411522E-3</v>
      </c>
      <c r="DG87" s="481">
        <v>1.1379295884711438</v>
      </c>
      <c r="DH87" s="481">
        <v>0.85418949379157905</v>
      </c>
    </row>
    <row r="88" spans="1:112" s="381" customFormat="1">
      <c r="A88" s="298" t="s">
        <v>342</v>
      </c>
      <c r="B88" s="299" t="s">
        <v>578</v>
      </c>
      <c r="C88" s="382">
        <v>1.7884935290652113E-3</v>
      </c>
      <c r="D88" s="383">
        <v>1.3962407339106573E-3</v>
      </c>
      <c r="E88" s="383">
        <v>2.1946895142235692E-3</v>
      </c>
      <c r="F88" s="383">
        <v>2.5217953778336297E-3</v>
      </c>
      <c r="G88" s="383">
        <v>2.6202230726203612E-3</v>
      </c>
      <c r="H88" s="383">
        <v>0</v>
      </c>
      <c r="I88" s="383">
        <v>4.5775687228852063E-3</v>
      </c>
      <c r="J88" s="383">
        <v>2.7054498623897065E-3</v>
      </c>
      <c r="K88" s="383">
        <v>2.0642160362439928E-3</v>
      </c>
      <c r="L88" s="383">
        <v>1.3881313973856939E-3</v>
      </c>
      <c r="M88" s="383">
        <v>0</v>
      </c>
      <c r="N88" s="383">
        <v>2.7253439281851042E-3</v>
      </c>
      <c r="O88" s="383">
        <v>3.4430537098546592E-3</v>
      </c>
      <c r="P88" s="383">
        <v>2.5786895485286451E-3</v>
      </c>
      <c r="Q88" s="383">
        <v>3.4740051470819903E-3</v>
      </c>
      <c r="R88" s="383">
        <v>2.3500408580965381E-3</v>
      </c>
      <c r="S88" s="383">
        <v>2.8974373809766158E-3</v>
      </c>
      <c r="T88" s="383">
        <v>3.3957024174433022E-3</v>
      </c>
      <c r="U88" s="383">
        <v>1.2829061179329079E-3</v>
      </c>
      <c r="V88" s="383">
        <v>1.8287640528645917E-3</v>
      </c>
      <c r="W88" s="383">
        <v>1.902135003903663E-4</v>
      </c>
      <c r="X88" s="383">
        <v>1.3719578384432771E-3</v>
      </c>
      <c r="Y88" s="383">
        <v>1.2463949028571229E-3</v>
      </c>
      <c r="Z88" s="383">
        <v>2.9711633175693287E-3</v>
      </c>
      <c r="AA88" s="383">
        <v>1.0382801968772273E-2</v>
      </c>
      <c r="AB88" s="383">
        <v>3.2219492227691339E-3</v>
      </c>
      <c r="AC88" s="383">
        <v>4.4630900848074777E-4</v>
      </c>
      <c r="AD88" s="383">
        <v>3.1370698741614001E-3</v>
      </c>
      <c r="AE88" s="383">
        <v>2.3279831925985266E-3</v>
      </c>
      <c r="AF88" s="383">
        <v>2.6731049116276648E-3</v>
      </c>
      <c r="AG88" s="383">
        <v>1.4679481188111909E-3</v>
      </c>
      <c r="AH88" s="383">
        <v>4.5184422285024055E-3</v>
      </c>
      <c r="AI88" s="383">
        <v>3.9811473160873863E-3</v>
      </c>
      <c r="AJ88" s="383">
        <v>2.3679211801427235E-3</v>
      </c>
      <c r="AK88" s="383">
        <v>2.8573075282876839E-3</v>
      </c>
      <c r="AL88" s="383">
        <v>1.1146669966154003E-3</v>
      </c>
      <c r="AM88" s="383">
        <v>9.8229472704651597E-4</v>
      </c>
      <c r="AN88" s="383">
        <v>2.0283158336245294E-3</v>
      </c>
      <c r="AO88" s="383">
        <v>1.6644788013898805E-3</v>
      </c>
      <c r="AP88" s="383">
        <v>1.2298087396429313E-3</v>
      </c>
      <c r="AQ88" s="383">
        <v>2.026160742118675E-3</v>
      </c>
      <c r="AR88" s="383">
        <v>2.1925483038658993E-3</v>
      </c>
      <c r="AS88" s="383">
        <v>2.3311295204407846E-3</v>
      </c>
      <c r="AT88" s="383">
        <v>2.6105097164700751E-3</v>
      </c>
      <c r="AU88" s="383">
        <v>3.1352883465428152E-3</v>
      </c>
      <c r="AV88" s="383">
        <v>2.7150217720127647E-3</v>
      </c>
      <c r="AW88" s="383">
        <v>2.4905550713101581E-3</v>
      </c>
      <c r="AX88" s="383">
        <v>2.7809631179402878E-3</v>
      </c>
      <c r="AY88" s="383">
        <v>2.3977390190895787E-3</v>
      </c>
      <c r="AZ88" s="383">
        <v>2.9451710684329623E-3</v>
      </c>
      <c r="BA88" s="383">
        <v>1.5756923753510121E-3</v>
      </c>
      <c r="BB88" s="383">
        <v>1.7973297741141923E-3</v>
      </c>
      <c r="BC88" s="383">
        <v>2.1840480504718429E-3</v>
      </c>
      <c r="BD88" s="383">
        <v>1.2248104526722892E-3</v>
      </c>
      <c r="BE88" s="383">
        <v>0</v>
      </c>
      <c r="BF88" s="383">
        <v>1.6173158912703512E-3</v>
      </c>
      <c r="BG88" s="383">
        <v>2.0914264206082717E-3</v>
      </c>
      <c r="BH88" s="383">
        <v>1.1124119759314242E-3</v>
      </c>
      <c r="BI88" s="383">
        <v>1.7808623639431176E-3</v>
      </c>
      <c r="BJ88" s="383">
        <v>3.5583696788373184E-3</v>
      </c>
      <c r="BK88" s="383">
        <v>2.7671755138646168E-3</v>
      </c>
      <c r="BL88" s="383">
        <v>7.4529522124369627E-3</v>
      </c>
      <c r="BM88" s="383">
        <v>7.3916467574623064E-3</v>
      </c>
      <c r="BN88" s="383">
        <v>6.8624593837012596E-3</v>
      </c>
      <c r="BO88" s="383">
        <v>7.427616186563458E-3</v>
      </c>
      <c r="BP88" s="383">
        <v>1.5947307059152448E-3</v>
      </c>
      <c r="BQ88" s="383">
        <v>2.5639043786795982E-3</v>
      </c>
      <c r="BR88" s="383">
        <v>3.4407063531711412E-3</v>
      </c>
      <c r="BS88" s="383">
        <v>7.1395340335040063E-3</v>
      </c>
      <c r="BT88" s="383">
        <v>1.3858515419497326E-2</v>
      </c>
      <c r="BU88" s="383">
        <v>1.5016207911484818E-2</v>
      </c>
      <c r="BV88" s="383">
        <v>6.7734295952917361E-3</v>
      </c>
      <c r="BW88" s="383">
        <v>5.7037898740457159E-3</v>
      </c>
      <c r="BX88" s="383">
        <v>9.017298615174394E-4</v>
      </c>
      <c r="BY88" s="383">
        <v>7.3922690951744151E-3</v>
      </c>
      <c r="BZ88" s="383">
        <v>3.7301526898415446E-3</v>
      </c>
      <c r="CA88" s="383">
        <v>3.5824936191632224E-3</v>
      </c>
      <c r="CB88" s="383">
        <v>2.8721661429001104E-2</v>
      </c>
      <c r="CC88" s="383">
        <v>2.0687491385912751E-3</v>
      </c>
      <c r="CD88" s="383">
        <v>7.4577041732169268E-3</v>
      </c>
      <c r="CE88" s="383">
        <v>3.5101778951127055E-3</v>
      </c>
      <c r="CF88" s="383">
        <v>3.2476876240243439E-3</v>
      </c>
      <c r="CG88" s="383">
        <v>4.0332999159259728E-3</v>
      </c>
      <c r="CH88" s="383">
        <v>1.289638632447744</v>
      </c>
      <c r="CI88" s="383">
        <v>6.4235781199562095E-2</v>
      </c>
      <c r="CJ88" s="383">
        <v>1.8238811486939569E-2</v>
      </c>
      <c r="CK88" s="383">
        <v>4.5111412234775272E-2</v>
      </c>
      <c r="CL88" s="383">
        <v>9.7256149603239077E-3</v>
      </c>
      <c r="CM88" s="383">
        <v>9.302489207058286E-3</v>
      </c>
      <c r="CN88" s="383">
        <v>1.8760203874089972E-3</v>
      </c>
      <c r="CO88" s="383">
        <v>2.249609408066771E-2</v>
      </c>
      <c r="CP88" s="383">
        <v>4.0293597891341666E-3</v>
      </c>
      <c r="CQ88" s="383">
        <v>9.7997745683679714E-3</v>
      </c>
      <c r="CR88" s="383">
        <v>1.3516154246309135E-2</v>
      </c>
      <c r="CS88" s="383">
        <v>3.9552408715259248E-3</v>
      </c>
      <c r="CT88" s="383">
        <v>1.5961610564638823E-2</v>
      </c>
      <c r="CU88" s="383">
        <v>6.4284156731464655E-3</v>
      </c>
      <c r="CV88" s="383">
        <v>2.6137309316246204E-2</v>
      </c>
      <c r="CW88" s="383">
        <v>5.0769602430911047E-3</v>
      </c>
      <c r="CX88" s="383">
        <v>4.7753661018034976E-3</v>
      </c>
      <c r="CY88" s="383">
        <v>1.0228774431574262E-2</v>
      </c>
      <c r="CZ88" s="383">
        <v>9.3873392118032379E-3</v>
      </c>
      <c r="DA88" s="383">
        <v>1.0909055323980269E-2</v>
      </c>
      <c r="DB88" s="383">
        <v>3.6681942626469997E-3</v>
      </c>
      <c r="DC88" s="383">
        <v>8.5756710438793758E-3</v>
      </c>
      <c r="DD88" s="383">
        <v>5.6937762120581673E-3</v>
      </c>
      <c r="DE88" s="383">
        <v>3.3186268265723647E-3</v>
      </c>
      <c r="DF88" s="384">
        <v>1.9760022843940229E-2</v>
      </c>
      <c r="DG88" s="481">
        <v>1.9124664855791527</v>
      </c>
      <c r="DH88" s="481">
        <v>1.4355974181188473</v>
      </c>
    </row>
    <row r="89" spans="1:112" s="381" customFormat="1">
      <c r="A89" s="300" t="s">
        <v>343</v>
      </c>
      <c r="B89" s="301" t="s">
        <v>579</v>
      </c>
      <c r="C89" s="385">
        <v>1.7673134735730236E-4</v>
      </c>
      <c r="D89" s="386">
        <v>7.3610199276559211E-5</v>
      </c>
      <c r="E89" s="386">
        <v>9.261116681997805E-5</v>
      </c>
      <c r="F89" s="386">
        <v>9.4962735421743038E-5</v>
      </c>
      <c r="G89" s="386">
        <v>1.3919665732159062E-4</v>
      </c>
      <c r="H89" s="386">
        <v>0</v>
      </c>
      <c r="I89" s="386">
        <v>2.6058872474880423E-4</v>
      </c>
      <c r="J89" s="386">
        <v>3.129550072344683E-4</v>
      </c>
      <c r="K89" s="386">
        <v>1.980224207791799E-3</v>
      </c>
      <c r="L89" s="386">
        <v>8.0251093110610491E-5</v>
      </c>
      <c r="M89" s="386">
        <v>0</v>
      </c>
      <c r="N89" s="386">
        <v>1.5431140706313471E-4</v>
      </c>
      <c r="O89" s="386">
        <v>3.5135886439573047E-4</v>
      </c>
      <c r="P89" s="386">
        <v>1.7856968343772856E-4</v>
      </c>
      <c r="Q89" s="386">
        <v>3.4747410471941273E-4</v>
      </c>
      <c r="R89" s="386">
        <v>2.304000127710675E-4</v>
      </c>
      <c r="S89" s="386">
        <v>2.2155872210602329E-4</v>
      </c>
      <c r="T89" s="386">
        <v>1.6907267486274247E-4</v>
      </c>
      <c r="U89" s="386">
        <v>2.9300364348896666E-4</v>
      </c>
      <c r="V89" s="386">
        <v>2.1697210244280341E-4</v>
      </c>
      <c r="W89" s="386">
        <v>1.2147664585316625E-5</v>
      </c>
      <c r="X89" s="386">
        <v>1.0498752636653336E-4</v>
      </c>
      <c r="Y89" s="386">
        <v>8.8407408688591374E-5</v>
      </c>
      <c r="Z89" s="386">
        <v>2.2625284808876539E-4</v>
      </c>
      <c r="AA89" s="386">
        <v>2.0572665291722614E-3</v>
      </c>
      <c r="AB89" s="386">
        <v>1.3996381274996215E-3</v>
      </c>
      <c r="AC89" s="386">
        <v>1.0785355908525576E-4</v>
      </c>
      <c r="AD89" s="386">
        <v>1.4790766809889206E-4</v>
      </c>
      <c r="AE89" s="386">
        <v>2.7164036995735915E-4</v>
      </c>
      <c r="AF89" s="386">
        <v>2.6097715512798442E-4</v>
      </c>
      <c r="AG89" s="386">
        <v>2.5924099864661217E-4</v>
      </c>
      <c r="AH89" s="386">
        <v>2.3866872996766884E-4</v>
      </c>
      <c r="AI89" s="386">
        <v>1.9504317497645034E-4</v>
      </c>
      <c r="AJ89" s="386">
        <v>3.5193525509883864E-4</v>
      </c>
      <c r="AK89" s="386">
        <v>2.2830852634369108E-4</v>
      </c>
      <c r="AL89" s="386">
        <v>1.4526121332670641E-4</v>
      </c>
      <c r="AM89" s="386">
        <v>1.0885660817780401E-4</v>
      </c>
      <c r="AN89" s="386">
        <v>1.6417581290811405E-4</v>
      </c>
      <c r="AO89" s="386">
        <v>9.4961903557224281E-5</v>
      </c>
      <c r="AP89" s="386">
        <v>9.2951156356507452E-5</v>
      </c>
      <c r="AQ89" s="386">
        <v>1.0772676640176596E-4</v>
      </c>
      <c r="AR89" s="386">
        <v>1.643276604117783E-4</v>
      </c>
      <c r="AS89" s="386">
        <v>1.445822437444557E-4</v>
      </c>
      <c r="AT89" s="386">
        <v>2.601911423282121E-4</v>
      </c>
      <c r="AU89" s="386">
        <v>2.2368805403830084E-4</v>
      </c>
      <c r="AV89" s="386">
        <v>2.598184043796374E-4</v>
      </c>
      <c r="AW89" s="386">
        <v>2.1809524457973206E-4</v>
      </c>
      <c r="AX89" s="386">
        <v>1.3106021413218747E-4</v>
      </c>
      <c r="AY89" s="386">
        <v>2.3051919549968607E-4</v>
      </c>
      <c r="AZ89" s="386">
        <v>3.9067878221300085E-4</v>
      </c>
      <c r="BA89" s="386">
        <v>1.5542134662277106E-4</v>
      </c>
      <c r="BB89" s="386">
        <v>2.1691945808452199E-4</v>
      </c>
      <c r="BC89" s="386">
        <v>2.9597746063418575E-4</v>
      </c>
      <c r="BD89" s="386">
        <v>2.4319862063102202E-4</v>
      </c>
      <c r="BE89" s="386">
        <v>0</v>
      </c>
      <c r="BF89" s="386">
        <v>3.5890335815845866E-4</v>
      </c>
      <c r="BG89" s="386">
        <v>2.5412323485994804E-4</v>
      </c>
      <c r="BH89" s="386">
        <v>1.9023415362042867E-4</v>
      </c>
      <c r="BI89" s="386">
        <v>1.6846882901666455E-4</v>
      </c>
      <c r="BJ89" s="386">
        <v>4.0458205880683349E-4</v>
      </c>
      <c r="BK89" s="386">
        <v>2.0242041678483511E-4</v>
      </c>
      <c r="BL89" s="386">
        <v>2.6586359774968739E-4</v>
      </c>
      <c r="BM89" s="386">
        <v>1.8297701981342317E-4</v>
      </c>
      <c r="BN89" s="386">
        <v>2.1791180170064646E-4</v>
      </c>
      <c r="BO89" s="386">
        <v>2.574065390985707E-4</v>
      </c>
      <c r="BP89" s="386">
        <v>2.1486677491143168E-4</v>
      </c>
      <c r="BQ89" s="386">
        <v>5.6727519320803595E-4</v>
      </c>
      <c r="BR89" s="386">
        <v>4.87647391447707E-4</v>
      </c>
      <c r="BS89" s="386">
        <v>3.3538743670483455E-4</v>
      </c>
      <c r="BT89" s="386">
        <v>6.1804826992839837E-4</v>
      </c>
      <c r="BU89" s="386">
        <v>1.4090502689109708E-3</v>
      </c>
      <c r="BV89" s="386">
        <v>9.3130463696282405E-4</v>
      </c>
      <c r="BW89" s="386">
        <v>8.4396035159930191E-4</v>
      </c>
      <c r="BX89" s="386">
        <v>8.4978721154628281E-5</v>
      </c>
      <c r="BY89" s="386">
        <v>6.1413354962696113E-4</v>
      </c>
      <c r="BZ89" s="386">
        <v>2.0524491419554223E-4</v>
      </c>
      <c r="CA89" s="386">
        <v>3.7867832182171296E-4</v>
      </c>
      <c r="CB89" s="386">
        <v>4.8233940185544175E-4</v>
      </c>
      <c r="CC89" s="386">
        <v>1.0116051990245183E-3</v>
      </c>
      <c r="CD89" s="386">
        <v>2.7722742021153626E-4</v>
      </c>
      <c r="CE89" s="386">
        <v>2.0244413933737668E-4</v>
      </c>
      <c r="CF89" s="386">
        <v>4.9791453907887086E-4</v>
      </c>
      <c r="CG89" s="386">
        <v>1.1870000925184971E-4</v>
      </c>
      <c r="CH89" s="386">
        <v>1.0785212915954379E-3</v>
      </c>
      <c r="CI89" s="386">
        <v>1.0177229246298936</v>
      </c>
      <c r="CJ89" s="386">
        <v>6.001863656920829E-4</v>
      </c>
      <c r="CK89" s="386">
        <v>1.3353308755860462E-3</v>
      </c>
      <c r="CL89" s="386">
        <v>1.3770515515113362E-3</v>
      </c>
      <c r="CM89" s="386">
        <v>1.6039425355905744E-4</v>
      </c>
      <c r="CN89" s="386">
        <v>3.539867812473893E-4</v>
      </c>
      <c r="CO89" s="386">
        <v>2.5134190205703907E-4</v>
      </c>
      <c r="CP89" s="386">
        <v>2.9922123247791503E-4</v>
      </c>
      <c r="CQ89" s="386">
        <v>3.6933377413259652E-4</v>
      </c>
      <c r="CR89" s="386">
        <v>2.8482704972634417E-4</v>
      </c>
      <c r="CS89" s="386">
        <v>2.9674643055925358E-4</v>
      </c>
      <c r="CT89" s="386">
        <v>6.4924097621891705E-4</v>
      </c>
      <c r="CU89" s="386">
        <v>1.462557254681343E-3</v>
      </c>
      <c r="CV89" s="386">
        <v>0.24855514591089753</v>
      </c>
      <c r="CW89" s="386">
        <v>2.5964928695088686E-4</v>
      </c>
      <c r="CX89" s="386">
        <v>5.932456201112686E-4</v>
      </c>
      <c r="CY89" s="386">
        <v>3.7812320444141727E-3</v>
      </c>
      <c r="CZ89" s="386">
        <v>3.0872934897082666E-3</v>
      </c>
      <c r="DA89" s="386">
        <v>4.1667572791169042E-3</v>
      </c>
      <c r="DB89" s="386">
        <v>1.4377686641698978E-3</v>
      </c>
      <c r="DC89" s="386">
        <v>3.8405311979262019E-4</v>
      </c>
      <c r="DD89" s="386">
        <v>4.7533481936204647E-4</v>
      </c>
      <c r="DE89" s="386">
        <v>1.8466873695668142E-4</v>
      </c>
      <c r="DF89" s="387">
        <v>5.8388725889617259E-3</v>
      </c>
      <c r="DG89" s="482">
        <v>1.3217619226623241</v>
      </c>
      <c r="DH89" s="482">
        <v>0.99218366326937768</v>
      </c>
    </row>
    <row r="90" spans="1:112" s="381" customFormat="1">
      <c r="A90" s="304" t="s">
        <v>344</v>
      </c>
      <c r="B90" s="305" t="s">
        <v>580</v>
      </c>
      <c r="C90" s="388">
        <v>1.5197834432544189E-3</v>
      </c>
      <c r="D90" s="389">
        <v>1.1330291075040326E-3</v>
      </c>
      <c r="E90" s="389">
        <v>2.6288764176790815E-3</v>
      </c>
      <c r="F90" s="389">
        <v>3.1764520095170864E-4</v>
      </c>
      <c r="G90" s="389">
        <v>7.9721302159615939E-4</v>
      </c>
      <c r="H90" s="389">
        <v>0</v>
      </c>
      <c r="I90" s="389">
        <v>2.0037846572939074E-3</v>
      </c>
      <c r="J90" s="389">
        <v>1.1955753673059768E-3</v>
      </c>
      <c r="K90" s="389">
        <v>1.3809069125258237E-3</v>
      </c>
      <c r="L90" s="389">
        <v>5.9782667316997287E-4</v>
      </c>
      <c r="M90" s="389">
        <v>0</v>
      </c>
      <c r="N90" s="389">
        <v>1.1196210912157757E-3</v>
      </c>
      <c r="O90" s="389">
        <v>1.2318176213344495E-3</v>
      </c>
      <c r="P90" s="389">
        <v>1.0577651021204035E-3</v>
      </c>
      <c r="Q90" s="389">
        <v>1.023334940193706E-3</v>
      </c>
      <c r="R90" s="389">
        <v>2.0219582065272084E-3</v>
      </c>
      <c r="S90" s="389">
        <v>1.2407283392772575E-3</v>
      </c>
      <c r="T90" s="389">
        <v>1.1127489670491645E-3</v>
      </c>
      <c r="U90" s="389">
        <v>4.3558571636574417E-4</v>
      </c>
      <c r="V90" s="389">
        <v>1.2338213160236662E-3</v>
      </c>
      <c r="W90" s="389">
        <v>6.3789611119965785E-5</v>
      </c>
      <c r="X90" s="389">
        <v>2.4015251698818805E-3</v>
      </c>
      <c r="Y90" s="389">
        <v>1.6236826372507242E-3</v>
      </c>
      <c r="Z90" s="389">
        <v>7.5633899048536762E-4</v>
      </c>
      <c r="AA90" s="389">
        <v>2.8349686148161353E-3</v>
      </c>
      <c r="AB90" s="389">
        <v>1.826332040703358E-3</v>
      </c>
      <c r="AC90" s="389">
        <v>9.2703073753559558E-5</v>
      </c>
      <c r="AD90" s="389">
        <v>6.3673802151441392E-4</v>
      </c>
      <c r="AE90" s="389">
        <v>1.0628187029154512E-3</v>
      </c>
      <c r="AF90" s="389">
        <v>1.0189816118966247E-3</v>
      </c>
      <c r="AG90" s="389">
        <v>6.0186680351253803E-4</v>
      </c>
      <c r="AH90" s="389">
        <v>1.5120990344324595E-3</v>
      </c>
      <c r="AI90" s="389">
        <v>1.6502666035668691E-3</v>
      </c>
      <c r="AJ90" s="389">
        <v>2.4260339185415199E-3</v>
      </c>
      <c r="AK90" s="389">
        <v>1.9164866325954474E-3</v>
      </c>
      <c r="AL90" s="389">
        <v>1.6311740303187067E-3</v>
      </c>
      <c r="AM90" s="389">
        <v>1.0544440081254949E-3</v>
      </c>
      <c r="AN90" s="389">
        <v>1.9650043849486201E-3</v>
      </c>
      <c r="AO90" s="389">
        <v>1.3411156563422838E-3</v>
      </c>
      <c r="AP90" s="389">
        <v>8.9989650749389702E-4</v>
      </c>
      <c r="AQ90" s="389">
        <v>8.843801826539339E-4</v>
      </c>
      <c r="AR90" s="389">
        <v>3.0679480923317686E-3</v>
      </c>
      <c r="AS90" s="389">
        <v>1.1633357235040513E-3</v>
      </c>
      <c r="AT90" s="389">
        <v>1.661233607334655E-3</v>
      </c>
      <c r="AU90" s="389">
        <v>1.9636166336506628E-3</v>
      </c>
      <c r="AV90" s="389">
        <v>1.5985539781072831E-3</v>
      </c>
      <c r="AW90" s="389">
        <v>2.1989620957605662E-3</v>
      </c>
      <c r="AX90" s="389">
        <v>1.7929114820678972E-3</v>
      </c>
      <c r="AY90" s="389">
        <v>2.9401754119107266E-3</v>
      </c>
      <c r="AZ90" s="389">
        <v>9.1278848769847458E-4</v>
      </c>
      <c r="BA90" s="389">
        <v>2.1509153588621004E-3</v>
      </c>
      <c r="BB90" s="389">
        <v>1.6240653168372277E-3</v>
      </c>
      <c r="BC90" s="389">
        <v>2.3373081526698795E-3</v>
      </c>
      <c r="BD90" s="389">
        <v>1.0401904994864047E-2</v>
      </c>
      <c r="BE90" s="389">
        <v>0</v>
      </c>
      <c r="BF90" s="389">
        <v>7.3463290840017586E-4</v>
      </c>
      <c r="BG90" s="389">
        <v>1.027810994270526E-3</v>
      </c>
      <c r="BH90" s="389">
        <v>8.7109493089421598E-4</v>
      </c>
      <c r="BI90" s="389">
        <v>1.0050296884543787E-3</v>
      </c>
      <c r="BJ90" s="389">
        <v>1.7514911055763267E-3</v>
      </c>
      <c r="BK90" s="389">
        <v>1.0404065171059646E-3</v>
      </c>
      <c r="BL90" s="389">
        <v>1.2994313000345263E-3</v>
      </c>
      <c r="BM90" s="389">
        <v>1.2234584966358882E-3</v>
      </c>
      <c r="BN90" s="389">
        <v>1.3986987508317963E-3</v>
      </c>
      <c r="BO90" s="389">
        <v>1.5097667681646047E-3</v>
      </c>
      <c r="BP90" s="389">
        <v>4.243982450975999E-3</v>
      </c>
      <c r="BQ90" s="389">
        <v>3.9892022606091079E-3</v>
      </c>
      <c r="BR90" s="389">
        <v>1.0461737194324092E-2</v>
      </c>
      <c r="BS90" s="389">
        <v>1.5169920224152326E-3</v>
      </c>
      <c r="BT90" s="389">
        <v>4.4507143018141515E-3</v>
      </c>
      <c r="BU90" s="389">
        <v>1.031140380581692E-2</v>
      </c>
      <c r="BV90" s="389">
        <v>2.2373963484089822E-3</v>
      </c>
      <c r="BW90" s="389">
        <v>1.9210369749489294E-3</v>
      </c>
      <c r="BX90" s="389">
        <v>5.5249677314805944E-4</v>
      </c>
      <c r="BY90" s="389">
        <v>1.203745505052714E-3</v>
      </c>
      <c r="BZ90" s="389">
        <v>1.1892201868010544E-3</v>
      </c>
      <c r="CA90" s="389">
        <v>2.0868674890013369E-3</v>
      </c>
      <c r="CB90" s="389">
        <v>1.5873837363738375E-3</v>
      </c>
      <c r="CC90" s="389">
        <v>1.8384669750016076E-3</v>
      </c>
      <c r="CD90" s="389">
        <v>1.6577075018636026E-3</v>
      </c>
      <c r="CE90" s="389">
        <v>3.3659525988126403E-3</v>
      </c>
      <c r="CF90" s="389">
        <v>4.5826025222886115E-3</v>
      </c>
      <c r="CG90" s="389">
        <v>7.6971713436542596E-4</v>
      </c>
      <c r="CH90" s="389">
        <v>6.8421944376042829E-3</v>
      </c>
      <c r="CI90" s="389">
        <v>2.2786179583796518E-3</v>
      </c>
      <c r="CJ90" s="389">
        <v>1.0076105004646514</v>
      </c>
      <c r="CK90" s="389">
        <v>1.4736043156678258E-2</v>
      </c>
      <c r="CL90" s="389">
        <v>4.5120331320319725E-3</v>
      </c>
      <c r="CM90" s="389">
        <v>4.188707016152181E-3</v>
      </c>
      <c r="CN90" s="389">
        <v>1.6093346785072988E-3</v>
      </c>
      <c r="CO90" s="389">
        <v>9.5369598296709945E-3</v>
      </c>
      <c r="CP90" s="389">
        <v>2.145660198938892E-3</v>
      </c>
      <c r="CQ90" s="389">
        <v>3.4475079744101778E-3</v>
      </c>
      <c r="CR90" s="389">
        <v>3.1282025759264576E-3</v>
      </c>
      <c r="CS90" s="389">
        <v>7.0944361763782568E-4</v>
      </c>
      <c r="CT90" s="389">
        <v>8.614460945823528E-3</v>
      </c>
      <c r="CU90" s="389">
        <v>4.5771084465807826E-3</v>
      </c>
      <c r="CV90" s="389">
        <v>3.3902918381843242E-3</v>
      </c>
      <c r="CW90" s="389">
        <v>1.0968217069773905E-3</v>
      </c>
      <c r="CX90" s="389">
        <v>4.1046576588831289E-3</v>
      </c>
      <c r="CY90" s="389">
        <v>5.1098234753947577E-3</v>
      </c>
      <c r="CZ90" s="389">
        <v>1.2019016329915925E-3</v>
      </c>
      <c r="DA90" s="389">
        <v>8.381252675563421E-4</v>
      </c>
      <c r="DB90" s="389">
        <v>4.593041104436024E-3</v>
      </c>
      <c r="DC90" s="389">
        <v>7.8365690868470331E-4</v>
      </c>
      <c r="DD90" s="389">
        <v>1.8307986795341618E-3</v>
      </c>
      <c r="DE90" s="389">
        <v>1.2470422690600373E-3</v>
      </c>
      <c r="DF90" s="390">
        <v>2.077136733739503E-3</v>
      </c>
      <c r="DG90" s="483">
        <v>1.2541049066246839</v>
      </c>
      <c r="DH90" s="483">
        <v>0.94139676672836536</v>
      </c>
    </row>
    <row r="91" spans="1:112" s="381" customFormat="1">
      <c r="A91" s="298" t="s">
        <v>345</v>
      </c>
      <c r="B91" s="299" t="s">
        <v>581</v>
      </c>
      <c r="C91" s="382">
        <v>4.9816515483433813E-4</v>
      </c>
      <c r="D91" s="383">
        <v>3.4939585607858997E-4</v>
      </c>
      <c r="E91" s="383">
        <v>4.0865293773486531E-4</v>
      </c>
      <c r="F91" s="383">
        <v>2.0164730042870305E-4</v>
      </c>
      <c r="G91" s="383">
        <v>4.0589778004035225E-4</v>
      </c>
      <c r="H91" s="383">
        <v>0</v>
      </c>
      <c r="I91" s="383">
        <v>5.9532869062477265E-4</v>
      </c>
      <c r="J91" s="383">
        <v>8.9159958079744689E-4</v>
      </c>
      <c r="K91" s="383">
        <v>1.1538407709817961E-3</v>
      </c>
      <c r="L91" s="383">
        <v>3.395756263790439E-4</v>
      </c>
      <c r="M91" s="383">
        <v>0</v>
      </c>
      <c r="N91" s="383">
        <v>4.8850418369211161E-4</v>
      </c>
      <c r="O91" s="383">
        <v>7.0741292088222359E-4</v>
      </c>
      <c r="P91" s="383">
        <v>5.4443532691442404E-4</v>
      </c>
      <c r="Q91" s="383">
        <v>7.0278182804899708E-4</v>
      </c>
      <c r="R91" s="383">
        <v>9.7910222917143566E-4</v>
      </c>
      <c r="S91" s="383">
        <v>7.0471258034108565E-4</v>
      </c>
      <c r="T91" s="383">
        <v>5.844658977982968E-4</v>
      </c>
      <c r="U91" s="383">
        <v>5.1374988047280564E-4</v>
      </c>
      <c r="V91" s="383">
        <v>4.6571915455500461E-4</v>
      </c>
      <c r="W91" s="383">
        <v>6.2910286433000154E-5</v>
      </c>
      <c r="X91" s="383">
        <v>5.3084522358457951E-4</v>
      </c>
      <c r="Y91" s="383">
        <v>5.4976573329577861E-4</v>
      </c>
      <c r="Z91" s="383">
        <v>3.7735359562675086E-4</v>
      </c>
      <c r="AA91" s="383">
        <v>2.0556034027636996E-3</v>
      </c>
      <c r="AB91" s="383">
        <v>9.8805940314970666E-4</v>
      </c>
      <c r="AC91" s="383">
        <v>1.84602865712444E-4</v>
      </c>
      <c r="AD91" s="383">
        <v>3.5225280995472704E-4</v>
      </c>
      <c r="AE91" s="383">
        <v>6.3016422308462467E-4</v>
      </c>
      <c r="AF91" s="383">
        <v>5.5914220323215603E-4</v>
      </c>
      <c r="AG91" s="383">
        <v>6.0879636398922482E-4</v>
      </c>
      <c r="AH91" s="383">
        <v>7.8207134407665753E-4</v>
      </c>
      <c r="AI91" s="383">
        <v>7.1255074450775606E-4</v>
      </c>
      <c r="AJ91" s="383">
        <v>1.2690434410546254E-3</v>
      </c>
      <c r="AK91" s="383">
        <v>7.1060436143611735E-4</v>
      </c>
      <c r="AL91" s="383">
        <v>3.1653356289207982E-4</v>
      </c>
      <c r="AM91" s="383">
        <v>2.6002977175571261E-4</v>
      </c>
      <c r="AN91" s="383">
        <v>4.660509816081746E-4</v>
      </c>
      <c r="AO91" s="383">
        <v>3.4791185123530887E-4</v>
      </c>
      <c r="AP91" s="383">
        <v>2.0231879070869925E-4</v>
      </c>
      <c r="AQ91" s="383">
        <v>3.137034878749275E-4</v>
      </c>
      <c r="AR91" s="383">
        <v>4.3362987473239355E-4</v>
      </c>
      <c r="AS91" s="383">
        <v>4.1397530299611525E-4</v>
      </c>
      <c r="AT91" s="383">
        <v>1.010667135889459E-3</v>
      </c>
      <c r="AU91" s="383">
        <v>6.0023755880927651E-4</v>
      </c>
      <c r="AV91" s="383">
        <v>5.4499478971248847E-4</v>
      </c>
      <c r="AW91" s="383">
        <v>6.0369280031643982E-4</v>
      </c>
      <c r="AX91" s="383">
        <v>6.2387620969235754E-4</v>
      </c>
      <c r="AY91" s="383">
        <v>5.6437143890761699E-4</v>
      </c>
      <c r="AZ91" s="383">
        <v>7.5489705150384213E-4</v>
      </c>
      <c r="BA91" s="383">
        <v>3.9508561523779673E-4</v>
      </c>
      <c r="BB91" s="383">
        <v>4.9894406974089988E-4</v>
      </c>
      <c r="BC91" s="383">
        <v>6.8909934939032254E-4</v>
      </c>
      <c r="BD91" s="383">
        <v>4.8354447733638481E-4</v>
      </c>
      <c r="BE91" s="383">
        <v>0</v>
      </c>
      <c r="BF91" s="383">
        <v>5.3625441485720621E-4</v>
      </c>
      <c r="BG91" s="383">
        <v>5.1215285488425495E-4</v>
      </c>
      <c r="BH91" s="383">
        <v>4.0073539039873698E-4</v>
      </c>
      <c r="BI91" s="383">
        <v>3.4728746559359487E-4</v>
      </c>
      <c r="BJ91" s="383">
        <v>9.1550559065455071E-4</v>
      </c>
      <c r="BK91" s="383">
        <v>5.663126617874055E-4</v>
      </c>
      <c r="BL91" s="383">
        <v>7.5002446074514924E-4</v>
      </c>
      <c r="BM91" s="383">
        <v>6.3760202880492071E-4</v>
      </c>
      <c r="BN91" s="383">
        <v>7.8510171754406634E-4</v>
      </c>
      <c r="BO91" s="383">
        <v>6.3840616967080757E-4</v>
      </c>
      <c r="BP91" s="383">
        <v>4.1563822567138866E-4</v>
      </c>
      <c r="BQ91" s="383">
        <v>4.7130811743438658E-4</v>
      </c>
      <c r="BR91" s="383">
        <v>9.3027341885613263E-4</v>
      </c>
      <c r="BS91" s="383">
        <v>5.831035315769196E-4</v>
      </c>
      <c r="BT91" s="383">
        <v>5.4802061336715344E-3</v>
      </c>
      <c r="BU91" s="383">
        <v>2.1119530376533524E-3</v>
      </c>
      <c r="BV91" s="383">
        <v>7.3171529128272447E-4</v>
      </c>
      <c r="BW91" s="383">
        <v>8.8669100683859284E-4</v>
      </c>
      <c r="BX91" s="383">
        <v>1.2573350614447412E-4</v>
      </c>
      <c r="BY91" s="383">
        <v>9.5097251259719257E-4</v>
      </c>
      <c r="BZ91" s="383">
        <v>6.1524604715381445E-4</v>
      </c>
      <c r="CA91" s="383">
        <v>1.0712439541134043E-3</v>
      </c>
      <c r="CB91" s="383">
        <v>7.4370014732778552E-4</v>
      </c>
      <c r="CC91" s="383">
        <v>8.8831932465805461E-4</v>
      </c>
      <c r="CD91" s="383">
        <v>1.2954951659356014E-3</v>
      </c>
      <c r="CE91" s="383">
        <v>8.6100049401680793E-4</v>
      </c>
      <c r="CF91" s="383">
        <v>9.0401880001526544E-4</v>
      </c>
      <c r="CG91" s="383">
        <v>7.2438275420154603E-4</v>
      </c>
      <c r="CH91" s="383">
        <v>8.8836584751035841E-3</v>
      </c>
      <c r="CI91" s="383">
        <v>6.2676539498757438E-3</v>
      </c>
      <c r="CJ91" s="383">
        <v>7.6016723796183926E-3</v>
      </c>
      <c r="CK91" s="383">
        <v>1.036385048383639</v>
      </c>
      <c r="CL91" s="383">
        <v>4.2649920920274772E-3</v>
      </c>
      <c r="CM91" s="383">
        <v>1.5123313709426856E-3</v>
      </c>
      <c r="CN91" s="383">
        <v>4.7092369842201981E-4</v>
      </c>
      <c r="CO91" s="383">
        <v>1.4424152641158139E-3</v>
      </c>
      <c r="CP91" s="383">
        <v>5.5665285130721465E-4</v>
      </c>
      <c r="CQ91" s="383">
        <v>1.0613732106622188E-3</v>
      </c>
      <c r="CR91" s="383">
        <v>9.571471886640451E-4</v>
      </c>
      <c r="CS91" s="383">
        <v>4.1250925525370921E-4</v>
      </c>
      <c r="CT91" s="383">
        <v>9.4520028219188086E-4</v>
      </c>
      <c r="CU91" s="383">
        <v>2.9954335437080105E-3</v>
      </c>
      <c r="CV91" s="383">
        <v>8.4808562182726227E-2</v>
      </c>
      <c r="CW91" s="383">
        <v>1.2416589427421171E-3</v>
      </c>
      <c r="CX91" s="383">
        <v>4.1976562318525078E-3</v>
      </c>
      <c r="CY91" s="383">
        <v>3.234695880327701E-3</v>
      </c>
      <c r="CZ91" s="383">
        <v>3.9395611249208491E-3</v>
      </c>
      <c r="DA91" s="383">
        <v>2.3356428759475746E-3</v>
      </c>
      <c r="DB91" s="383">
        <v>9.1216290846364426E-4</v>
      </c>
      <c r="DC91" s="383">
        <v>1.8040705517579753E-3</v>
      </c>
      <c r="DD91" s="383">
        <v>7.4110324437780012E-4</v>
      </c>
      <c r="DE91" s="383">
        <v>1.1700408646116683E-3</v>
      </c>
      <c r="DF91" s="384">
        <v>8.7174969044081212E-3</v>
      </c>
      <c r="DG91" s="481">
        <v>1.2431723657037754</v>
      </c>
      <c r="DH91" s="481">
        <v>0.93319022944372276</v>
      </c>
    </row>
    <row r="92" spans="1:112" s="381" customFormat="1">
      <c r="A92" s="298" t="s">
        <v>346</v>
      </c>
      <c r="B92" s="299" t="s">
        <v>582</v>
      </c>
      <c r="C92" s="382">
        <v>7.6323338503307399E-4</v>
      </c>
      <c r="D92" s="383">
        <v>5.3784034108980835E-4</v>
      </c>
      <c r="E92" s="383">
        <v>1.4906540509214807E-3</v>
      </c>
      <c r="F92" s="383">
        <v>4.9215598606800978E-4</v>
      </c>
      <c r="G92" s="383">
        <v>9.3862742078783094E-4</v>
      </c>
      <c r="H92" s="383">
        <v>0</v>
      </c>
      <c r="I92" s="383">
        <v>8.9678675512921112E-4</v>
      </c>
      <c r="J92" s="383">
        <v>8.5082198833170617E-4</v>
      </c>
      <c r="K92" s="383">
        <v>1.5439769230196155E-3</v>
      </c>
      <c r="L92" s="383">
        <v>3.3753596077286348E-4</v>
      </c>
      <c r="M92" s="383">
        <v>0</v>
      </c>
      <c r="N92" s="383">
        <v>1.0111129132432052E-3</v>
      </c>
      <c r="O92" s="383">
        <v>1.5645160825934854E-3</v>
      </c>
      <c r="P92" s="383">
        <v>7.9224831844817306E-4</v>
      </c>
      <c r="Q92" s="383">
        <v>9.9794705801217569E-4</v>
      </c>
      <c r="R92" s="383">
        <v>5.6404080488864534E-4</v>
      </c>
      <c r="S92" s="383">
        <v>8.8276842811909121E-4</v>
      </c>
      <c r="T92" s="383">
        <v>1.1405299996111247E-3</v>
      </c>
      <c r="U92" s="383">
        <v>5.3914364577334496E-3</v>
      </c>
      <c r="V92" s="383">
        <v>9.0930422412864988E-4</v>
      </c>
      <c r="W92" s="383">
        <v>3.165557620460792E-5</v>
      </c>
      <c r="X92" s="383">
        <v>3.1396978942985394E-4</v>
      </c>
      <c r="Y92" s="383">
        <v>2.5977488224371672E-4</v>
      </c>
      <c r="Z92" s="383">
        <v>5.5090788728330987E-4</v>
      </c>
      <c r="AA92" s="383">
        <v>2.1280402559833928E-3</v>
      </c>
      <c r="AB92" s="383">
        <v>1.3864725095430529E-3</v>
      </c>
      <c r="AC92" s="383">
        <v>4.0773668004143216E-5</v>
      </c>
      <c r="AD92" s="383">
        <v>6.6756947944610848E-4</v>
      </c>
      <c r="AE92" s="383">
        <v>4.9290285483525838E-4</v>
      </c>
      <c r="AF92" s="383">
        <v>9.7409266476178487E-4</v>
      </c>
      <c r="AG92" s="383">
        <v>3.3568475819476705E-4</v>
      </c>
      <c r="AH92" s="383">
        <v>5.0078136263617852E-4</v>
      </c>
      <c r="AI92" s="383">
        <v>6.7492204398239683E-4</v>
      </c>
      <c r="AJ92" s="383">
        <v>1.2446933120211143E-3</v>
      </c>
      <c r="AK92" s="383">
        <v>6.270502917506939E-4</v>
      </c>
      <c r="AL92" s="383">
        <v>4.9059523714407166E-4</v>
      </c>
      <c r="AM92" s="383">
        <v>2.1885137659021729E-4</v>
      </c>
      <c r="AN92" s="383">
        <v>3.9402146529674437E-4</v>
      </c>
      <c r="AO92" s="383">
        <v>3.2614043422926761E-4</v>
      </c>
      <c r="AP92" s="383">
        <v>3.1454380556341862E-4</v>
      </c>
      <c r="AQ92" s="383">
        <v>4.7300940993847334E-4</v>
      </c>
      <c r="AR92" s="383">
        <v>5.7953094041382578E-4</v>
      </c>
      <c r="AS92" s="383">
        <v>5.5145121728496465E-4</v>
      </c>
      <c r="AT92" s="383">
        <v>6.6996117597730028E-4</v>
      </c>
      <c r="AU92" s="383">
        <v>6.7206628829160936E-4</v>
      </c>
      <c r="AV92" s="383">
        <v>8.4109312240260249E-4</v>
      </c>
      <c r="AW92" s="383">
        <v>8.4337814746203389E-4</v>
      </c>
      <c r="AX92" s="383">
        <v>1.0255273477558643E-3</v>
      </c>
      <c r="AY92" s="383">
        <v>8.6680751190990469E-4</v>
      </c>
      <c r="AZ92" s="383">
        <v>8.2680394954132955E-4</v>
      </c>
      <c r="BA92" s="383">
        <v>7.2706015426006834E-4</v>
      </c>
      <c r="BB92" s="383">
        <v>6.8214788234794875E-4</v>
      </c>
      <c r="BC92" s="383">
        <v>9.8594148740744117E-4</v>
      </c>
      <c r="BD92" s="383">
        <v>1.3661637990626926E-3</v>
      </c>
      <c r="BE92" s="383">
        <v>0</v>
      </c>
      <c r="BF92" s="383">
        <v>4.5012373191663415E-4</v>
      </c>
      <c r="BG92" s="383">
        <v>4.533893587971972E-4</v>
      </c>
      <c r="BH92" s="383">
        <v>8.6194922285849314E-4</v>
      </c>
      <c r="BI92" s="383">
        <v>7.991956229741594E-4</v>
      </c>
      <c r="BJ92" s="383">
        <v>1.1353955463285325E-3</v>
      </c>
      <c r="BK92" s="383">
        <v>1.4939458728974609E-3</v>
      </c>
      <c r="BL92" s="383">
        <v>1.2078364975200134E-3</v>
      </c>
      <c r="BM92" s="383">
        <v>1.0425465953712229E-3</v>
      </c>
      <c r="BN92" s="383">
        <v>1.2530851778115362E-3</v>
      </c>
      <c r="BO92" s="383">
        <v>9.8598211107071864E-4</v>
      </c>
      <c r="BP92" s="383">
        <v>5.7744681283491907E-4</v>
      </c>
      <c r="BQ92" s="383">
        <v>6.9912491363218713E-4</v>
      </c>
      <c r="BR92" s="383">
        <v>1.4701690156300909E-3</v>
      </c>
      <c r="BS92" s="383">
        <v>9.1676251527137223E-4</v>
      </c>
      <c r="BT92" s="383">
        <v>1.6466501349999372E-3</v>
      </c>
      <c r="BU92" s="383">
        <v>2.5051069998813643E-3</v>
      </c>
      <c r="BV92" s="383">
        <v>1.343434201354721E-3</v>
      </c>
      <c r="BW92" s="383">
        <v>1.0886192809286923E-3</v>
      </c>
      <c r="BX92" s="383">
        <v>1.5358118202330674E-4</v>
      </c>
      <c r="BY92" s="383">
        <v>1.6367792499822303E-3</v>
      </c>
      <c r="BZ92" s="383">
        <v>8.7065956690930268E-4</v>
      </c>
      <c r="CA92" s="383">
        <v>6.6311569897502243E-4</v>
      </c>
      <c r="CB92" s="383">
        <v>6.0272507793390881E-4</v>
      </c>
      <c r="CC92" s="383">
        <v>7.8576901677279796E-4</v>
      </c>
      <c r="CD92" s="383">
        <v>2.4827720579475156E-3</v>
      </c>
      <c r="CE92" s="383">
        <v>1.8087519161115036E-3</v>
      </c>
      <c r="CF92" s="383">
        <v>1.0247894933584083E-3</v>
      </c>
      <c r="CG92" s="383">
        <v>1.8678894950004672E-3</v>
      </c>
      <c r="CH92" s="383">
        <v>3.5419418656538974E-3</v>
      </c>
      <c r="CI92" s="383">
        <v>7.692052109567224E-2</v>
      </c>
      <c r="CJ92" s="383">
        <v>3.2481102966096134E-3</v>
      </c>
      <c r="CK92" s="383">
        <v>5.0105375472825914E-3</v>
      </c>
      <c r="CL92" s="383">
        <v>1.0281056933964146</v>
      </c>
      <c r="CM92" s="383">
        <v>3.285499759684151E-3</v>
      </c>
      <c r="CN92" s="383">
        <v>2.2163034402929715E-3</v>
      </c>
      <c r="CO92" s="383">
        <v>8.8735389731169085E-3</v>
      </c>
      <c r="CP92" s="383">
        <v>1.8573750401125438E-3</v>
      </c>
      <c r="CQ92" s="383">
        <v>2.7493512988976134E-3</v>
      </c>
      <c r="CR92" s="383">
        <v>5.4179755887021584E-3</v>
      </c>
      <c r="CS92" s="383">
        <v>1.1368227606159177E-3</v>
      </c>
      <c r="CT92" s="383">
        <v>1.1403919238940139E-2</v>
      </c>
      <c r="CU92" s="383">
        <v>1.5351402252877556E-3</v>
      </c>
      <c r="CV92" s="383">
        <v>0.12076402239710546</v>
      </c>
      <c r="CW92" s="383">
        <v>7.0772924679233531E-4</v>
      </c>
      <c r="CX92" s="383">
        <v>2.750882661270897E-3</v>
      </c>
      <c r="CY92" s="383">
        <v>3.0718282909290525E-3</v>
      </c>
      <c r="CZ92" s="383">
        <v>1.9350940878977011E-3</v>
      </c>
      <c r="DA92" s="383">
        <v>3.4674340849023787E-3</v>
      </c>
      <c r="DB92" s="383">
        <v>8.873412926942964E-3</v>
      </c>
      <c r="DC92" s="383">
        <v>2.077196514835733E-3</v>
      </c>
      <c r="DD92" s="383">
        <v>1.6288927999286084E-3</v>
      </c>
      <c r="DE92" s="383">
        <v>5.6592639947045304E-4</v>
      </c>
      <c r="DF92" s="384">
        <v>1.2912515960902516E-3</v>
      </c>
      <c r="DG92" s="481">
        <v>1.3784539210876738</v>
      </c>
      <c r="DH92" s="481">
        <v>1.0347396438217811</v>
      </c>
    </row>
    <row r="93" spans="1:112" s="381" customFormat="1">
      <c r="A93" s="298" t="s">
        <v>347</v>
      </c>
      <c r="B93" s="299" t="s">
        <v>583</v>
      </c>
      <c r="C93" s="382">
        <v>7.8901828607589512E-4</v>
      </c>
      <c r="D93" s="383">
        <v>1.0802155642824869E-4</v>
      </c>
      <c r="E93" s="383">
        <v>1.7261742627620568E-4</v>
      </c>
      <c r="F93" s="383">
        <v>1.1329865390228265E-4</v>
      </c>
      <c r="G93" s="383">
        <v>1.2763955336943414E-3</v>
      </c>
      <c r="H93" s="383">
        <v>0</v>
      </c>
      <c r="I93" s="383">
        <v>7.5014765499438463E-4</v>
      </c>
      <c r="J93" s="383">
        <v>3.8974759983841263E-4</v>
      </c>
      <c r="K93" s="383">
        <v>4.453004639763919E-4</v>
      </c>
      <c r="L93" s="383">
        <v>2.6767097770280231E-4</v>
      </c>
      <c r="M93" s="383">
        <v>0</v>
      </c>
      <c r="N93" s="383">
        <v>2.8431763437641454E-4</v>
      </c>
      <c r="O93" s="383">
        <v>3.1548430743830077E-4</v>
      </c>
      <c r="P93" s="383">
        <v>5.4999295324513107E-4</v>
      </c>
      <c r="Q93" s="383">
        <v>2.6004818332178313E-4</v>
      </c>
      <c r="R93" s="383">
        <v>2.7216756823455134E-4</v>
      </c>
      <c r="S93" s="383">
        <v>3.1691475481617658E-4</v>
      </c>
      <c r="T93" s="383">
        <v>2.4753346685609044E-4</v>
      </c>
      <c r="U93" s="383">
        <v>5.258525499922762E-3</v>
      </c>
      <c r="V93" s="383">
        <v>2.0435321840615365E-4</v>
      </c>
      <c r="W93" s="383">
        <v>1.4567131974905801E-5</v>
      </c>
      <c r="X93" s="383">
        <v>4.4748803514095152E-4</v>
      </c>
      <c r="Y93" s="383">
        <v>2.6717655315301324E-4</v>
      </c>
      <c r="Z93" s="383">
        <v>4.4081798884036439E-4</v>
      </c>
      <c r="AA93" s="383">
        <v>1.2522521465606719E-4</v>
      </c>
      <c r="AB93" s="383">
        <v>1.8229104313375067E-4</v>
      </c>
      <c r="AC93" s="383">
        <v>2.0555524949745249E-3</v>
      </c>
      <c r="AD93" s="383">
        <v>1.7327264927075136E-3</v>
      </c>
      <c r="AE93" s="383">
        <v>1.815572518754115E-4</v>
      </c>
      <c r="AF93" s="383">
        <v>5.4728159711917566E-4</v>
      </c>
      <c r="AG93" s="383">
        <v>4.4337466006921138E-4</v>
      </c>
      <c r="AH93" s="383">
        <v>1.6579479222758463E-3</v>
      </c>
      <c r="AI93" s="383">
        <v>9.1145935566890447E-4</v>
      </c>
      <c r="AJ93" s="383">
        <v>2.1520183925091132E-4</v>
      </c>
      <c r="AK93" s="383">
        <v>7.9558619855132028E-4</v>
      </c>
      <c r="AL93" s="383">
        <v>1.2507154071382674E-3</v>
      </c>
      <c r="AM93" s="383">
        <v>5.6828823053460542E-4</v>
      </c>
      <c r="AN93" s="383">
        <v>1.3020289869752296E-3</v>
      </c>
      <c r="AO93" s="383">
        <v>7.6248293703794852E-4</v>
      </c>
      <c r="AP93" s="383">
        <v>5.348097301379846E-4</v>
      </c>
      <c r="AQ93" s="383">
        <v>3.2866652989028635E-4</v>
      </c>
      <c r="AR93" s="383">
        <v>4.0885300591790141E-4</v>
      </c>
      <c r="AS93" s="383">
        <v>6.2442864885965514E-4</v>
      </c>
      <c r="AT93" s="383">
        <v>7.3628232088932563E-4</v>
      </c>
      <c r="AU93" s="383">
        <v>5.4215921055526892E-4</v>
      </c>
      <c r="AV93" s="383">
        <v>2.4755213808317169E-4</v>
      </c>
      <c r="AW93" s="383">
        <v>1.508239400337391E-4</v>
      </c>
      <c r="AX93" s="383">
        <v>1.1089279857189083E-4</v>
      </c>
      <c r="AY93" s="383">
        <v>4.5317803176502848E-4</v>
      </c>
      <c r="AZ93" s="383">
        <v>1.214107042802047E-4</v>
      </c>
      <c r="BA93" s="383">
        <v>1.4325411582243855E-4</v>
      </c>
      <c r="BB93" s="383">
        <v>3.4100557721431217E-4</v>
      </c>
      <c r="BC93" s="383">
        <v>4.6262519054773865E-4</v>
      </c>
      <c r="BD93" s="383">
        <v>4.5948546607171099E-4</v>
      </c>
      <c r="BE93" s="383">
        <v>0</v>
      </c>
      <c r="BF93" s="383">
        <v>1.2107172188620223E-4</v>
      </c>
      <c r="BG93" s="383">
        <v>1.1967315972044579E-4</v>
      </c>
      <c r="BH93" s="383">
        <v>1.7899537954428509E-3</v>
      </c>
      <c r="BI93" s="383">
        <v>4.1430884548784494E-4</v>
      </c>
      <c r="BJ93" s="383">
        <v>2.5075984626283512E-4</v>
      </c>
      <c r="BK93" s="383">
        <v>3.8172245663905288E-4</v>
      </c>
      <c r="BL93" s="383">
        <v>1.2139233363300187E-3</v>
      </c>
      <c r="BM93" s="383">
        <v>1.3785416642245296E-3</v>
      </c>
      <c r="BN93" s="383">
        <v>9.9279655325313059E-4</v>
      </c>
      <c r="BO93" s="383">
        <v>1.152211981611724E-3</v>
      </c>
      <c r="BP93" s="383">
        <v>4.4132252376712322E-4</v>
      </c>
      <c r="BQ93" s="383">
        <v>3.0795788952951887E-4</v>
      </c>
      <c r="BR93" s="383">
        <v>8.0847787840136309E-4</v>
      </c>
      <c r="BS93" s="383">
        <v>7.2313546423261759E-4</v>
      </c>
      <c r="BT93" s="383">
        <v>3.7265706372422829E-4</v>
      </c>
      <c r="BU93" s="383">
        <v>8.5548921070751293E-4</v>
      </c>
      <c r="BV93" s="383">
        <v>8.6902864076154722E-4</v>
      </c>
      <c r="BW93" s="383">
        <v>7.3385603906564771E-4</v>
      </c>
      <c r="BX93" s="383">
        <v>7.1147097036463854E-5</v>
      </c>
      <c r="BY93" s="383">
        <v>5.8246885853283092E-4</v>
      </c>
      <c r="BZ93" s="383">
        <v>1.9540016657607388E-4</v>
      </c>
      <c r="CA93" s="383">
        <v>2.9121998651814582E-4</v>
      </c>
      <c r="CB93" s="383">
        <v>1.275173770016862E-3</v>
      </c>
      <c r="CC93" s="383">
        <v>3.2734250153071565E-3</v>
      </c>
      <c r="CD93" s="383">
        <v>6.4165594284652989E-4</v>
      </c>
      <c r="CE93" s="383">
        <v>3.7722472041544703E-4</v>
      </c>
      <c r="CF93" s="383">
        <v>4.50665219196208E-4</v>
      </c>
      <c r="CG93" s="383">
        <v>1.2030484429341631E-4</v>
      </c>
      <c r="CH93" s="383">
        <v>7.2739027244694539E-4</v>
      </c>
      <c r="CI93" s="383">
        <v>6.8429652082268211E-4</v>
      </c>
      <c r="CJ93" s="383">
        <v>1.6095946479921508E-4</v>
      </c>
      <c r="CK93" s="383">
        <v>1.089057402395603E-3</v>
      </c>
      <c r="CL93" s="383">
        <v>3.4849673784448636E-4</v>
      </c>
      <c r="CM93" s="383">
        <v>1.0001209270229452</v>
      </c>
      <c r="CN93" s="383">
        <v>5.5562407013048346E-4</v>
      </c>
      <c r="CO93" s="383">
        <v>1.7868945348222207E-4</v>
      </c>
      <c r="CP93" s="383">
        <v>2.0293475066926429E-4</v>
      </c>
      <c r="CQ93" s="383">
        <v>1.5609380934013186E-3</v>
      </c>
      <c r="CR93" s="383">
        <v>6.0872394124563247E-4</v>
      </c>
      <c r="CS93" s="383">
        <v>2.9393032868560719E-4</v>
      </c>
      <c r="CT93" s="383">
        <v>9.7904073692251328E-4</v>
      </c>
      <c r="CU93" s="383">
        <v>4.072245272973388E-4</v>
      </c>
      <c r="CV93" s="383">
        <v>3.3533595709489002E-4</v>
      </c>
      <c r="CW93" s="383">
        <v>5.2448932498185441E-4</v>
      </c>
      <c r="CX93" s="383">
        <v>3.5723953723426269E-4</v>
      </c>
      <c r="CY93" s="383">
        <v>1.8119170186108747E-3</v>
      </c>
      <c r="CZ93" s="383">
        <v>2.7967839710322872E-4</v>
      </c>
      <c r="DA93" s="383">
        <v>7.1527218472066257E-4</v>
      </c>
      <c r="DB93" s="383">
        <v>1.7778654684660503E-4</v>
      </c>
      <c r="DC93" s="383">
        <v>1.8930187675601074E-4</v>
      </c>
      <c r="DD93" s="383">
        <v>3.4563640569241821E-4</v>
      </c>
      <c r="DE93" s="383">
        <v>2.0329298988023832E-4</v>
      </c>
      <c r="DF93" s="384">
        <v>0.11729490156161723</v>
      </c>
      <c r="DG93" s="481">
        <v>1.1819474113046389</v>
      </c>
      <c r="DH93" s="481">
        <v>0.88723157494043747</v>
      </c>
    </row>
    <row r="94" spans="1:112" s="381" customFormat="1">
      <c r="A94" s="300" t="s">
        <v>348</v>
      </c>
      <c r="B94" s="301" t="s">
        <v>584</v>
      </c>
      <c r="C94" s="385">
        <v>1.2919291321159665E-4</v>
      </c>
      <c r="D94" s="386">
        <v>7.9083111397472913E-5</v>
      </c>
      <c r="E94" s="386">
        <v>1.1426477905298051E-4</v>
      </c>
      <c r="F94" s="386">
        <v>6.9985243729253199E-5</v>
      </c>
      <c r="G94" s="386">
        <v>1.0614319369907928E-4</v>
      </c>
      <c r="H94" s="386">
        <v>0</v>
      </c>
      <c r="I94" s="386">
        <v>3.1833138084503594E-4</v>
      </c>
      <c r="J94" s="386">
        <v>3.0849303215885578E-4</v>
      </c>
      <c r="K94" s="386">
        <v>2.0368512308815612E-4</v>
      </c>
      <c r="L94" s="386">
        <v>6.95557259124176E-5</v>
      </c>
      <c r="M94" s="386">
        <v>0</v>
      </c>
      <c r="N94" s="386">
        <v>1.1577153359088917E-4</v>
      </c>
      <c r="O94" s="386">
        <v>1.0934632694428529E-4</v>
      </c>
      <c r="P94" s="386">
        <v>1.8876360619260216E-4</v>
      </c>
      <c r="Q94" s="386">
        <v>1.1386881860255177E-4</v>
      </c>
      <c r="R94" s="386">
        <v>3.770425881924288E-4</v>
      </c>
      <c r="S94" s="386">
        <v>1.470157936931212E-4</v>
      </c>
      <c r="T94" s="386">
        <v>1.2415984139674011E-4</v>
      </c>
      <c r="U94" s="386">
        <v>1.9686520335070502E-4</v>
      </c>
      <c r="V94" s="386">
        <v>2.8432712306670712E-4</v>
      </c>
      <c r="W94" s="386">
        <v>9.905009944587572E-6</v>
      </c>
      <c r="X94" s="386">
        <v>2.4043429398767604E-4</v>
      </c>
      <c r="Y94" s="386">
        <v>4.3257347048269811E-4</v>
      </c>
      <c r="Z94" s="386">
        <v>1.218076660716112E-4</v>
      </c>
      <c r="AA94" s="386">
        <v>3.8477159369289699E-4</v>
      </c>
      <c r="AB94" s="386">
        <v>7.9586134879753353E-4</v>
      </c>
      <c r="AC94" s="386">
        <v>5.640232058097862E-5</v>
      </c>
      <c r="AD94" s="386">
        <v>1.1383053553192086E-4</v>
      </c>
      <c r="AE94" s="386">
        <v>2.9178850272969735E-4</v>
      </c>
      <c r="AF94" s="386">
        <v>1.9505225681947343E-4</v>
      </c>
      <c r="AG94" s="386">
        <v>9.7316593826864974E-5</v>
      </c>
      <c r="AH94" s="386">
        <v>2.1903981472883887E-4</v>
      </c>
      <c r="AI94" s="386">
        <v>6.7850127972543571E-4</v>
      </c>
      <c r="AJ94" s="386">
        <v>1.7865326829030964E-3</v>
      </c>
      <c r="AK94" s="386">
        <v>4.7471847142330529E-4</v>
      </c>
      <c r="AL94" s="386">
        <v>1.8305459294079866E-4</v>
      </c>
      <c r="AM94" s="386">
        <v>8.9930564815863867E-5</v>
      </c>
      <c r="AN94" s="386">
        <v>7.6697863254135022E-4</v>
      </c>
      <c r="AO94" s="386">
        <v>7.1491732614828703E-5</v>
      </c>
      <c r="AP94" s="386">
        <v>1.3857377921058428E-4</v>
      </c>
      <c r="AQ94" s="386">
        <v>1.5911280177386203E-4</v>
      </c>
      <c r="AR94" s="386">
        <v>8.5189449602081195E-4</v>
      </c>
      <c r="AS94" s="386">
        <v>3.4688602140038924E-4</v>
      </c>
      <c r="AT94" s="386">
        <v>8.6560638670633286E-4</v>
      </c>
      <c r="AU94" s="386">
        <v>4.7306387919707589E-4</v>
      </c>
      <c r="AV94" s="386">
        <v>5.2555048879312171E-4</v>
      </c>
      <c r="AW94" s="386">
        <v>1.8040691879185411E-3</v>
      </c>
      <c r="AX94" s="386">
        <v>2.541236426747921E-3</v>
      </c>
      <c r="AY94" s="386">
        <v>1.1910681182034605E-3</v>
      </c>
      <c r="AZ94" s="386">
        <v>2.395976162610408E-3</v>
      </c>
      <c r="BA94" s="386">
        <v>1.4236789939074367E-3</v>
      </c>
      <c r="BB94" s="386">
        <v>9.7800303107302921E-4</v>
      </c>
      <c r="BC94" s="386">
        <v>2.6506292198168191E-3</v>
      </c>
      <c r="BD94" s="386">
        <v>8.417369010510357E-4</v>
      </c>
      <c r="BE94" s="386">
        <v>0</v>
      </c>
      <c r="BF94" s="386">
        <v>3.2091218812098756E-4</v>
      </c>
      <c r="BG94" s="386">
        <v>3.6072149258491604E-4</v>
      </c>
      <c r="BH94" s="386">
        <v>1.2814436681339897E-3</v>
      </c>
      <c r="BI94" s="386">
        <v>1.4323229453081957E-4</v>
      </c>
      <c r="BJ94" s="386">
        <v>3.2561936855722611E-4</v>
      </c>
      <c r="BK94" s="386">
        <v>2.2506102613692187E-4</v>
      </c>
      <c r="BL94" s="386">
        <v>4.3014109047702755E-4</v>
      </c>
      <c r="BM94" s="386">
        <v>2.3236079186065607E-4</v>
      </c>
      <c r="BN94" s="386">
        <v>3.2871735127988741E-4</v>
      </c>
      <c r="BO94" s="386">
        <v>3.455729705065255E-4</v>
      </c>
      <c r="BP94" s="386">
        <v>1.0392225515799278E-3</v>
      </c>
      <c r="BQ94" s="386">
        <v>7.482314345904072E-4</v>
      </c>
      <c r="BR94" s="386">
        <v>3.1617661336725747E-4</v>
      </c>
      <c r="BS94" s="386">
        <v>3.9851651547815145E-4</v>
      </c>
      <c r="BT94" s="386">
        <v>4.3677794379783932E-4</v>
      </c>
      <c r="BU94" s="386">
        <v>4.3226658619277585E-4</v>
      </c>
      <c r="BV94" s="386">
        <v>1.4636235333228829E-4</v>
      </c>
      <c r="BW94" s="386">
        <v>1.1340311377225695E-4</v>
      </c>
      <c r="BX94" s="386">
        <v>2.6617122946466365E-5</v>
      </c>
      <c r="BY94" s="386">
        <v>6.1863366591074749E-3</v>
      </c>
      <c r="BZ94" s="386">
        <v>2.6009758362730066E-4</v>
      </c>
      <c r="CA94" s="386">
        <v>6.8561201681394015E-4</v>
      </c>
      <c r="CB94" s="386">
        <v>3.0735403923139209E-4</v>
      </c>
      <c r="CC94" s="386">
        <v>2.3233350219855053E-4</v>
      </c>
      <c r="CD94" s="386">
        <v>1.4108195956202236E-4</v>
      </c>
      <c r="CE94" s="386">
        <v>6.6748099056260549E-4</v>
      </c>
      <c r="CF94" s="386">
        <v>3.440276162817696E-4</v>
      </c>
      <c r="CG94" s="386">
        <v>3.1585004118383532E-4</v>
      </c>
      <c r="CH94" s="386">
        <v>7.3098991570496449E-3</v>
      </c>
      <c r="CI94" s="386">
        <v>1.8079244450134042E-3</v>
      </c>
      <c r="CJ94" s="386">
        <v>4.2996053770141852E-3</v>
      </c>
      <c r="CK94" s="386">
        <v>8.2700702383781358E-3</v>
      </c>
      <c r="CL94" s="386">
        <v>9.7406635458675145E-4</v>
      </c>
      <c r="CM94" s="386">
        <v>2.938911158136774E-4</v>
      </c>
      <c r="CN94" s="386">
        <v>1.0001118816832839</v>
      </c>
      <c r="CO94" s="386">
        <v>2.9155498597995428E-4</v>
      </c>
      <c r="CP94" s="386">
        <v>2.363909346099476E-4</v>
      </c>
      <c r="CQ94" s="386">
        <v>2.1523472267011805E-4</v>
      </c>
      <c r="CR94" s="386">
        <v>2.8466268754588435E-4</v>
      </c>
      <c r="CS94" s="386">
        <v>1.2071464050249948E-4</v>
      </c>
      <c r="CT94" s="386">
        <v>2.3335170636738938E-4</v>
      </c>
      <c r="CU94" s="386">
        <v>9.0927352834979192E-4</v>
      </c>
      <c r="CV94" s="386">
        <v>1.3868379306520968E-3</v>
      </c>
      <c r="CW94" s="386">
        <v>2.3223856109708162E-4</v>
      </c>
      <c r="CX94" s="386">
        <v>5.8947295004565538E-4</v>
      </c>
      <c r="CY94" s="386">
        <v>5.4712241412888357E-4</v>
      </c>
      <c r="CZ94" s="386">
        <v>7.8537822410021136E-4</v>
      </c>
      <c r="DA94" s="386">
        <v>1.1894983388962635E-3</v>
      </c>
      <c r="DB94" s="386">
        <v>2.9583903831040384E-4</v>
      </c>
      <c r="DC94" s="386">
        <v>7.9373087213869121E-4</v>
      </c>
      <c r="DD94" s="386">
        <v>5.0491771542444431E-4</v>
      </c>
      <c r="DE94" s="386">
        <v>2.0524847988077617E-4</v>
      </c>
      <c r="DF94" s="387">
        <v>2.69281259253856E-3</v>
      </c>
      <c r="DG94" s="482">
        <v>1.0786261221769082</v>
      </c>
      <c r="DH94" s="482">
        <v>0.80967320880595173</v>
      </c>
    </row>
    <row r="95" spans="1:112" s="381" customFormat="1">
      <c r="A95" s="304" t="s">
        <v>349</v>
      </c>
      <c r="B95" s="305" t="s">
        <v>645</v>
      </c>
      <c r="C95" s="388">
        <v>0</v>
      </c>
      <c r="D95" s="389">
        <v>0</v>
      </c>
      <c r="E95" s="389">
        <v>0</v>
      </c>
      <c r="F95" s="389">
        <v>0</v>
      </c>
      <c r="G95" s="389">
        <v>0</v>
      </c>
      <c r="H95" s="389">
        <v>0</v>
      </c>
      <c r="I95" s="389">
        <v>0</v>
      </c>
      <c r="J95" s="389">
        <v>0</v>
      </c>
      <c r="K95" s="389">
        <v>0</v>
      </c>
      <c r="L95" s="389">
        <v>0</v>
      </c>
      <c r="M95" s="389">
        <v>0</v>
      </c>
      <c r="N95" s="389">
        <v>0</v>
      </c>
      <c r="O95" s="389">
        <v>0</v>
      </c>
      <c r="P95" s="389">
        <v>0</v>
      </c>
      <c r="Q95" s="389">
        <v>0</v>
      </c>
      <c r="R95" s="389">
        <v>0</v>
      </c>
      <c r="S95" s="389">
        <v>0</v>
      </c>
      <c r="T95" s="389">
        <v>0</v>
      </c>
      <c r="U95" s="389">
        <v>0</v>
      </c>
      <c r="V95" s="389">
        <v>0</v>
      </c>
      <c r="W95" s="389">
        <v>0</v>
      </c>
      <c r="X95" s="389">
        <v>0</v>
      </c>
      <c r="Y95" s="389">
        <v>0</v>
      </c>
      <c r="Z95" s="389">
        <v>0</v>
      </c>
      <c r="AA95" s="389">
        <v>0</v>
      </c>
      <c r="AB95" s="389">
        <v>0</v>
      </c>
      <c r="AC95" s="389">
        <v>0</v>
      </c>
      <c r="AD95" s="389">
        <v>0</v>
      </c>
      <c r="AE95" s="389">
        <v>0</v>
      </c>
      <c r="AF95" s="389">
        <v>0</v>
      </c>
      <c r="AG95" s="389">
        <v>0</v>
      </c>
      <c r="AH95" s="389">
        <v>0</v>
      </c>
      <c r="AI95" s="389">
        <v>0</v>
      </c>
      <c r="AJ95" s="389">
        <v>0</v>
      </c>
      <c r="AK95" s="389">
        <v>0</v>
      </c>
      <c r="AL95" s="389">
        <v>0</v>
      </c>
      <c r="AM95" s="389">
        <v>0</v>
      </c>
      <c r="AN95" s="389">
        <v>0</v>
      </c>
      <c r="AO95" s="389">
        <v>0</v>
      </c>
      <c r="AP95" s="389">
        <v>0</v>
      </c>
      <c r="AQ95" s="389">
        <v>0</v>
      </c>
      <c r="AR95" s="389">
        <v>0</v>
      </c>
      <c r="AS95" s="389">
        <v>0</v>
      </c>
      <c r="AT95" s="389">
        <v>0</v>
      </c>
      <c r="AU95" s="389">
        <v>0</v>
      </c>
      <c r="AV95" s="389">
        <v>0</v>
      </c>
      <c r="AW95" s="389">
        <v>0</v>
      </c>
      <c r="AX95" s="389">
        <v>0</v>
      </c>
      <c r="AY95" s="389">
        <v>0</v>
      </c>
      <c r="AZ95" s="389">
        <v>0</v>
      </c>
      <c r="BA95" s="389">
        <v>0</v>
      </c>
      <c r="BB95" s="389">
        <v>0</v>
      </c>
      <c r="BC95" s="389">
        <v>0</v>
      </c>
      <c r="BD95" s="389">
        <v>0</v>
      </c>
      <c r="BE95" s="389">
        <v>0</v>
      </c>
      <c r="BF95" s="389">
        <v>0</v>
      </c>
      <c r="BG95" s="389">
        <v>0</v>
      </c>
      <c r="BH95" s="389">
        <v>0</v>
      </c>
      <c r="BI95" s="389">
        <v>0</v>
      </c>
      <c r="BJ95" s="389">
        <v>0</v>
      </c>
      <c r="BK95" s="389">
        <v>0</v>
      </c>
      <c r="BL95" s="389">
        <v>0</v>
      </c>
      <c r="BM95" s="389">
        <v>0</v>
      </c>
      <c r="BN95" s="389">
        <v>0</v>
      </c>
      <c r="BO95" s="389">
        <v>0</v>
      </c>
      <c r="BP95" s="389">
        <v>0</v>
      </c>
      <c r="BQ95" s="389">
        <v>0</v>
      </c>
      <c r="BR95" s="389">
        <v>0</v>
      </c>
      <c r="BS95" s="389">
        <v>0</v>
      </c>
      <c r="BT95" s="389">
        <v>0</v>
      </c>
      <c r="BU95" s="389">
        <v>0</v>
      </c>
      <c r="BV95" s="389">
        <v>0</v>
      </c>
      <c r="BW95" s="389">
        <v>0</v>
      </c>
      <c r="BX95" s="389">
        <v>0</v>
      </c>
      <c r="BY95" s="389">
        <v>0</v>
      </c>
      <c r="BZ95" s="389">
        <v>0</v>
      </c>
      <c r="CA95" s="389">
        <v>0</v>
      </c>
      <c r="CB95" s="389">
        <v>0</v>
      </c>
      <c r="CC95" s="389">
        <v>0</v>
      </c>
      <c r="CD95" s="389">
        <v>0</v>
      </c>
      <c r="CE95" s="389">
        <v>0</v>
      </c>
      <c r="CF95" s="389">
        <v>0</v>
      </c>
      <c r="CG95" s="389">
        <v>0</v>
      </c>
      <c r="CH95" s="389">
        <v>0</v>
      </c>
      <c r="CI95" s="389">
        <v>0</v>
      </c>
      <c r="CJ95" s="389">
        <v>0</v>
      </c>
      <c r="CK95" s="389">
        <v>0</v>
      </c>
      <c r="CL95" s="389">
        <v>0</v>
      </c>
      <c r="CM95" s="389">
        <v>0</v>
      </c>
      <c r="CN95" s="389">
        <v>0</v>
      </c>
      <c r="CO95" s="389">
        <v>1</v>
      </c>
      <c r="CP95" s="389">
        <v>0</v>
      </c>
      <c r="CQ95" s="389">
        <v>0</v>
      </c>
      <c r="CR95" s="389">
        <v>0</v>
      </c>
      <c r="CS95" s="389">
        <v>0</v>
      </c>
      <c r="CT95" s="389">
        <v>0</v>
      </c>
      <c r="CU95" s="389">
        <v>0</v>
      </c>
      <c r="CV95" s="389">
        <v>0</v>
      </c>
      <c r="CW95" s="389">
        <v>0</v>
      </c>
      <c r="CX95" s="389">
        <v>0</v>
      </c>
      <c r="CY95" s="389">
        <v>0</v>
      </c>
      <c r="CZ95" s="389">
        <v>0</v>
      </c>
      <c r="DA95" s="389">
        <v>0</v>
      </c>
      <c r="DB95" s="389">
        <v>0</v>
      </c>
      <c r="DC95" s="389">
        <v>0</v>
      </c>
      <c r="DD95" s="389">
        <v>0</v>
      </c>
      <c r="DE95" s="389">
        <v>0</v>
      </c>
      <c r="DF95" s="390">
        <v>0</v>
      </c>
      <c r="DG95" s="483">
        <v>1</v>
      </c>
      <c r="DH95" s="483">
        <v>0.75065232721404007</v>
      </c>
    </row>
    <row r="96" spans="1:112" s="381" customFormat="1">
      <c r="A96" s="298" t="s">
        <v>350</v>
      </c>
      <c r="B96" s="299" t="s">
        <v>644</v>
      </c>
      <c r="C96" s="382">
        <v>0</v>
      </c>
      <c r="D96" s="383">
        <v>0</v>
      </c>
      <c r="E96" s="383">
        <v>0</v>
      </c>
      <c r="F96" s="383">
        <v>0</v>
      </c>
      <c r="G96" s="383">
        <v>0</v>
      </c>
      <c r="H96" s="383">
        <v>0</v>
      </c>
      <c r="I96" s="383">
        <v>0</v>
      </c>
      <c r="J96" s="383">
        <v>0</v>
      </c>
      <c r="K96" s="383">
        <v>0</v>
      </c>
      <c r="L96" s="383">
        <v>0</v>
      </c>
      <c r="M96" s="383">
        <v>0</v>
      </c>
      <c r="N96" s="383">
        <v>0</v>
      </c>
      <c r="O96" s="383">
        <v>0</v>
      </c>
      <c r="P96" s="383">
        <v>0</v>
      </c>
      <c r="Q96" s="383">
        <v>0</v>
      </c>
      <c r="R96" s="383">
        <v>0</v>
      </c>
      <c r="S96" s="383">
        <v>0</v>
      </c>
      <c r="T96" s="383">
        <v>0</v>
      </c>
      <c r="U96" s="383">
        <v>0</v>
      </c>
      <c r="V96" s="383">
        <v>0</v>
      </c>
      <c r="W96" s="383">
        <v>0</v>
      </c>
      <c r="X96" s="383">
        <v>0</v>
      </c>
      <c r="Y96" s="383">
        <v>0</v>
      </c>
      <c r="Z96" s="383">
        <v>0</v>
      </c>
      <c r="AA96" s="383">
        <v>0</v>
      </c>
      <c r="AB96" s="383">
        <v>0</v>
      </c>
      <c r="AC96" s="383">
        <v>0</v>
      </c>
      <c r="AD96" s="383">
        <v>0</v>
      </c>
      <c r="AE96" s="383">
        <v>0</v>
      </c>
      <c r="AF96" s="383">
        <v>0</v>
      </c>
      <c r="AG96" s="383">
        <v>0</v>
      </c>
      <c r="AH96" s="383">
        <v>0</v>
      </c>
      <c r="AI96" s="383">
        <v>0</v>
      </c>
      <c r="AJ96" s="383">
        <v>0</v>
      </c>
      <c r="AK96" s="383">
        <v>0</v>
      </c>
      <c r="AL96" s="383">
        <v>0</v>
      </c>
      <c r="AM96" s="383">
        <v>0</v>
      </c>
      <c r="AN96" s="383">
        <v>0</v>
      </c>
      <c r="AO96" s="383">
        <v>0</v>
      </c>
      <c r="AP96" s="383">
        <v>0</v>
      </c>
      <c r="AQ96" s="383">
        <v>0</v>
      </c>
      <c r="AR96" s="383">
        <v>0</v>
      </c>
      <c r="AS96" s="383">
        <v>0</v>
      </c>
      <c r="AT96" s="383">
        <v>0</v>
      </c>
      <c r="AU96" s="383">
        <v>0</v>
      </c>
      <c r="AV96" s="383">
        <v>0</v>
      </c>
      <c r="AW96" s="383">
        <v>0</v>
      </c>
      <c r="AX96" s="383">
        <v>0</v>
      </c>
      <c r="AY96" s="383">
        <v>0</v>
      </c>
      <c r="AZ96" s="383">
        <v>0</v>
      </c>
      <c r="BA96" s="383">
        <v>0</v>
      </c>
      <c r="BB96" s="383">
        <v>0</v>
      </c>
      <c r="BC96" s="383">
        <v>0</v>
      </c>
      <c r="BD96" s="383">
        <v>0</v>
      </c>
      <c r="BE96" s="383">
        <v>0</v>
      </c>
      <c r="BF96" s="383">
        <v>0</v>
      </c>
      <c r="BG96" s="383">
        <v>0</v>
      </c>
      <c r="BH96" s="383">
        <v>0</v>
      </c>
      <c r="BI96" s="383">
        <v>0</v>
      </c>
      <c r="BJ96" s="383">
        <v>0</v>
      </c>
      <c r="BK96" s="383">
        <v>0</v>
      </c>
      <c r="BL96" s="383">
        <v>0</v>
      </c>
      <c r="BM96" s="383">
        <v>0</v>
      </c>
      <c r="BN96" s="383">
        <v>0</v>
      </c>
      <c r="BO96" s="383">
        <v>0</v>
      </c>
      <c r="BP96" s="383">
        <v>0</v>
      </c>
      <c r="BQ96" s="383">
        <v>0</v>
      </c>
      <c r="BR96" s="383">
        <v>0</v>
      </c>
      <c r="BS96" s="383">
        <v>0</v>
      </c>
      <c r="BT96" s="383">
        <v>0</v>
      </c>
      <c r="BU96" s="383">
        <v>0</v>
      </c>
      <c r="BV96" s="383">
        <v>0</v>
      </c>
      <c r="BW96" s="383">
        <v>0</v>
      </c>
      <c r="BX96" s="383">
        <v>0</v>
      </c>
      <c r="BY96" s="383">
        <v>0</v>
      </c>
      <c r="BZ96" s="383">
        <v>0</v>
      </c>
      <c r="CA96" s="383">
        <v>0</v>
      </c>
      <c r="CB96" s="383">
        <v>0</v>
      </c>
      <c r="CC96" s="383">
        <v>0</v>
      </c>
      <c r="CD96" s="383">
        <v>0</v>
      </c>
      <c r="CE96" s="383">
        <v>0</v>
      </c>
      <c r="CF96" s="383">
        <v>0</v>
      </c>
      <c r="CG96" s="383">
        <v>0</v>
      </c>
      <c r="CH96" s="383">
        <v>0</v>
      </c>
      <c r="CI96" s="383">
        <v>0</v>
      </c>
      <c r="CJ96" s="383">
        <v>0</v>
      </c>
      <c r="CK96" s="383">
        <v>0</v>
      </c>
      <c r="CL96" s="383">
        <v>0</v>
      </c>
      <c r="CM96" s="383">
        <v>0</v>
      </c>
      <c r="CN96" s="383">
        <v>0</v>
      </c>
      <c r="CO96" s="383">
        <v>0</v>
      </c>
      <c r="CP96" s="383">
        <v>1.0101810831641727</v>
      </c>
      <c r="CQ96" s="383">
        <v>0</v>
      </c>
      <c r="CR96" s="383">
        <v>0</v>
      </c>
      <c r="CS96" s="383">
        <v>4.4800849717875429E-4</v>
      </c>
      <c r="CT96" s="383">
        <v>0</v>
      </c>
      <c r="CU96" s="383">
        <v>0</v>
      </c>
      <c r="CV96" s="383">
        <v>0</v>
      </c>
      <c r="CW96" s="383">
        <v>0</v>
      </c>
      <c r="CX96" s="383">
        <v>0</v>
      </c>
      <c r="CY96" s="383">
        <v>0</v>
      </c>
      <c r="CZ96" s="383">
        <v>0</v>
      </c>
      <c r="DA96" s="383">
        <v>0</v>
      </c>
      <c r="DB96" s="383">
        <v>0</v>
      </c>
      <c r="DC96" s="383">
        <v>0</v>
      </c>
      <c r="DD96" s="383">
        <v>0</v>
      </c>
      <c r="DE96" s="383">
        <v>0</v>
      </c>
      <c r="DF96" s="384">
        <v>0</v>
      </c>
      <c r="DG96" s="481">
        <v>1.0106290916613514</v>
      </c>
      <c r="DH96" s="481">
        <v>0.75863107960580489</v>
      </c>
    </row>
    <row r="97" spans="1:112" s="381" customFormat="1">
      <c r="A97" s="298" t="s">
        <v>351</v>
      </c>
      <c r="B97" s="299" t="s">
        <v>587</v>
      </c>
      <c r="C97" s="382">
        <v>2.1623043123814862E-5</v>
      </c>
      <c r="D97" s="383">
        <v>5.1836038141315569E-5</v>
      </c>
      <c r="E97" s="383">
        <v>1.4263272789329281E-5</v>
      </c>
      <c r="F97" s="383">
        <v>9.7346091118067477E-6</v>
      </c>
      <c r="G97" s="383">
        <v>1.7537254603255889E-5</v>
      </c>
      <c r="H97" s="383">
        <v>0</v>
      </c>
      <c r="I97" s="383">
        <v>4.7902665297498099E-5</v>
      </c>
      <c r="J97" s="383">
        <v>2.753164964647953E-5</v>
      </c>
      <c r="K97" s="383">
        <v>2.0851537175354339E-5</v>
      </c>
      <c r="L97" s="383">
        <v>5.6058469831585283E-5</v>
      </c>
      <c r="M97" s="383">
        <v>0</v>
      </c>
      <c r="N97" s="383">
        <v>2.0657404961669808E-5</v>
      </c>
      <c r="O97" s="383">
        <v>2.0286699098863108E-5</v>
      </c>
      <c r="P97" s="383">
        <v>1.8943052795467649E-5</v>
      </c>
      <c r="Q97" s="383">
        <v>1.9464962494707435E-5</v>
      </c>
      <c r="R97" s="383">
        <v>3.9073597232843912E-5</v>
      </c>
      <c r="S97" s="383">
        <v>3.7383475820598862E-5</v>
      </c>
      <c r="T97" s="383">
        <v>2.0852294233139904E-5</v>
      </c>
      <c r="U97" s="383">
        <v>1.20003458965699E-5</v>
      </c>
      <c r="V97" s="383">
        <v>1.518992868273221E-5</v>
      </c>
      <c r="W97" s="383">
        <v>8.8023810302784229E-7</v>
      </c>
      <c r="X97" s="383">
        <v>1.0914563703703849E-5</v>
      </c>
      <c r="Y97" s="383">
        <v>1.1369991693813232E-5</v>
      </c>
      <c r="Z97" s="383">
        <v>1.5072350002641904E-5</v>
      </c>
      <c r="AA97" s="383">
        <v>3.6128920303345626E-5</v>
      </c>
      <c r="AB97" s="383">
        <v>1.539555645888908E-5</v>
      </c>
      <c r="AC97" s="383">
        <v>2.5244334674167493E-5</v>
      </c>
      <c r="AD97" s="383">
        <v>2.7914705510851282E-5</v>
      </c>
      <c r="AE97" s="383">
        <v>1.5886268767325991E-5</v>
      </c>
      <c r="AF97" s="383">
        <v>1.3388682741015798E-5</v>
      </c>
      <c r="AG97" s="383">
        <v>2.1002656730502421E-5</v>
      </c>
      <c r="AH97" s="383">
        <v>3.6455963551458202E-5</v>
      </c>
      <c r="AI97" s="383">
        <v>3.230690343834145E-5</v>
      </c>
      <c r="AJ97" s="383">
        <v>3.4824529323021135E-5</v>
      </c>
      <c r="AK97" s="383">
        <v>3.4062129427313837E-5</v>
      </c>
      <c r="AL97" s="383">
        <v>1.7048853741741877E-5</v>
      </c>
      <c r="AM97" s="383">
        <v>1.8562643974150666E-5</v>
      </c>
      <c r="AN97" s="383">
        <v>2.7570146972751357E-5</v>
      </c>
      <c r="AO97" s="383">
        <v>1.7144101363566477E-5</v>
      </c>
      <c r="AP97" s="383">
        <v>2.0938878712323077E-5</v>
      </c>
      <c r="AQ97" s="383">
        <v>2.8775850398385348E-5</v>
      </c>
      <c r="AR97" s="383">
        <v>1.5288936664373078E-5</v>
      </c>
      <c r="AS97" s="383">
        <v>1.6065812431601309E-5</v>
      </c>
      <c r="AT97" s="383">
        <v>1.4039501788710217E-5</v>
      </c>
      <c r="AU97" s="383">
        <v>1.3556252750877089E-5</v>
      </c>
      <c r="AV97" s="383">
        <v>1.3585985879606677E-5</v>
      </c>
      <c r="AW97" s="383">
        <v>1.5491744964244831E-5</v>
      </c>
      <c r="AX97" s="383">
        <v>1.300316457274152E-5</v>
      </c>
      <c r="AY97" s="383">
        <v>1.7837635573966228E-5</v>
      </c>
      <c r="AZ97" s="383">
        <v>1.3388908007360125E-5</v>
      </c>
      <c r="BA97" s="383">
        <v>9.1529439668703633E-6</v>
      </c>
      <c r="BB97" s="383">
        <v>1.8931933334831542E-5</v>
      </c>
      <c r="BC97" s="383">
        <v>1.2708467837700018E-5</v>
      </c>
      <c r="BD97" s="383">
        <v>7.9470233557811156E-6</v>
      </c>
      <c r="BE97" s="383">
        <v>0</v>
      </c>
      <c r="BF97" s="383">
        <v>1.2536838266753329E-5</v>
      </c>
      <c r="BG97" s="383">
        <v>1.3387534838506459E-5</v>
      </c>
      <c r="BH97" s="383">
        <v>8.9645900327298544E-6</v>
      </c>
      <c r="BI97" s="383">
        <v>9.2104947381988235E-6</v>
      </c>
      <c r="BJ97" s="383">
        <v>2.2148324178569919E-5</v>
      </c>
      <c r="BK97" s="383">
        <v>8.3582635817036079E-5</v>
      </c>
      <c r="BL97" s="383">
        <v>2.064405997937644E-5</v>
      </c>
      <c r="BM97" s="383">
        <v>2.0299833745635465E-5</v>
      </c>
      <c r="BN97" s="383">
        <v>2.2263588570829905E-5</v>
      </c>
      <c r="BO97" s="383">
        <v>1.9909769753070331E-5</v>
      </c>
      <c r="BP97" s="383">
        <v>4.389711599153556E-5</v>
      </c>
      <c r="BQ97" s="383">
        <v>7.227238480505173E-5</v>
      </c>
      <c r="BR97" s="383">
        <v>1.2076617313649203E-4</v>
      </c>
      <c r="BS97" s="383">
        <v>1.7479624364090817E-5</v>
      </c>
      <c r="BT97" s="383">
        <v>4.3696627220971494E-5</v>
      </c>
      <c r="BU97" s="383">
        <v>1.3201894534667797E-4</v>
      </c>
      <c r="BV97" s="383">
        <v>2.0973857683394891E-5</v>
      </c>
      <c r="BW97" s="383">
        <v>1.7178484915716604E-5</v>
      </c>
      <c r="BX97" s="383">
        <v>7.1046777054366013E-6</v>
      </c>
      <c r="BY97" s="383">
        <v>5.9812260193181151E-5</v>
      </c>
      <c r="BZ97" s="383">
        <v>2.402620761058205E-5</v>
      </c>
      <c r="CA97" s="383">
        <v>1.0801187949703911E-4</v>
      </c>
      <c r="CB97" s="383">
        <v>1.25778078555012E-4</v>
      </c>
      <c r="CC97" s="383">
        <v>2.4810321419519365E-4</v>
      </c>
      <c r="CD97" s="383">
        <v>4.4331979394141857E-5</v>
      </c>
      <c r="CE97" s="383">
        <v>9.9937096443193079E-3</v>
      </c>
      <c r="CF97" s="383">
        <v>7.1191523230239057E-4</v>
      </c>
      <c r="CG97" s="383">
        <v>4.945022240437734E-5</v>
      </c>
      <c r="CH97" s="383">
        <v>7.9687941934910049E-4</v>
      </c>
      <c r="CI97" s="383">
        <v>4.5408252589100812E-4</v>
      </c>
      <c r="CJ97" s="383">
        <v>2.3530414226848778E-5</v>
      </c>
      <c r="CK97" s="383">
        <v>2.6188337600902429E-4</v>
      </c>
      <c r="CL97" s="383">
        <v>1.178577619351396E-4</v>
      </c>
      <c r="CM97" s="383">
        <v>3.9891777447529024E-5</v>
      </c>
      <c r="CN97" s="383">
        <v>2.9384462816129339E-5</v>
      </c>
      <c r="CO97" s="383">
        <v>5.3523234896353889E-5</v>
      </c>
      <c r="CP97" s="383">
        <v>8.6816433079554278E-3</v>
      </c>
      <c r="CQ97" s="383">
        <v>1.0413255923343026</v>
      </c>
      <c r="CR97" s="383">
        <v>1.7977757887254993E-3</v>
      </c>
      <c r="CS97" s="383">
        <v>8.6732462562713174E-4</v>
      </c>
      <c r="CT97" s="383">
        <v>2.5200408493746224E-5</v>
      </c>
      <c r="CU97" s="383">
        <v>1.9621692375007849E-5</v>
      </c>
      <c r="CV97" s="383">
        <v>1.5185602723026228E-4</v>
      </c>
      <c r="CW97" s="383">
        <v>1.4579268621318362E-5</v>
      </c>
      <c r="CX97" s="383">
        <v>4.5395920217911929E-5</v>
      </c>
      <c r="CY97" s="383">
        <v>5.25455493594278E-5</v>
      </c>
      <c r="CZ97" s="383">
        <v>4.5285758004493524E-4</v>
      </c>
      <c r="DA97" s="383">
        <v>1.9821287517695632E-5</v>
      </c>
      <c r="DB97" s="383">
        <v>2.3640786353401042E-5</v>
      </c>
      <c r="DC97" s="383">
        <v>3.5622524441020027E-3</v>
      </c>
      <c r="DD97" s="383">
        <v>8.649299245137565E-5</v>
      </c>
      <c r="DE97" s="383">
        <v>3.6272935342741608E-5</v>
      </c>
      <c r="DF97" s="384">
        <v>1.7536401743013138E-4</v>
      </c>
      <c r="DG97" s="481">
        <v>1.0723018210999409</v>
      </c>
      <c r="DH97" s="481">
        <v>0.80492585748452394</v>
      </c>
    </row>
    <row r="98" spans="1:112" s="381" customFormat="1">
      <c r="A98" s="298" t="s">
        <v>352</v>
      </c>
      <c r="B98" s="299" t="s">
        <v>588</v>
      </c>
      <c r="C98" s="382">
        <v>0</v>
      </c>
      <c r="D98" s="383">
        <v>0</v>
      </c>
      <c r="E98" s="383">
        <v>0</v>
      </c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v>0</v>
      </c>
      <c r="L98" s="383">
        <v>0</v>
      </c>
      <c r="M98" s="383">
        <v>0</v>
      </c>
      <c r="N98" s="383">
        <v>0</v>
      </c>
      <c r="O98" s="383">
        <v>0</v>
      </c>
      <c r="P98" s="383">
        <v>0</v>
      </c>
      <c r="Q98" s="383">
        <v>0</v>
      </c>
      <c r="R98" s="383">
        <v>0</v>
      </c>
      <c r="S98" s="383">
        <v>0</v>
      </c>
      <c r="T98" s="383">
        <v>0</v>
      </c>
      <c r="U98" s="383">
        <v>0</v>
      </c>
      <c r="V98" s="383">
        <v>0</v>
      </c>
      <c r="W98" s="383">
        <v>0</v>
      </c>
      <c r="X98" s="383">
        <v>0</v>
      </c>
      <c r="Y98" s="383">
        <v>0</v>
      </c>
      <c r="Z98" s="383">
        <v>0</v>
      </c>
      <c r="AA98" s="383">
        <v>0</v>
      </c>
      <c r="AB98" s="383">
        <v>0</v>
      </c>
      <c r="AC98" s="383">
        <v>0</v>
      </c>
      <c r="AD98" s="383">
        <v>0</v>
      </c>
      <c r="AE98" s="383">
        <v>0</v>
      </c>
      <c r="AF98" s="383">
        <v>0</v>
      </c>
      <c r="AG98" s="383">
        <v>0</v>
      </c>
      <c r="AH98" s="383">
        <v>0</v>
      </c>
      <c r="AI98" s="383">
        <v>0</v>
      </c>
      <c r="AJ98" s="383">
        <v>0</v>
      </c>
      <c r="AK98" s="383">
        <v>0</v>
      </c>
      <c r="AL98" s="383">
        <v>0</v>
      </c>
      <c r="AM98" s="383">
        <v>0</v>
      </c>
      <c r="AN98" s="383">
        <v>0</v>
      </c>
      <c r="AO98" s="383">
        <v>0</v>
      </c>
      <c r="AP98" s="383">
        <v>0</v>
      </c>
      <c r="AQ98" s="383">
        <v>0</v>
      </c>
      <c r="AR98" s="383">
        <v>0</v>
      </c>
      <c r="AS98" s="383">
        <v>0</v>
      </c>
      <c r="AT98" s="383">
        <v>0</v>
      </c>
      <c r="AU98" s="383">
        <v>0</v>
      </c>
      <c r="AV98" s="383">
        <v>0</v>
      </c>
      <c r="AW98" s="383">
        <v>0</v>
      </c>
      <c r="AX98" s="383">
        <v>0</v>
      </c>
      <c r="AY98" s="383">
        <v>0</v>
      </c>
      <c r="AZ98" s="383">
        <v>0</v>
      </c>
      <c r="BA98" s="383">
        <v>0</v>
      </c>
      <c r="BB98" s="383">
        <v>0</v>
      </c>
      <c r="BC98" s="383">
        <v>0</v>
      </c>
      <c r="BD98" s="383">
        <v>0</v>
      </c>
      <c r="BE98" s="383">
        <v>0</v>
      </c>
      <c r="BF98" s="383">
        <v>0</v>
      </c>
      <c r="BG98" s="383">
        <v>0</v>
      </c>
      <c r="BH98" s="383">
        <v>0</v>
      </c>
      <c r="BI98" s="383">
        <v>0</v>
      </c>
      <c r="BJ98" s="383">
        <v>0</v>
      </c>
      <c r="BK98" s="383">
        <v>0</v>
      </c>
      <c r="BL98" s="383">
        <v>0</v>
      </c>
      <c r="BM98" s="383">
        <v>0</v>
      </c>
      <c r="BN98" s="383">
        <v>0</v>
      </c>
      <c r="BO98" s="383">
        <v>0</v>
      </c>
      <c r="BP98" s="383">
        <v>0</v>
      </c>
      <c r="BQ98" s="383">
        <v>0</v>
      </c>
      <c r="BR98" s="383">
        <v>0</v>
      </c>
      <c r="BS98" s="383">
        <v>0</v>
      </c>
      <c r="BT98" s="383">
        <v>0</v>
      </c>
      <c r="BU98" s="383">
        <v>0</v>
      </c>
      <c r="BV98" s="383">
        <v>0</v>
      </c>
      <c r="BW98" s="383">
        <v>0</v>
      </c>
      <c r="BX98" s="383">
        <v>0</v>
      </c>
      <c r="BY98" s="383">
        <v>0</v>
      </c>
      <c r="BZ98" s="383">
        <v>0</v>
      </c>
      <c r="CA98" s="383">
        <v>0</v>
      </c>
      <c r="CB98" s="383">
        <v>0</v>
      </c>
      <c r="CC98" s="383">
        <v>0</v>
      </c>
      <c r="CD98" s="383">
        <v>0</v>
      </c>
      <c r="CE98" s="383">
        <v>0</v>
      </c>
      <c r="CF98" s="383">
        <v>0</v>
      </c>
      <c r="CG98" s="383">
        <v>0</v>
      </c>
      <c r="CH98" s="383">
        <v>0</v>
      </c>
      <c r="CI98" s="383">
        <v>0</v>
      </c>
      <c r="CJ98" s="383">
        <v>0</v>
      </c>
      <c r="CK98" s="383">
        <v>0</v>
      </c>
      <c r="CL98" s="383">
        <v>0</v>
      </c>
      <c r="CM98" s="383">
        <v>0</v>
      </c>
      <c r="CN98" s="383">
        <v>0</v>
      </c>
      <c r="CO98" s="383">
        <v>0</v>
      </c>
      <c r="CP98" s="383">
        <v>0</v>
      </c>
      <c r="CQ98" s="383">
        <v>0</v>
      </c>
      <c r="CR98" s="383">
        <v>1</v>
      </c>
      <c r="CS98" s="383">
        <v>0</v>
      </c>
      <c r="CT98" s="383">
        <v>0</v>
      </c>
      <c r="CU98" s="383">
        <v>0</v>
      </c>
      <c r="CV98" s="383">
        <v>0</v>
      </c>
      <c r="CW98" s="383">
        <v>0</v>
      </c>
      <c r="CX98" s="383">
        <v>0</v>
      </c>
      <c r="CY98" s="383">
        <v>0</v>
      </c>
      <c r="CZ98" s="383">
        <v>0</v>
      </c>
      <c r="DA98" s="383">
        <v>0</v>
      </c>
      <c r="DB98" s="383">
        <v>0</v>
      </c>
      <c r="DC98" s="383">
        <v>0</v>
      </c>
      <c r="DD98" s="383">
        <v>0</v>
      </c>
      <c r="DE98" s="383">
        <v>0</v>
      </c>
      <c r="DF98" s="384">
        <v>0</v>
      </c>
      <c r="DG98" s="481">
        <v>1</v>
      </c>
      <c r="DH98" s="481">
        <v>0.75065232721404007</v>
      </c>
    </row>
    <row r="99" spans="1:112" s="381" customFormat="1">
      <c r="A99" s="300" t="s">
        <v>353</v>
      </c>
      <c r="B99" s="301" t="s">
        <v>589</v>
      </c>
      <c r="C99" s="385">
        <v>0</v>
      </c>
      <c r="D99" s="386">
        <v>0</v>
      </c>
      <c r="E99" s="386">
        <v>0</v>
      </c>
      <c r="F99" s="386">
        <v>0</v>
      </c>
      <c r="G99" s="386">
        <v>0</v>
      </c>
      <c r="H99" s="386">
        <v>0</v>
      </c>
      <c r="I99" s="386">
        <v>0</v>
      </c>
      <c r="J99" s="386">
        <v>0</v>
      </c>
      <c r="K99" s="386">
        <v>0</v>
      </c>
      <c r="L99" s="386">
        <v>0</v>
      </c>
      <c r="M99" s="386">
        <v>0</v>
      </c>
      <c r="N99" s="386">
        <v>0</v>
      </c>
      <c r="O99" s="386">
        <v>0</v>
      </c>
      <c r="P99" s="386">
        <v>0</v>
      </c>
      <c r="Q99" s="386">
        <v>0</v>
      </c>
      <c r="R99" s="386">
        <v>0</v>
      </c>
      <c r="S99" s="386">
        <v>0</v>
      </c>
      <c r="T99" s="386">
        <v>0</v>
      </c>
      <c r="U99" s="386">
        <v>0</v>
      </c>
      <c r="V99" s="386">
        <v>0</v>
      </c>
      <c r="W99" s="386">
        <v>0</v>
      </c>
      <c r="X99" s="386">
        <v>0</v>
      </c>
      <c r="Y99" s="386">
        <v>0</v>
      </c>
      <c r="Z99" s="386">
        <v>0</v>
      </c>
      <c r="AA99" s="386">
        <v>0</v>
      </c>
      <c r="AB99" s="386">
        <v>0</v>
      </c>
      <c r="AC99" s="386">
        <v>0</v>
      </c>
      <c r="AD99" s="386">
        <v>0</v>
      </c>
      <c r="AE99" s="386">
        <v>0</v>
      </c>
      <c r="AF99" s="386">
        <v>0</v>
      </c>
      <c r="AG99" s="386">
        <v>0</v>
      </c>
      <c r="AH99" s="386">
        <v>0</v>
      </c>
      <c r="AI99" s="386">
        <v>0</v>
      </c>
      <c r="AJ99" s="386">
        <v>0</v>
      </c>
      <c r="AK99" s="386">
        <v>0</v>
      </c>
      <c r="AL99" s="386">
        <v>0</v>
      </c>
      <c r="AM99" s="386">
        <v>0</v>
      </c>
      <c r="AN99" s="386">
        <v>0</v>
      </c>
      <c r="AO99" s="386">
        <v>0</v>
      </c>
      <c r="AP99" s="386">
        <v>0</v>
      </c>
      <c r="AQ99" s="386">
        <v>0</v>
      </c>
      <c r="AR99" s="386">
        <v>0</v>
      </c>
      <c r="AS99" s="386">
        <v>0</v>
      </c>
      <c r="AT99" s="386">
        <v>0</v>
      </c>
      <c r="AU99" s="386">
        <v>0</v>
      </c>
      <c r="AV99" s="386">
        <v>0</v>
      </c>
      <c r="AW99" s="386">
        <v>0</v>
      </c>
      <c r="AX99" s="386">
        <v>0</v>
      </c>
      <c r="AY99" s="386">
        <v>0</v>
      </c>
      <c r="AZ99" s="386">
        <v>0</v>
      </c>
      <c r="BA99" s="386">
        <v>0</v>
      </c>
      <c r="BB99" s="386">
        <v>0</v>
      </c>
      <c r="BC99" s="386">
        <v>0</v>
      </c>
      <c r="BD99" s="386">
        <v>0</v>
      </c>
      <c r="BE99" s="386">
        <v>0</v>
      </c>
      <c r="BF99" s="386">
        <v>0</v>
      </c>
      <c r="BG99" s="386">
        <v>0</v>
      </c>
      <c r="BH99" s="386">
        <v>0</v>
      </c>
      <c r="BI99" s="386">
        <v>0</v>
      </c>
      <c r="BJ99" s="386">
        <v>0</v>
      </c>
      <c r="BK99" s="386">
        <v>0</v>
      </c>
      <c r="BL99" s="386">
        <v>0</v>
      </c>
      <c r="BM99" s="386">
        <v>0</v>
      </c>
      <c r="BN99" s="386">
        <v>0</v>
      </c>
      <c r="BO99" s="386">
        <v>0</v>
      </c>
      <c r="BP99" s="386">
        <v>0</v>
      </c>
      <c r="BQ99" s="386">
        <v>0</v>
      </c>
      <c r="BR99" s="386">
        <v>0</v>
      </c>
      <c r="BS99" s="386">
        <v>0</v>
      </c>
      <c r="BT99" s="386">
        <v>0</v>
      </c>
      <c r="BU99" s="386">
        <v>0</v>
      </c>
      <c r="BV99" s="386">
        <v>0</v>
      </c>
      <c r="BW99" s="386">
        <v>0</v>
      </c>
      <c r="BX99" s="386">
        <v>0</v>
      </c>
      <c r="BY99" s="386">
        <v>0</v>
      </c>
      <c r="BZ99" s="386">
        <v>0</v>
      </c>
      <c r="CA99" s="386">
        <v>0</v>
      </c>
      <c r="CB99" s="386">
        <v>0</v>
      </c>
      <c r="CC99" s="386">
        <v>0</v>
      </c>
      <c r="CD99" s="386">
        <v>0</v>
      </c>
      <c r="CE99" s="386">
        <v>0</v>
      </c>
      <c r="CF99" s="386">
        <v>0</v>
      </c>
      <c r="CG99" s="386">
        <v>0</v>
      </c>
      <c r="CH99" s="386">
        <v>0</v>
      </c>
      <c r="CI99" s="386">
        <v>0</v>
      </c>
      <c r="CJ99" s="386">
        <v>0</v>
      </c>
      <c r="CK99" s="386">
        <v>0</v>
      </c>
      <c r="CL99" s="386">
        <v>0</v>
      </c>
      <c r="CM99" s="386">
        <v>0</v>
      </c>
      <c r="CN99" s="386">
        <v>0</v>
      </c>
      <c r="CO99" s="386">
        <v>0</v>
      </c>
      <c r="CP99" s="386">
        <v>0</v>
      </c>
      <c r="CQ99" s="386">
        <v>0</v>
      </c>
      <c r="CR99" s="386">
        <v>0</v>
      </c>
      <c r="CS99" s="386">
        <v>1</v>
      </c>
      <c r="CT99" s="386">
        <v>0</v>
      </c>
      <c r="CU99" s="386">
        <v>0</v>
      </c>
      <c r="CV99" s="386">
        <v>0</v>
      </c>
      <c r="CW99" s="386">
        <v>0</v>
      </c>
      <c r="CX99" s="386">
        <v>0</v>
      </c>
      <c r="CY99" s="386">
        <v>0</v>
      </c>
      <c r="CZ99" s="386">
        <v>0</v>
      </c>
      <c r="DA99" s="386">
        <v>0</v>
      </c>
      <c r="DB99" s="386">
        <v>0</v>
      </c>
      <c r="DC99" s="386">
        <v>0</v>
      </c>
      <c r="DD99" s="386">
        <v>0</v>
      </c>
      <c r="DE99" s="386">
        <v>0</v>
      </c>
      <c r="DF99" s="387">
        <v>0</v>
      </c>
      <c r="DG99" s="482">
        <v>1</v>
      </c>
      <c r="DH99" s="482">
        <v>0.75065232721404007</v>
      </c>
    </row>
    <row r="100" spans="1:112" s="381" customFormat="1">
      <c r="A100" s="304" t="s">
        <v>354</v>
      </c>
      <c r="B100" s="305" t="s">
        <v>643</v>
      </c>
      <c r="C100" s="388">
        <v>2.7716437015035526E-3</v>
      </c>
      <c r="D100" s="389">
        <v>2.2601442437930053E-3</v>
      </c>
      <c r="E100" s="389">
        <v>5.0565895041364446E-4</v>
      </c>
      <c r="F100" s="389">
        <v>2.3845349612303259E-4</v>
      </c>
      <c r="G100" s="389">
        <v>2.149584268704929E-4</v>
      </c>
      <c r="H100" s="389">
        <v>0</v>
      </c>
      <c r="I100" s="389">
        <v>2.4764143564731671E-3</v>
      </c>
      <c r="J100" s="389">
        <v>1.5194370705542814E-3</v>
      </c>
      <c r="K100" s="389">
        <v>1.6407880531163611E-3</v>
      </c>
      <c r="L100" s="389">
        <v>9.6175664095397026E-4</v>
      </c>
      <c r="M100" s="389">
        <v>0</v>
      </c>
      <c r="N100" s="389">
        <v>7.9001495603117308E-4</v>
      </c>
      <c r="O100" s="389">
        <v>1.8688325074231466E-3</v>
      </c>
      <c r="P100" s="389">
        <v>1.335890619668626E-3</v>
      </c>
      <c r="Q100" s="389">
        <v>9.1207780129101397E-4</v>
      </c>
      <c r="R100" s="389">
        <v>1.1132172045971167E-3</v>
      </c>
      <c r="S100" s="389">
        <v>7.3119618766514171E-4</v>
      </c>
      <c r="T100" s="389">
        <v>8.8286092555809638E-4</v>
      </c>
      <c r="U100" s="389">
        <v>2.5170381356462006E-4</v>
      </c>
      <c r="V100" s="389">
        <v>3.9864918485512093E-3</v>
      </c>
      <c r="W100" s="389">
        <v>3.9620677168794526E-5</v>
      </c>
      <c r="X100" s="389">
        <v>7.736903510146382E-4</v>
      </c>
      <c r="Y100" s="389">
        <v>5.5859000038498596E-4</v>
      </c>
      <c r="Z100" s="389">
        <v>1.2990787242245366E-3</v>
      </c>
      <c r="AA100" s="389">
        <v>1.9185068143856665E-3</v>
      </c>
      <c r="AB100" s="389">
        <v>6.528607679071721E-4</v>
      </c>
      <c r="AC100" s="389">
        <v>4.1538791893028766E-5</v>
      </c>
      <c r="AD100" s="389">
        <v>7.5188018470467106E-4</v>
      </c>
      <c r="AE100" s="389">
        <v>6.8779060278508668E-4</v>
      </c>
      <c r="AF100" s="389">
        <v>7.5881952772543766E-4</v>
      </c>
      <c r="AG100" s="389">
        <v>2.4355958613250897E-4</v>
      </c>
      <c r="AH100" s="389">
        <v>7.4512244080471963E-4</v>
      </c>
      <c r="AI100" s="389">
        <v>2.1319796057791933E-3</v>
      </c>
      <c r="AJ100" s="389">
        <v>8.5459324443896848E-4</v>
      </c>
      <c r="AK100" s="389">
        <v>9.4587038489610904E-4</v>
      </c>
      <c r="AL100" s="389">
        <v>8.9571450316994921E-4</v>
      </c>
      <c r="AM100" s="389">
        <v>7.4147547889533171E-4</v>
      </c>
      <c r="AN100" s="389">
        <v>6.9713720430199082E-4</v>
      </c>
      <c r="AO100" s="389">
        <v>8.0855715285357887E-4</v>
      </c>
      <c r="AP100" s="389">
        <v>8.0647358386580134E-4</v>
      </c>
      <c r="AQ100" s="389">
        <v>1.8317938133719171E-3</v>
      </c>
      <c r="AR100" s="389">
        <v>5.8834338392118549E-4</v>
      </c>
      <c r="AS100" s="389">
        <v>4.6018586742671081E-4</v>
      </c>
      <c r="AT100" s="389">
        <v>2.5804627283661677E-3</v>
      </c>
      <c r="AU100" s="389">
        <v>8.3790263929368772E-4</v>
      </c>
      <c r="AV100" s="389">
        <v>6.7271639636434408E-4</v>
      </c>
      <c r="AW100" s="389">
        <v>3.8550925497320604E-4</v>
      </c>
      <c r="AX100" s="389">
        <v>5.6640425678444262E-4</v>
      </c>
      <c r="AY100" s="389">
        <v>6.075322051892428E-4</v>
      </c>
      <c r="AZ100" s="389">
        <v>3.722433207316027E-4</v>
      </c>
      <c r="BA100" s="389">
        <v>4.0490250933567943E-4</v>
      </c>
      <c r="BB100" s="389">
        <v>5.80428634007162E-4</v>
      </c>
      <c r="BC100" s="389">
        <v>4.102734526317897E-4</v>
      </c>
      <c r="BD100" s="389">
        <v>7.5266921653061654E-4</v>
      </c>
      <c r="BE100" s="389">
        <v>0</v>
      </c>
      <c r="BF100" s="389">
        <v>3.4245849678047051E-4</v>
      </c>
      <c r="BG100" s="389">
        <v>3.336297104455533E-4</v>
      </c>
      <c r="BH100" s="389">
        <v>2.4666228921643436E-4</v>
      </c>
      <c r="BI100" s="389">
        <v>4.9520258965093532E-4</v>
      </c>
      <c r="BJ100" s="389">
        <v>1.2037083464178889E-3</v>
      </c>
      <c r="BK100" s="389">
        <v>3.0592616617508739E-3</v>
      </c>
      <c r="BL100" s="389">
        <v>1.1908691512218744E-3</v>
      </c>
      <c r="BM100" s="389">
        <v>1.7046228057404557E-3</v>
      </c>
      <c r="BN100" s="389">
        <v>1.2426833443947806E-3</v>
      </c>
      <c r="BO100" s="389">
        <v>1.2950400175296953E-3</v>
      </c>
      <c r="BP100" s="389">
        <v>1.95571847640365E-3</v>
      </c>
      <c r="BQ100" s="389">
        <v>6.0655216775512685E-3</v>
      </c>
      <c r="BR100" s="389">
        <v>8.8870018683415257E-3</v>
      </c>
      <c r="BS100" s="389">
        <v>2.1116307705141813E-3</v>
      </c>
      <c r="BT100" s="389">
        <v>9.5402742066704913E-4</v>
      </c>
      <c r="BU100" s="389">
        <v>3.3952525363198606E-3</v>
      </c>
      <c r="BV100" s="389">
        <v>1.0819844348122568E-3</v>
      </c>
      <c r="BW100" s="389">
        <v>1.0653877940808684E-3</v>
      </c>
      <c r="BX100" s="389">
        <v>1.9852466481878834E-4</v>
      </c>
      <c r="BY100" s="389">
        <v>1.0970408786056388E-3</v>
      </c>
      <c r="BZ100" s="389">
        <v>1.5769617259856897E-3</v>
      </c>
      <c r="CA100" s="389">
        <v>1.1529814465935909E-3</v>
      </c>
      <c r="CB100" s="389">
        <v>7.1028044610759291E-4</v>
      </c>
      <c r="CC100" s="389">
        <v>1.0043124946737668E-3</v>
      </c>
      <c r="CD100" s="389">
        <v>9.956244834180613E-4</v>
      </c>
      <c r="CE100" s="389">
        <v>3.8411146658059486E-3</v>
      </c>
      <c r="CF100" s="389">
        <v>2.5641306533778501E-3</v>
      </c>
      <c r="CG100" s="389">
        <v>2.4867283258215819E-4</v>
      </c>
      <c r="CH100" s="389">
        <v>1.6812648733336034E-3</v>
      </c>
      <c r="CI100" s="389">
        <v>3.4406428202441663E-3</v>
      </c>
      <c r="CJ100" s="389">
        <v>5.7089462742449264E-4</v>
      </c>
      <c r="CK100" s="389">
        <v>1.138497355079604E-3</v>
      </c>
      <c r="CL100" s="389">
        <v>2.4896406911029652E-3</v>
      </c>
      <c r="CM100" s="389">
        <v>3.8848643764400714E-4</v>
      </c>
      <c r="CN100" s="389">
        <v>6.63851832246094E-4</v>
      </c>
      <c r="CO100" s="389">
        <v>5.1699244971792303E-3</v>
      </c>
      <c r="CP100" s="389">
        <v>1.6795489246520631E-3</v>
      </c>
      <c r="CQ100" s="389">
        <v>6.747378657973415E-4</v>
      </c>
      <c r="CR100" s="389">
        <v>4.0559317369083438E-4</v>
      </c>
      <c r="CS100" s="389">
        <v>5.7221343430620332E-4</v>
      </c>
      <c r="CT100" s="389">
        <v>1.0003866948819131</v>
      </c>
      <c r="CU100" s="389">
        <v>1.726334021188993E-3</v>
      </c>
      <c r="CV100" s="389">
        <v>1.637611139215721E-3</v>
      </c>
      <c r="CW100" s="389">
        <v>1.9227637949453058E-3</v>
      </c>
      <c r="CX100" s="389">
        <v>2.3830847448543949E-3</v>
      </c>
      <c r="CY100" s="389">
        <v>2.0601513570613766E-3</v>
      </c>
      <c r="CZ100" s="389">
        <v>1.4103759685267028E-3</v>
      </c>
      <c r="DA100" s="389">
        <v>1.6269420836568034E-3</v>
      </c>
      <c r="DB100" s="389">
        <v>8.1624550756442035E-3</v>
      </c>
      <c r="DC100" s="389">
        <v>2.6343514836525425E-3</v>
      </c>
      <c r="DD100" s="389">
        <v>2.2937487462783759E-3</v>
      </c>
      <c r="DE100" s="389">
        <v>4.89487362485571E-4</v>
      </c>
      <c r="DF100" s="390">
        <v>6.5659905516886167E-4</v>
      </c>
      <c r="DG100" s="483">
        <v>1.1481519720415132</v>
      </c>
      <c r="DH100" s="483">
        <v>0.86186294980835143</v>
      </c>
    </row>
    <row r="101" spans="1:112" s="381" customFormat="1">
      <c r="A101" s="298" t="s">
        <v>355</v>
      </c>
      <c r="B101" s="299" t="s">
        <v>590</v>
      </c>
      <c r="C101" s="382">
        <v>9.9758836685168405E-3</v>
      </c>
      <c r="D101" s="383">
        <v>4.623634018519081E-3</v>
      </c>
      <c r="E101" s="383">
        <v>3.9160342083719461E-3</v>
      </c>
      <c r="F101" s="383">
        <v>8.4529214936277554E-3</v>
      </c>
      <c r="G101" s="383">
        <v>2.7861762291624915E-3</v>
      </c>
      <c r="H101" s="383">
        <v>0</v>
      </c>
      <c r="I101" s="383">
        <v>3.7853061824950837E-2</v>
      </c>
      <c r="J101" s="383">
        <v>3.8742587444878787E-3</v>
      </c>
      <c r="K101" s="383">
        <v>3.5831392900412011E-3</v>
      </c>
      <c r="L101" s="383">
        <v>2.5005633697833362E-3</v>
      </c>
      <c r="M101" s="383">
        <v>0</v>
      </c>
      <c r="N101" s="383">
        <v>4.9793019150858736E-3</v>
      </c>
      <c r="O101" s="383">
        <v>3.4451558073307965E-3</v>
      </c>
      <c r="P101" s="383">
        <v>8.0156589153217005E-3</v>
      </c>
      <c r="Q101" s="383">
        <v>4.432878325050708E-3</v>
      </c>
      <c r="R101" s="383">
        <v>2.8930114691728898E-3</v>
      </c>
      <c r="S101" s="383">
        <v>3.0156594233143202E-3</v>
      </c>
      <c r="T101" s="383">
        <v>6.3087996090381232E-3</v>
      </c>
      <c r="U101" s="383">
        <v>6.5442311673637199E-4</v>
      </c>
      <c r="V101" s="383">
        <v>2.6183570718588049E-3</v>
      </c>
      <c r="W101" s="383">
        <v>1.3377745731376069E-4</v>
      </c>
      <c r="X101" s="383">
        <v>1.6391435744354745E-3</v>
      </c>
      <c r="Y101" s="383">
        <v>1.3311215160600974E-3</v>
      </c>
      <c r="Z101" s="383">
        <v>2.6932627431436396E-3</v>
      </c>
      <c r="AA101" s="383">
        <v>1.5956629457309335E-3</v>
      </c>
      <c r="AB101" s="383">
        <v>2.0444409587824248E-3</v>
      </c>
      <c r="AC101" s="383">
        <v>1.1947882691442698E-4</v>
      </c>
      <c r="AD101" s="383">
        <v>8.9981546700096584E-3</v>
      </c>
      <c r="AE101" s="383">
        <v>2.2141298591189353E-3</v>
      </c>
      <c r="AF101" s="383">
        <v>3.753785233792448E-3</v>
      </c>
      <c r="AG101" s="383">
        <v>3.5978823865232719E-3</v>
      </c>
      <c r="AH101" s="383">
        <v>3.2968778634229617E-3</v>
      </c>
      <c r="AI101" s="383">
        <v>6.8533903673760801E-3</v>
      </c>
      <c r="AJ101" s="383">
        <v>3.0161111177063877E-3</v>
      </c>
      <c r="AK101" s="383">
        <v>8.2068911036132994E-3</v>
      </c>
      <c r="AL101" s="383">
        <v>2.939048765429927E-3</v>
      </c>
      <c r="AM101" s="383">
        <v>2.3566801014913894E-3</v>
      </c>
      <c r="AN101" s="383">
        <v>3.6858894667996032E-3</v>
      </c>
      <c r="AO101" s="383">
        <v>2.553080019833199E-3</v>
      </c>
      <c r="AP101" s="383">
        <v>7.0355162870434007E-3</v>
      </c>
      <c r="AQ101" s="383">
        <v>2.619696955990711E-3</v>
      </c>
      <c r="AR101" s="383">
        <v>3.1174647651939285E-3</v>
      </c>
      <c r="AS101" s="383">
        <v>3.3123565878481727E-3</v>
      </c>
      <c r="AT101" s="383">
        <v>4.1163981638752322E-3</v>
      </c>
      <c r="AU101" s="383">
        <v>4.812919818658631E-3</v>
      </c>
      <c r="AV101" s="383">
        <v>2.91283196699089E-3</v>
      </c>
      <c r="AW101" s="383">
        <v>4.7111184371827217E-3</v>
      </c>
      <c r="AX101" s="383">
        <v>2.2924721402779731E-3</v>
      </c>
      <c r="AY101" s="383">
        <v>5.9250691202875471E-3</v>
      </c>
      <c r="AZ101" s="383">
        <v>3.0735974225050613E-3</v>
      </c>
      <c r="BA101" s="383">
        <v>2.1290175326922844E-3</v>
      </c>
      <c r="BB101" s="383">
        <v>3.9546172606618269E-3</v>
      </c>
      <c r="BC101" s="383">
        <v>2.2893172187325615E-3</v>
      </c>
      <c r="BD101" s="383">
        <v>1.995009804664675E-3</v>
      </c>
      <c r="BE101" s="383">
        <v>0</v>
      </c>
      <c r="BF101" s="383">
        <v>2.0782083959026186E-3</v>
      </c>
      <c r="BG101" s="383">
        <v>2.4649864765538239E-3</v>
      </c>
      <c r="BH101" s="383">
        <v>7.5119848084415509E-3</v>
      </c>
      <c r="BI101" s="383">
        <v>9.9516407148858236E-3</v>
      </c>
      <c r="BJ101" s="383">
        <v>8.2753694083524485E-3</v>
      </c>
      <c r="BK101" s="383">
        <v>3.6343410701354245E-2</v>
      </c>
      <c r="BL101" s="383">
        <v>1.5482361500644266E-2</v>
      </c>
      <c r="BM101" s="383">
        <v>1.0558781533109666E-2</v>
      </c>
      <c r="BN101" s="383">
        <v>2.3386742152513493E-2</v>
      </c>
      <c r="BO101" s="383">
        <v>3.2409198770407564E-2</v>
      </c>
      <c r="BP101" s="383">
        <v>3.3644826659652008E-3</v>
      </c>
      <c r="BQ101" s="383">
        <v>3.9246881220455646E-3</v>
      </c>
      <c r="BR101" s="383">
        <v>3.1567143811439928E-3</v>
      </c>
      <c r="BS101" s="383">
        <v>5.5626033734335429E-3</v>
      </c>
      <c r="BT101" s="383">
        <v>8.295629065438969E-3</v>
      </c>
      <c r="BU101" s="383">
        <v>3.7619913811938891E-3</v>
      </c>
      <c r="BV101" s="383">
        <v>2.2362538923453709E-3</v>
      </c>
      <c r="BW101" s="383">
        <v>1.5955698448724277E-3</v>
      </c>
      <c r="BX101" s="383">
        <v>3.9587829859402061E-4</v>
      </c>
      <c r="BY101" s="383">
        <v>2.458686654901625E-3</v>
      </c>
      <c r="BZ101" s="383">
        <v>3.5314130757751719E-3</v>
      </c>
      <c r="CA101" s="383">
        <v>0.10801501244731775</v>
      </c>
      <c r="CB101" s="383">
        <v>3.6882111608204523E-3</v>
      </c>
      <c r="CC101" s="383">
        <v>3.6579452391116006E-2</v>
      </c>
      <c r="CD101" s="383">
        <v>4.5879380585499294E-3</v>
      </c>
      <c r="CE101" s="383">
        <v>4.4676939346464722E-3</v>
      </c>
      <c r="CF101" s="383">
        <v>4.0781978734462021E-3</v>
      </c>
      <c r="CG101" s="383">
        <v>1.7578080429272805E-3</v>
      </c>
      <c r="CH101" s="383">
        <v>5.6919405167619452E-3</v>
      </c>
      <c r="CI101" s="383">
        <v>9.4702127178971189E-3</v>
      </c>
      <c r="CJ101" s="383">
        <v>4.4985805571810507E-3</v>
      </c>
      <c r="CK101" s="383">
        <v>1.7743967188336228E-2</v>
      </c>
      <c r="CL101" s="383">
        <v>4.8901791769676772E-3</v>
      </c>
      <c r="CM101" s="383">
        <v>5.5857928504618858E-3</v>
      </c>
      <c r="CN101" s="383">
        <v>3.0823364550169752E-3</v>
      </c>
      <c r="CO101" s="383">
        <v>3.0871233021092502E-3</v>
      </c>
      <c r="CP101" s="383">
        <v>5.4582190501251534E-3</v>
      </c>
      <c r="CQ101" s="383">
        <v>7.4792202045677811E-3</v>
      </c>
      <c r="CR101" s="383">
        <v>4.1430359507157542E-3</v>
      </c>
      <c r="CS101" s="383">
        <v>7.5449372412056204E-3</v>
      </c>
      <c r="CT101" s="383">
        <v>3.9328774903195163E-3</v>
      </c>
      <c r="CU101" s="383">
        <v>1.0043050164260288</v>
      </c>
      <c r="CV101" s="383">
        <v>6.428653259542453E-3</v>
      </c>
      <c r="CW101" s="383">
        <v>4.0279161622907662E-3</v>
      </c>
      <c r="CX101" s="383">
        <v>4.3718278163403087E-3</v>
      </c>
      <c r="CY101" s="383">
        <v>1.5202704661242673E-2</v>
      </c>
      <c r="CZ101" s="383">
        <v>3.1514778989239303E-3</v>
      </c>
      <c r="DA101" s="383">
        <v>4.9037482889209821E-3</v>
      </c>
      <c r="DB101" s="383">
        <v>6.2430263517300874E-3</v>
      </c>
      <c r="DC101" s="383">
        <v>2.5621481800217208E-3</v>
      </c>
      <c r="DD101" s="383">
        <v>5.8540104110828654E-3</v>
      </c>
      <c r="DE101" s="383">
        <v>2.5205473212852481E-3</v>
      </c>
      <c r="DF101" s="384">
        <v>3.364649426670468E-3</v>
      </c>
      <c r="DG101" s="481">
        <v>1.72472018899292</v>
      </c>
      <c r="DH101" s="481">
        <v>1.2946652236605745</v>
      </c>
    </row>
    <row r="102" spans="1:112" s="381" customFormat="1">
      <c r="A102" s="298" t="s">
        <v>356</v>
      </c>
      <c r="B102" s="299" t="s">
        <v>591</v>
      </c>
      <c r="C102" s="382">
        <v>3.7143341523350053E-4</v>
      </c>
      <c r="D102" s="383">
        <v>2.172600616719403E-4</v>
      </c>
      <c r="E102" s="383">
        <v>2.8253995162087959E-4</v>
      </c>
      <c r="F102" s="383">
        <v>3.0615785175193086E-4</v>
      </c>
      <c r="G102" s="383">
        <v>2.6953530837456373E-4</v>
      </c>
      <c r="H102" s="383">
        <v>0</v>
      </c>
      <c r="I102" s="383">
        <v>6.7293023777922705E-4</v>
      </c>
      <c r="J102" s="383">
        <v>1.0934856123271043E-3</v>
      </c>
      <c r="K102" s="383">
        <v>7.8426071492993191E-3</v>
      </c>
      <c r="L102" s="383">
        <v>2.2421384105373159E-4</v>
      </c>
      <c r="M102" s="383">
        <v>0</v>
      </c>
      <c r="N102" s="383">
        <v>4.2710517381518376E-4</v>
      </c>
      <c r="O102" s="383">
        <v>1.2200648390755342E-3</v>
      </c>
      <c r="P102" s="383">
        <v>5.4295293677748542E-4</v>
      </c>
      <c r="Q102" s="383">
        <v>1.1754780749621734E-3</v>
      </c>
      <c r="R102" s="383">
        <v>7.6884519536563512E-4</v>
      </c>
      <c r="S102" s="383">
        <v>7.3093706274938758E-4</v>
      </c>
      <c r="T102" s="383">
        <v>4.557524567806796E-4</v>
      </c>
      <c r="U102" s="383">
        <v>1.5089039110217835E-4</v>
      </c>
      <c r="V102" s="383">
        <v>7.8698313875159571E-4</v>
      </c>
      <c r="W102" s="383">
        <v>4.0675326322975307E-5</v>
      </c>
      <c r="X102" s="383">
        <v>2.9997755794991966E-4</v>
      </c>
      <c r="Y102" s="383">
        <v>2.7625790855583264E-4</v>
      </c>
      <c r="Z102" s="383">
        <v>7.8117974494718381E-4</v>
      </c>
      <c r="AA102" s="383">
        <v>8.2013113247090125E-3</v>
      </c>
      <c r="AB102" s="383">
        <v>5.5657885732376461E-3</v>
      </c>
      <c r="AC102" s="383">
        <v>3.44332165297334E-5</v>
      </c>
      <c r="AD102" s="383">
        <v>2.1048392032501742E-4</v>
      </c>
      <c r="AE102" s="383">
        <v>1.0167899055882959E-3</v>
      </c>
      <c r="AF102" s="383">
        <v>8.3697209664945814E-4</v>
      </c>
      <c r="AG102" s="383">
        <v>9.0308859495921321E-4</v>
      </c>
      <c r="AH102" s="383">
        <v>5.8302392409642341E-4</v>
      </c>
      <c r="AI102" s="383">
        <v>4.6814646038503561E-4</v>
      </c>
      <c r="AJ102" s="383">
        <v>1.2503845623412085E-3</v>
      </c>
      <c r="AK102" s="383">
        <v>6.1308117174149789E-4</v>
      </c>
      <c r="AL102" s="383">
        <v>3.0407693890298148E-4</v>
      </c>
      <c r="AM102" s="383">
        <v>2.9466975173816847E-4</v>
      </c>
      <c r="AN102" s="383">
        <v>3.6076978819059432E-4</v>
      </c>
      <c r="AO102" s="383">
        <v>1.9940916924263548E-4</v>
      </c>
      <c r="AP102" s="383">
        <v>2.184671184069843E-4</v>
      </c>
      <c r="AQ102" s="383">
        <v>2.7711138061139204E-4</v>
      </c>
      <c r="AR102" s="383">
        <v>4.587578574274298E-4</v>
      </c>
      <c r="AS102" s="383">
        <v>4.1836107356099986E-4</v>
      </c>
      <c r="AT102" s="383">
        <v>8.1481965379644672E-4</v>
      </c>
      <c r="AU102" s="383">
        <v>6.7761142339154638E-4</v>
      </c>
      <c r="AV102" s="383">
        <v>9.5033162598698719E-4</v>
      </c>
      <c r="AW102" s="383">
        <v>7.8781043494042624E-4</v>
      </c>
      <c r="AX102" s="383">
        <v>4.6095520583193362E-4</v>
      </c>
      <c r="AY102" s="383">
        <v>7.8281103106452011E-4</v>
      </c>
      <c r="AZ102" s="383">
        <v>1.3756505796536265E-3</v>
      </c>
      <c r="BA102" s="383">
        <v>5.5768037057109731E-4</v>
      </c>
      <c r="BB102" s="383">
        <v>7.5674749986312257E-4</v>
      </c>
      <c r="BC102" s="383">
        <v>1.0590241391469641E-3</v>
      </c>
      <c r="BD102" s="383">
        <v>8.5322313034015627E-4</v>
      </c>
      <c r="BE102" s="383">
        <v>0</v>
      </c>
      <c r="BF102" s="383">
        <v>1.3646503141690341E-3</v>
      </c>
      <c r="BG102" s="383">
        <v>9.5238180198815316E-4</v>
      </c>
      <c r="BH102" s="383">
        <v>3.6651364015314513E-4</v>
      </c>
      <c r="BI102" s="383">
        <v>4.9783961271475396E-4</v>
      </c>
      <c r="BJ102" s="383">
        <v>1.4768614939309284E-3</v>
      </c>
      <c r="BK102" s="383">
        <v>5.5397580961690971E-4</v>
      </c>
      <c r="BL102" s="383">
        <v>7.0331143139516945E-4</v>
      </c>
      <c r="BM102" s="383">
        <v>3.690333813978057E-4</v>
      </c>
      <c r="BN102" s="383">
        <v>5.2255965441975452E-4</v>
      </c>
      <c r="BO102" s="383">
        <v>4.7917009920214309E-4</v>
      </c>
      <c r="BP102" s="383">
        <v>6.9361281099079223E-4</v>
      </c>
      <c r="BQ102" s="383">
        <v>2.1748427996553946E-3</v>
      </c>
      <c r="BR102" s="383">
        <v>1.732745441310868E-3</v>
      </c>
      <c r="BS102" s="383">
        <v>4.4959213507417473E-4</v>
      </c>
      <c r="BT102" s="383">
        <v>1.9992419316953976E-3</v>
      </c>
      <c r="BU102" s="383">
        <v>4.3911629087026042E-3</v>
      </c>
      <c r="BV102" s="383">
        <v>3.2472999133991974E-3</v>
      </c>
      <c r="BW102" s="383">
        <v>3.1319563363548524E-3</v>
      </c>
      <c r="BX102" s="383">
        <v>2.674119381856121E-4</v>
      </c>
      <c r="BY102" s="383">
        <v>1.0062716490455627E-3</v>
      </c>
      <c r="BZ102" s="383">
        <v>6.8568961583473842E-4</v>
      </c>
      <c r="CA102" s="383">
        <v>9.152123981374361E-4</v>
      </c>
      <c r="CB102" s="383">
        <v>1.5174774010702509E-3</v>
      </c>
      <c r="CC102" s="383">
        <v>3.1050169155506123E-3</v>
      </c>
      <c r="CD102" s="383">
        <v>8.9686172821228528E-4</v>
      </c>
      <c r="CE102" s="383">
        <v>6.5069660262701272E-4</v>
      </c>
      <c r="CF102" s="383">
        <v>1.2883827075076261E-3</v>
      </c>
      <c r="CG102" s="383">
        <v>2.6682014773806497E-4</v>
      </c>
      <c r="CH102" s="383">
        <v>4.1009222130092508E-3</v>
      </c>
      <c r="CI102" s="383">
        <v>3.0019737141800114E-3</v>
      </c>
      <c r="CJ102" s="383">
        <v>2.2768690689378315E-3</v>
      </c>
      <c r="CK102" s="383">
        <v>5.0480156228598907E-3</v>
      </c>
      <c r="CL102" s="383">
        <v>5.3232422564330507E-3</v>
      </c>
      <c r="CM102" s="383">
        <v>5.1752234222772291E-4</v>
      </c>
      <c r="CN102" s="383">
        <v>7.736146317016716E-4</v>
      </c>
      <c r="CO102" s="383">
        <v>8.1033251309785444E-4</v>
      </c>
      <c r="CP102" s="383">
        <v>7.7350995456488051E-4</v>
      </c>
      <c r="CQ102" s="383">
        <v>8.2791181447852051E-4</v>
      </c>
      <c r="CR102" s="383">
        <v>5.0189473398053424E-4</v>
      </c>
      <c r="CS102" s="383">
        <v>4.4325060863429668E-4</v>
      </c>
      <c r="CT102" s="383">
        <v>1.0603351964384789E-3</v>
      </c>
      <c r="CU102" s="383">
        <v>2.362362560220791E-3</v>
      </c>
      <c r="CV102" s="383">
        <v>1.0019248030687642</v>
      </c>
      <c r="CW102" s="383">
        <v>7.4256892471220295E-4</v>
      </c>
      <c r="CX102" s="383">
        <v>2.1449827845895887E-3</v>
      </c>
      <c r="CY102" s="383">
        <v>1.0919974446016579E-3</v>
      </c>
      <c r="CZ102" s="383">
        <v>1.8502560362844882E-3</v>
      </c>
      <c r="DA102" s="383">
        <v>2.3768300111373219E-3</v>
      </c>
      <c r="DB102" s="383">
        <v>1.6409715099121836E-3</v>
      </c>
      <c r="DC102" s="383">
        <v>9.1563340748061458E-4</v>
      </c>
      <c r="DD102" s="383">
        <v>1.4075101745678025E-3</v>
      </c>
      <c r="DE102" s="383">
        <v>6.010799198523408E-4</v>
      </c>
      <c r="DF102" s="384">
        <v>9.0100662559065706E-4</v>
      </c>
      <c r="DG102" s="481">
        <v>1.1293550449178369</v>
      </c>
      <c r="DH102" s="481">
        <v>0.84775299271849103</v>
      </c>
    </row>
    <row r="103" spans="1:112" s="381" customFormat="1">
      <c r="A103" s="298" t="s">
        <v>357</v>
      </c>
      <c r="B103" s="299" t="s">
        <v>592</v>
      </c>
      <c r="C103" s="382">
        <v>4.0803440276221424E-2</v>
      </c>
      <c r="D103" s="383">
        <v>1.6006954316712747E-2</v>
      </c>
      <c r="E103" s="383">
        <v>6.0179941245406002E-2</v>
      </c>
      <c r="F103" s="383">
        <v>1.5726873008008124E-2</v>
      </c>
      <c r="G103" s="383">
        <v>6.4588182323182157E-3</v>
      </c>
      <c r="H103" s="383">
        <v>0</v>
      </c>
      <c r="I103" s="383">
        <v>7.3040482010157698E-2</v>
      </c>
      <c r="J103" s="383">
        <v>1.0531043897363972E-2</v>
      </c>
      <c r="K103" s="383">
        <v>1.3843168891495989E-2</v>
      </c>
      <c r="L103" s="383">
        <v>7.5244704038490082E-3</v>
      </c>
      <c r="M103" s="383">
        <v>0</v>
      </c>
      <c r="N103" s="383">
        <v>1.5977283572413899E-2</v>
      </c>
      <c r="O103" s="383">
        <v>9.5613187352585928E-3</v>
      </c>
      <c r="P103" s="383">
        <v>1.9686816838313401E-2</v>
      </c>
      <c r="Q103" s="383">
        <v>7.4667376281163256E-3</v>
      </c>
      <c r="R103" s="383">
        <v>1.1987549117435813E-2</v>
      </c>
      <c r="S103" s="383">
        <v>8.5008283976260486E-3</v>
      </c>
      <c r="T103" s="383">
        <v>8.6191405465124004E-3</v>
      </c>
      <c r="U103" s="383">
        <v>2.7287916879059858E-2</v>
      </c>
      <c r="V103" s="383">
        <v>1.888774276518853E-2</v>
      </c>
      <c r="W103" s="383">
        <v>5.154935670962055E-4</v>
      </c>
      <c r="X103" s="383">
        <v>1.3694545684216373E-2</v>
      </c>
      <c r="Y103" s="383">
        <v>4.863980630612069E-3</v>
      </c>
      <c r="Z103" s="383">
        <v>9.3727239576088459E-3</v>
      </c>
      <c r="AA103" s="383">
        <v>9.6411976646735981E-3</v>
      </c>
      <c r="AB103" s="383">
        <v>5.8527563130031136E-3</v>
      </c>
      <c r="AC103" s="383">
        <v>2.6791990594527077E-3</v>
      </c>
      <c r="AD103" s="383">
        <v>1.3955229424816874E-2</v>
      </c>
      <c r="AE103" s="383">
        <v>9.8272764282746634E-3</v>
      </c>
      <c r="AF103" s="383">
        <v>1.9344124163873343E-2</v>
      </c>
      <c r="AG103" s="383">
        <v>6.745488488064672E-3</v>
      </c>
      <c r="AH103" s="383">
        <v>2.1614072594247566E-2</v>
      </c>
      <c r="AI103" s="383">
        <v>2.4037129971805897E-2</v>
      </c>
      <c r="AJ103" s="383">
        <v>1.5685674457919248E-2</v>
      </c>
      <c r="AK103" s="383">
        <v>2.4267886143721988E-2</v>
      </c>
      <c r="AL103" s="383">
        <v>9.3075803399421363E-3</v>
      </c>
      <c r="AM103" s="383">
        <v>7.2517058199393618E-3</v>
      </c>
      <c r="AN103" s="383">
        <v>1.5885083100864689E-2</v>
      </c>
      <c r="AO103" s="383">
        <v>4.5044822053962024E-3</v>
      </c>
      <c r="AP103" s="383">
        <v>1.6379520777430049E-2</v>
      </c>
      <c r="AQ103" s="383">
        <v>1.1044755574498855E-2</v>
      </c>
      <c r="AR103" s="383">
        <v>1.2540651736926206E-2</v>
      </c>
      <c r="AS103" s="383">
        <v>1.1573828673900818E-2</v>
      </c>
      <c r="AT103" s="383">
        <v>1.0513471522532319E-2</v>
      </c>
      <c r="AU103" s="383">
        <v>9.4803235326169268E-3</v>
      </c>
      <c r="AV103" s="383">
        <v>1.0455884970687557E-2</v>
      </c>
      <c r="AW103" s="383">
        <v>1.3872099190452089E-2</v>
      </c>
      <c r="AX103" s="383">
        <v>1.0895858740521978E-2</v>
      </c>
      <c r="AY103" s="383">
        <v>9.1617436116685838E-3</v>
      </c>
      <c r="AZ103" s="383">
        <v>7.7466291758591984E-3</v>
      </c>
      <c r="BA103" s="383">
        <v>6.2664883236578156E-3</v>
      </c>
      <c r="BB103" s="383">
        <v>7.4048883130271746E-3</v>
      </c>
      <c r="BC103" s="383">
        <v>5.5252373442060436E-3</v>
      </c>
      <c r="BD103" s="383">
        <v>6.6671621811592186E-3</v>
      </c>
      <c r="BE103" s="383">
        <v>0</v>
      </c>
      <c r="BF103" s="383">
        <v>6.2594944482103673E-3</v>
      </c>
      <c r="BG103" s="383">
        <v>7.9920674027670561E-3</v>
      </c>
      <c r="BH103" s="383">
        <v>6.8679143278967776E-3</v>
      </c>
      <c r="BI103" s="383">
        <v>7.0087088146332261E-3</v>
      </c>
      <c r="BJ103" s="383">
        <v>1.5299272720008358E-2</v>
      </c>
      <c r="BK103" s="383">
        <v>2.4357483857405264E-2</v>
      </c>
      <c r="BL103" s="383">
        <v>1.0952577895751296E-2</v>
      </c>
      <c r="BM103" s="383">
        <v>1.5010678887946388E-2</v>
      </c>
      <c r="BN103" s="383">
        <v>1.6086426684634832E-2</v>
      </c>
      <c r="BO103" s="383">
        <v>1.4067482262431024E-2</v>
      </c>
      <c r="BP103" s="383">
        <v>3.1643833732538464E-2</v>
      </c>
      <c r="BQ103" s="383">
        <v>6.5360278970784651E-3</v>
      </c>
      <c r="BR103" s="383">
        <v>2.9046173616822279E-2</v>
      </c>
      <c r="BS103" s="383">
        <v>2.2423465457456184E-2</v>
      </c>
      <c r="BT103" s="383">
        <v>1.0906309545122667E-2</v>
      </c>
      <c r="BU103" s="383">
        <v>6.8557620840065687E-3</v>
      </c>
      <c r="BV103" s="383">
        <v>5.3580330260919176E-3</v>
      </c>
      <c r="BW103" s="383">
        <v>3.7839337227422573E-3</v>
      </c>
      <c r="BX103" s="383">
        <v>6.95049347642279E-4</v>
      </c>
      <c r="BY103" s="383">
        <v>6.2141161932602112E-3</v>
      </c>
      <c r="BZ103" s="383">
        <v>2.6910736499940194E-2</v>
      </c>
      <c r="CA103" s="383">
        <v>0.18158473493173388</v>
      </c>
      <c r="CB103" s="383">
        <v>7.2635870264210339E-3</v>
      </c>
      <c r="CC103" s="383">
        <v>2.5337702294375847E-2</v>
      </c>
      <c r="CD103" s="383">
        <v>1.0773661277786549E-2</v>
      </c>
      <c r="CE103" s="383">
        <v>1.0932424104865113E-2</v>
      </c>
      <c r="CF103" s="383">
        <v>1.1093470204464996E-2</v>
      </c>
      <c r="CG103" s="383">
        <v>6.6913340228379626E-3</v>
      </c>
      <c r="CH103" s="383">
        <v>1.4168478226366512E-2</v>
      </c>
      <c r="CI103" s="383">
        <v>1.4070478354803262E-2</v>
      </c>
      <c r="CJ103" s="383">
        <v>1.9023525697322977E-2</v>
      </c>
      <c r="CK103" s="383">
        <v>9.3757215538200246E-3</v>
      </c>
      <c r="CL103" s="383">
        <v>8.5890389568321519E-3</v>
      </c>
      <c r="CM103" s="383">
        <v>1.6572314996942283E-2</v>
      </c>
      <c r="CN103" s="383">
        <v>8.0000328878991351E-3</v>
      </c>
      <c r="CO103" s="383">
        <v>1.7624279383971157E-2</v>
      </c>
      <c r="CP103" s="383">
        <v>5.7984801660116228E-3</v>
      </c>
      <c r="CQ103" s="383">
        <v>1.600986725702927E-2</v>
      </c>
      <c r="CR103" s="383">
        <v>1.1003840497618475E-2</v>
      </c>
      <c r="CS103" s="383">
        <v>5.86844756619121E-3</v>
      </c>
      <c r="CT103" s="383">
        <v>1.1421308120158848E-2</v>
      </c>
      <c r="CU103" s="383">
        <v>0.1167845329337706</v>
      </c>
      <c r="CV103" s="383">
        <v>9.756705663244148E-3</v>
      </c>
      <c r="CW103" s="383">
        <v>1.0496031322185313</v>
      </c>
      <c r="CX103" s="383">
        <v>6.1788449406615211E-3</v>
      </c>
      <c r="CY103" s="383">
        <v>2.2678893777707456E-2</v>
      </c>
      <c r="CZ103" s="383">
        <v>7.3031639215670116E-3</v>
      </c>
      <c r="DA103" s="383">
        <v>1.2562902279532454E-2</v>
      </c>
      <c r="DB103" s="383">
        <v>1.4129381660313649E-2</v>
      </c>
      <c r="DC103" s="383">
        <v>5.0423910590291256E-3</v>
      </c>
      <c r="DD103" s="383">
        <v>1.0575130855034693E-2</v>
      </c>
      <c r="DE103" s="383">
        <v>6.1399506366694332E-3</v>
      </c>
      <c r="DF103" s="384">
        <v>7.6458912691625275E-3</v>
      </c>
      <c r="DG103" s="481">
        <v>2.6945438976131948</v>
      </c>
      <c r="DH103" s="481">
        <v>2.022665647523735</v>
      </c>
    </row>
    <row r="104" spans="1:112" s="381" customFormat="1">
      <c r="A104" s="300" t="s">
        <v>358</v>
      </c>
      <c r="B104" s="301" t="s">
        <v>593</v>
      </c>
      <c r="C104" s="385">
        <v>9.6242550921764956E-3</v>
      </c>
      <c r="D104" s="386">
        <v>7.6356395493150679E-3</v>
      </c>
      <c r="E104" s="386">
        <v>1.8696330788846083E-2</v>
      </c>
      <c r="F104" s="386">
        <v>5.2116788744322427E-3</v>
      </c>
      <c r="G104" s="386">
        <v>6.7702956961017162E-3</v>
      </c>
      <c r="H104" s="386">
        <v>0</v>
      </c>
      <c r="I104" s="386">
        <v>2.3559017913875414E-2</v>
      </c>
      <c r="J104" s="386">
        <v>2.5530750447298495E-2</v>
      </c>
      <c r="K104" s="386">
        <v>1.6979624253143762E-2</v>
      </c>
      <c r="L104" s="386">
        <v>7.0856519168138541E-3</v>
      </c>
      <c r="M104" s="386">
        <v>0</v>
      </c>
      <c r="N104" s="386">
        <v>1.4902498445645484E-2</v>
      </c>
      <c r="O104" s="386">
        <v>3.3862107476211628E-2</v>
      </c>
      <c r="P104" s="386">
        <v>1.8009333134239604E-2</v>
      </c>
      <c r="Q104" s="386">
        <v>3.2812098028050692E-2</v>
      </c>
      <c r="R104" s="386">
        <v>1.929305728686136E-2</v>
      </c>
      <c r="S104" s="386">
        <v>1.7827702999084663E-2</v>
      </c>
      <c r="T104" s="386">
        <v>3.1132300443525565E-2</v>
      </c>
      <c r="U104" s="386">
        <v>6.2027976055015277E-3</v>
      </c>
      <c r="V104" s="386">
        <v>1.2507401467362424E-2</v>
      </c>
      <c r="W104" s="386">
        <v>8.2788747538642242E-4</v>
      </c>
      <c r="X104" s="386">
        <v>1.1802116673532688E-2</v>
      </c>
      <c r="Y104" s="386">
        <v>1.1667264626638687E-2</v>
      </c>
      <c r="Z104" s="386">
        <v>1.7731468587265202E-2</v>
      </c>
      <c r="AA104" s="386">
        <v>2.1191178532027458E-2</v>
      </c>
      <c r="AB104" s="386">
        <v>1.829394987832968E-2</v>
      </c>
      <c r="AC104" s="386">
        <v>1.4483524287596573E-3</v>
      </c>
      <c r="AD104" s="386">
        <v>1.1963006001785249E-2</v>
      </c>
      <c r="AE104" s="386">
        <v>2.7453140307134825E-2</v>
      </c>
      <c r="AF104" s="386">
        <v>2.6527770959803597E-2</v>
      </c>
      <c r="AG104" s="386">
        <v>2.9438384945811819E-2</v>
      </c>
      <c r="AH104" s="386">
        <v>4.7566353919014932E-2</v>
      </c>
      <c r="AI104" s="386">
        <v>6.2076920719710334E-2</v>
      </c>
      <c r="AJ104" s="386">
        <v>2.1061350298807728E-2</v>
      </c>
      <c r="AK104" s="386">
        <v>3.6507932376760178E-2</v>
      </c>
      <c r="AL104" s="386">
        <v>1.243515903053339E-2</v>
      </c>
      <c r="AM104" s="386">
        <v>9.121490481991552E-3</v>
      </c>
      <c r="AN104" s="386">
        <v>2.3207322535094294E-2</v>
      </c>
      <c r="AO104" s="386">
        <v>8.7658683346615186E-3</v>
      </c>
      <c r="AP104" s="386">
        <v>9.7144809869318498E-3</v>
      </c>
      <c r="AQ104" s="386">
        <v>1.5460836977567772E-2</v>
      </c>
      <c r="AR104" s="386">
        <v>1.7529874374391026E-2</v>
      </c>
      <c r="AS104" s="386">
        <v>2.3451620380267341E-2</v>
      </c>
      <c r="AT104" s="386">
        <v>2.7883266765391206E-2</v>
      </c>
      <c r="AU104" s="386">
        <v>2.2227808664793049E-2</v>
      </c>
      <c r="AV104" s="386">
        <v>2.5037886082616513E-2</v>
      </c>
      <c r="AW104" s="386">
        <v>4.7764924670940165E-2</v>
      </c>
      <c r="AX104" s="386">
        <v>3.8576035027353704E-2</v>
      </c>
      <c r="AY104" s="386">
        <v>2.8436836889277173E-2</v>
      </c>
      <c r="AZ104" s="386">
        <v>2.5408964631502679E-2</v>
      </c>
      <c r="BA104" s="386">
        <v>2.8640494860719345E-2</v>
      </c>
      <c r="BB104" s="386">
        <v>2.379840902008544E-2</v>
      </c>
      <c r="BC104" s="386">
        <v>2.9356546090696534E-2</v>
      </c>
      <c r="BD104" s="386">
        <v>2.8482642441656505E-2</v>
      </c>
      <c r="BE104" s="386">
        <v>0</v>
      </c>
      <c r="BF104" s="386">
        <v>1.9362508651806814E-2</v>
      </c>
      <c r="BG104" s="386">
        <v>2.4721565485215431E-2</v>
      </c>
      <c r="BH104" s="386">
        <v>1.8155224107336942E-2</v>
      </c>
      <c r="BI104" s="386">
        <v>3.0885677584024836E-2</v>
      </c>
      <c r="BJ104" s="386">
        <v>2.1932965400764479E-2</v>
      </c>
      <c r="BK104" s="386">
        <v>3.3921023046228974E-2</v>
      </c>
      <c r="BL104" s="386">
        <v>6.1132795708977221E-2</v>
      </c>
      <c r="BM104" s="386">
        <v>3.1002044278026598E-2</v>
      </c>
      <c r="BN104" s="386">
        <v>9.0810013968484996E-2</v>
      </c>
      <c r="BO104" s="386">
        <v>4.8456889136109904E-2</v>
      </c>
      <c r="BP104" s="386">
        <v>5.278808069048925E-2</v>
      </c>
      <c r="BQ104" s="386">
        <v>3.3052169037162418E-2</v>
      </c>
      <c r="BR104" s="386">
        <v>0.10475229962546187</v>
      </c>
      <c r="BS104" s="386">
        <v>3.7031295519270375E-2</v>
      </c>
      <c r="BT104" s="386">
        <v>5.2841158797497907E-2</v>
      </c>
      <c r="BU104" s="386">
        <v>6.7687030439844212E-2</v>
      </c>
      <c r="BV104" s="386">
        <v>4.6790455715247599E-2</v>
      </c>
      <c r="BW104" s="386">
        <v>3.9586536040068614E-2</v>
      </c>
      <c r="BX104" s="386">
        <v>5.1565055711740347E-3</v>
      </c>
      <c r="BY104" s="386">
        <v>3.0750402612973411E-2</v>
      </c>
      <c r="BZ104" s="386">
        <v>2.0317277363395548E-2</v>
      </c>
      <c r="CA104" s="386">
        <v>3.4476325593783226E-2</v>
      </c>
      <c r="CB104" s="386">
        <v>3.3233540327097653E-2</v>
      </c>
      <c r="CC104" s="386">
        <v>3.8218425064791783E-2</v>
      </c>
      <c r="CD104" s="386">
        <v>5.3805926992244624E-2</v>
      </c>
      <c r="CE104" s="386">
        <v>0.10312070282107787</v>
      </c>
      <c r="CF104" s="386">
        <v>9.5812921979065185E-2</v>
      </c>
      <c r="CG104" s="386">
        <v>1.4014041507468589E-2</v>
      </c>
      <c r="CH104" s="386">
        <v>0.10678647616450214</v>
      </c>
      <c r="CI104" s="386">
        <v>9.5684904179958147E-2</v>
      </c>
      <c r="CJ104" s="386">
        <v>0.1028918421895965</v>
      </c>
      <c r="CK104" s="386">
        <v>0.13819301381217911</v>
      </c>
      <c r="CL104" s="386">
        <v>3.650973603069816E-2</v>
      </c>
      <c r="CM104" s="386">
        <v>5.8754836203964919E-2</v>
      </c>
      <c r="CN104" s="386">
        <v>3.9163970675138396E-2</v>
      </c>
      <c r="CO104" s="386">
        <v>0.10843016661973981</v>
      </c>
      <c r="CP104" s="386">
        <v>2.9741049057422083E-2</v>
      </c>
      <c r="CQ104" s="386">
        <v>5.7857223332658553E-2</v>
      </c>
      <c r="CR104" s="386">
        <v>4.8336665304253811E-2</v>
      </c>
      <c r="CS104" s="386">
        <v>2.3626399611420171E-2</v>
      </c>
      <c r="CT104" s="386">
        <v>5.5008550469876703E-2</v>
      </c>
      <c r="CU104" s="386">
        <v>7.9085439034531552E-2</v>
      </c>
      <c r="CV104" s="386">
        <v>7.5502302135995195E-2</v>
      </c>
      <c r="CW104" s="386">
        <v>3.1406946107771297E-2</v>
      </c>
      <c r="CX104" s="386">
        <v>1.105606679822049</v>
      </c>
      <c r="CY104" s="386">
        <v>4.0363244410189208E-2</v>
      </c>
      <c r="CZ104" s="386">
        <v>2.4012346457812195E-2</v>
      </c>
      <c r="DA104" s="386">
        <v>3.4952819844828384E-2</v>
      </c>
      <c r="DB104" s="386">
        <v>2.8157319823554117E-2</v>
      </c>
      <c r="DC104" s="386">
        <v>1.9359851745107744E-2</v>
      </c>
      <c r="DD104" s="386">
        <v>2.0413416725756355E-2</v>
      </c>
      <c r="DE104" s="386">
        <v>1.6128124881741042E-2</v>
      </c>
      <c r="DF104" s="387">
        <v>3.4867574117863183E-2</v>
      </c>
      <c r="DG104" s="482">
        <v>4.7531567892194238</v>
      </c>
      <c r="DH104" s="482">
        <v>3.5679682054407751</v>
      </c>
    </row>
    <row r="105" spans="1:112" s="381" customFormat="1">
      <c r="A105" s="304" t="s">
        <v>359</v>
      </c>
      <c r="B105" s="305" t="s">
        <v>594</v>
      </c>
      <c r="C105" s="388">
        <v>0</v>
      </c>
      <c r="D105" s="389">
        <v>0</v>
      </c>
      <c r="E105" s="389">
        <v>0</v>
      </c>
      <c r="F105" s="389">
        <v>0</v>
      </c>
      <c r="G105" s="389">
        <v>0</v>
      </c>
      <c r="H105" s="389">
        <v>0</v>
      </c>
      <c r="I105" s="389">
        <v>0</v>
      </c>
      <c r="J105" s="389">
        <v>0</v>
      </c>
      <c r="K105" s="389">
        <v>0</v>
      </c>
      <c r="L105" s="389">
        <v>0</v>
      </c>
      <c r="M105" s="389">
        <v>0</v>
      </c>
      <c r="N105" s="389">
        <v>0</v>
      </c>
      <c r="O105" s="389">
        <v>0</v>
      </c>
      <c r="P105" s="389">
        <v>0</v>
      </c>
      <c r="Q105" s="389">
        <v>0</v>
      </c>
      <c r="R105" s="389">
        <v>0</v>
      </c>
      <c r="S105" s="389">
        <v>0</v>
      </c>
      <c r="T105" s="389">
        <v>0</v>
      </c>
      <c r="U105" s="389">
        <v>0</v>
      </c>
      <c r="V105" s="389">
        <v>0</v>
      </c>
      <c r="W105" s="389">
        <v>0</v>
      </c>
      <c r="X105" s="389">
        <v>0</v>
      </c>
      <c r="Y105" s="389">
        <v>0</v>
      </c>
      <c r="Z105" s="389">
        <v>0</v>
      </c>
      <c r="AA105" s="389">
        <v>0</v>
      </c>
      <c r="AB105" s="389">
        <v>0</v>
      </c>
      <c r="AC105" s="389">
        <v>0</v>
      </c>
      <c r="AD105" s="389">
        <v>0</v>
      </c>
      <c r="AE105" s="389">
        <v>0</v>
      </c>
      <c r="AF105" s="389">
        <v>0</v>
      </c>
      <c r="AG105" s="389">
        <v>0</v>
      </c>
      <c r="AH105" s="389">
        <v>0</v>
      </c>
      <c r="AI105" s="389">
        <v>0</v>
      </c>
      <c r="AJ105" s="389">
        <v>0</v>
      </c>
      <c r="AK105" s="389">
        <v>0</v>
      </c>
      <c r="AL105" s="389">
        <v>0</v>
      </c>
      <c r="AM105" s="389">
        <v>0</v>
      </c>
      <c r="AN105" s="389">
        <v>0</v>
      </c>
      <c r="AO105" s="389">
        <v>0</v>
      </c>
      <c r="AP105" s="389">
        <v>0</v>
      </c>
      <c r="AQ105" s="389">
        <v>0</v>
      </c>
      <c r="AR105" s="389">
        <v>0</v>
      </c>
      <c r="AS105" s="389">
        <v>0</v>
      </c>
      <c r="AT105" s="389">
        <v>0</v>
      </c>
      <c r="AU105" s="389">
        <v>0</v>
      </c>
      <c r="AV105" s="389">
        <v>0</v>
      </c>
      <c r="AW105" s="389">
        <v>0</v>
      </c>
      <c r="AX105" s="389">
        <v>0</v>
      </c>
      <c r="AY105" s="389">
        <v>0</v>
      </c>
      <c r="AZ105" s="389">
        <v>0</v>
      </c>
      <c r="BA105" s="389">
        <v>0</v>
      </c>
      <c r="BB105" s="389">
        <v>0</v>
      </c>
      <c r="BC105" s="389">
        <v>0</v>
      </c>
      <c r="BD105" s="389">
        <v>0</v>
      </c>
      <c r="BE105" s="389">
        <v>0</v>
      </c>
      <c r="BF105" s="389">
        <v>0</v>
      </c>
      <c r="BG105" s="389">
        <v>0</v>
      </c>
      <c r="BH105" s="389">
        <v>0</v>
      </c>
      <c r="BI105" s="389">
        <v>0</v>
      </c>
      <c r="BJ105" s="389">
        <v>0</v>
      </c>
      <c r="BK105" s="389">
        <v>0</v>
      </c>
      <c r="BL105" s="389">
        <v>0</v>
      </c>
      <c r="BM105" s="389">
        <v>0</v>
      </c>
      <c r="BN105" s="389">
        <v>0</v>
      </c>
      <c r="BO105" s="389">
        <v>0</v>
      </c>
      <c r="BP105" s="389">
        <v>0</v>
      </c>
      <c r="BQ105" s="389">
        <v>0</v>
      </c>
      <c r="BR105" s="389">
        <v>0</v>
      </c>
      <c r="BS105" s="389">
        <v>0</v>
      </c>
      <c r="BT105" s="389">
        <v>0</v>
      </c>
      <c r="BU105" s="389">
        <v>0</v>
      </c>
      <c r="BV105" s="389">
        <v>0</v>
      </c>
      <c r="BW105" s="389">
        <v>0</v>
      </c>
      <c r="BX105" s="389">
        <v>0</v>
      </c>
      <c r="BY105" s="389">
        <v>0</v>
      </c>
      <c r="BZ105" s="389">
        <v>0</v>
      </c>
      <c r="CA105" s="389">
        <v>0</v>
      </c>
      <c r="CB105" s="389">
        <v>0</v>
      </c>
      <c r="CC105" s="389">
        <v>0</v>
      </c>
      <c r="CD105" s="389">
        <v>0</v>
      </c>
      <c r="CE105" s="389">
        <v>0</v>
      </c>
      <c r="CF105" s="389">
        <v>0</v>
      </c>
      <c r="CG105" s="389">
        <v>0</v>
      </c>
      <c r="CH105" s="389">
        <v>0</v>
      </c>
      <c r="CI105" s="389">
        <v>0</v>
      </c>
      <c r="CJ105" s="389">
        <v>0</v>
      </c>
      <c r="CK105" s="389">
        <v>0</v>
      </c>
      <c r="CL105" s="389">
        <v>0</v>
      </c>
      <c r="CM105" s="389">
        <v>0</v>
      </c>
      <c r="CN105" s="389">
        <v>0</v>
      </c>
      <c r="CO105" s="389">
        <v>0</v>
      </c>
      <c r="CP105" s="389">
        <v>0</v>
      </c>
      <c r="CQ105" s="389">
        <v>0</v>
      </c>
      <c r="CR105" s="389">
        <v>0</v>
      </c>
      <c r="CS105" s="389">
        <v>0</v>
      </c>
      <c r="CT105" s="389">
        <v>0</v>
      </c>
      <c r="CU105" s="389">
        <v>0</v>
      </c>
      <c r="CV105" s="389">
        <v>0</v>
      </c>
      <c r="CW105" s="389">
        <v>0</v>
      </c>
      <c r="CX105" s="389">
        <v>0</v>
      </c>
      <c r="CY105" s="389">
        <v>1.0005349428310091</v>
      </c>
      <c r="CZ105" s="389">
        <v>0</v>
      </c>
      <c r="DA105" s="389">
        <v>0</v>
      </c>
      <c r="DB105" s="389">
        <v>0</v>
      </c>
      <c r="DC105" s="389">
        <v>0</v>
      </c>
      <c r="DD105" s="389">
        <v>0</v>
      </c>
      <c r="DE105" s="389">
        <v>0</v>
      </c>
      <c r="DF105" s="390">
        <v>0</v>
      </c>
      <c r="DG105" s="483">
        <v>1.0005349428310091</v>
      </c>
      <c r="DH105" s="483">
        <v>0.75105388329506351</v>
      </c>
    </row>
    <row r="106" spans="1:112" s="381" customFormat="1">
      <c r="A106" s="298" t="s">
        <v>360</v>
      </c>
      <c r="B106" s="299" t="s">
        <v>595</v>
      </c>
      <c r="C106" s="382">
        <v>1.8742801241485642E-6</v>
      </c>
      <c r="D106" s="383">
        <v>1.1473067691053926E-6</v>
      </c>
      <c r="E106" s="383">
        <v>1.6577086075802244E-6</v>
      </c>
      <c r="F106" s="383">
        <v>1.0153184725434143E-6</v>
      </c>
      <c r="G106" s="383">
        <v>1.5398838320024656E-6</v>
      </c>
      <c r="H106" s="383">
        <v>0</v>
      </c>
      <c r="I106" s="383">
        <v>4.6182268452559513E-6</v>
      </c>
      <c r="J106" s="383">
        <v>4.4754959404519927E-6</v>
      </c>
      <c r="K106" s="383">
        <v>2.9549838942297118E-6</v>
      </c>
      <c r="L106" s="383">
        <v>1.0090871964846095E-6</v>
      </c>
      <c r="M106" s="383">
        <v>0</v>
      </c>
      <c r="N106" s="383">
        <v>1.6795680115689504E-6</v>
      </c>
      <c r="O106" s="383">
        <v>1.5863536330716334E-6</v>
      </c>
      <c r="P106" s="383">
        <v>2.7385083783190335E-6</v>
      </c>
      <c r="Q106" s="383">
        <v>1.6519641686343197E-6</v>
      </c>
      <c r="R106" s="383">
        <v>5.4699860188861193E-6</v>
      </c>
      <c r="S106" s="383">
        <v>2.1328474852458783E-6</v>
      </c>
      <c r="T106" s="383">
        <v>1.8012622918890845E-6</v>
      </c>
      <c r="U106" s="383">
        <v>2.8560431729901664E-6</v>
      </c>
      <c r="V106" s="383">
        <v>4.1249064075786846E-6</v>
      </c>
      <c r="W106" s="383">
        <v>1.4369800020089599E-7</v>
      </c>
      <c r="X106" s="383">
        <v>3.4881264550998868E-6</v>
      </c>
      <c r="Y106" s="383">
        <v>6.2756062836959923E-6</v>
      </c>
      <c r="Z106" s="383">
        <v>1.7671378546362362E-6</v>
      </c>
      <c r="AA106" s="383">
        <v>5.5821153998935435E-6</v>
      </c>
      <c r="AB106" s="383">
        <v>1.1546044365345186E-5</v>
      </c>
      <c r="AC106" s="383">
        <v>8.1826274981230633E-7</v>
      </c>
      <c r="AD106" s="383">
        <v>1.6514087728576387E-6</v>
      </c>
      <c r="AE106" s="383">
        <v>4.2331531778807409E-6</v>
      </c>
      <c r="AF106" s="383">
        <v>2.8297416556301084E-6</v>
      </c>
      <c r="AG106" s="383">
        <v>1.4118309822520466E-6</v>
      </c>
      <c r="AH106" s="383">
        <v>3.1777437394808712E-6</v>
      </c>
      <c r="AI106" s="383">
        <v>9.8434305039310695E-6</v>
      </c>
      <c r="AJ106" s="383">
        <v>2.5918315606234965E-5</v>
      </c>
      <c r="AK106" s="383">
        <v>6.8870294309225549E-6</v>
      </c>
      <c r="AL106" s="383">
        <v>2.6556842527508527E-6</v>
      </c>
      <c r="AM106" s="383">
        <v>1.3046773696616201E-6</v>
      </c>
      <c r="AN106" s="383">
        <v>1.112702524374891E-5</v>
      </c>
      <c r="AO106" s="383">
        <v>1.0371740225522629E-6</v>
      </c>
      <c r="AP106" s="383">
        <v>2.010374049520512E-6</v>
      </c>
      <c r="AQ106" s="383">
        <v>2.3083461348526283E-6</v>
      </c>
      <c r="AR106" s="383">
        <v>1.2358951292848811E-5</v>
      </c>
      <c r="AS106" s="383">
        <v>5.0324863732336906E-6</v>
      </c>
      <c r="AT106" s="383">
        <v>1.2557878026037935E-5</v>
      </c>
      <c r="AU106" s="383">
        <v>6.8630252557236169E-6</v>
      </c>
      <c r="AV106" s="383">
        <v>7.624480406043606E-6</v>
      </c>
      <c r="AW106" s="383">
        <v>2.617272834436748E-5</v>
      </c>
      <c r="AX106" s="383">
        <v>3.6867261578156059E-5</v>
      </c>
      <c r="AY106" s="383">
        <v>1.7279549202513015E-5</v>
      </c>
      <c r="AZ106" s="383">
        <v>3.4759882627302961E-5</v>
      </c>
      <c r="BA106" s="383">
        <v>2.0654176572968658E-5</v>
      </c>
      <c r="BB106" s="383">
        <v>1.4188484468145667E-5</v>
      </c>
      <c r="BC106" s="383">
        <v>3.8454289323542725E-5</v>
      </c>
      <c r="BD106" s="383">
        <v>1.2211588888149249E-5</v>
      </c>
      <c r="BE106" s="383">
        <v>0</v>
      </c>
      <c r="BF106" s="383">
        <v>4.655668185197342E-6</v>
      </c>
      <c r="BG106" s="383">
        <v>5.2332059638424817E-6</v>
      </c>
      <c r="BH106" s="383">
        <v>1.8590682241725126E-5</v>
      </c>
      <c r="BI106" s="383">
        <v>2.077957963031759E-6</v>
      </c>
      <c r="BJ106" s="383">
        <v>4.7239581131283975E-6</v>
      </c>
      <c r="BK106" s="383">
        <v>3.265097113477344E-6</v>
      </c>
      <c r="BL106" s="383">
        <v>6.2403182683886992E-6</v>
      </c>
      <c r="BM106" s="383">
        <v>3.3709992521227319E-6</v>
      </c>
      <c r="BN106" s="383">
        <v>4.7689024316494102E-6</v>
      </c>
      <c r="BO106" s="383">
        <v>5.0134371457552981E-6</v>
      </c>
      <c r="BP106" s="383">
        <v>1.5076633265503117E-5</v>
      </c>
      <c r="BQ106" s="383">
        <v>1.0855048247260088E-5</v>
      </c>
      <c r="BR106" s="383">
        <v>4.5869663236424544E-6</v>
      </c>
      <c r="BS106" s="383">
        <v>5.7815213353250477E-6</v>
      </c>
      <c r="BT106" s="383">
        <v>6.3366031338419083E-6</v>
      </c>
      <c r="BU106" s="383">
        <v>6.2711541267570662E-6</v>
      </c>
      <c r="BV106" s="383">
        <v>2.1233676287260421E-6</v>
      </c>
      <c r="BW106" s="383">
        <v>1.6452079055743486E-6</v>
      </c>
      <c r="BX106" s="383">
        <v>3.8615078227141125E-7</v>
      </c>
      <c r="BY106" s="383">
        <v>8.9748946387378074E-5</v>
      </c>
      <c r="BZ106" s="383">
        <v>3.7733937505788807E-6</v>
      </c>
      <c r="CA106" s="383">
        <v>9.9465902892607909E-6</v>
      </c>
      <c r="CB106" s="383">
        <v>4.4589718776963631E-6</v>
      </c>
      <c r="CC106" s="383">
        <v>3.3706033444060636E-6</v>
      </c>
      <c r="CD106" s="383">
        <v>2.0467617465204306E-6</v>
      </c>
      <c r="CE106" s="383">
        <v>9.6835524701690107E-6</v>
      </c>
      <c r="CF106" s="383">
        <v>4.9910177526459771E-6</v>
      </c>
      <c r="CG106" s="383">
        <v>4.5822285424648961E-6</v>
      </c>
      <c r="CH106" s="383">
        <v>1.0604915052228023E-4</v>
      </c>
      <c r="CI106" s="383">
        <v>2.6228658902528595E-5</v>
      </c>
      <c r="CJ106" s="383">
        <v>6.2376988795207511E-5</v>
      </c>
      <c r="CK106" s="383">
        <v>1.1997893605601709E-4</v>
      </c>
      <c r="CL106" s="383">
        <v>1.4131372709381091E-5</v>
      </c>
      <c r="CM106" s="383">
        <v>4.2636570640004375E-6</v>
      </c>
      <c r="CN106" s="383">
        <v>1.4509231003202897E-2</v>
      </c>
      <c r="CO106" s="383">
        <v>4.2297654084449469E-6</v>
      </c>
      <c r="CP106" s="383">
        <v>7.3794272684545833E-3</v>
      </c>
      <c r="CQ106" s="383">
        <v>3.1225409559927753E-6</v>
      </c>
      <c r="CR106" s="383">
        <v>1.2217082434163657E-2</v>
      </c>
      <c r="CS106" s="383">
        <v>2.5456764211410889E-2</v>
      </c>
      <c r="CT106" s="383">
        <v>3.385375051216749E-6</v>
      </c>
      <c r="CU106" s="383">
        <v>1.3191383793700809E-5</v>
      </c>
      <c r="CV106" s="383">
        <v>2.0119700873834215E-5</v>
      </c>
      <c r="CW106" s="383">
        <v>3.3692259761354322E-6</v>
      </c>
      <c r="CX106" s="383">
        <v>8.5518424078281291E-6</v>
      </c>
      <c r="CY106" s="383">
        <v>2.0898522941651724E-3</v>
      </c>
      <c r="CZ106" s="383">
        <v>1.005046829292529</v>
      </c>
      <c r="DA106" s="383">
        <v>1.7256775459885513E-5</v>
      </c>
      <c r="DB106" s="383">
        <v>4.2919167597394478E-6</v>
      </c>
      <c r="DC106" s="383">
        <v>1.1515136245407601E-5</v>
      </c>
      <c r="DD106" s="383">
        <v>7.3251482207894808E-6</v>
      </c>
      <c r="DE106" s="383">
        <v>2.9776644615342131E-6</v>
      </c>
      <c r="DF106" s="384">
        <v>3.9066269153523127E-5</v>
      </c>
      <c r="DG106" s="481">
        <v>1.0678095983979921</v>
      </c>
      <c r="DH106" s="481">
        <v>0.8015537600589423</v>
      </c>
    </row>
    <row r="107" spans="1:112" s="381" customFormat="1">
      <c r="A107" s="298" t="s">
        <v>361</v>
      </c>
      <c r="B107" s="299" t="s">
        <v>596</v>
      </c>
      <c r="C107" s="382">
        <v>3.3738943868023482E-5</v>
      </c>
      <c r="D107" s="383">
        <v>2.2836127816441638E-5</v>
      </c>
      <c r="E107" s="383">
        <v>3.7517059057459173E-5</v>
      </c>
      <c r="F107" s="383">
        <v>1.5436743272339068E-5</v>
      </c>
      <c r="G107" s="383">
        <v>4.1372033384158789E-5</v>
      </c>
      <c r="H107" s="383">
        <v>0</v>
      </c>
      <c r="I107" s="383">
        <v>5.6232987385525114E-5</v>
      </c>
      <c r="J107" s="383">
        <v>1.0984559853748192E-4</v>
      </c>
      <c r="K107" s="383">
        <v>9.3730661940209729E-5</v>
      </c>
      <c r="L107" s="383">
        <v>2.26615650968035E-5</v>
      </c>
      <c r="M107" s="383">
        <v>0</v>
      </c>
      <c r="N107" s="383">
        <v>1.3564331471347798E-4</v>
      </c>
      <c r="O107" s="383">
        <v>1.6604129423089712E-4</v>
      </c>
      <c r="P107" s="383">
        <v>1.0041938548541207E-4</v>
      </c>
      <c r="Q107" s="383">
        <v>8.8630912840237532E-5</v>
      </c>
      <c r="R107" s="383">
        <v>1.1909302057370899E-4</v>
      </c>
      <c r="S107" s="383">
        <v>9.3734410545626989E-5</v>
      </c>
      <c r="T107" s="383">
        <v>1.2163705557366829E-4</v>
      </c>
      <c r="U107" s="383">
        <v>9.134971673781383E-5</v>
      </c>
      <c r="V107" s="383">
        <v>2.2117289468840578E-4</v>
      </c>
      <c r="W107" s="383">
        <v>3.0526713491185407E-6</v>
      </c>
      <c r="X107" s="383">
        <v>2.5880033779530367E-5</v>
      </c>
      <c r="Y107" s="383">
        <v>2.0748894785998552E-5</v>
      </c>
      <c r="Z107" s="383">
        <v>3.3182459041848683E-5</v>
      </c>
      <c r="AA107" s="383">
        <v>1.4556411287756772E-4</v>
      </c>
      <c r="AB107" s="383">
        <v>3.5676969270181744E-5</v>
      </c>
      <c r="AC107" s="383">
        <v>3.1575194560867615E-5</v>
      </c>
      <c r="AD107" s="383">
        <v>4.4425178235663562E-5</v>
      </c>
      <c r="AE107" s="383">
        <v>9.0884877010802013E-5</v>
      </c>
      <c r="AF107" s="383">
        <v>9.2336553150601771E-5</v>
      </c>
      <c r="AG107" s="383">
        <v>4.4985183451134238E-5</v>
      </c>
      <c r="AH107" s="383">
        <v>7.8604759997423265E-5</v>
      </c>
      <c r="AI107" s="383">
        <v>7.9093911459465462E-5</v>
      </c>
      <c r="AJ107" s="383">
        <v>4.3061707860680356E-5</v>
      </c>
      <c r="AK107" s="383">
        <v>6.9882654397365472E-5</v>
      </c>
      <c r="AL107" s="383">
        <v>1.1909432207943325E-4</v>
      </c>
      <c r="AM107" s="383">
        <v>4.25417809049441E-5</v>
      </c>
      <c r="AN107" s="383">
        <v>6.5265242272459167E-5</v>
      </c>
      <c r="AO107" s="383">
        <v>6.4639685574947793E-5</v>
      </c>
      <c r="AP107" s="383">
        <v>2.5701399079601359E-5</v>
      </c>
      <c r="AQ107" s="383">
        <v>2.586008751608959E-5</v>
      </c>
      <c r="AR107" s="383">
        <v>6.4684626576861731E-5</v>
      </c>
      <c r="AS107" s="383">
        <v>8.3974982258607235E-5</v>
      </c>
      <c r="AT107" s="383">
        <v>9.5619931564254671E-5</v>
      </c>
      <c r="AU107" s="383">
        <v>5.1840724206401416E-5</v>
      </c>
      <c r="AV107" s="383">
        <v>3.9430916336231889E-5</v>
      </c>
      <c r="AW107" s="383">
        <v>6.5817349002989957E-5</v>
      </c>
      <c r="AX107" s="383">
        <v>1.3005080994578784E-4</v>
      </c>
      <c r="AY107" s="383">
        <v>5.5577985833908315E-5</v>
      </c>
      <c r="AZ107" s="383">
        <v>9.7331510346957383E-5</v>
      </c>
      <c r="BA107" s="383">
        <v>4.4805011379114694E-5</v>
      </c>
      <c r="BB107" s="383">
        <v>1.0072862202682947E-4</v>
      </c>
      <c r="BC107" s="383">
        <v>5.3335359961345755E-5</v>
      </c>
      <c r="BD107" s="383">
        <v>4.6370325132593759E-5</v>
      </c>
      <c r="BE107" s="383">
        <v>0</v>
      </c>
      <c r="BF107" s="383">
        <v>4.9977686927554077E-5</v>
      </c>
      <c r="BG107" s="383">
        <v>9.7394184237272448E-5</v>
      </c>
      <c r="BH107" s="383">
        <v>4.9972577388384766E-5</v>
      </c>
      <c r="BI107" s="383">
        <v>5.7418898115934438E-5</v>
      </c>
      <c r="BJ107" s="383">
        <v>1.2046755536974485E-4</v>
      </c>
      <c r="BK107" s="383">
        <v>7.6519623332395239E-5</v>
      </c>
      <c r="BL107" s="383">
        <v>9.5191691619980163E-5</v>
      </c>
      <c r="BM107" s="383">
        <v>8.4147617061638595E-5</v>
      </c>
      <c r="BN107" s="383">
        <v>1.7316264078029659E-4</v>
      </c>
      <c r="BO107" s="383">
        <v>1.0326450898163792E-4</v>
      </c>
      <c r="BP107" s="383">
        <v>1.1036300234216394E-4</v>
      </c>
      <c r="BQ107" s="383">
        <v>4.5112666312144807E-5</v>
      </c>
      <c r="BR107" s="383">
        <v>1.4915647070025813E-4</v>
      </c>
      <c r="BS107" s="383">
        <v>1.5861075742119404E-4</v>
      </c>
      <c r="BT107" s="383">
        <v>1.3461610488493619E-4</v>
      </c>
      <c r="BU107" s="383">
        <v>1.6558684907980965E-4</v>
      </c>
      <c r="BV107" s="383">
        <v>1.3164837712234697E-4</v>
      </c>
      <c r="BW107" s="383">
        <v>1.007477442541067E-4</v>
      </c>
      <c r="BX107" s="383">
        <v>1.2598232449909974E-5</v>
      </c>
      <c r="BY107" s="383">
        <v>2.0761162356562031E-3</v>
      </c>
      <c r="BZ107" s="383">
        <v>8.6145050494840591E-5</v>
      </c>
      <c r="CA107" s="383">
        <v>7.7953802571719034E-5</v>
      </c>
      <c r="CB107" s="383">
        <v>8.2300815096307013E-5</v>
      </c>
      <c r="CC107" s="383">
        <v>1.0877515809468277E-4</v>
      </c>
      <c r="CD107" s="383">
        <v>7.5192445475080145E-5</v>
      </c>
      <c r="CE107" s="383">
        <v>2.0359677424554434E-4</v>
      </c>
      <c r="CF107" s="383">
        <v>1.5117504352081356E-4</v>
      </c>
      <c r="CG107" s="383">
        <v>3.7168987490849301E-4</v>
      </c>
      <c r="CH107" s="383">
        <v>7.5012420072759494E-4</v>
      </c>
      <c r="CI107" s="383">
        <v>1.1425756022680914E-3</v>
      </c>
      <c r="CJ107" s="383">
        <v>1.5408867159882609E-4</v>
      </c>
      <c r="CK107" s="383">
        <v>7.1684112709202621E-4</v>
      </c>
      <c r="CL107" s="383">
        <v>8.5214580456870106E-4</v>
      </c>
      <c r="CM107" s="383">
        <v>1.9067192382048691E-4</v>
      </c>
      <c r="CN107" s="383">
        <v>2.7324025319396461E-4</v>
      </c>
      <c r="CO107" s="383">
        <v>1.8834156159508789E-4</v>
      </c>
      <c r="CP107" s="383">
        <v>1.1568533832034333E-2</v>
      </c>
      <c r="CQ107" s="383">
        <v>1.0447991213718704E-2</v>
      </c>
      <c r="CR107" s="383">
        <v>1.232107063996052E-2</v>
      </c>
      <c r="CS107" s="383">
        <v>9.2181269042184624E-3</v>
      </c>
      <c r="CT107" s="383">
        <v>1.7531611873663856E-4</v>
      </c>
      <c r="CU107" s="383">
        <v>1.8737754712418574E-4</v>
      </c>
      <c r="CV107" s="383">
        <v>1.0677049225031568E-3</v>
      </c>
      <c r="CW107" s="383">
        <v>8.141878562824536E-5</v>
      </c>
      <c r="CX107" s="383">
        <v>8.7383930453226297E-4</v>
      </c>
      <c r="CY107" s="383">
        <v>1.0979397964573343E-2</v>
      </c>
      <c r="CZ107" s="383">
        <v>2.0560149179472157E-3</v>
      </c>
      <c r="DA107" s="383">
        <v>1.017566285769391</v>
      </c>
      <c r="DB107" s="383">
        <v>1.431786468665995E-4</v>
      </c>
      <c r="DC107" s="383">
        <v>5.1292246689414148E-4</v>
      </c>
      <c r="DD107" s="383">
        <v>3.0061521465719132E-3</v>
      </c>
      <c r="DE107" s="383">
        <v>5.8775958424768571E-5</v>
      </c>
      <c r="DF107" s="384">
        <v>1.6941913787080929E-3</v>
      </c>
      <c r="DG107" s="481">
        <v>1.0950579496101189</v>
      </c>
      <c r="DH107" s="481">
        <v>0.82200779830907089</v>
      </c>
    </row>
    <row r="108" spans="1:112" s="381" customFormat="1">
      <c r="A108" s="298" t="s">
        <v>362</v>
      </c>
      <c r="B108" s="299" t="s">
        <v>597</v>
      </c>
      <c r="C108" s="382">
        <v>2.776538616909161E-5</v>
      </c>
      <c r="D108" s="383">
        <v>1.6797906325854642E-5</v>
      </c>
      <c r="E108" s="383">
        <v>3.9464110665824825E-5</v>
      </c>
      <c r="F108" s="383">
        <v>1.6919795092122958E-5</v>
      </c>
      <c r="G108" s="383">
        <v>3.3376677513692759E-5</v>
      </c>
      <c r="H108" s="383">
        <v>0</v>
      </c>
      <c r="I108" s="383">
        <v>3.5758614002897874E-5</v>
      </c>
      <c r="J108" s="383">
        <v>4.0060700120713139E-5</v>
      </c>
      <c r="K108" s="383">
        <v>1.6829102435313335E-4</v>
      </c>
      <c r="L108" s="383">
        <v>1.3036929184173297E-5</v>
      </c>
      <c r="M108" s="383">
        <v>0</v>
      </c>
      <c r="N108" s="383">
        <v>3.2197385076761578E-5</v>
      </c>
      <c r="O108" s="383">
        <v>6.0055429311224835E-5</v>
      </c>
      <c r="P108" s="383">
        <v>3.002905075046779E-5</v>
      </c>
      <c r="Q108" s="383">
        <v>4.5712790500142611E-5</v>
      </c>
      <c r="R108" s="383">
        <v>2.8251880700763708E-5</v>
      </c>
      <c r="S108" s="383">
        <v>3.4391792721132995E-5</v>
      </c>
      <c r="T108" s="383">
        <v>3.4951020596962251E-5</v>
      </c>
      <c r="U108" s="383">
        <v>1.3591608765991143E-4</v>
      </c>
      <c r="V108" s="383">
        <v>3.444253332093906E-5</v>
      </c>
      <c r="W108" s="383">
        <v>1.6448154374585503E-6</v>
      </c>
      <c r="X108" s="383">
        <v>1.4684512645909957E-5</v>
      </c>
      <c r="Y108" s="383">
        <v>1.201042023797233E-5</v>
      </c>
      <c r="Z108" s="383">
        <v>2.7474468425540789E-5</v>
      </c>
      <c r="AA108" s="383">
        <v>1.8571328922041373E-4</v>
      </c>
      <c r="AB108" s="383">
        <v>1.2544300558036379E-4</v>
      </c>
      <c r="AC108" s="383">
        <v>8.8247322373785182E-6</v>
      </c>
      <c r="AD108" s="383">
        <v>2.4650026210588553E-5</v>
      </c>
      <c r="AE108" s="383">
        <v>2.9663776701667629E-5</v>
      </c>
      <c r="AF108" s="383">
        <v>3.8230165773048451E-5</v>
      </c>
      <c r="AG108" s="383">
        <v>2.5891391537040576E-5</v>
      </c>
      <c r="AH108" s="383">
        <v>2.7859249146575724E-5</v>
      </c>
      <c r="AI108" s="383">
        <v>2.7330100096893086E-5</v>
      </c>
      <c r="AJ108" s="383">
        <v>5.2083946960633886E-5</v>
      </c>
      <c r="AK108" s="383">
        <v>2.8954241834985469E-5</v>
      </c>
      <c r="AL108" s="383">
        <v>2.0610944018919731E-5</v>
      </c>
      <c r="AM108" s="383">
        <v>1.2273379627599919E-5</v>
      </c>
      <c r="AN108" s="383">
        <v>2.0761241662546806E-5</v>
      </c>
      <c r="AO108" s="383">
        <v>1.3966052890719958E-5</v>
      </c>
      <c r="AP108" s="383">
        <v>1.2952759732838356E-5</v>
      </c>
      <c r="AQ108" s="383">
        <v>1.7534428349303661E-5</v>
      </c>
      <c r="AR108" s="383">
        <v>2.3074991906820535E-5</v>
      </c>
      <c r="AS108" s="383">
        <v>2.1948885430645907E-5</v>
      </c>
      <c r="AT108" s="383">
        <v>3.2168763421929366E-5</v>
      </c>
      <c r="AU108" s="383">
        <v>2.9991765346886647E-5</v>
      </c>
      <c r="AV108" s="383">
        <v>3.6464890761311312E-5</v>
      </c>
      <c r="AW108" s="383">
        <v>3.3725633918977105E-5</v>
      </c>
      <c r="AX108" s="383">
        <v>3.1849670139011828E-5</v>
      </c>
      <c r="AY108" s="383">
        <v>3.5320158259256578E-5</v>
      </c>
      <c r="AZ108" s="383">
        <v>4.3711980131579212E-5</v>
      </c>
      <c r="BA108" s="383">
        <v>2.6845403623532967E-5</v>
      </c>
      <c r="BB108" s="383">
        <v>2.9996408253410826E-5</v>
      </c>
      <c r="BC108" s="383">
        <v>4.2413732747226456E-5</v>
      </c>
      <c r="BD108" s="383">
        <v>4.6132356562168373E-5</v>
      </c>
      <c r="BE108" s="383">
        <v>0</v>
      </c>
      <c r="BF108" s="383">
        <v>3.4126157139463264E-5</v>
      </c>
      <c r="BG108" s="383">
        <v>2.7627055283340163E-5</v>
      </c>
      <c r="BH108" s="383">
        <v>3.1835822195951888E-5</v>
      </c>
      <c r="BI108" s="383">
        <v>2.7955332278830989E-5</v>
      </c>
      <c r="BJ108" s="383">
        <v>2.021472847541843E-3</v>
      </c>
      <c r="BK108" s="383">
        <v>4.4241962117972923E-5</v>
      </c>
      <c r="BL108" s="383">
        <v>4.4175742911184166E-5</v>
      </c>
      <c r="BM108" s="383">
        <v>3.591394293407266E-5</v>
      </c>
      <c r="BN108" s="383">
        <v>4.168530316273998E-5</v>
      </c>
      <c r="BO108" s="383">
        <v>3.6887950843393097E-5</v>
      </c>
      <c r="BP108" s="383">
        <v>2.6526576357398554E-5</v>
      </c>
      <c r="BQ108" s="383">
        <v>5.3444653585640197E-5</v>
      </c>
      <c r="BR108" s="383">
        <v>6.4944634139888136E-5</v>
      </c>
      <c r="BS108" s="383">
        <v>3.5109381776472929E-5</v>
      </c>
      <c r="BT108" s="383">
        <v>9.2618840450927657E-5</v>
      </c>
      <c r="BU108" s="383">
        <v>1.3819693017010768E-4</v>
      </c>
      <c r="BV108" s="383">
        <v>8.9691197570699932E-5</v>
      </c>
      <c r="BW108" s="383">
        <v>8.0324057727703787E-5</v>
      </c>
      <c r="BX108" s="383">
        <v>8.7036477872642521E-6</v>
      </c>
      <c r="BY108" s="383">
        <v>6.3471128352656278E-5</v>
      </c>
      <c r="BZ108" s="383">
        <v>3.2119905595622311E-5</v>
      </c>
      <c r="CA108" s="383">
        <v>3.6130796199222229E-5</v>
      </c>
      <c r="CB108" s="383">
        <v>4.6500902106892623E-5</v>
      </c>
      <c r="CC108" s="383">
        <v>8.3240165802988007E-5</v>
      </c>
      <c r="CD108" s="383">
        <v>7.1572857083509022E-5</v>
      </c>
      <c r="CE108" s="383">
        <v>5.2105653069442048E-5</v>
      </c>
      <c r="CF108" s="383">
        <v>5.0024415401409642E-5</v>
      </c>
      <c r="CG108" s="383">
        <v>4.6377500684608126E-5</v>
      </c>
      <c r="CH108" s="383">
        <v>1.6740167671932545E-4</v>
      </c>
      <c r="CI108" s="383">
        <v>2.6865410458406232E-2</v>
      </c>
      <c r="CJ108" s="383">
        <v>1.1384682993172024E-4</v>
      </c>
      <c r="CK108" s="383">
        <v>3.7149192170551448E-4</v>
      </c>
      <c r="CL108" s="383">
        <v>2.1918110087263954E-2</v>
      </c>
      <c r="CM108" s="383">
        <v>8.0747500345902803E-5</v>
      </c>
      <c r="CN108" s="383">
        <v>1.7274455573905483E-4</v>
      </c>
      <c r="CO108" s="383">
        <v>2.1140253760975377E-4</v>
      </c>
      <c r="CP108" s="383">
        <v>5.743178833608503E-5</v>
      </c>
      <c r="CQ108" s="383">
        <v>8.1280198729070087E-5</v>
      </c>
      <c r="CR108" s="383">
        <v>1.315339372453128E-4</v>
      </c>
      <c r="CS108" s="383">
        <v>4.0003352498009517E-5</v>
      </c>
      <c r="CT108" s="383">
        <v>2.7509245796816009E-4</v>
      </c>
      <c r="CU108" s="383">
        <v>9.8658378227401686E-5</v>
      </c>
      <c r="CV108" s="383">
        <v>1.9461010641780518E-2</v>
      </c>
      <c r="CW108" s="383">
        <v>3.2497926880658052E-5</v>
      </c>
      <c r="CX108" s="383">
        <v>9.876796372629607E-5</v>
      </c>
      <c r="CY108" s="383">
        <v>1.430413374908337E-3</v>
      </c>
      <c r="CZ108" s="383">
        <v>2.1925176144603169E-4</v>
      </c>
      <c r="DA108" s="383">
        <v>2.0687715348559723E-4</v>
      </c>
      <c r="DB108" s="383">
        <v>1.0101585068286427</v>
      </c>
      <c r="DC108" s="383">
        <v>6.5798208702278396E-5</v>
      </c>
      <c r="DD108" s="383">
        <v>6.4733604653914806E-4</v>
      </c>
      <c r="DE108" s="383">
        <v>5.1941897617029929E-5</v>
      </c>
      <c r="DF108" s="384">
        <v>4.5691914799957421E-4</v>
      </c>
      <c r="DG108" s="481">
        <v>1.0888211226956217</v>
      </c>
      <c r="DH108" s="481">
        <v>0.81732610967127228</v>
      </c>
    </row>
    <row r="109" spans="1:112" s="381" customFormat="1">
      <c r="A109" s="298" t="s">
        <v>683</v>
      </c>
      <c r="B109" s="299" t="s">
        <v>684</v>
      </c>
      <c r="C109" s="382">
        <v>2.1693019667702082E-5</v>
      </c>
      <c r="D109" s="383">
        <v>6.0900732362306545E-3</v>
      </c>
      <c r="E109" s="383">
        <v>1.0672458599850997E-4</v>
      </c>
      <c r="F109" s="383">
        <v>1.1523592578260817E-6</v>
      </c>
      <c r="G109" s="383">
        <v>1.361461670782523E-6</v>
      </c>
      <c r="H109" s="383">
        <v>0</v>
      </c>
      <c r="I109" s="383">
        <v>1.9029220567722992E-7</v>
      </c>
      <c r="J109" s="383">
        <v>2.9618558877677324E-4</v>
      </c>
      <c r="K109" s="383">
        <v>1.2343203201157908E-5</v>
      </c>
      <c r="L109" s="383">
        <v>5.4664831419690443E-5</v>
      </c>
      <c r="M109" s="383">
        <v>0</v>
      </c>
      <c r="N109" s="383">
        <v>5.2446472396306013E-6</v>
      </c>
      <c r="O109" s="383">
        <v>1.7038507770108049E-6</v>
      </c>
      <c r="P109" s="383">
        <v>2.9742653285151047E-7</v>
      </c>
      <c r="Q109" s="383">
        <v>1.6374883105476649E-7</v>
      </c>
      <c r="R109" s="383">
        <v>6.6512693519292274E-7</v>
      </c>
      <c r="S109" s="383">
        <v>2.2976585574848482E-7</v>
      </c>
      <c r="T109" s="383">
        <v>1.5505695020518189E-7</v>
      </c>
      <c r="U109" s="383">
        <v>3.6742232971439195E-7</v>
      </c>
      <c r="V109" s="383">
        <v>2.1431042258278176E-7</v>
      </c>
      <c r="W109" s="383">
        <v>1.0089751302409524E-8</v>
      </c>
      <c r="X109" s="383">
        <v>3.4930055965113572E-7</v>
      </c>
      <c r="Y109" s="383">
        <v>1.818946483819568E-7</v>
      </c>
      <c r="Z109" s="383">
        <v>1.1967800982325112E-7</v>
      </c>
      <c r="AA109" s="383">
        <v>1.7442094522227793E-6</v>
      </c>
      <c r="AB109" s="383">
        <v>2.0168037060461425E-6</v>
      </c>
      <c r="AC109" s="383">
        <v>3.8619742328334132E-8</v>
      </c>
      <c r="AD109" s="383">
        <v>1.0203548532540807E-7</v>
      </c>
      <c r="AE109" s="383">
        <v>1.6897111788375888E-7</v>
      </c>
      <c r="AF109" s="383">
        <v>4.0877703231161936E-7</v>
      </c>
      <c r="AG109" s="383">
        <v>2.0367394851113928E-7</v>
      </c>
      <c r="AH109" s="383">
        <v>1.9745316158205882E-7</v>
      </c>
      <c r="AI109" s="383">
        <v>2.9678923941561174E-7</v>
      </c>
      <c r="AJ109" s="383">
        <v>8.0001922435499736E-7</v>
      </c>
      <c r="AK109" s="383">
        <v>3.6924629815600734E-7</v>
      </c>
      <c r="AL109" s="383">
        <v>1.0863309384724196E-7</v>
      </c>
      <c r="AM109" s="383">
        <v>5.848551074770465E-8</v>
      </c>
      <c r="AN109" s="383">
        <v>3.0655847896114469E-7</v>
      </c>
      <c r="AO109" s="383">
        <v>5.5810836907256338E-8</v>
      </c>
      <c r="AP109" s="383">
        <v>7.7030752339213002E-8</v>
      </c>
      <c r="AQ109" s="383">
        <v>9.4402753087783787E-8</v>
      </c>
      <c r="AR109" s="383">
        <v>3.393286317065706E-7</v>
      </c>
      <c r="AS109" s="383">
        <v>1.6745140868634585E-7</v>
      </c>
      <c r="AT109" s="383">
        <v>3.6410170081977459E-7</v>
      </c>
      <c r="AU109" s="383">
        <v>2.2770256443469815E-7</v>
      </c>
      <c r="AV109" s="383">
        <v>2.612384854436418E-7</v>
      </c>
      <c r="AW109" s="383">
        <v>6.8141253164700197E-7</v>
      </c>
      <c r="AX109" s="383">
        <v>9.2617971457306418E-7</v>
      </c>
      <c r="AY109" s="383">
        <v>4.8007195676707249E-7</v>
      </c>
      <c r="AZ109" s="383">
        <v>9.0550812700195135E-7</v>
      </c>
      <c r="BA109" s="383">
        <v>5.3686428290292105E-7</v>
      </c>
      <c r="BB109" s="383">
        <v>3.9731460207976707E-7</v>
      </c>
      <c r="BC109" s="383">
        <v>9.8234568768200883E-7</v>
      </c>
      <c r="BD109" s="383">
        <v>3.8635613754991183E-7</v>
      </c>
      <c r="BE109" s="383">
        <v>0</v>
      </c>
      <c r="BF109" s="383">
        <v>1.8741861861066007E-7</v>
      </c>
      <c r="BG109" s="383">
        <v>1.8916272104460614E-7</v>
      </c>
      <c r="BH109" s="383">
        <v>4.9970748963612303E-7</v>
      </c>
      <c r="BI109" s="383">
        <v>1.117345699195359E-7</v>
      </c>
      <c r="BJ109" s="383">
        <v>4.8776681263187636E-6</v>
      </c>
      <c r="BK109" s="383">
        <v>1.7563390641060311E-7</v>
      </c>
      <c r="BL109" s="383">
        <v>2.5972324740627779E-7</v>
      </c>
      <c r="BM109" s="383">
        <v>1.6804931443302177E-7</v>
      </c>
      <c r="BN109" s="383">
        <v>2.2913124153853475E-7</v>
      </c>
      <c r="BO109" s="383">
        <v>2.259504461404043E-7</v>
      </c>
      <c r="BP109" s="383">
        <v>4.0696439134566364E-7</v>
      </c>
      <c r="BQ109" s="383">
        <v>3.7102196295101706E-7</v>
      </c>
      <c r="BR109" s="383">
        <v>2.5351905350443963E-7</v>
      </c>
      <c r="BS109" s="383">
        <v>2.1533659599516766E-7</v>
      </c>
      <c r="BT109" s="383">
        <v>3.5651641058844238E-7</v>
      </c>
      <c r="BU109" s="383">
        <v>4.5143185012383389E-7</v>
      </c>
      <c r="BV109" s="383">
        <v>2.4898093376179914E-7</v>
      </c>
      <c r="BW109" s="383">
        <v>2.1673465107969147E-7</v>
      </c>
      <c r="BX109" s="383">
        <v>2.8859656261952775E-8</v>
      </c>
      <c r="BY109" s="383">
        <v>2.2084075752045758E-6</v>
      </c>
      <c r="BZ109" s="383">
        <v>1.5972281785716368E-7</v>
      </c>
      <c r="CA109" s="383">
        <v>3.1300840464202678E-7</v>
      </c>
      <c r="CB109" s="383">
        <v>2.2543673391508103E-7</v>
      </c>
      <c r="CC109" s="383">
        <v>2.659226910503063E-7</v>
      </c>
      <c r="CD109" s="383">
        <v>2.0908100759090794E-7</v>
      </c>
      <c r="CE109" s="383">
        <v>3.4299710121860248E-7</v>
      </c>
      <c r="CF109" s="383">
        <v>2.3745072263528919E-7</v>
      </c>
      <c r="CG109" s="383">
        <v>2.0943814016324324E-7</v>
      </c>
      <c r="CH109" s="383">
        <v>2.8115914463752525E-6</v>
      </c>
      <c r="CI109" s="383">
        <v>5.9753162360573183E-5</v>
      </c>
      <c r="CJ109" s="383">
        <v>1.6908814416816386E-6</v>
      </c>
      <c r="CK109" s="383">
        <v>3.5812499363826196E-6</v>
      </c>
      <c r="CL109" s="383">
        <v>4.8596484879999515E-5</v>
      </c>
      <c r="CM109" s="383">
        <v>3.4637914376512176E-7</v>
      </c>
      <c r="CN109" s="383">
        <v>3.3428390206512816E-4</v>
      </c>
      <c r="CO109" s="383">
        <v>3.9290931564620391E-6</v>
      </c>
      <c r="CP109" s="383">
        <v>9.5824342492067311E-7</v>
      </c>
      <c r="CQ109" s="383">
        <v>2.6956605270446462E-7</v>
      </c>
      <c r="CR109" s="383">
        <v>2.9440032105691059E-6</v>
      </c>
      <c r="CS109" s="383">
        <v>4.3148029185957576E-6</v>
      </c>
      <c r="CT109" s="383">
        <v>8.61460160493353E-7</v>
      </c>
      <c r="CU109" s="383">
        <v>5.2670781584728732E-7</v>
      </c>
      <c r="CV109" s="383">
        <v>4.3313407458979572E-5</v>
      </c>
      <c r="CW109" s="383">
        <v>1.5527941840153621E-7</v>
      </c>
      <c r="CX109" s="383">
        <v>4.1897263529934237E-7</v>
      </c>
      <c r="CY109" s="383">
        <v>1.6128743009836852E-5</v>
      </c>
      <c r="CZ109" s="383">
        <v>2.8638946451915351E-5</v>
      </c>
      <c r="DA109" s="383">
        <v>8.679677423190848E-7</v>
      </c>
      <c r="DB109" s="383">
        <v>2.2239953371203441E-3</v>
      </c>
      <c r="DC109" s="383">
        <v>1.0023184024216603</v>
      </c>
      <c r="DD109" s="383">
        <v>2.6221396547207301E-6</v>
      </c>
      <c r="DE109" s="383">
        <v>2.6837758954274061E-7</v>
      </c>
      <c r="DF109" s="384">
        <v>1.9218350831040896E-6</v>
      </c>
      <c r="DG109" s="481">
        <v>1.0117230402591568</v>
      </c>
      <c r="DH109" s="481">
        <v>0.75945225466660005</v>
      </c>
    </row>
    <row r="110" spans="1:112" s="381" customFormat="1">
      <c r="A110" s="304" t="s">
        <v>363</v>
      </c>
      <c r="B110" s="305" t="s">
        <v>598</v>
      </c>
      <c r="C110" s="388">
        <v>3.1453769293766481E-4</v>
      </c>
      <c r="D110" s="389">
        <v>2.2824094839483402E-4</v>
      </c>
      <c r="E110" s="389">
        <v>2.2663637784011491E-3</v>
      </c>
      <c r="F110" s="389">
        <v>1.1072945863047533E-4</v>
      </c>
      <c r="G110" s="389">
        <v>2.484175084939302E-3</v>
      </c>
      <c r="H110" s="389">
        <v>0</v>
      </c>
      <c r="I110" s="389">
        <v>1.6997828424696344E-4</v>
      </c>
      <c r="J110" s="389">
        <v>2.6517823611763876E-4</v>
      </c>
      <c r="K110" s="389">
        <v>1.4990029560340919E-4</v>
      </c>
      <c r="L110" s="389">
        <v>8.7273221021357564E-5</v>
      </c>
      <c r="M110" s="389">
        <v>0</v>
      </c>
      <c r="N110" s="389">
        <v>1.6818161983886269E-4</v>
      </c>
      <c r="O110" s="389">
        <v>1.4022151792971948E-4</v>
      </c>
      <c r="P110" s="389">
        <v>1.6798807308837779E-4</v>
      </c>
      <c r="Q110" s="389">
        <v>1.9503507609453725E-4</v>
      </c>
      <c r="R110" s="389">
        <v>1.3341185595194271E-4</v>
      </c>
      <c r="S110" s="389">
        <v>1.4706642400264759E-4</v>
      </c>
      <c r="T110" s="389">
        <v>2.1476848328075277E-4</v>
      </c>
      <c r="U110" s="389">
        <v>1.1806573033821769E-4</v>
      </c>
      <c r="V110" s="389">
        <v>3.8854587764687782E-4</v>
      </c>
      <c r="W110" s="389">
        <v>1.2789388556841738E-5</v>
      </c>
      <c r="X110" s="389">
        <v>6.2676939321461143E-5</v>
      </c>
      <c r="Y110" s="389">
        <v>4.837292281451466E-5</v>
      </c>
      <c r="Z110" s="389">
        <v>7.1799877773319492E-5</v>
      </c>
      <c r="AA110" s="389">
        <v>1.7072183102003139E-4</v>
      </c>
      <c r="AB110" s="389">
        <v>2.9152299595251811E-4</v>
      </c>
      <c r="AC110" s="389">
        <v>3.4095970610461773E-5</v>
      </c>
      <c r="AD110" s="389">
        <v>8.9547756452107647E-5</v>
      </c>
      <c r="AE110" s="389">
        <v>1.1562763800509049E-4</v>
      </c>
      <c r="AF110" s="389">
        <v>1.1366985516980064E-4</v>
      </c>
      <c r="AG110" s="389">
        <v>8.6036885741520454E-5</v>
      </c>
      <c r="AH110" s="389">
        <v>2.7437329502342026E-4</v>
      </c>
      <c r="AI110" s="389">
        <v>2.8556874871032181E-4</v>
      </c>
      <c r="AJ110" s="389">
        <v>1.9082187337534416E-3</v>
      </c>
      <c r="AK110" s="389">
        <v>3.7310697137181729E-4</v>
      </c>
      <c r="AL110" s="389">
        <v>7.3907140012434788E-5</v>
      </c>
      <c r="AM110" s="389">
        <v>5.186541236296597E-5</v>
      </c>
      <c r="AN110" s="389">
        <v>1.8541244679216409E-4</v>
      </c>
      <c r="AO110" s="389">
        <v>9.1743240606583504E-5</v>
      </c>
      <c r="AP110" s="389">
        <v>9.6818531248705177E-5</v>
      </c>
      <c r="AQ110" s="389">
        <v>9.0245339246057855E-5</v>
      </c>
      <c r="AR110" s="389">
        <v>1.241946816468533E-4</v>
      </c>
      <c r="AS110" s="389">
        <v>1.2948293344864883E-4</v>
      </c>
      <c r="AT110" s="389">
        <v>2.1921330265901022E-4</v>
      </c>
      <c r="AU110" s="389">
        <v>1.502074717465095E-4</v>
      </c>
      <c r="AV110" s="389">
        <v>2.1665754411810825E-4</v>
      </c>
      <c r="AW110" s="389">
        <v>1.571687032895506E-4</v>
      </c>
      <c r="AX110" s="389">
        <v>4.2164556143644134E-4</v>
      </c>
      <c r="AY110" s="389">
        <v>1.9015892679964794E-4</v>
      </c>
      <c r="AZ110" s="389">
        <v>2.5304375774823959E-4</v>
      </c>
      <c r="BA110" s="389">
        <v>1.0529469970125735E-4</v>
      </c>
      <c r="BB110" s="389">
        <v>2.0348285372020301E-4</v>
      </c>
      <c r="BC110" s="389">
        <v>3.3179892028632215E-4</v>
      </c>
      <c r="BD110" s="389">
        <v>1.0581392741531616E-4</v>
      </c>
      <c r="BE110" s="389">
        <v>0</v>
      </c>
      <c r="BF110" s="389">
        <v>1.3851166776398055E-4</v>
      </c>
      <c r="BG110" s="389">
        <v>1.2753121921691674E-4</v>
      </c>
      <c r="BH110" s="389">
        <v>8.5034913142694298E-5</v>
      </c>
      <c r="BI110" s="389">
        <v>9.007482401299589E-5</v>
      </c>
      <c r="BJ110" s="389">
        <v>2.7236241673298618E-4</v>
      </c>
      <c r="BK110" s="389">
        <v>2.9209412929916183E-4</v>
      </c>
      <c r="BL110" s="389">
        <v>3.7786775796864205E-4</v>
      </c>
      <c r="BM110" s="389">
        <v>2.3513677950744025E-4</v>
      </c>
      <c r="BN110" s="389">
        <v>5.3314388268648968E-4</v>
      </c>
      <c r="BO110" s="389">
        <v>5.6632679235247045E-4</v>
      </c>
      <c r="BP110" s="389">
        <v>1.9468002910371412E-4</v>
      </c>
      <c r="BQ110" s="389">
        <v>1.7053485603312767E-4</v>
      </c>
      <c r="BR110" s="389">
        <v>5.1628550254227722E-4</v>
      </c>
      <c r="BS110" s="389">
        <v>1.0313547365626972E-4</v>
      </c>
      <c r="BT110" s="389">
        <v>5.8233856597204869E-4</v>
      </c>
      <c r="BU110" s="389">
        <v>3.299641118065803E-4</v>
      </c>
      <c r="BV110" s="389">
        <v>1.6399002036508699E-3</v>
      </c>
      <c r="BW110" s="389">
        <v>1.1835924306472002E-3</v>
      </c>
      <c r="BX110" s="389">
        <v>4.0077434487613748E-4</v>
      </c>
      <c r="BY110" s="389">
        <v>4.0782085499467595E-4</v>
      </c>
      <c r="BZ110" s="389">
        <v>4.4418526162949692E-4</v>
      </c>
      <c r="CA110" s="389">
        <v>3.4569259246695108E-4</v>
      </c>
      <c r="CB110" s="389">
        <v>1.7664586155893437E-4</v>
      </c>
      <c r="CC110" s="389">
        <v>3.0460009658828227E-4</v>
      </c>
      <c r="CD110" s="389">
        <v>4.4394673718126251E-4</v>
      </c>
      <c r="CE110" s="389">
        <v>4.2748445831242507E-4</v>
      </c>
      <c r="CF110" s="389">
        <v>6.3219147932305525E-4</v>
      </c>
      <c r="CG110" s="389">
        <v>3.5754268898382033E-4</v>
      </c>
      <c r="CH110" s="389">
        <v>6.0220603601439317E-4</v>
      </c>
      <c r="CI110" s="389">
        <v>1.4438911806327057E-3</v>
      </c>
      <c r="CJ110" s="389">
        <v>9.9168623380201993E-4</v>
      </c>
      <c r="CK110" s="389">
        <v>4.0523890380779812E-4</v>
      </c>
      <c r="CL110" s="389">
        <v>2.9316643504883884E-3</v>
      </c>
      <c r="CM110" s="389">
        <v>3.9319087093900128E-4</v>
      </c>
      <c r="CN110" s="389">
        <v>3.0669306684384273E-3</v>
      </c>
      <c r="CO110" s="389">
        <v>2.7318291594265699E-3</v>
      </c>
      <c r="CP110" s="389">
        <v>3.7475515997881334E-4</v>
      </c>
      <c r="CQ110" s="389">
        <v>3.7897393874350194E-4</v>
      </c>
      <c r="CR110" s="389">
        <v>3.2940854421562016E-4</v>
      </c>
      <c r="CS110" s="389">
        <v>3.0829519708761721E-4</v>
      </c>
      <c r="CT110" s="389">
        <v>2.2278458919902403E-3</v>
      </c>
      <c r="CU110" s="389">
        <v>9.1340896276828956E-4</v>
      </c>
      <c r="CV110" s="389">
        <v>2.1544447098159683E-3</v>
      </c>
      <c r="CW110" s="389">
        <v>4.6610464066379286E-4</v>
      </c>
      <c r="CX110" s="389">
        <v>7.6849587769172638E-4</v>
      </c>
      <c r="CY110" s="389">
        <v>1.8262274853026795E-3</v>
      </c>
      <c r="CZ110" s="389">
        <v>6.5216646848519425E-4</v>
      </c>
      <c r="DA110" s="389">
        <v>1.5110668080421832E-3</v>
      </c>
      <c r="DB110" s="389">
        <v>2.0796398765401103E-3</v>
      </c>
      <c r="DC110" s="389">
        <v>1.4656876017579577E-3</v>
      </c>
      <c r="DD110" s="389">
        <v>1.0031415655934619</v>
      </c>
      <c r="DE110" s="389">
        <v>1.7011380957187333E-4</v>
      </c>
      <c r="DF110" s="390">
        <v>1.582247876164458E-3</v>
      </c>
      <c r="DG110" s="483">
        <v>1.0591824326408685</v>
      </c>
      <c r="DH110" s="483">
        <v>0.79507775800609626</v>
      </c>
    </row>
    <row r="111" spans="1:112" s="381" customFormat="1">
      <c r="A111" s="391" t="s">
        <v>364</v>
      </c>
      <c r="B111" s="392" t="s">
        <v>599</v>
      </c>
      <c r="C111" s="382">
        <v>9.8522236168066264E-4</v>
      </c>
      <c r="D111" s="383">
        <v>7.4114814302151863E-4</v>
      </c>
      <c r="E111" s="383">
        <v>1.3588799123897162E-3</v>
      </c>
      <c r="F111" s="383">
        <v>4.3192565977626437E-3</v>
      </c>
      <c r="G111" s="383">
        <v>5.4436164032921493E-4</v>
      </c>
      <c r="H111" s="383">
        <v>0</v>
      </c>
      <c r="I111" s="383">
        <v>4.1420606283406932E-3</v>
      </c>
      <c r="J111" s="383">
        <v>1.5127199773178172E-3</v>
      </c>
      <c r="K111" s="383">
        <v>7.858434380719105E-4</v>
      </c>
      <c r="L111" s="383">
        <v>4.0606741103188586E-4</v>
      </c>
      <c r="M111" s="383">
        <v>0</v>
      </c>
      <c r="N111" s="383">
        <v>1.6259590337297182E-3</v>
      </c>
      <c r="O111" s="383">
        <v>2.026062725001073E-3</v>
      </c>
      <c r="P111" s="383">
        <v>2.0893711583256274E-3</v>
      </c>
      <c r="Q111" s="383">
        <v>1.8820825618378484E-3</v>
      </c>
      <c r="R111" s="383">
        <v>1.1350877101198897E-3</v>
      </c>
      <c r="S111" s="383">
        <v>1.4244650650293892E-3</v>
      </c>
      <c r="T111" s="383">
        <v>1.5134215709649292E-3</v>
      </c>
      <c r="U111" s="383">
        <v>2.020145521780483E-4</v>
      </c>
      <c r="V111" s="383">
        <v>1.5087517450930485E-3</v>
      </c>
      <c r="W111" s="383">
        <v>6.3866018087161734E-5</v>
      </c>
      <c r="X111" s="383">
        <v>4.290163937234892E-4</v>
      </c>
      <c r="Y111" s="383">
        <v>1.3814875260698531E-3</v>
      </c>
      <c r="Z111" s="383">
        <v>8.2713365498939017E-4</v>
      </c>
      <c r="AA111" s="383">
        <v>1.4191029413612431E-3</v>
      </c>
      <c r="AB111" s="383">
        <v>1.1185829473443272E-3</v>
      </c>
      <c r="AC111" s="383">
        <v>5.6210432109490061E-5</v>
      </c>
      <c r="AD111" s="383">
        <v>5.8135815844065266E-4</v>
      </c>
      <c r="AE111" s="383">
        <v>4.7240768185052726E-4</v>
      </c>
      <c r="AF111" s="383">
        <v>7.6799000832727059E-4</v>
      </c>
      <c r="AG111" s="383">
        <v>5.2784017495127664E-3</v>
      </c>
      <c r="AH111" s="383">
        <v>1.5762563394915187E-3</v>
      </c>
      <c r="AI111" s="383">
        <v>1.524060321713164E-3</v>
      </c>
      <c r="AJ111" s="383">
        <v>2.0494032609848791E-3</v>
      </c>
      <c r="AK111" s="383">
        <v>1.5326072411340416E-3</v>
      </c>
      <c r="AL111" s="383">
        <v>3.2741813132461769E-4</v>
      </c>
      <c r="AM111" s="383">
        <v>2.8379470559159587E-4</v>
      </c>
      <c r="AN111" s="383">
        <v>6.6824534278757018E-4</v>
      </c>
      <c r="AO111" s="383">
        <v>1.0000642290196441E-3</v>
      </c>
      <c r="AP111" s="383">
        <v>8.7276437117628604E-4</v>
      </c>
      <c r="AQ111" s="383">
        <v>7.7417580594794726E-4</v>
      </c>
      <c r="AR111" s="383">
        <v>1.4353509158582156E-3</v>
      </c>
      <c r="AS111" s="383">
        <v>7.2069655120061309E-4</v>
      </c>
      <c r="AT111" s="383">
        <v>1.1364177648560602E-3</v>
      </c>
      <c r="AU111" s="383">
        <v>1.2797190896854113E-3</v>
      </c>
      <c r="AV111" s="383">
        <v>1.5230903363564511E-3</v>
      </c>
      <c r="AW111" s="383">
        <v>2.9442412859011446E-3</v>
      </c>
      <c r="AX111" s="383">
        <v>3.2475645045746109E-3</v>
      </c>
      <c r="AY111" s="383">
        <v>1.7033290920838162E-3</v>
      </c>
      <c r="AZ111" s="383">
        <v>1.3845909978707322E-3</v>
      </c>
      <c r="BA111" s="383">
        <v>1.1821800288959576E-3</v>
      </c>
      <c r="BB111" s="383">
        <v>1.3732930702344103E-3</v>
      </c>
      <c r="BC111" s="383">
        <v>1.5585931368772455E-3</v>
      </c>
      <c r="BD111" s="383">
        <v>8.9124359684789533E-4</v>
      </c>
      <c r="BE111" s="383">
        <v>0</v>
      </c>
      <c r="BF111" s="383">
        <v>4.6874615176030894E-4</v>
      </c>
      <c r="BG111" s="383">
        <v>7.1534161978768914E-4</v>
      </c>
      <c r="BH111" s="383">
        <v>2.9998278658545466E-4</v>
      </c>
      <c r="BI111" s="383">
        <v>1.171349511042573E-3</v>
      </c>
      <c r="BJ111" s="383">
        <v>2.3389476158102284E-3</v>
      </c>
      <c r="BK111" s="383">
        <v>1.6654313159793588E-3</v>
      </c>
      <c r="BL111" s="383">
        <v>1.2506848432114039E-3</v>
      </c>
      <c r="BM111" s="383">
        <v>5.4141799768717667E-4</v>
      </c>
      <c r="BN111" s="383">
        <v>3.0945896230164202E-3</v>
      </c>
      <c r="BO111" s="383">
        <v>9.8926836983383344E-4</v>
      </c>
      <c r="BP111" s="383">
        <v>4.274959738289963E-4</v>
      </c>
      <c r="BQ111" s="383">
        <v>4.6482175772245702E-4</v>
      </c>
      <c r="BR111" s="383">
        <v>1.765451312579642E-3</v>
      </c>
      <c r="BS111" s="383">
        <v>3.8868119773466749E-3</v>
      </c>
      <c r="BT111" s="383">
        <v>2.8978751570191792E-3</v>
      </c>
      <c r="BU111" s="383">
        <v>4.4771728113250329E-3</v>
      </c>
      <c r="BV111" s="383">
        <v>2.1105236107040403E-3</v>
      </c>
      <c r="BW111" s="383">
        <v>1.2280772468679518E-3</v>
      </c>
      <c r="BX111" s="383">
        <v>2.5935260677532114E-4</v>
      </c>
      <c r="BY111" s="383">
        <v>3.8835633607775849E-3</v>
      </c>
      <c r="BZ111" s="383">
        <v>2.3827314883949893E-3</v>
      </c>
      <c r="CA111" s="383">
        <v>2.6609818547505418E-3</v>
      </c>
      <c r="CB111" s="383">
        <v>8.1052486519448443E-3</v>
      </c>
      <c r="CC111" s="383">
        <v>1.4031538995695229E-3</v>
      </c>
      <c r="CD111" s="383">
        <v>5.8943540942066001E-3</v>
      </c>
      <c r="CE111" s="383">
        <v>4.2817762296116398E-3</v>
      </c>
      <c r="CF111" s="383">
        <v>3.5080118613096747E-3</v>
      </c>
      <c r="CG111" s="383">
        <v>4.3033343511290284E-3</v>
      </c>
      <c r="CH111" s="383">
        <v>4.5930055437634438E-3</v>
      </c>
      <c r="CI111" s="383">
        <v>3.3188931957904774E-3</v>
      </c>
      <c r="CJ111" s="383">
        <v>1.225803745562532E-3</v>
      </c>
      <c r="CK111" s="383">
        <v>3.0969486669891418E-3</v>
      </c>
      <c r="CL111" s="383">
        <v>3.3426500512778821E-3</v>
      </c>
      <c r="CM111" s="383">
        <v>3.7789927831083296E-3</v>
      </c>
      <c r="CN111" s="383">
        <v>2.307360365800665E-3</v>
      </c>
      <c r="CO111" s="383">
        <v>9.1421582617455047E-3</v>
      </c>
      <c r="CP111" s="383">
        <v>2.0367934217959066E-3</v>
      </c>
      <c r="CQ111" s="383">
        <v>7.1326721434597186E-3</v>
      </c>
      <c r="CR111" s="383">
        <v>5.0345196515108326E-3</v>
      </c>
      <c r="CS111" s="383">
        <v>5.8169922168124716E-3</v>
      </c>
      <c r="CT111" s="383">
        <v>5.9981873289387758E-3</v>
      </c>
      <c r="CU111" s="383">
        <v>2.3713640973157604E-3</v>
      </c>
      <c r="CV111" s="383">
        <v>2.9315931112460585E-3</v>
      </c>
      <c r="CW111" s="383">
        <v>2.4867841957196164E-3</v>
      </c>
      <c r="CX111" s="383">
        <v>2.0491041615463231E-3</v>
      </c>
      <c r="CY111" s="383">
        <v>3.8707561954278483E-3</v>
      </c>
      <c r="CZ111" s="383">
        <v>1.5731661440078315E-3</v>
      </c>
      <c r="DA111" s="383">
        <v>4.9437866125762149E-3</v>
      </c>
      <c r="DB111" s="383">
        <v>3.1379477854763193E-3</v>
      </c>
      <c r="DC111" s="383">
        <v>3.4312451013232201E-3</v>
      </c>
      <c r="DD111" s="383">
        <v>3.3204442209993582E-3</v>
      </c>
      <c r="DE111" s="383">
        <v>1.0010528720019207</v>
      </c>
      <c r="DF111" s="384">
        <v>1.2024927357190587E-3</v>
      </c>
      <c r="DG111" s="481">
        <v>1.2272604656848678</v>
      </c>
      <c r="DH111" s="481">
        <v>0.92124592466413258</v>
      </c>
    </row>
    <row r="112" spans="1:112" s="381" customFormat="1">
      <c r="A112" s="393" t="s">
        <v>365</v>
      </c>
      <c r="B112" s="394" t="s">
        <v>600</v>
      </c>
      <c r="C112" s="395">
        <v>6.7345845266382686E-3</v>
      </c>
      <c r="D112" s="396">
        <v>9.2200689806964812E-4</v>
      </c>
      <c r="E112" s="396">
        <v>1.4733583093612056E-3</v>
      </c>
      <c r="F112" s="396">
        <v>9.670490214543177E-4</v>
      </c>
      <c r="G112" s="396">
        <v>1.0894542956462309E-2</v>
      </c>
      <c r="H112" s="396">
        <v>0</v>
      </c>
      <c r="I112" s="396">
        <v>6.4028082481389073E-3</v>
      </c>
      <c r="J112" s="396">
        <v>3.3266506004826623E-3</v>
      </c>
      <c r="K112" s="396">
        <v>3.8008163655053584E-3</v>
      </c>
      <c r="L112" s="396">
        <v>2.2846781329146958E-3</v>
      </c>
      <c r="M112" s="396">
        <v>0</v>
      </c>
      <c r="N112" s="396">
        <v>2.426763960876844E-3</v>
      </c>
      <c r="O112" s="396">
        <v>2.6927838971108481E-3</v>
      </c>
      <c r="P112" s="396">
        <v>4.6944083528229685E-3</v>
      </c>
      <c r="Q112" s="396">
        <v>2.2196145545488851E-3</v>
      </c>
      <c r="R112" s="396">
        <v>2.3230583194733031E-3</v>
      </c>
      <c r="S112" s="396">
        <v>2.7049933337579047E-3</v>
      </c>
      <c r="T112" s="396">
        <v>2.1127964777660456E-3</v>
      </c>
      <c r="U112" s="396">
        <v>4.4883604207502682E-2</v>
      </c>
      <c r="V112" s="396">
        <v>1.7442359029362648E-3</v>
      </c>
      <c r="W112" s="396">
        <v>1.243362585214681E-4</v>
      </c>
      <c r="X112" s="396">
        <v>3.8194881544559457E-3</v>
      </c>
      <c r="Y112" s="396">
        <v>2.280458022961149E-3</v>
      </c>
      <c r="Z112" s="396">
        <v>3.7625566594568882E-3</v>
      </c>
      <c r="AA112" s="396">
        <v>1.0688469555781444E-3</v>
      </c>
      <c r="AB112" s="396">
        <v>1.5559264722987921E-3</v>
      </c>
      <c r="AC112" s="396">
        <v>1.7544957158339605E-2</v>
      </c>
      <c r="AD112" s="396">
        <v>1.4789508979214923E-2</v>
      </c>
      <c r="AE112" s="396">
        <v>1.5496632723940461E-3</v>
      </c>
      <c r="AF112" s="396">
        <v>4.671265851141697E-3</v>
      </c>
      <c r="AG112" s="396">
        <v>3.7843788640893393E-3</v>
      </c>
      <c r="AH112" s="396">
        <v>1.4151244173138178E-2</v>
      </c>
      <c r="AI112" s="396">
        <v>7.7796676980399562E-3</v>
      </c>
      <c r="AJ112" s="396">
        <v>1.8368331917010562E-3</v>
      </c>
      <c r="AK112" s="396">
        <v>6.790644268864646E-3</v>
      </c>
      <c r="AL112" s="396">
        <v>1.0675352874307468E-2</v>
      </c>
      <c r="AM112" s="396">
        <v>4.8505658126925351E-3</v>
      </c>
      <c r="AN112" s="396">
        <v>1.111333466367145E-2</v>
      </c>
      <c r="AO112" s="396">
        <v>6.5080947808445807E-3</v>
      </c>
      <c r="AP112" s="396">
        <v>4.5648135117319858E-3</v>
      </c>
      <c r="AQ112" s="396">
        <v>2.8052994026682267E-3</v>
      </c>
      <c r="AR112" s="396">
        <v>3.4897228314165973E-3</v>
      </c>
      <c r="AS112" s="396">
        <v>5.3297465861207845E-3</v>
      </c>
      <c r="AT112" s="396">
        <v>6.284462113241321E-3</v>
      </c>
      <c r="AU112" s="396">
        <v>4.6275442468372971E-3</v>
      </c>
      <c r="AV112" s="396">
        <v>2.1129558441067425E-3</v>
      </c>
      <c r="AW112" s="396">
        <v>1.287342246336905E-3</v>
      </c>
      <c r="AX112" s="396">
        <v>9.4651409043013557E-4</v>
      </c>
      <c r="AY112" s="396">
        <v>3.8680545361195599E-3</v>
      </c>
      <c r="AZ112" s="396">
        <v>1.0362885941214701E-3</v>
      </c>
      <c r="BA112" s="396">
        <v>1.2227307894132149E-3</v>
      </c>
      <c r="BB112" s="396">
        <v>2.9106180735384837E-3</v>
      </c>
      <c r="BC112" s="396">
        <v>3.948689789422948E-3</v>
      </c>
      <c r="BD112" s="396">
        <v>3.9218909936950003E-3</v>
      </c>
      <c r="BE112" s="396">
        <v>0</v>
      </c>
      <c r="BF112" s="396">
        <v>1.033395244720399E-3</v>
      </c>
      <c r="BG112" s="396">
        <v>1.0214579610258877E-3</v>
      </c>
      <c r="BH112" s="396">
        <v>1.5277966742873867E-2</v>
      </c>
      <c r="BI112" s="396">
        <v>3.5362905895991096E-3</v>
      </c>
      <c r="BJ112" s="396">
        <v>2.1403349077532526E-3</v>
      </c>
      <c r="BK112" s="396">
        <v>3.2581528151103397E-3</v>
      </c>
      <c r="BL112" s="396">
        <v>1.0361317933494476E-2</v>
      </c>
      <c r="BM112" s="396">
        <v>1.1766400760349011E-2</v>
      </c>
      <c r="BN112" s="396">
        <v>8.4739129924236139E-3</v>
      </c>
      <c r="BO112" s="396">
        <v>9.8345870047720756E-3</v>
      </c>
      <c r="BP112" s="396">
        <v>3.7668630654944433E-3</v>
      </c>
      <c r="BQ112" s="396">
        <v>2.6285429302232693E-3</v>
      </c>
      <c r="BR112" s="396">
        <v>6.9006798778899628E-3</v>
      </c>
      <c r="BS112" s="396">
        <v>6.1722484687964816E-3</v>
      </c>
      <c r="BT112" s="396">
        <v>3.1807760851542974E-3</v>
      </c>
      <c r="BU112" s="396">
        <v>7.3019402754153926E-3</v>
      </c>
      <c r="BV112" s="396">
        <v>7.4175046897648842E-3</v>
      </c>
      <c r="BW112" s="396">
        <v>6.2637528339820657E-3</v>
      </c>
      <c r="BX112" s="396">
        <v>6.0726873796548766E-4</v>
      </c>
      <c r="BY112" s="396">
        <v>4.9716031062257762E-3</v>
      </c>
      <c r="BZ112" s="396">
        <v>1.6678180487685024E-3</v>
      </c>
      <c r="CA112" s="396">
        <v>2.4856782785187049E-3</v>
      </c>
      <c r="CB112" s="396">
        <v>1.0884114718102356E-2</v>
      </c>
      <c r="CC112" s="396">
        <v>2.7939982946197151E-2</v>
      </c>
      <c r="CD112" s="396">
        <v>5.4767883842226544E-3</v>
      </c>
      <c r="CE112" s="396">
        <v>3.2197628496165834E-3</v>
      </c>
      <c r="CF112" s="396">
        <v>3.8466066825742586E-3</v>
      </c>
      <c r="CG112" s="396">
        <v>1.0268496398068711E-3</v>
      </c>
      <c r="CH112" s="396">
        <v>6.2085649472225207E-3</v>
      </c>
      <c r="CI112" s="396">
        <v>5.8407426571626415E-3</v>
      </c>
      <c r="CJ112" s="396">
        <v>1.3738529767718239E-3</v>
      </c>
      <c r="CK112" s="396">
        <v>9.2955375816078482E-3</v>
      </c>
      <c r="CL112" s="396">
        <v>2.9745581055464114E-3</v>
      </c>
      <c r="CM112" s="396">
        <v>1.0321601817742103E-3</v>
      </c>
      <c r="CN112" s="396">
        <v>4.7424721725252894E-3</v>
      </c>
      <c r="CO112" s="396">
        <v>1.5251854738117785E-3</v>
      </c>
      <c r="CP112" s="396">
        <v>1.7321287172842054E-3</v>
      </c>
      <c r="CQ112" s="396">
        <v>1.3323226744392073E-2</v>
      </c>
      <c r="CR112" s="396">
        <v>5.1957006675923487E-3</v>
      </c>
      <c r="CS112" s="396">
        <v>2.5088121256614123E-3</v>
      </c>
      <c r="CT112" s="396">
        <v>8.3565016352392472E-3</v>
      </c>
      <c r="CU112" s="396">
        <v>3.475823119440914E-3</v>
      </c>
      <c r="CV112" s="396">
        <v>2.8622256134371161E-3</v>
      </c>
      <c r="CW112" s="396">
        <v>4.476724753715005E-3</v>
      </c>
      <c r="CX112" s="396">
        <v>3.0491813716087479E-3</v>
      </c>
      <c r="CY112" s="396">
        <v>1.546543157798955E-2</v>
      </c>
      <c r="CZ112" s="396">
        <v>2.3871662277104985E-3</v>
      </c>
      <c r="DA112" s="396">
        <v>6.1051322543000915E-3</v>
      </c>
      <c r="DB112" s="396">
        <v>1.5174788069771386E-3</v>
      </c>
      <c r="DC112" s="396">
        <v>1.6157667224736356E-3</v>
      </c>
      <c r="DD112" s="396">
        <v>2.9501440342982435E-3</v>
      </c>
      <c r="DE112" s="396">
        <v>1.7351864312683254E-3</v>
      </c>
      <c r="DF112" s="397">
        <v>1.0011585828245853</v>
      </c>
      <c r="DG112" s="484">
        <v>1.5529934381219728</v>
      </c>
      <c r="DH112" s="484">
        <v>1.1657581384743922</v>
      </c>
    </row>
    <row r="113" spans="1:112" s="381" customFormat="1">
      <c r="A113" s="485"/>
      <c r="B113" s="486" t="s">
        <v>406</v>
      </c>
      <c r="C113" s="487">
        <v>1.4499713931324574</v>
      </c>
      <c r="D113" s="488">
        <v>1.4630982014956238</v>
      </c>
      <c r="E113" s="488">
        <v>1.3248889032130855</v>
      </c>
      <c r="F113" s="488">
        <v>1.3339316558866205</v>
      </c>
      <c r="G113" s="488">
        <v>1.2106312238064756</v>
      </c>
      <c r="H113" s="488">
        <v>1</v>
      </c>
      <c r="I113" s="488">
        <v>1.7260697881216422</v>
      </c>
      <c r="J113" s="488">
        <v>1.4353130278659765</v>
      </c>
      <c r="K113" s="488">
        <v>1.3221524678153629</v>
      </c>
      <c r="L113" s="488">
        <v>1.3391876090692834</v>
      </c>
      <c r="M113" s="488">
        <v>1</v>
      </c>
      <c r="N113" s="488">
        <v>1.3566006087156175</v>
      </c>
      <c r="O113" s="488">
        <v>1.3297577521140336</v>
      </c>
      <c r="P113" s="488">
        <v>1.3741213832922998</v>
      </c>
      <c r="Q113" s="488">
        <v>1.3378390546805186</v>
      </c>
      <c r="R113" s="488">
        <v>1.5618257475768231</v>
      </c>
      <c r="S113" s="488">
        <v>1.4600131721013268</v>
      </c>
      <c r="T113" s="488">
        <v>1.3175200512660203</v>
      </c>
      <c r="U113" s="488">
        <v>1.2187290433715541</v>
      </c>
      <c r="V113" s="488">
        <v>1.2498085297253148</v>
      </c>
      <c r="W113" s="488">
        <v>1.0368936329126084</v>
      </c>
      <c r="X113" s="488">
        <v>1.1970206524055109</v>
      </c>
      <c r="Y113" s="488">
        <v>1.1505407191579677</v>
      </c>
      <c r="Z113" s="488">
        <v>1.2386993429433861</v>
      </c>
      <c r="AA113" s="488">
        <v>1.2777260433376625</v>
      </c>
      <c r="AB113" s="488">
        <v>1.22683263673587</v>
      </c>
      <c r="AC113" s="488">
        <v>1.0453903112694161</v>
      </c>
      <c r="AD113" s="488">
        <v>1.2198800544215698</v>
      </c>
      <c r="AE113" s="488">
        <v>1.2603986908975937</v>
      </c>
      <c r="AF113" s="488">
        <v>1.2365895806182936</v>
      </c>
      <c r="AG113" s="488">
        <v>1.2938442482516554</v>
      </c>
      <c r="AH113" s="488">
        <v>1.4021172848025691</v>
      </c>
      <c r="AI113" s="488">
        <v>1.4703550621165067</v>
      </c>
      <c r="AJ113" s="488">
        <v>1.3290831726249461</v>
      </c>
      <c r="AK113" s="488">
        <v>1.3805795307160511</v>
      </c>
      <c r="AL113" s="488">
        <v>1.3544202305752606</v>
      </c>
      <c r="AM113" s="488">
        <v>1.2471857813633054</v>
      </c>
      <c r="AN113" s="488">
        <v>1.3611637415498046</v>
      </c>
      <c r="AO113" s="488">
        <v>1.1999386058023174</v>
      </c>
      <c r="AP113" s="488">
        <v>1.4073024531695972</v>
      </c>
      <c r="AQ113" s="488">
        <v>1.1837410433573938</v>
      </c>
      <c r="AR113" s="488">
        <v>1.2806872722012765</v>
      </c>
      <c r="AS113" s="488">
        <v>1.2390285748717309</v>
      </c>
      <c r="AT113" s="488">
        <v>1.3008744716530571</v>
      </c>
      <c r="AU113" s="488">
        <v>1.3261964755631159</v>
      </c>
      <c r="AV113" s="488">
        <v>1.27942508682065</v>
      </c>
      <c r="AW113" s="488">
        <v>1.4478036249451198</v>
      </c>
      <c r="AX113" s="488">
        <v>1.475224331109001</v>
      </c>
      <c r="AY113" s="488">
        <v>1.3299008900621827</v>
      </c>
      <c r="AZ113" s="488">
        <v>1.2864314469155693</v>
      </c>
      <c r="BA113" s="488">
        <v>1.3101128328561662</v>
      </c>
      <c r="BB113" s="488">
        <v>1.2618242679510574</v>
      </c>
      <c r="BC113" s="488">
        <v>1.3196026935221927</v>
      </c>
      <c r="BD113" s="488">
        <v>1.2841644730402262</v>
      </c>
      <c r="BE113" s="488">
        <v>1</v>
      </c>
      <c r="BF113" s="488">
        <v>1.4921263793191635</v>
      </c>
      <c r="BG113" s="488">
        <v>1.4836797615439876</v>
      </c>
      <c r="BH113" s="488">
        <v>1.2771526275815652</v>
      </c>
      <c r="BI113" s="488">
        <v>1.2704190470077679</v>
      </c>
      <c r="BJ113" s="488">
        <v>1.3573980679149809</v>
      </c>
      <c r="BK113" s="488">
        <v>1.7406761909222446</v>
      </c>
      <c r="BL113" s="488">
        <v>1.3617765682958261</v>
      </c>
      <c r="BM113" s="488">
        <v>1.3449363207310019</v>
      </c>
      <c r="BN113" s="488">
        <v>1.3911809610783201</v>
      </c>
      <c r="BO113" s="488">
        <v>1.3323650942822076</v>
      </c>
      <c r="BP113" s="488">
        <v>1.3290301644022837</v>
      </c>
      <c r="BQ113" s="488">
        <v>1.2347595290115949</v>
      </c>
      <c r="BR113" s="488">
        <v>1.4642304541002242</v>
      </c>
      <c r="BS113" s="488">
        <v>1.2985036396519438</v>
      </c>
      <c r="BT113" s="488">
        <v>1.2902925345181544</v>
      </c>
      <c r="BU113" s="488">
        <v>1.2983710344951465</v>
      </c>
      <c r="BV113" s="488">
        <v>1.274701507201861</v>
      </c>
      <c r="BW113" s="488">
        <v>1.3520155166550181</v>
      </c>
      <c r="BX113" s="488">
        <v>1.0956539401921876</v>
      </c>
      <c r="BY113" s="488">
        <v>1.3146909800869586</v>
      </c>
      <c r="BZ113" s="488">
        <v>1.16238607309807</v>
      </c>
      <c r="CA113" s="488">
        <v>1.7463168028293796</v>
      </c>
      <c r="CB113" s="488">
        <v>1.4620370475893618</v>
      </c>
      <c r="CC113" s="488">
        <v>1.6199626635055289</v>
      </c>
      <c r="CD113" s="488">
        <v>1.290574312012946</v>
      </c>
      <c r="CE113" s="488">
        <v>1.3762439217338847</v>
      </c>
      <c r="CF113" s="488">
        <v>1.3249616320787716</v>
      </c>
      <c r="CG113" s="488">
        <v>1.1845788917670901</v>
      </c>
      <c r="CH113" s="488">
        <v>1.5859444577318766</v>
      </c>
      <c r="CI113" s="488">
        <v>1.4538206768416113</v>
      </c>
      <c r="CJ113" s="488">
        <v>1.2858462155261161</v>
      </c>
      <c r="CK113" s="488">
        <v>1.4166971901430834</v>
      </c>
      <c r="CL113" s="488">
        <v>1.3481513335213353</v>
      </c>
      <c r="CM113" s="488">
        <v>1.255278991600187</v>
      </c>
      <c r="CN113" s="488">
        <v>1.2032863463443271</v>
      </c>
      <c r="CO113" s="488">
        <v>1.3671390943516903</v>
      </c>
      <c r="CP113" s="488">
        <v>1.2649640954476054</v>
      </c>
      <c r="CQ113" s="488">
        <v>1.3566909041971089</v>
      </c>
      <c r="CR113" s="488">
        <v>1.2657233763475821</v>
      </c>
      <c r="CS113" s="488">
        <v>1.2031730319864384</v>
      </c>
      <c r="CT113" s="488">
        <v>1.3051713212149725</v>
      </c>
      <c r="CU113" s="488">
        <v>1.4057014033713457</v>
      </c>
      <c r="CV113" s="488">
        <v>1.7287525347959876</v>
      </c>
      <c r="CW113" s="488">
        <v>1.4523202735475231</v>
      </c>
      <c r="CX113" s="488">
        <v>1.208119377308696</v>
      </c>
      <c r="CY113" s="488">
        <v>1.5812332260410205</v>
      </c>
      <c r="CZ113" s="488">
        <v>1.419579955518079</v>
      </c>
      <c r="DA113" s="488">
        <v>1.2915521932960254</v>
      </c>
      <c r="DB113" s="488">
        <v>1.2742736950536042</v>
      </c>
      <c r="DC113" s="488">
        <v>1.1994695574238829</v>
      </c>
      <c r="DD113" s="488">
        <v>1.2451598118167806</v>
      </c>
      <c r="DE113" s="488">
        <v>1.7137287493020006</v>
      </c>
      <c r="DF113" s="489">
        <v>1.3996236659938188</v>
      </c>
      <c r="DG113" s="383">
        <v>1.3321746482974151</v>
      </c>
      <c r="DH113" s="383"/>
    </row>
    <row r="114" spans="1:112" s="381" customFormat="1">
      <c r="A114" s="485"/>
      <c r="B114" s="486" t="s">
        <v>407</v>
      </c>
      <c r="C114" s="487">
        <v>1.088424400648663</v>
      </c>
      <c r="D114" s="488">
        <v>1.0982780698953665</v>
      </c>
      <c r="E114" s="488">
        <v>0.99453093849695973</v>
      </c>
      <c r="F114" s="488">
        <v>1.0013189018357698</v>
      </c>
      <c r="G114" s="488">
        <v>0.90876314554831228</v>
      </c>
      <c r="H114" s="488">
        <v>0.75065232721404007</v>
      </c>
      <c r="I114" s="488">
        <v>1.2956783033873558</v>
      </c>
      <c r="J114" s="488">
        <v>1.0774210646482256</v>
      </c>
      <c r="K114" s="488">
        <v>0.99247682689738836</v>
      </c>
      <c r="L114" s="488">
        <v>1.0052642953240638</v>
      </c>
      <c r="M114" s="488">
        <v>0.75065232721404007</v>
      </c>
      <c r="N114" s="488">
        <v>1.0183354040323618</v>
      </c>
      <c r="O114" s="488">
        <v>0.99818575125530995</v>
      </c>
      <c r="P114" s="488">
        <v>1.0314874142429409</v>
      </c>
      <c r="Q114" s="488">
        <v>1.0042519998337627</v>
      </c>
      <c r="R114" s="488">
        <v>1.1723881321213503</v>
      </c>
      <c r="S114" s="488">
        <v>1.0959622854010138</v>
      </c>
      <c r="T114" s="488">
        <v>0.98899949263399956</v>
      </c>
      <c r="U114" s="488">
        <v>0.91484179265019794</v>
      </c>
      <c r="V114" s="488">
        <v>0.9381716814102653</v>
      </c>
      <c r="W114" s="488">
        <v>0.77834661861927013</v>
      </c>
      <c r="X114" s="488">
        <v>0.89854633845146537</v>
      </c>
      <c r="Y114" s="488">
        <v>0.86365606839044384</v>
      </c>
      <c r="Z114" s="488">
        <v>0.92983254449895514</v>
      </c>
      <c r="AA114" s="488">
        <v>0.9591280279734038</v>
      </c>
      <c r="AB114" s="488">
        <v>0.92092477386791782</v>
      </c>
      <c r="AC114" s="488">
        <v>0.7847246700013969</v>
      </c>
      <c r="AD114" s="488">
        <v>0.91570580177354122</v>
      </c>
      <c r="AE114" s="488">
        <v>0.94612121053980835</v>
      </c>
      <c r="AF114" s="488">
        <v>0.92824884649975592</v>
      </c>
      <c r="AG114" s="488">
        <v>0.97122719600260543</v>
      </c>
      <c r="AH114" s="488">
        <v>1.0525026028640796</v>
      </c>
      <c r="AI114" s="488">
        <v>1.1037254492087003</v>
      </c>
      <c r="AJ114" s="488">
        <v>0.99767937659193562</v>
      </c>
      <c r="AK114" s="488">
        <v>1.036335237636071</v>
      </c>
      <c r="AL114" s="488">
        <v>1.0166986981070962</v>
      </c>
      <c r="AM114" s="488">
        <v>0.93620290924862615</v>
      </c>
      <c r="AN114" s="488">
        <v>1.021760730313731</v>
      </c>
      <c r="AO114" s="488">
        <v>0.90073670695948027</v>
      </c>
      <c r="AP114" s="488">
        <v>1.0563948615657859</v>
      </c>
      <c r="AQ114" s="488">
        <v>0.88857796901500363</v>
      </c>
      <c r="AR114" s="488">
        <v>0.9613508813112891</v>
      </c>
      <c r="AS114" s="488">
        <v>0.93007968321216039</v>
      </c>
      <c r="AT114" s="488">
        <v>0.97650444955970217</v>
      </c>
      <c r="AU114" s="488">
        <v>0.99551247072451088</v>
      </c>
      <c r="AV114" s="488">
        <v>0.96040341891794623</v>
      </c>
      <c r="AW114" s="488">
        <v>1.0867971604139774</v>
      </c>
      <c r="AX114" s="488">
        <v>1.1073805773097471</v>
      </c>
      <c r="AY114" s="488">
        <v>0.9982931980892007</v>
      </c>
      <c r="AZ114" s="488">
        <v>0.965662759428497</v>
      </c>
      <c r="BA114" s="488">
        <v>0.9834392468964599</v>
      </c>
      <c r="BB114" s="488">
        <v>0.94719132327261379</v>
      </c>
      <c r="BC114" s="488">
        <v>0.99056283289034974</v>
      </c>
      <c r="BD114" s="488">
        <v>0.9639610502132373</v>
      </c>
      <c r="BE114" s="488">
        <v>0.75065232721404007</v>
      </c>
      <c r="BF114" s="488">
        <v>1.1200681391333895</v>
      </c>
      <c r="BG114" s="488">
        <v>1.1137276658433664</v>
      </c>
      <c r="BH114" s="488">
        <v>0.95869759210162819</v>
      </c>
      <c r="BI114" s="488">
        <v>0.95364301417342401</v>
      </c>
      <c r="BJ114" s="488">
        <v>1.0189340186362221</v>
      </c>
      <c r="BK114" s="488">
        <v>1.3066426336418537</v>
      </c>
      <c r="BL114" s="488">
        <v>1.022220750136811</v>
      </c>
      <c r="BM114" s="488">
        <v>1.0095795791114153</v>
      </c>
      <c r="BN114" s="488">
        <v>1.0442932260093059</v>
      </c>
      <c r="BO114" s="488">
        <v>1.000142958721693</v>
      </c>
      <c r="BP114" s="488">
        <v>0.99763958584623258</v>
      </c>
      <c r="BQ114" s="488">
        <v>0.92687511400226574</v>
      </c>
      <c r="BR114" s="488">
        <v>1.099127997948004</v>
      </c>
      <c r="BS114" s="488">
        <v>0.97472477900063292</v>
      </c>
      <c r="BT114" s="488">
        <v>0.96856109382295474</v>
      </c>
      <c r="BU114" s="488">
        <v>0.97462523863108241</v>
      </c>
      <c r="BV114" s="488">
        <v>0.95685765288432145</v>
      </c>
      <c r="BW114" s="488">
        <v>1.0148935940065822</v>
      </c>
      <c r="BX114" s="488">
        <v>0.82245518002649842</v>
      </c>
      <c r="BY114" s="488">
        <v>0.98687584376958271</v>
      </c>
      <c r="BZ114" s="488">
        <v>0.87254781089225553</v>
      </c>
      <c r="CA114" s="488">
        <v>1.3108767720968559</v>
      </c>
      <c r="CB114" s="488">
        <v>1.0974815122460988</v>
      </c>
      <c r="CC114" s="488">
        <v>1.2160287433602801</v>
      </c>
      <c r="CD114" s="488">
        <v>0.96877261075517662</v>
      </c>
      <c r="CE114" s="488">
        <v>1.0330807026637179</v>
      </c>
      <c r="CF114" s="488">
        <v>0.99458553258924265</v>
      </c>
      <c r="CG114" s="488">
        <v>0.88920690187359475</v>
      </c>
      <c r="CH114" s="488">
        <v>1.190492898028642</v>
      </c>
      <c r="CI114" s="488">
        <v>1.0913138744230464</v>
      </c>
      <c r="CJ114" s="488">
        <v>0.9652234541240452</v>
      </c>
      <c r="CK114" s="488">
        <v>1.063447042738497</v>
      </c>
      <c r="CL114" s="488">
        <v>1.0119929359445019</v>
      </c>
      <c r="CM114" s="488">
        <v>0.94227809634757387</v>
      </c>
      <c r="CN114" s="488">
        <v>0.90324969618824857</v>
      </c>
      <c r="CO114" s="488">
        <v>1.0262461428003915</v>
      </c>
      <c r="CP114" s="488">
        <v>0.94954824208994815</v>
      </c>
      <c r="CQ114" s="488">
        <v>1.0184031845456802</v>
      </c>
      <c r="CR114" s="488">
        <v>0.95011819806452491</v>
      </c>
      <c r="CS114" s="488">
        <v>0.90316463650179268</v>
      </c>
      <c r="CT114" s="488">
        <v>0.97972988968304253</v>
      </c>
      <c r="CU114" s="488">
        <v>1.0551930298087429</v>
      </c>
      <c r="CV114" s="488">
        <v>1.2976921134217789</v>
      </c>
      <c r="CW114" s="488">
        <v>1.0901875931985796</v>
      </c>
      <c r="CX114" s="488">
        <v>0.90687762212914969</v>
      </c>
      <c r="CY114" s="488">
        <v>1.1869564009958564</v>
      </c>
      <c r="CZ114" s="488">
        <v>1.0656109972760495</v>
      </c>
      <c r="DA114" s="488">
        <v>0.96950665961605931</v>
      </c>
      <c r="DB114" s="488">
        <v>0.95653651469962209</v>
      </c>
      <c r="DC114" s="488">
        <v>0.90038461470263242</v>
      </c>
      <c r="DD114" s="488">
        <v>0.93468211049366257</v>
      </c>
      <c r="DE114" s="488">
        <v>1.286414473877153</v>
      </c>
      <c r="DF114" s="489">
        <v>1.0506307621021065</v>
      </c>
      <c r="DG114" s="383"/>
      <c r="DH114" s="383"/>
    </row>
  </sheetData>
  <phoneticPr fontId="3"/>
  <pageMargins left="0.7" right="0.7" top="0.75" bottom="0.75" header="0.3" footer="0.3"/>
  <pageSetup paperSize="8" scale="48" fitToWidth="0" orientation="landscape" cellComments="asDisplayed" r:id="rId1"/>
  <headerFooter scaleWithDoc="0">
    <oddHeader>&amp;L&amp;A</oddHeader>
    <oddFooter>&amp;R&amp;F&amp;A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30721" r:id="rId4">
          <objectPr defaultSize="0" autoPict="0" r:id="rId5">
            <anchor moveWithCells="1" siz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381000</xdr:colOff>
                <xdr:row>2</xdr:row>
                <xdr:rowOff>7620</xdr:rowOff>
              </to>
            </anchor>
          </objectPr>
        </oleObject>
      </mc:Choice>
      <mc:Fallback>
        <oleObject progId="Equation.3" shapeId="30721" r:id="rId4"/>
      </mc:Fallback>
    </mc:AlternateContent>
  </oleObjec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DF113"/>
  <sheetViews>
    <sheetView view="pageBreakPreview" zoomScaleNormal="100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426"/>
    <col min="2" max="2" width="35.6640625" style="427" customWidth="1"/>
    <col min="3" max="110" width="12.6640625" style="297" customWidth="1"/>
    <col min="111" max="16384" width="9.109375" style="297"/>
  </cols>
  <sheetData>
    <row r="1" spans="1:110" s="317" customFormat="1" ht="16.2">
      <c r="A1" s="365"/>
      <c r="B1" s="366"/>
      <c r="C1" s="271" t="str">
        <f>与件データ!$A$1</f>
        <v>令和２年（２０２０年）岐阜県産業連関表による経済波及効果分析システム（Ripple2025）</v>
      </c>
    </row>
    <row r="2" spans="1:110" s="317" customFormat="1" ht="16.2">
      <c r="A2" s="365"/>
      <c r="B2" s="366"/>
      <c r="C2" s="271" t="s">
        <v>690</v>
      </c>
    </row>
    <row r="3" spans="1:110" s="426" customFormat="1">
      <c r="A3" s="490"/>
      <c r="B3" s="491"/>
      <c r="C3" s="492" t="s">
        <v>259</v>
      </c>
      <c r="D3" s="493" t="s">
        <v>260</v>
      </c>
      <c r="E3" s="493" t="s">
        <v>261</v>
      </c>
      <c r="F3" s="493" t="s">
        <v>262</v>
      </c>
      <c r="G3" s="493" t="s">
        <v>263</v>
      </c>
      <c r="H3" s="493" t="s">
        <v>264</v>
      </c>
      <c r="I3" s="493" t="s">
        <v>265</v>
      </c>
      <c r="J3" s="493" t="s">
        <v>266</v>
      </c>
      <c r="K3" s="493" t="s">
        <v>267</v>
      </c>
      <c r="L3" s="493" t="s">
        <v>268</v>
      </c>
      <c r="M3" s="493" t="s">
        <v>269</v>
      </c>
      <c r="N3" s="493" t="s">
        <v>270</v>
      </c>
      <c r="O3" s="493" t="s">
        <v>271</v>
      </c>
      <c r="P3" s="493" t="s">
        <v>272</v>
      </c>
      <c r="Q3" s="493" t="s">
        <v>273</v>
      </c>
      <c r="R3" s="493" t="s">
        <v>274</v>
      </c>
      <c r="S3" s="493" t="s">
        <v>275</v>
      </c>
      <c r="T3" s="493" t="s">
        <v>276</v>
      </c>
      <c r="U3" s="493" t="s">
        <v>277</v>
      </c>
      <c r="V3" s="493" t="s">
        <v>278</v>
      </c>
      <c r="W3" s="493" t="s">
        <v>279</v>
      </c>
      <c r="X3" s="493" t="s">
        <v>280</v>
      </c>
      <c r="Y3" s="493" t="s">
        <v>281</v>
      </c>
      <c r="Z3" s="493" t="s">
        <v>282</v>
      </c>
      <c r="AA3" s="493" t="s">
        <v>283</v>
      </c>
      <c r="AB3" s="493" t="s">
        <v>284</v>
      </c>
      <c r="AC3" s="493" t="s">
        <v>285</v>
      </c>
      <c r="AD3" s="493" t="s">
        <v>286</v>
      </c>
      <c r="AE3" s="493" t="s">
        <v>287</v>
      </c>
      <c r="AF3" s="493" t="s">
        <v>288</v>
      </c>
      <c r="AG3" s="493" t="s">
        <v>289</v>
      </c>
      <c r="AH3" s="493" t="s">
        <v>290</v>
      </c>
      <c r="AI3" s="493" t="s">
        <v>291</v>
      </c>
      <c r="AJ3" s="493" t="s">
        <v>292</v>
      </c>
      <c r="AK3" s="493" t="s">
        <v>293</v>
      </c>
      <c r="AL3" s="493" t="s">
        <v>294</v>
      </c>
      <c r="AM3" s="493" t="s">
        <v>295</v>
      </c>
      <c r="AN3" s="493" t="s">
        <v>296</v>
      </c>
      <c r="AO3" s="493" t="s">
        <v>297</v>
      </c>
      <c r="AP3" s="493" t="s">
        <v>298</v>
      </c>
      <c r="AQ3" s="493" t="s">
        <v>299</v>
      </c>
      <c r="AR3" s="493" t="s">
        <v>300</v>
      </c>
      <c r="AS3" s="493" t="s">
        <v>301</v>
      </c>
      <c r="AT3" s="493" t="s">
        <v>302</v>
      </c>
      <c r="AU3" s="493" t="s">
        <v>303</v>
      </c>
      <c r="AV3" s="493" t="s">
        <v>304</v>
      </c>
      <c r="AW3" s="493" t="s">
        <v>305</v>
      </c>
      <c r="AX3" s="493" t="s">
        <v>306</v>
      </c>
      <c r="AY3" s="493" t="s">
        <v>307</v>
      </c>
      <c r="AZ3" s="493" t="s">
        <v>308</v>
      </c>
      <c r="BA3" s="493" t="s">
        <v>309</v>
      </c>
      <c r="BB3" s="493" t="s">
        <v>310</v>
      </c>
      <c r="BC3" s="493" t="s">
        <v>311</v>
      </c>
      <c r="BD3" s="493" t="s">
        <v>312</v>
      </c>
      <c r="BE3" s="493" t="s">
        <v>313</v>
      </c>
      <c r="BF3" s="493" t="s">
        <v>314</v>
      </c>
      <c r="BG3" s="493" t="s">
        <v>315</v>
      </c>
      <c r="BH3" s="493" t="s">
        <v>316</v>
      </c>
      <c r="BI3" s="493" t="s">
        <v>317</v>
      </c>
      <c r="BJ3" s="493" t="s">
        <v>318</v>
      </c>
      <c r="BK3" s="493" t="s">
        <v>319</v>
      </c>
      <c r="BL3" s="493" t="s">
        <v>320</v>
      </c>
      <c r="BM3" s="493" t="s">
        <v>321</v>
      </c>
      <c r="BN3" s="493" t="s">
        <v>322</v>
      </c>
      <c r="BO3" s="493" t="s">
        <v>323</v>
      </c>
      <c r="BP3" s="493" t="s">
        <v>324</v>
      </c>
      <c r="BQ3" s="493" t="s">
        <v>325</v>
      </c>
      <c r="BR3" s="493" t="s">
        <v>326</v>
      </c>
      <c r="BS3" s="493" t="s">
        <v>327</v>
      </c>
      <c r="BT3" s="493" t="s">
        <v>328</v>
      </c>
      <c r="BU3" s="493" t="s">
        <v>329</v>
      </c>
      <c r="BV3" s="493" t="s">
        <v>330</v>
      </c>
      <c r="BW3" s="493" t="s">
        <v>331</v>
      </c>
      <c r="BX3" s="493" t="s">
        <v>332</v>
      </c>
      <c r="BY3" s="493" t="s">
        <v>333</v>
      </c>
      <c r="BZ3" s="493" t="s">
        <v>334</v>
      </c>
      <c r="CA3" s="493" t="s">
        <v>335</v>
      </c>
      <c r="CB3" s="493" t="s">
        <v>336</v>
      </c>
      <c r="CC3" s="493" t="s">
        <v>337</v>
      </c>
      <c r="CD3" s="493" t="s">
        <v>338</v>
      </c>
      <c r="CE3" s="493" t="s">
        <v>339</v>
      </c>
      <c r="CF3" s="493" t="s">
        <v>340</v>
      </c>
      <c r="CG3" s="493" t="s">
        <v>341</v>
      </c>
      <c r="CH3" s="493" t="s">
        <v>342</v>
      </c>
      <c r="CI3" s="493" t="s">
        <v>343</v>
      </c>
      <c r="CJ3" s="493" t="s">
        <v>344</v>
      </c>
      <c r="CK3" s="493" t="s">
        <v>345</v>
      </c>
      <c r="CL3" s="493" t="s">
        <v>346</v>
      </c>
      <c r="CM3" s="493" t="s">
        <v>347</v>
      </c>
      <c r="CN3" s="493" t="s">
        <v>348</v>
      </c>
      <c r="CO3" s="493" t="s">
        <v>349</v>
      </c>
      <c r="CP3" s="493" t="s">
        <v>350</v>
      </c>
      <c r="CQ3" s="493" t="s">
        <v>351</v>
      </c>
      <c r="CR3" s="493" t="s">
        <v>352</v>
      </c>
      <c r="CS3" s="493" t="s">
        <v>353</v>
      </c>
      <c r="CT3" s="493" t="s">
        <v>354</v>
      </c>
      <c r="CU3" s="493" t="s">
        <v>355</v>
      </c>
      <c r="CV3" s="493" t="s">
        <v>356</v>
      </c>
      <c r="CW3" s="493" t="s">
        <v>357</v>
      </c>
      <c r="CX3" s="493" t="s">
        <v>358</v>
      </c>
      <c r="CY3" s="493" t="s">
        <v>359</v>
      </c>
      <c r="CZ3" s="493" t="s">
        <v>360</v>
      </c>
      <c r="DA3" s="493" t="s">
        <v>361</v>
      </c>
      <c r="DB3" s="493" t="s">
        <v>362</v>
      </c>
      <c r="DC3" s="493" t="s">
        <v>683</v>
      </c>
      <c r="DD3" s="493" t="s">
        <v>363</v>
      </c>
      <c r="DE3" s="493" t="s">
        <v>364</v>
      </c>
      <c r="DF3" s="494" t="s">
        <v>365</v>
      </c>
    </row>
    <row r="4" spans="1:110" s="291" customFormat="1" ht="66">
      <c r="A4" s="354"/>
      <c r="B4" s="495"/>
      <c r="C4" s="496" t="s">
        <v>497</v>
      </c>
      <c r="D4" s="497" t="s">
        <v>498</v>
      </c>
      <c r="E4" s="497" t="s">
        <v>499</v>
      </c>
      <c r="F4" s="497" t="s">
        <v>500</v>
      </c>
      <c r="G4" s="497" t="s">
        <v>501</v>
      </c>
      <c r="H4" s="497" t="s">
        <v>502</v>
      </c>
      <c r="I4" s="497" t="s">
        <v>503</v>
      </c>
      <c r="J4" s="497" t="s">
        <v>504</v>
      </c>
      <c r="K4" s="497" t="s">
        <v>505</v>
      </c>
      <c r="L4" s="497" t="s">
        <v>506</v>
      </c>
      <c r="M4" s="497" t="s">
        <v>8</v>
      </c>
      <c r="N4" s="497" t="s">
        <v>507</v>
      </c>
      <c r="O4" s="497" t="s">
        <v>508</v>
      </c>
      <c r="P4" s="497" t="s">
        <v>509</v>
      </c>
      <c r="Q4" s="497" t="s">
        <v>510</v>
      </c>
      <c r="R4" s="497" t="s">
        <v>511</v>
      </c>
      <c r="S4" s="497" t="s">
        <v>512</v>
      </c>
      <c r="T4" s="497" t="s">
        <v>513</v>
      </c>
      <c r="U4" s="497" t="s">
        <v>514</v>
      </c>
      <c r="V4" s="497" t="s">
        <v>515</v>
      </c>
      <c r="W4" s="497" t="s">
        <v>516</v>
      </c>
      <c r="X4" s="497" t="s">
        <v>517</v>
      </c>
      <c r="Y4" s="497" t="s">
        <v>518</v>
      </c>
      <c r="Z4" s="497" t="s">
        <v>519</v>
      </c>
      <c r="AA4" s="497" t="s">
        <v>520</v>
      </c>
      <c r="AB4" s="497" t="s">
        <v>521</v>
      </c>
      <c r="AC4" s="497" t="s">
        <v>522</v>
      </c>
      <c r="AD4" s="497" t="s">
        <v>523</v>
      </c>
      <c r="AE4" s="497" t="s">
        <v>524</v>
      </c>
      <c r="AF4" s="497" t="s">
        <v>525</v>
      </c>
      <c r="AG4" s="497" t="s">
        <v>526</v>
      </c>
      <c r="AH4" s="497" t="s">
        <v>527</v>
      </c>
      <c r="AI4" s="497" t="s">
        <v>528</v>
      </c>
      <c r="AJ4" s="497" t="s">
        <v>529</v>
      </c>
      <c r="AK4" s="497" t="s">
        <v>530</v>
      </c>
      <c r="AL4" s="497" t="s">
        <v>531</v>
      </c>
      <c r="AM4" s="497" t="s">
        <v>532</v>
      </c>
      <c r="AN4" s="497" t="s">
        <v>533</v>
      </c>
      <c r="AO4" s="497" t="s">
        <v>534</v>
      </c>
      <c r="AP4" s="497" t="s">
        <v>535</v>
      </c>
      <c r="AQ4" s="497" t="s">
        <v>536</v>
      </c>
      <c r="AR4" s="497" t="s">
        <v>537</v>
      </c>
      <c r="AS4" s="497" t="s">
        <v>538</v>
      </c>
      <c r="AT4" s="497" t="s">
        <v>539</v>
      </c>
      <c r="AU4" s="497" t="s">
        <v>540</v>
      </c>
      <c r="AV4" s="497" t="s">
        <v>541</v>
      </c>
      <c r="AW4" s="497" t="s">
        <v>542</v>
      </c>
      <c r="AX4" s="497" t="s">
        <v>543</v>
      </c>
      <c r="AY4" s="497" t="s">
        <v>544</v>
      </c>
      <c r="AZ4" s="497" t="s">
        <v>545</v>
      </c>
      <c r="BA4" s="497" t="s">
        <v>546</v>
      </c>
      <c r="BB4" s="497" t="s">
        <v>547</v>
      </c>
      <c r="BC4" s="497" t="s">
        <v>548</v>
      </c>
      <c r="BD4" s="497" t="s">
        <v>549</v>
      </c>
      <c r="BE4" s="497" t="s">
        <v>550</v>
      </c>
      <c r="BF4" s="497" t="s">
        <v>551</v>
      </c>
      <c r="BG4" s="497" t="s">
        <v>552</v>
      </c>
      <c r="BH4" s="497" t="s">
        <v>553</v>
      </c>
      <c r="BI4" s="497" t="s">
        <v>554</v>
      </c>
      <c r="BJ4" s="497" t="s">
        <v>555</v>
      </c>
      <c r="BK4" s="497" t="s">
        <v>556</v>
      </c>
      <c r="BL4" s="497" t="s">
        <v>557</v>
      </c>
      <c r="BM4" s="497" t="s">
        <v>558</v>
      </c>
      <c r="BN4" s="497" t="s">
        <v>559</v>
      </c>
      <c r="BO4" s="497" t="s">
        <v>560</v>
      </c>
      <c r="BP4" s="497" t="s">
        <v>704</v>
      </c>
      <c r="BQ4" s="497" t="s">
        <v>561</v>
      </c>
      <c r="BR4" s="497" t="s">
        <v>562</v>
      </c>
      <c r="BS4" s="497" t="s">
        <v>563</v>
      </c>
      <c r="BT4" s="497" t="s">
        <v>564</v>
      </c>
      <c r="BU4" s="497" t="s">
        <v>565</v>
      </c>
      <c r="BV4" s="497" t="s">
        <v>566</v>
      </c>
      <c r="BW4" s="497" t="s">
        <v>567</v>
      </c>
      <c r="BX4" s="497" t="s">
        <v>568</v>
      </c>
      <c r="BY4" s="497" t="s">
        <v>569</v>
      </c>
      <c r="BZ4" s="497" t="s">
        <v>570</v>
      </c>
      <c r="CA4" s="497" t="s">
        <v>571</v>
      </c>
      <c r="CB4" s="497" t="s">
        <v>572</v>
      </c>
      <c r="CC4" s="497" t="s">
        <v>573</v>
      </c>
      <c r="CD4" s="497" t="s">
        <v>574</v>
      </c>
      <c r="CE4" s="497" t="s">
        <v>575</v>
      </c>
      <c r="CF4" s="497" t="s">
        <v>576</v>
      </c>
      <c r="CG4" s="497" t="s">
        <v>577</v>
      </c>
      <c r="CH4" s="497" t="s">
        <v>578</v>
      </c>
      <c r="CI4" s="497" t="s">
        <v>579</v>
      </c>
      <c r="CJ4" s="497" t="s">
        <v>580</v>
      </c>
      <c r="CK4" s="497" t="s">
        <v>581</v>
      </c>
      <c r="CL4" s="497" t="s">
        <v>582</v>
      </c>
      <c r="CM4" s="497" t="s">
        <v>583</v>
      </c>
      <c r="CN4" s="497" t="s">
        <v>584</v>
      </c>
      <c r="CO4" s="497" t="s">
        <v>585</v>
      </c>
      <c r="CP4" s="497" t="s">
        <v>586</v>
      </c>
      <c r="CQ4" s="497" t="s">
        <v>587</v>
      </c>
      <c r="CR4" s="497" t="s">
        <v>588</v>
      </c>
      <c r="CS4" s="497" t="s">
        <v>589</v>
      </c>
      <c r="CT4" s="497" t="s">
        <v>601</v>
      </c>
      <c r="CU4" s="497" t="s">
        <v>590</v>
      </c>
      <c r="CV4" s="497" t="s">
        <v>591</v>
      </c>
      <c r="CW4" s="497" t="s">
        <v>592</v>
      </c>
      <c r="CX4" s="497" t="s">
        <v>593</v>
      </c>
      <c r="CY4" s="497" t="s">
        <v>594</v>
      </c>
      <c r="CZ4" s="497" t="s">
        <v>595</v>
      </c>
      <c r="DA4" s="497" t="s">
        <v>596</v>
      </c>
      <c r="DB4" s="497" t="s">
        <v>597</v>
      </c>
      <c r="DC4" s="497" t="s">
        <v>684</v>
      </c>
      <c r="DD4" s="497" t="s">
        <v>598</v>
      </c>
      <c r="DE4" s="497" t="s">
        <v>599</v>
      </c>
      <c r="DF4" s="498" t="s">
        <v>600</v>
      </c>
    </row>
    <row r="5" spans="1:110" s="444" customFormat="1">
      <c r="A5" s="293" t="s">
        <v>259</v>
      </c>
      <c r="B5" s="294" t="s">
        <v>497</v>
      </c>
      <c r="C5" s="378">
        <v>0.17198416556705326</v>
      </c>
      <c r="D5" s="379">
        <v>0</v>
      </c>
      <c r="E5" s="379">
        <v>0</v>
      </c>
      <c r="F5" s="379">
        <v>0</v>
      </c>
      <c r="G5" s="379">
        <v>0</v>
      </c>
      <c r="H5" s="379">
        <v>0</v>
      </c>
      <c r="I5" s="379">
        <v>0</v>
      </c>
      <c r="J5" s="379">
        <v>0</v>
      </c>
      <c r="K5" s="379">
        <v>0</v>
      </c>
      <c r="L5" s="379">
        <v>0</v>
      </c>
      <c r="M5" s="379">
        <v>0</v>
      </c>
      <c r="N5" s="379">
        <v>0</v>
      </c>
      <c r="O5" s="379">
        <v>0</v>
      </c>
      <c r="P5" s="379">
        <v>0</v>
      </c>
      <c r="Q5" s="379">
        <v>0</v>
      </c>
      <c r="R5" s="379">
        <v>0</v>
      </c>
      <c r="S5" s="379">
        <v>0</v>
      </c>
      <c r="T5" s="379">
        <v>0</v>
      </c>
      <c r="U5" s="379">
        <v>0</v>
      </c>
      <c r="V5" s="379">
        <v>0</v>
      </c>
      <c r="W5" s="379">
        <v>0</v>
      </c>
      <c r="X5" s="379">
        <v>0</v>
      </c>
      <c r="Y5" s="379">
        <v>0</v>
      </c>
      <c r="Z5" s="379">
        <v>0</v>
      </c>
      <c r="AA5" s="379">
        <v>0</v>
      </c>
      <c r="AB5" s="379">
        <v>0</v>
      </c>
      <c r="AC5" s="379">
        <v>0</v>
      </c>
      <c r="AD5" s="379">
        <v>0</v>
      </c>
      <c r="AE5" s="379">
        <v>0</v>
      </c>
      <c r="AF5" s="379">
        <v>0</v>
      </c>
      <c r="AG5" s="379">
        <v>0</v>
      </c>
      <c r="AH5" s="379">
        <v>0</v>
      </c>
      <c r="AI5" s="379">
        <v>0</v>
      </c>
      <c r="AJ5" s="379">
        <v>0</v>
      </c>
      <c r="AK5" s="379">
        <v>0</v>
      </c>
      <c r="AL5" s="379">
        <v>0</v>
      </c>
      <c r="AM5" s="379">
        <v>0</v>
      </c>
      <c r="AN5" s="379">
        <v>0</v>
      </c>
      <c r="AO5" s="379">
        <v>0</v>
      </c>
      <c r="AP5" s="379">
        <v>0</v>
      </c>
      <c r="AQ5" s="379">
        <v>0</v>
      </c>
      <c r="AR5" s="379">
        <v>0</v>
      </c>
      <c r="AS5" s="379">
        <v>0</v>
      </c>
      <c r="AT5" s="379">
        <v>0</v>
      </c>
      <c r="AU5" s="379">
        <v>0</v>
      </c>
      <c r="AV5" s="379">
        <v>0</v>
      </c>
      <c r="AW5" s="379">
        <v>0</v>
      </c>
      <c r="AX5" s="379">
        <v>0</v>
      </c>
      <c r="AY5" s="379">
        <v>0</v>
      </c>
      <c r="AZ5" s="379">
        <v>0</v>
      </c>
      <c r="BA5" s="379">
        <v>0</v>
      </c>
      <c r="BB5" s="379">
        <v>0</v>
      </c>
      <c r="BC5" s="379">
        <v>0</v>
      </c>
      <c r="BD5" s="379">
        <v>0</v>
      </c>
      <c r="BE5" s="379">
        <v>0</v>
      </c>
      <c r="BF5" s="379">
        <v>0</v>
      </c>
      <c r="BG5" s="379">
        <v>0</v>
      </c>
      <c r="BH5" s="379">
        <v>0</v>
      </c>
      <c r="BI5" s="379">
        <v>0</v>
      </c>
      <c r="BJ5" s="379">
        <v>0</v>
      </c>
      <c r="BK5" s="379">
        <v>0</v>
      </c>
      <c r="BL5" s="379">
        <v>0</v>
      </c>
      <c r="BM5" s="379">
        <v>0</v>
      </c>
      <c r="BN5" s="379">
        <v>0</v>
      </c>
      <c r="BO5" s="379">
        <v>0</v>
      </c>
      <c r="BP5" s="379">
        <v>0</v>
      </c>
      <c r="BQ5" s="379">
        <v>0</v>
      </c>
      <c r="BR5" s="379">
        <v>0</v>
      </c>
      <c r="BS5" s="379">
        <v>0</v>
      </c>
      <c r="BT5" s="379">
        <v>0</v>
      </c>
      <c r="BU5" s="379">
        <v>0</v>
      </c>
      <c r="BV5" s="379">
        <v>0</v>
      </c>
      <c r="BW5" s="379">
        <v>0</v>
      </c>
      <c r="BX5" s="379">
        <v>0</v>
      </c>
      <c r="BY5" s="379">
        <v>0</v>
      </c>
      <c r="BZ5" s="379">
        <v>0</v>
      </c>
      <c r="CA5" s="379">
        <v>0</v>
      </c>
      <c r="CB5" s="379">
        <v>0</v>
      </c>
      <c r="CC5" s="379">
        <v>0</v>
      </c>
      <c r="CD5" s="379">
        <v>0</v>
      </c>
      <c r="CE5" s="379">
        <v>0</v>
      </c>
      <c r="CF5" s="379">
        <v>0</v>
      </c>
      <c r="CG5" s="379">
        <v>0</v>
      </c>
      <c r="CH5" s="379">
        <v>0</v>
      </c>
      <c r="CI5" s="379">
        <v>0</v>
      </c>
      <c r="CJ5" s="379">
        <v>0</v>
      </c>
      <c r="CK5" s="379">
        <v>0</v>
      </c>
      <c r="CL5" s="379">
        <v>0</v>
      </c>
      <c r="CM5" s="379">
        <v>0</v>
      </c>
      <c r="CN5" s="379">
        <v>0</v>
      </c>
      <c r="CO5" s="379">
        <v>0</v>
      </c>
      <c r="CP5" s="379">
        <v>0</v>
      </c>
      <c r="CQ5" s="379">
        <v>0</v>
      </c>
      <c r="CR5" s="379">
        <v>0</v>
      </c>
      <c r="CS5" s="379">
        <v>0</v>
      </c>
      <c r="CT5" s="379">
        <v>0</v>
      </c>
      <c r="CU5" s="379">
        <v>0</v>
      </c>
      <c r="CV5" s="379">
        <v>0</v>
      </c>
      <c r="CW5" s="379">
        <v>0</v>
      </c>
      <c r="CX5" s="379">
        <v>0</v>
      </c>
      <c r="CY5" s="379">
        <v>0</v>
      </c>
      <c r="CZ5" s="379">
        <v>0</v>
      </c>
      <c r="DA5" s="379">
        <v>0</v>
      </c>
      <c r="DB5" s="379">
        <v>0</v>
      </c>
      <c r="DC5" s="379">
        <v>0</v>
      </c>
      <c r="DD5" s="379">
        <v>0</v>
      </c>
      <c r="DE5" s="379">
        <v>0</v>
      </c>
      <c r="DF5" s="380">
        <v>0</v>
      </c>
    </row>
    <row r="6" spans="1:110" s="444" customFormat="1">
      <c r="A6" s="298" t="s">
        <v>260</v>
      </c>
      <c r="B6" s="299" t="s">
        <v>498</v>
      </c>
      <c r="C6" s="382">
        <v>0</v>
      </c>
      <c r="D6" s="383">
        <v>0.11315789473684211</v>
      </c>
      <c r="E6" s="383">
        <v>0</v>
      </c>
      <c r="F6" s="383">
        <v>0</v>
      </c>
      <c r="G6" s="383">
        <v>0</v>
      </c>
      <c r="H6" s="383">
        <v>0</v>
      </c>
      <c r="I6" s="383">
        <v>0</v>
      </c>
      <c r="J6" s="383">
        <v>0</v>
      </c>
      <c r="K6" s="383">
        <v>0</v>
      </c>
      <c r="L6" s="383">
        <v>0</v>
      </c>
      <c r="M6" s="383">
        <v>0</v>
      </c>
      <c r="N6" s="383">
        <v>0</v>
      </c>
      <c r="O6" s="383">
        <v>0</v>
      </c>
      <c r="P6" s="383">
        <v>0</v>
      </c>
      <c r="Q6" s="383">
        <v>0</v>
      </c>
      <c r="R6" s="383">
        <v>0</v>
      </c>
      <c r="S6" s="383">
        <v>0</v>
      </c>
      <c r="T6" s="383">
        <v>0</v>
      </c>
      <c r="U6" s="383">
        <v>0</v>
      </c>
      <c r="V6" s="383">
        <v>0</v>
      </c>
      <c r="W6" s="383">
        <v>0</v>
      </c>
      <c r="X6" s="383">
        <v>0</v>
      </c>
      <c r="Y6" s="383">
        <v>0</v>
      </c>
      <c r="Z6" s="383">
        <v>0</v>
      </c>
      <c r="AA6" s="383">
        <v>0</v>
      </c>
      <c r="AB6" s="383">
        <v>0</v>
      </c>
      <c r="AC6" s="383">
        <v>0</v>
      </c>
      <c r="AD6" s="383">
        <v>0</v>
      </c>
      <c r="AE6" s="383">
        <v>0</v>
      </c>
      <c r="AF6" s="383">
        <v>0</v>
      </c>
      <c r="AG6" s="383">
        <v>0</v>
      </c>
      <c r="AH6" s="383">
        <v>0</v>
      </c>
      <c r="AI6" s="383">
        <v>0</v>
      </c>
      <c r="AJ6" s="383">
        <v>0</v>
      </c>
      <c r="AK6" s="383">
        <v>0</v>
      </c>
      <c r="AL6" s="383">
        <v>0</v>
      </c>
      <c r="AM6" s="383">
        <v>0</v>
      </c>
      <c r="AN6" s="383">
        <v>0</v>
      </c>
      <c r="AO6" s="383">
        <v>0</v>
      </c>
      <c r="AP6" s="383">
        <v>0</v>
      </c>
      <c r="AQ6" s="383">
        <v>0</v>
      </c>
      <c r="AR6" s="383">
        <v>0</v>
      </c>
      <c r="AS6" s="383">
        <v>0</v>
      </c>
      <c r="AT6" s="383">
        <v>0</v>
      </c>
      <c r="AU6" s="383">
        <v>0</v>
      </c>
      <c r="AV6" s="383">
        <v>0</v>
      </c>
      <c r="AW6" s="383">
        <v>0</v>
      </c>
      <c r="AX6" s="383">
        <v>0</v>
      </c>
      <c r="AY6" s="383">
        <v>0</v>
      </c>
      <c r="AZ6" s="383">
        <v>0</v>
      </c>
      <c r="BA6" s="383">
        <v>0</v>
      </c>
      <c r="BB6" s="383">
        <v>0</v>
      </c>
      <c r="BC6" s="383">
        <v>0</v>
      </c>
      <c r="BD6" s="383">
        <v>0</v>
      </c>
      <c r="BE6" s="383">
        <v>0</v>
      </c>
      <c r="BF6" s="383">
        <v>0</v>
      </c>
      <c r="BG6" s="383">
        <v>0</v>
      </c>
      <c r="BH6" s="383">
        <v>0</v>
      </c>
      <c r="BI6" s="383">
        <v>0</v>
      </c>
      <c r="BJ6" s="383">
        <v>0</v>
      </c>
      <c r="BK6" s="383">
        <v>0</v>
      </c>
      <c r="BL6" s="383">
        <v>0</v>
      </c>
      <c r="BM6" s="383">
        <v>0</v>
      </c>
      <c r="BN6" s="383">
        <v>0</v>
      </c>
      <c r="BO6" s="383">
        <v>0</v>
      </c>
      <c r="BP6" s="383">
        <v>0</v>
      </c>
      <c r="BQ6" s="383">
        <v>0</v>
      </c>
      <c r="BR6" s="383">
        <v>0</v>
      </c>
      <c r="BS6" s="383">
        <v>0</v>
      </c>
      <c r="BT6" s="383">
        <v>0</v>
      </c>
      <c r="BU6" s="383">
        <v>0</v>
      </c>
      <c r="BV6" s="383">
        <v>0</v>
      </c>
      <c r="BW6" s="383">
        <v>0</v>
      </c>
      <c r="BX6" s="383">
        <v>0</v>
      </c>
      <c r="BY6" s="383">
        <v>0</v>
      </c>
      <c r="BZ6" s="383">
        <v>0</v>
      </c>
      <c r="CA6" s="383">
        <v>0</v>
      </c>
      <c r="CB6" s="383">
        <v>0</v>
      </c>
      <c r="CC6" s="383">
        <v>0</v>
      </c>
      <c r="CD6" s="383">
        <v>0</v>
      </c>
      <c r="CE6" s="383">
        <v>0</v>
      </c>
      <c r="CF6" s="383">
        <v>0</v>
      </c>
      <c r="CG6" s="383">
        <v>0</v>
      </c>
      <c r="CH6" s="383">
        <v>0</v>
      </c>
      <c r="CI6" s="383">
        <v>0</v>
      </c>
      <c r="CJ6" s="383">
        <v>0</v>
      </c>
      <c r="CK6" s="383">
        <v>0</v>
      </c>
      <c r="CL6" s="383">
        <v>0</v>
      </c>
      <c r="CM6" s="383">
        <v>0</v>
      </c>
      <c r="CN6" s="383">
        <v>0</v>
      </c>
      <c r="CO6" s="383">
        <v>0</v>
      </c>
      <c r="CP6" s="383">
        <v>0</v>
      </c>
      <c r="CQ6" s="383">
        <v>0</v>
      </c>
      <c r="CR6" s="383">
        <v>0</v>
      </c>
      <c r="CS6" s="383">
        <v>0</v>
      </c>
      <c r="CT6" s="383">
        <v>0</v>
      </c>
      <c r="CU6" s="383">
        <v>0</v>
      </c>
      <c r="CV6" s="383">
        <v>0</v>
      </c>
      <c r="CW6" s="383">
        <v>0</v>
      </c>
      <c r="CX6" s="383">
        <v>0</v>
      </c>
      <c r="CY6" s="383">
        <v>0</v>
      </c>
      <c r="CZ6" s="383">
        <v>0</v>
      </c>
      <c r="DA6" s="383">
        <v>0</v>
      </c>
      <c r="DB6" s="383">
        <v>0</v>
      </c>
      <c r="DC6" s="383">
        <v>0</v>
      </c>
      <c r="DD6" s="383">
        <v>0</v>
      </c>
      <c r="DE6" s="383">
        <v>0</v>
      </c>
      <c r="DF6" s="384">
        <v>0</v>
      </c>
    </row>
    <row r="7" spans="1:110" s="444" customFormat="1">
      <c r="A7" s="298" t="s">
        <v>261</v>
      </c>
      <c r="B7" s="299" t="s">
        <v>499</v>
      </c>
      <c r="C7" s="382">
        <v>0</v>
      </c>
      <c r="D7" s="383">
        <v>0</v>
      </c>
      <c r="E7" s="383">
        <v>0.15396182764603816</v>
      </c>
      <c r="F7" s="383">
        <v>0</v>
      </c>
      <c r="G7" s="383">
        <v>0</v>
      </c>
      <c r="H7" s="383">
        <v>0</v>
      </c>
      <c r="I7" s="383">
        <v>0</v>
      </c>
      <c r="J7" s="383">
        <v>0</v>
      </c>
      <c r="K7" s="383">
        <v>0</v>
      </c>
      <c r="L7" s="383">
        <v>0</v>
      </c>
      <c r="M7" s="383">
        <v>0</v>
      </c>
      <c r="N7" s="383">
        <v>0</v>
      </c>
      <c r="O7" s="383">
        <v>0</v>
      </c>
      <c r="P7" s="383">
        <v>0</v>
      </c>
      <c r="Q7" s="383">
        <v>0</v>
      </c>
      <c r="R7" s="383">
        <v>0</v>
      </c>
      <c r="S7" s="383">
        <v>0</v>
      </c>
      <c r="T7" s="383">
        <v>0</v>
      </c>
      <c r="U7" s="383">
        <v>0</v>
      </c>
      <c r="V7" s="383">
        <v>0</v>
      </c>
      <c r="W7" s="383">
        <v>0</v>
      </c>
      <c r="X7" s="383">
        <v>0</v>
      </c>
      <c r="Y7" s="383">
        <v>0</v>
      </c>
      <c r="Z7" s="383">
        <v>0</v>
      </c>
      <c r="AA7" s="383">
        <v>0</v>
      </c>
      <c r="AB7" s="383">
        <v>0</v>
      </c>
      <c r="AC7" s="383">
        <v>0</v>
      </c>
      <c r="AD7" s="383">
        <v>0</v>
      </c>
      <c r="AE7" s="383">
        <v>0</v>
      </c>
      <c r="AF7" s="383">
        <v>0</v>
      </c>
      <c r="AG7" s="383">
        <v>0</v>
      </c>
      <c r="AH7" s="383">
        <v>0</v>
      </c>
      <c r="AI7" s="383">
        <v>0</v>
      </c>
      <c r="AJ7" s="383">
        <v>0</v>
      </c>
      <c r="AK7" s="383">
        <v>0</v>
      </c>
      <c r="AL7" s="383">
        <v>0</v>
      </c>
      <c r="AM7" s="383">
        <v>0</v>
      </c>
      <c r="AN7" s="383">
        <v>0</v>
      </c>
      <c r="AO7" s="383">
        <v>0</v>
      </c>
      <c r="AP7" s="383">
        <v>0</v>
      </c>
      <c r="AQ7" s="383">
        <v>0</v>
      </c>
      <c r="AR7" s="383">
        <v>0</v>
      </c>
      <c r="AS7" s="383">
        <v>0</v>
      </c>
      <c r="AT7" s="383">
        <v>0</v>
      </c>
      <c r="AU7" s="383">
        <v>0</v>
      </c>
      <c r="AV7" s="383">
        <v>0</v>
      </c>
      <c r="AW7" s="383">
        <v>0</v>
      </c>
      <c r="AX7" s="383">
        <v>0</v>
      </c>
      <c r="AY7" s="383">
        <v>0</v>
      </c>
      <c r="AZ7" s="383">
        <v>0</v>
      </c>
      <c r="BA7" s="383">
        <v>0</v>
      </c>
      <c r="BB7" s="383">
        <v>0</v>
      </c>
      <c r="BC7" s="383">
        <v>0</v>
      </c>
      <c r="BD7" s="383">
        <v>0</v>
      </c>
      <c r="BE7" s="383">
        <v>0</v>
      </c>
      <c r="BF7" s="383">
        <v>0</v>
      </c>
      <c r="BG7" s="383">
        <v>0</v>
      </c>
      <c r="BH7" s="383">
        <v>0</v>
      </c>
      <c r="BI7" s="383">
        <v>0</v>
      </c>
      <c r="BJ7" s="383">
        <v>0</v>
      </c>
      <c r="BK7" s="383">
        <v>0</v>
      </c>
      <c r="BL7" s="383">
        <v>0</v>
      </c>
      <c r="BM7" s="383">
        <v>0</v>
      </c>
      <c r="BN7" s="383">
        <v>0</v>
      </c>
      <c r="BO7" s="383">
        <v>0</v>
      </c>
      <c r="BP7" s="383">
        <v>0</v>
      </c>
      <c r="BQ7" s="383">
        <v>0</v>
      </c>
      <c r="BR7" s="383">
        <v>0</v>
      </c>
      <c r="BS7" s="383">
        <v>0</v>
      </c>
      <c r="BT7" s="383">
        <v>0</v>
      </c>
      <c r="BU7" s="383">
        <v>0</v>
      </c>
      <c r="BV7" s="383">
        <v>0</v>
      </c>
      <c r="BW7" s="383">
        <v>0</v>
      </c>
      <c r="BX7" s="383">
        <v>0</v>
      </c>
      <c r="BY7" s="383">
        <v>0</v>
      </c>
      <c r="BZ7" s="383">
        <v>0</v>
      </c>
      <c r="CA7" s="383">
        <v>0</v>
      </c>
      <c r="CB7" s="383">
        <v>0</v>
      </c>
      <c r="CC7" s="383">
        <v>0</v>
      </c>
      <c r="CD7" s="383">
        <v>0</v>
      </c>
      <c r="CE7" s="383">
        <v>0</v>
      </c>
      <c r="CF7" s="383">
        <v>0</v>
      </c>
      <c r="CG7" s="383">
        <v>0</v>
      </c>
      <c r="CH7" s="383">
        <v>0</v>
      </c>
      <c r="CI7" s="383">
        <v>0</v>
      </c>
      <c r="CJ7" s="383">
        <v>0</v>
      </c>
      <c r="CK7" s="383">
        <v>0</v>
      </c>
      <c r="CL7" s="383">
        <v>0</v>
      </c>
      <c r="CM7" s="383">
        <v>0</v>
      </c>
      <c r="CN7" s="383">
        <v>0</v>
      </c>
      <c r="CO7" s="383">
        <v>0</v>
      </c>
      <c r="CP7" s="383">
        <v>0</v>
      </c>
      <c r="CQ7" s="383">
        <v>0</v>
      </c>
      <c r="CR7" s="383">
        <v>0</v>
      </c>
      <c r="CS7" s="383">
        <v>0</v>
      </c>
      <c r="CT7" s="383">
        <v>0</v>
      </c>
      <c r="CU7" s="383">
        <v>0</v>
      </c>
      <c r="CV7" s="383">
        <v>0</v>
      </c>
      <c r="CW7" s="383">
        <v>0</v>
      </c>
      <c r="CX7" s="383">
        <v>0</v>
      </c>
      <c r="CY7" s="383">
        <v>0</v>
      </c>
      <c r="CZ7" s="383">
        <v>0</v>
      </c>
      <c r="DA7" s="383">
        <v>0</v>
      </c>
      <c r="DB7" s="383">
        <v>0</v>
      </c>
      <c r="DC7" s="383">
        <v>0</v>
      </c>
      <c r="DD7" s="383">
        <v>0</v>
      </c>
      <c r="DE7" s="383">
        <v>0</v>
      </c>
      <c r="DF7" s="384">
        <v>0</v>
      </c>
    </row>
    <row r="8" spans="1:110" s="444" customFormat="1">
      <c r="A8" s="298" t="s">
        <v>262</v>
      </c>
      <c r="B8" s="299" t="s">
        <v>500</v>
      </c>
      <c r="C8" s="382">
        <v>0</v>
      </c>
      <c r="D8" s="383">
        <v>0</v>
      </c>
      <c r="E8" s="383">
        <v>0</v>
      </c>
      <c r="F8" s="383">
        <v>0.20986341244961934</v>
      </c>
      <c r="G8" s="383">
        <v>0</v>
      </c>
      <c r="H8" s="383">
        <v>0</v>
      </c>
      <c r="I8" s="383">
        <v>0</v>
      </c>
      <c r="J8" s="383">
        <v>0</v>
      </c>
      <c r="K8" s="383">
        <v>0</v>
      </c>
      <c r="L8" s="383">
        <v>0</v>
      </c>
      <c r="M8" s="383">
        <v>0</v>
      </c>
      <c r="N8" s="383">
        <v>0</v>
      </c>
      <c r="O8" s="383">
        <v>0</v>
      </c>
      <c r="P8" s="383">
        <v>0</v>
      </c>
      <c r="Q8" s="383">
        <v>0</v>
      </c>
      <c r="R8" s="383">
        <v>0</v>
      </c>
      <c r="S8" s="383">
        <v>0</v>
      </c>
      <c r="T8" s="383">
        <v>0</v>
      </c>
      <c r="U8" s="383">
        <v>0</v>
      </c>
      <c r="V8" s="383">
        <v>0</v>
      </c>
      <c r="W8" s="383">
        <v>0</v>
      </c>
      <c r="X8" s="383">
        <v>0</v>
      </c>
      <c r="Y8" s="383">
        <v>0</v>
      </c>
      <c r="Z8" s="383">
        <v>0</v>
      </c>
      <c r="AA8" s="383">
        <v>0</v>
      </c>
      <c r="AB8" s="383">
        <v>0</v>
      </c>
      <c r="AC8" s="383">
        <v>0</v>
      </c>
      <c r="AD8" s="383">
        <v>0</v>
      </c>
      <c r="AE8" s="383">
        <v>0</v>
      </c>
      <c r="AF8" s="383">
        <v>0</v>
      </c>
      <c r="AG8" s="383">
        <v>0</v>
      </c>
      <c r="AH8" s="383">
        <v>0</v>
      </c>
      <c r="AI8" s="383">
        <v>0</v>
      </c>
      <c r="AJ8" s="383">
        <v>0</v>
      </c>
      <c r="AK8" s="383">
        <v>0</v>
      </c>
      <c r="AL8" s="383">
        <v>0</v>
      </c>
      <c r="AM8" s="383">
        <v>0</v>
      </c>
      <c r="AN8" s="383">
        <v>0</v>
      </c>
      <c r="AO8" s="383">
        <v>0</v>
      </c>
      <c r="AP8" s="383">
        <v>0</v>
      </c>
      <c r="AQ8" s="383">
        <v>0</v>
      </c>
      <c r="AR8" s="383">
        <v>0</v>
      </c>
      <c r="AS8" s="383">
        <v>0</v>
      </c>
      <c r="AT8" s="383">
        <v>0</v>
      </c>
      <c r="AU8" s="383">
        <v>0</v>
      </c>
      <c r="AV8" s="383">
        <v>0</v>
      </c>
      <c r="AW8" s="383">
        <v>0</v>
      </c>
      <c r="AX8" s="383">
        <v>0</v>
      </c>
      <c r="AY8" s="383">
        <v>0</v>
      </c>
      <c r="AZ8" s="383">
        <v>0</v>
      </c>
      <c r="BA8" s="383">
        <v>0</v>
      </c>
      <c r="BB8" s="383">
        <v>0</v>
      </c>
      <c r="BC8" s="383">
        <v>0</v>
      </c>
      <c r="BD8" s="383">
        <v>0</v>
      </c>
      <c r="BE8" s="383">
        <v>0</v>
      </c>
      <c r="BF8" s="383">
        <v>0</v>
      </c>
      <c r="BG8" s="383">
        <v>0</v>
      </c>
      <c r="BH8" s="383">
        <v>0</v>
      </c>
      <c r="BI8" s="383">
        <v>0</v>
      </c>
      <c r="BJ8" s="383">
        <v>0</v>
      </c>
      <c r="BK8" s="383">
        <v>0</v>
      </c>
      <c r="BL8" s="383">
        <v>0</v>
      </c>
      <c r="BM8" s="383">
        <v>0</v>
      </c>
      <c r="BN8" s="383">
        <v>0</v>
      </c>
      <c r="BO8" s="383">
        <v>0</v>
      </c>
      <c r="BP8" s="383">
        <v>0</v>
      </c>
      <c r="BQ8" s="383">
        <v>0</v>
      </c>
      <c r="BR8" s="383">
        <v>0</v>
      </c>
      <c r="BS8" s="383">
        <v>0</v>
      </c>
      <c r="BT8" s="383">
        <v>0</v>
      </c>
      <c r="BU8" s="383">
        <v>0</v>
      </c>
      <c r="BV8" s="383">
        <v>0</v>
      </c>
      <c r="BW8" s="383">
        <v>0</v>
      </c>
      <c r="BX8" s="383">
        <v>0</v>
      </c>
      <c r="BY8" s="383">
        <v>0</v>
      </c>
      <c r="BZ8" s="383">
        <v>0</v>
      </c>
      <c r="CA8" s="383">
        <v>0</v>
      </c>
      <c r="CB8" s="383">
        <v>0</v>
      </c>
      <c r="CC8" s="383">
        <v>0</v>
      </c>
      <c r="CD8" s="383">
        <v>0</v>
      </c>
      <c r="CE8" s="383">
        <v>0</v>
      </c>
      <c r="CF8" s="383">
        <v>0</v>
      </c>
      <c r="CG8" s="383">
        <v>0</v>
      </c>
      <c r="CH8" s="383">
        <v>0</v>
      </c>
      <c r="CI8" s="383">
        <v>0</v>
      </c>
      <c r="CJ8" s="383">
        <v>0</v>
      </c>
      <c r="CK8" s="383">
        <v>0</v>
      </c>
      <c r="CL8" s="383">
        <v>0</v>
      </c>
      <c r="CM8" s="383">
        <v>0</v>
      </c>
      <c r="CN8" s="383">
        <v>0</v>
      </c>
      <c r="CO8" s="383">
        <v>0</v>
      </c>
      <c r="CP8" s="383">
        <v>0</v>
      </c>
      <c r="CQ8" s="383">
        <v>0</v>
      </c>
      <c r="CR8" s="383">
        <v>0</v>
      </c>
      <c r="CS8" s="383">
        <v>0</v>
      </c>
      <c r="CT8" s="383">
        <v>0</v>
      </c>
      <c r="CU8" s="383">
        <v>0</v>
      </c>
      <c r="CV8" s="383">
        <v>0</v>
      </c>
      <c r="CW8" s="383">
        <v>0</v>
      </c>
      <c r="CX8" s="383">
        <v>0</v>
      </c>
      <c r="CY8" s="383">
        <v>0</v>
      </c>
      <c r="CZ8" s="383">
        <v>0</v>
      </c>
      <c r="DA8" s="383">
        <v>0</v>
      </c>
      <c r="DB8" s="383">
        <v>0</v>
      </c>
      <c r="DC8" s="383">
        <v>0</v>
      </c>
      <c r="DD8" s="383">
        <v>0</v>
      </c>
      <c r="DE8" s="383">
        <v>0</v>
      </c>
      <c r="DF8" s="384">
        <v>0</v>
      </c>
    </row>
    <row r="9" spans="1:110" s="444" customFormat="1">
      <c r="A9" s="300" t="s">
        <v>263</v>
      </c>
      <c r="B9" s="301" t="s">
        <v>501</v>
      </c>
      <c r="C9" s="385">
        <v>0</v>
      </c>
      <c r="D9" s="386">
        <v>0</v>
      </c>
      <c r="E9" s="386">
        <v>0</v>
      </c>
      <c r="F9" s="386">
        <v>0</v>
      </c>
      <c r="G9" s="386">
        <v>7.6424270495599814E-2</v>
      </c>
      <c r="H9" s="386">
        <v>0</v>
      </c>
      <c r="I9" s="386">
        <v>0</v>
      </c>
      <c r="J9" s="386">
        <v>0</v>
      </c>
      <c r="K9" s="386">
        <v>0</v>
      </c>
      <c r="L9" s="386">
        <v>0</v>
      </c>
      <c r="M9" s="386">
        <v>0</v>
      </c>
      <c r="N9" s="386">
        <v>0</v>
      </c>
      <c r="O9" s="386">
        <v>0</v>
      </c>
      <c r="P9" s="386">
        <v>0</v>
      </c>
      <c r="Q9" s="386">
        <v>0</v>
      </c>
      <c r="R9" s="386">
        <v>0</v>
      </c>
      <c r="S9" s="386">
        <v>0</v>
      </c>
      <c r="T9" s="386">
        <v>0</v>
      </c>
      <c r="U9" s="386">
        <v>0</v>
      </c>
      <c r="V9" s="386">
        <v>0</v>
      </c>
      <c r="W9" s="386">
        <v>0</v>
      </c>
      <c r="X9" s="386">
        <v>0</v>
      </c>
      <c r="Y9" s="386">
        <v>0</v>
      </c>
      <c r="Z9" s="386">
        <v>0</v>
      </c>
      <c r="AA9" s="386">
        <v>0</v>
      </c>
      <c r="AB9" s="386">
        <v>0</v>
      </c>
      <c r="AC9" s="386">
        <v>0</v>
      </c>
      <c r="AD9" s="386">
        <v>0</v>
      </c>
      <c r="AE9" s="386">
        <v>0</v>
      </c>
      <c r="AF9" s="386">
        <v>0</v>
      </c>
      <c r="AG9" s="386">
        <v>0</v>
      </c>
      <c r="AH9" s="386">
        <v>0</v>
      </c>
      <c r="AI9" s="386">
        <v>0</v>
      </c>
      <c r="AJ9" s="386">
        <v>0</v>
      </c>
      <c r="AK9" s="386">
        <v>0</v>
      </c>
      <c r="AL9" s="386">
        <v>0</v>
      </c>
      <c r="AM9" s="386">
        <v>0</v>
      </c>
      <c r="AN9" s="386">
        <v>0</v>
      </c>
      <c r="AO9" s="386">
        <v>0</v>
      </c>
      <c r="AP9" s="386">
        <v>0</v>
      </c>
      <c r="AQ9" s="386">
        <v>0</v>
      </c>
      <c r="AR9" s="386">
        <v>0</v>
      </c>
      <c r="AS9" s="386">
        <v>0</v>
      </c>
      <c r="AT9" s="386">
        <v>0</v>
      </c>
      <c r="AU9" s="386">
        <v>0</v>
      </c>
      <c r="AV9" s="386">
        <v>0</v>
      </c>
      <c r="AW9" s="386">
        <v>0</v>
      </c>
      <c r="AX9" s="386">
        <v>0</v>
      </c>
      <c r="AY9" s="386">
        <v>0</v>
      </c>
      <c r="AZ9" s="386">
        <v>0</v>
      </c>
      <c r="BA9" s="386">
        <v>0</v>
      </c>
      <c r="BB9" s="386">
        <v>0</v>
      </c>
      <c r="BC9" s="386">
        <v>0</v>
      </c>
      <c r="BD9" s="386">
        <v>0</v>
      </c>
      <c r="BE9" s="386">
        <v>0</v>
      </c>
      <c r="BF9" s="386">
        <v>0</v>
      </c>
      <c r="BG9" s="386">
        <v>0</v>
      </c>
      <c r="BH9" s="386">
        <v>0</v>
      </c>
      <c r="BI9" s="386">
        <v>0</v>
      </c>
      <c r="BJ9" s="386">
        <v>0</v>
      </c>
      <c r="BK9" s="386">
        <v>0</v>
      </c>
      <c r="BL9" s="386">
        <v>0</v>
      </c>
      <c r="BM9" s="386">
        <v>0</v>
      </c>
      <c r="BN9" s="386">
        <v>0</v>
      </c>
      <c r="BO9" s="386">
        <v>0</v>
      </c>
      <c r="BP9" s="386">
        <v>0</v>
      </c>
      <c r="BQ9" s="386">
        <v>0</v>
      </c>
      <c r="BR9" s="386">
        <v>0</v>
      </c>
      <c r="BS9" s="386">
        <v>0</v>
      </c>
      <c r="BT9" s="386">
        <v>0</v>
      </c>
      <c r="BU9" s="386">
        <v>0</v>
      </c>
      <c r="BV9" s="386">
        <v>0</v>
      </c>
      <c r="BW9" s="386">
        <v>0</v>
      </c>
      <c r="BX9" s="386">
        <v>0</v>
      </c>
      <c r="BY9" s="386">
        <v>0</v>
      </c>
      <c r="BZ9" s="386">
        <v>0</v>
      </c>
      <c r="CA9" s="386">
        <v>0</v>
      </c>
      <c r="CB9" s="386">
        <v>0</v>
      </c>
      <c r="CC9" s="386">
        <v>0</v>
      </c>
      <c r="CD9" s="386">
        <v>0</v>
      </c>
      <c r="CE9" s="386">
        <v>0</v>
      </c>
      <c r="CF9" s="386">
        <v>0</v>
      </c>
      <c r="CG9" s="386">
        <v>0</v>
      </c>
      <c r="CH9" s="386">
        <v>0</v>
      </c>
      <c r="CI9" s="386">
        <v>0</v>
      </c>
      <c r="CJ9" s="386">
        <v>0</v>
      </c>
      <c r="CK9" s="386">
        <v>0</v>
      </c>
      <c r="CL9" s="386">
        <v>0</v>
      </c>
      <c r="CM9" s="386">
        <v>0</v>
      </c>
      <c r="CN9" s="386">
        <v>0</v>
      </c>
      <c r="CO9" s="386">
        <v>0</v>
      </c>
      <c r="CP9" s="386">
        <v>0</v>
      </c>
      <c r="CQ9" s="386">
        <v>0</v>
      </c>
      <c r="CR9" s="386">
        <v>0</v>
      </c>
      <c r="CS9" s="386">
        <v>0</v>
      </c>
      <c r="CT9" s="386">
        <v>0</v>
      </c>
      <c r="CU9" s="386">
        <v>0</v>
      </c>
      <c r="CV9" s="386">
        <v>0</v>
      </c>
      <c r="CW9" s="386">
        <v>0</v>
      </c>
      <c r="CX9" s="386">
        <v>0</v>
      </c>
      <c r="CY9" s="386">
        <v>0</v>
      </c>
      <c r="CZ9" s="386">
        <v>0</v>
      </c>
      <c r="DA9" s="386">
        <v>0</v>
      </c>
      <c r="DB9" s="386">
        <v>0</v>
      </c>
      <c r="DC9" s="386">
        <v>0</v>
      </c>
      <c r="DD9" s="386">
        <v>0</v>
      </c>
      <c r="DE9" s="386">
        <v>0</v>
      </c>
      <c r="DF9" s="387">
        <v>0</v>
      </c>
    </row>
    <row r="10" spans="1:110" s="444" customFormat="1">
      <c r="A10" s="298" t="s">
        <v>264</v>
      </c>
      <c r="B10" s="299" t="s">
        <v>502</v>
      </c>
      <c r="C10" s="382">
        <v>0</v>
      </c>
      <c r="D10" s="383">
        <v>0</v>
      </c>
      <c r="E10" s="383">
        <v>0</v>
      </c>
      <c r="F10" s="383">
        <v>0</v>
      </c>
      <c r="G10" s="383">
        <v>0</v>
      </c>
      <c r="H10" s="383">
        <v>0</v>
      </c>
      <c r="I10" s="383">
        <v>0</v>
      </c>
      <c r="J10" s="383">
        <v>0</v>
      </c>
      <c r="K10" s="383">
        <v>0</v>
      </c>
      <c r="L10" s="383">
        <v>0</v>
      </c>
      <c r="M10" s="383">
        <v>0</v>
      </c>
      <c r="N10" s="383">
        <v>0</v>
      </c>
      <c r="O10" s="383">
        <v>0</v>
      </c>
      <c r="P10" s="383">
        <v>0</v>
      </c>
      <c r="Q10" s="383">
        <v>0</v>
      </c>
      <c r="R10" s="383">
        <v>0</v>
      </c>
      <c r="S10" s="383">
        <v>0</v>
      </c>
      <c r="T10" s="383">
        <v>0</v>
      </c>
      <c r="U10" s="383">
        <v>0</v>
      </c>
      <c r="V10" s="383">
        <v>0</v>
      </c>
      <c r="W10" s="383">
        <v>0</v>
      </c>
      <c r="X10" s="383">
        <v>0</v>
      </c>
      <c r="Y10" s="383">
        <v>0</v>
      </c>
      <c r="Z10" s="383">
        <v>0</v>
      </c>
      <c r="AA10" s="383">
        <v>0</v>
      </c>
      <c r="AB10" s="383">
        <v>0</v>
      </c>
      <c r="AC10" s="383">
        <v>0</v>
      </c>
      <c r="AD10" s="383">
        <v>0</v>
      </c>
      <c r="AE10" s="383">
        <v>0</v>
      </c>
      <c r="AF10" s="383">
        <v>0</v>
      </c>
      <c r="AG10" s="383">
        <v>0</v>
      </c>
      <c r="AH10" s="383">
        <v>0</v>
      </c>
      <c r="AI10" s="383">
        <v>0</v>
      </c>
      <c r="AJ10" s="383">
        <v>0</v>
      </c>
      <c r="AK10" s="383">
        <v>0</v>
      </c>
      <c r="AL10" s="383">
        <v>0</v>
      </c>
      <c r="AM10" s="383">
        <v>0</v>
      </c>
      <c r="AN10" s="383">
        <v>0</v>
      </c>
      <c r="AO10" s="383">
        <v>0</v>
      </c>
      <c r="AP10" s="383">
        <v>0</v>
      </c>
      <c r="AQ10" s="383">
        <v>0</v>
      </c>
      <c r="AR10" s="383">
        <v>0</v>
      </c>
      <c r="AS10" s="383">
        <v>0</v>
      </c>
      <c r="AT10" s="383">
        <v>0</v>
      </c>
      <c r="AU10" s="383">
        <v>0</v>
      </c>
      <c r="AV10" s="383">
        <v>0</v>
      </c>
      <c r="AW10" s="383">
        <v>0</v>
      </c>
      <c r="AX10" s="383">
        <v>0</v>
      </c>
      <c r="AY10" s="383">
        <v>0</v>
      </c>
      <c r="AZ10" s="383">
        <v>0</v>
      </c>
      <c r="BA10" s="383">
        <v>0</v>
      </c>
      <c r="BB10" s="383">
        <v>0</v>
      </c>
      <c r="BC10" s="383">
        <v>0</v>
      </c>
      <c r="BD10" s="383">
        <v>0</v>
      </c>
      <c r="BE10" s="383">
        <v>0</v>
      </c>
      <c r="BF10" s="383">
        <v>0</v>
      </c>
      <c r="BG10" s="383">
        <v>0</v>
      </c>
      <c r="BH10" s="383">
        <v>0</v>
      </c>
      <c r="BI10" s="383">
        <v>0</v>
      </c>
      <c r="BJ10" s="383">
        <v>0</v>
      </c>
      <c r="BK10" s="383">
        <v>0</v>
      </c>
      <c r="BL10" s="383">
        <v>0</v>
      </c>
      <c r="BM10" s="383">
        <v>0</v>
      </c>
      <c r="BN10" s="383">
        <v>0</v>
      </c>
      <c r="BO10" s="383">
        <v>0</v>
      </c>
      <c r="BP10" s="383">
        <v>0</v>
      </c>
      <c r="BQ10" s="383">
        <v>0</v>
      </c>
      <c r="BR10" s="383">
        <v>0</v>
      </c>
      <c r="BS10" s="383">
        <v>0</v>
      </c>
      <c r="BT10" s="383">
        <v>0</v>
      </c>
      <c r="BU10" s="383">
        <v>0</v>
      </c>
      <c r="BV10" s="383">
        <v>0</v>
      </c>
      <c r="BW10" s="383">
        <v>0</v>
      </c>
      <c r="BX10" s="383">
        <v>0</v>
      </c>
      <c r="BY10" s="383">
        <v>0</v>
      </c>
      <c r="BZ10" s="383">
        <v>0</v>
      </c>
      <c r="CA10" s="383">
        <v>0</v>
      </c>
      <c r="CB10" s="383">
        <v>0</v>
      </c>
      <c r="CC10" s="383">
        <v>0</v>
      </c>
      <c r="CD10" s="383">
        <v>0</v>
      </c>
      <c r="CE10" s="383">
        <v>0</v>
      </c>
      <c r="CF10" s="383">
        <v>0</v>
      </c>
      <c r="CG10" s="383">
        <v>0</v>
      </c>
      <c r="CH10" s="383">
        <v>0</v>
      </c>
      <c r="CI10" s="383">
        <v>0</v>
      </c>
      <c r="CJ10" s="383">
        <v>0</v>
      </c>
      <c r="CK10" s="383">
        <v>0</v>
      </c>
      <c r="CL10" s="383">
        <v>0</v>
      </c>
      <c r="CM10" s="383">
        <v>0</v>
      </c>
      <c r="CN10" s="383">
        <v>0</v>
      </c>
      <c r="CO10" s="383">
        <v>0</v>
      </c>
      <c r="CP10" s="383">
        <v>0</v>
      </c>
      <c r="CQ10" s="383">
        <v>0</v>
      </c>
      <c r="CR10" s="383">
        <v>0</v>
      </c>
      <c r="CS10" s="383">
        <v>0</v>
      </c>
      <c r="CT10" s="383">
        <v>0</v>
      </c>
      <c r="CU10" s="383">
        <v>0</v>
      </c>
      <c r="CV10" s="383">
        <v>0</v>
      </c>
      <c r="CW10" s="383">
        <v>0</v>
      </c>
      <c r="CX10" s="383">
        <v>0</v>
      </c>
      <c r="CY10" s="383">
        <v>0</v>
      </c>
      <c r="CZ10" s="383">
        <v>0</v>
      </c>
      <c r="DA10" s="383">
        <v>0</v>
      </c>
      <c r="DB10" s="383">
        <v>0</v>
      </c>
      <c r="DC10" s="383">
        <v>0</v>
      </c>
      <c r="DD10" s="383">
        <v>0</v>
      </c>
      <c r="DE10" s="383">
        <v>0</v>
      </c>
      <c r="DF10" s="384">
        <v>0</v>
      </c>
    </row>
    <row r="11" spans="1:110" s="444" customFormat="1">
      <c r="A11" s="298" t="s">
        <v>265</v>
      </c>
      <c r="B11" s="299" t="s">
        <v>503</v>
      </c>
      <c r="C11" s="382">
        <v>0</v>
      </c>
      <c r="D11" s="383">
        <v>0</v>
      </c>
      <c r="E11" s="383">
        <v>0</v>
      </c>
      <c r="F11" s="383">
        <v>0</v>
      </c>
      <c r="G11" s="383">
        <v>0</v>
      </c>
      <c r="H11" s="383">
        <v>0</v>
      </c>
      <c r="I11" s="383">
        <v>0.15866741953698477</v>
      </c>
      <c r="J11" s="383">
        <v>0</v>
      </c>
      <c r="K11" s="383">
        <v>0</v>
      </c>
      <c r="L11" s="383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383">
        <v>0</v>
      </c>
      <c r="AQ11" s="383">
        <v>0</v>
      </c>
      <c r="AR11" s="383">
        <v>0</v>
      </c>
      <c r="AS11" s="383">
        <v>0</v>
      </c>
      <c r="AT11" s="383">
        <v>0</v>
      </c>
      <c r="AU11" s="383">
        <v>0</v>
      </c>
      <c r="AV11" s="383">
        <v>0</v>
      </c>
      <c r="AW11" s="383">
        <v>0</v>
      </c>
      <c r="AX11" s="383">
        <v>0</v>
      </c>
      <c r="AY11" s="383">
        <v>0</v>
      </c>
      <c r="AZ11" s="383">
        <v>0</v>
      </c>
      <c r="BA11" s="383">
        <v>0</v>
      </c>
      <c r="BB11" s="383">
        <v>0</v>
      </c>
      <c r="BC11" s="383">
        <v>0</v>
      </c>
      <c r="BD11" s="383">
        <v>0</v>
      </c>
      <c r="BE11" s="383">
        <v>0</v>
      </c>
      <c r="BF11" s="383">
        <v>0</v>
      </c>
      <c r="BG11" s="383">
        <v>0</v>
      </c>
      <c r="BH11" s="383">
        <v>0</v>
      </c>
      <c r="BI11" s="383">
        <v>0</v>
      </c>
      <c r="BJ11" s="383">
        <v>0</v>
      </c>
      <c r="BK11" s="383">
        <v>0</v>
      </c>
      <c r="BL11" s="383">
        <v>0</v>
      </c>
      <c r="BM11" s="383">
        <v>0</v>
      </c>
      <c r="BN11" s="383">
        <v>0</v>
      </c>
      <c r="BO11" s="383">
        <v>0</v>
      </c>
      <c r="BP11" s="383">
        <v>0</v>
      </c>
      <c r="BQ11" s="383">
        <v>0</v>
      </c>
      <c r="BR11" s="383">
        <v>0</v>
      </c>
      <c r="BS11" s="383">
        <v>0</v>
      </c>
      <c r="BT11" s="383">
        <v>0</v>
      </c>
      <c r="BU11" s="383">
        <v>0</v>
      </c>
      <c r="BV11" s="383">
        <v>0</v>
      </c>
      <c r="BW11" s="383">
        <v>0</v>
      </c>
      <c r="BX11" s="383">
        <v>0</v>
      </c>
      <c r="BY11" s="383">
        <v>0</v>
      </c>
      <c r="BZ11" s="383">
        <v>0</v>
      </c>
      <c r="CA11" s="383">
        <v>0</v>
      </c>
      <c r="CB11" s="383">
        <v>0</v>
      </c>
      <c r="CC11" s="383">
        <v>0</v>
      </c>
      <c r="CD11" s="383">
        <v>0</v>
      </c>
      <c r="CE11" s="383">
        <v>0</v>
      </c>
      <c r="CF11" s="383">
        <v>0</v>
      </c>
      <c r="CG11" s="383">
        <v>0</v>
      </c>
      <c r="CH11" s="383">
        <v>0</v>
      </c>
      <c r="CI11" s="383">
        <v>0</v>
      </c>
      <c r="CJ11" s="383">
        <v>0</v>
      </c>
      <c r="CK11" s="383">
        <v>0</v>
      </c>
      <c r="CL11" s="383">
        <v>0</v>
      </c>
      <c r="CM11" s="383">
        <v>0</v>
      </c>
      <c r="CN11" s="383">
        <v>0</v>
      </c>
      <c r="CO11" s="383">
        <v>0</v>
      </c>
      <c r="CP11" s="383">
        <v>0</v>
      </c>
      <c r="CQ11" s="383">
        <v>0</v>
      </c>
      <c r="CR11" s="383">
        <v>0</v>
      </c>
      <c r="CS11" s="383">
        <v>0</v>
      </c>
      <c r="CT11" s="383">
        <v>0</v>
      </c>
      <c r="CU11" s="383">
        <v>0</v>
      </c>
      <c r="CV11" s="383">
        <v>0</v>
      </c>
      <c r="CW11" s="383">
        <v>0</v>
      </c>
      <c r="CX11" s="383">
        <v>0</v>
      </c>
      <c r="CY11" s="383">
        <v>0</v>
      </c>
      <c r="CZ11" s="383">
        <v>0</v>
      </c>
      <c r="DA11" s="383">
        <v>0</v>
      </c>
      <c r="DB11" s="383">
        <v>0</v>
      </c>
      <c r="DC11" s="383">
        <v>0</v>
      </c>
      <c r="DD11" s="383">
        <v>0</v>
      </c>
      <c r="DE11" s="383">
        <v>0</v>
      </c>
      <c r="DF11" s="384">
        <v>0</v>
      </c>
    </row>
    <row r="12" spans="1:110" s="444" customFormat="1">
      <c r="A12" s="298" t="s">
        <v>266</v>
      </c>
      <c r="B12" s="299" t="s">
        <v>504</v>
      </c>
      <c r="C12" s="382">
        <v>0</v>
      </c>
      <c r="D12" s="383">
        <v>0</v>
      </c>
      <c r="E12" s="383">
        <v>0</v>
      </c>
      <c r="F12" s="383">
        <v>0</v>
      </c>
      <c r="G12" s="383">
        <v>0</v>
      </c>
      <c r="H12" s="383">
        <v>0</v>
      </c>
      <c r="I12" s="383">
        <v>0</v>
      </c>
      <c r="J12" s="383">
        <v>0.13347053557527636</v>
      </c>
      <c r="K12" s="383">
        <v>0</v>
      </c>
      <c r="L12" s="383">
        <v>0</v>
      </c>
      <c r="M12" s="383">
        <v>0</v>
      </c>
      <c r="N12" s="383">
        <v>0</v>
      </c>
      <c r="O12" s="383">
        <v>0</v>
      </c>
      <c r="P12" s="383">
        <v>0</v>
      </c>
      <c r="Q12" s="383">
        <v>0</v>
      </c>
      <c r="R12" s="383">
        <v>0</v>
      </c>
      <c r="S12" s="383">
        <v>0</v>
      </c>
      <c r="T12" s="383">
        <v>0</v>
      </c>
      <c r="U12" s="383">
        <v>0</v>
      </c>
      <c r="V12" s="383">
        <v>0</v>
      </c>
      <c r="W12" s="383">
        <v>0</v>
      </c>
      <c r="X12" s="383">
        <v>0</v>
      </c>
      <c r="Y12" s="383">
        <v>0</v>
      </c>
      <c r="Z12" s="383">
        <v>0</v>
      </c>
      <c r="AA12" s="383">
        <v>0</v>
      </c>
      <c r="AB12" s="383">
        <v>0</v>
      </c>
      <c r="AC12" s="383">
        <v>0</v>
      </c>
      <c r="AD12" s="383">
        <v>0</v>
      </c>
      <c r="AE12" s="383">
        <v>0</v>
      </c>
      <c r="AF12" s="383">
        <v>0</v>
      </c>
      <c r="AG12" s="383">
        <v>0</v>
      </c>
      <c r="AH12" s="383">
        <v>0</v>
      </c>
      <c r="AI12" s="383">
        <v>0</v>
      </c>
      <c r="AJ12" s="383">
        <v>0</v>
      </c>
      <c r="AK12" s="383">
        <v>0</v>
      </c>
      <c r="AL12" s="383">
        <v>0</v>
      </c>
      <c r="AM12" s="383">
        <v>0</v>
      </c>
      <c r="AN12" s="383">
        <v>0</v>
      </c>
      <c r="AO12" s="383">
        <v>0</v>
      </c>
      <c r="AP12" s="383">
        <v>0</v>
      </c>
      <c r="AQ12" s="383">
        <v>0</v>
      </c>
      <c r="AR12" s="383">
        <v>0</v>
      </c>
      <c r="AS12" s="383">
        <v>0</v>
      </c>
      <c r="AT12" s="383">
        <v>0</v>
      </c>
      <c r="AU12" s="383">
        <v>0</v>
      </c>
      <c r="AV12" s="383">
        <v>0</v>
      </c>
      <c r="AW12" s="383">
        <v>0</v>
      </c>
      <c r="AX12" s="383">
        <v>0</v>
      </c>
      <c r="AY12" s="383">
        <v>0</v>
      </c>
      <c r="AZ12" s="383">
        <v>0</v>
      </c>
      <c r="BA12" s="383">
        <v>0</v>
      </c>
      <c r="BB12" s="383">
        <v>0</v>
      </c>
      <c r="BC12" s="383">
        <v>0</v>
      </c>
      <c r="BD12" s="383">
        <v>0</v>
      </c>
      <c r="BE12" s="383">
        <v>0</v>
      </c>
      <c r="BF12" s="383">
        <v>0</v>
      </c>
      <c r="BG12" s="383">
        <v>0</v>
      </c>
      <c r="BH12" s="383">
        <v>0</v>
      </c>
      <c r="BI12" s="383">
        <v>0</v>
      </c>
      <c r="BJ12" s="383">
        <v>0</v>
      </c>
      <c r="BK12" s="383">
        <v>0</v>
      </c>
      <c r="BL12" s="383">
        <v>0</v>
      </c>
      <c r="BM12" s="383">
        <v>0</v>
      </c>
      <c r="BN12" s="383">
        <v>0</v>
      </c>
      <c r="BO12" s="383">
        <v>0</v>
      </c>
      <c r="BP12" s="383">
        <v>0</v>
      </c>
      <c r="BQ12" s="383">
        <v>0</v>
      </c>
      <c r="BR12" s="383">
        <v>0</v>
      </c>
      <c r="BS12" s="383">
        <v>0</v>
      </c>
      <c r="BT12" s="383">
        <v>0</v>
      </c>
      <c r="BU12" s="383">
        <v>0</v>
      </c>
      <c r="BV12" s="383">
        <v>0</v>
      </c>
      <c r="BW12" s="383">
        <v>0</v>
      </c>
      <c r="BX12" s="383">
        <v>0</v>
      </c>
      <c r="BY12" s="383">
        <v>0</v>
      </c>
      <c r="BZ12" s="383">
        <v>0</v>
      </c>
      <c r="CA12" s="383">
        <v>0</v>
      </c>
      <c r="CB12" s="383">
        <v>0</v>
      </c>
      <c r="CC12" s="383">
        <v>0</v>
      </c>
      <c r="CD12" s="383">
        <v>0</v>
      </c>
      <c r="CE12" s="383">
        <v>0</v>
      </c>
      <c r="CF12" s="383">
        <v>0</v>
      </c>
      <c r="CG12" s="383">
        <v>0</v>
      </c>
      <c r="CH12" s="383">
        <v>0</v>
      </c>
      <c r="CI12" s="383">
        <v>0</v>
      </c>
      <c r="CJ12" s="383">
        <v>0</v>
      </c>
      <c r="CK12" s="383">
        <v>0</v>
      </c>
      <c r="CL12" s="383">
        <v>0</v>
      </c>
      <c r="CM12" s="383">
        <v>0</v>
      </c>
      <c r="CN12" s="383">
        <v>0</v>
      </c>
      <c r="CO12" s="383">
        <v>0</v>
      </c>
      <c r="CP12" s="383">
        <v>0</v>
      </c>
      <c r="CQ12" s="383">
        <v>0</v>
      </c>
      <c r="CR12" s="383">
        <v>0</v>
      </c>
      <c r="CS12" s="383">
        <v>0</v>
      </c>
      <c r="CT12" s="383">
        <v>0</v>
      </c>
      <c r="CU12" s="383">
        <v>0</v>
      </c>
      <c r="CV12" s="383">
        <v>0</v>
      </c>
      <c r="CW12" s="383">
        <v>0</v>
      </c>
      <c r="CX12" s="383">
        <v>0</v>
      </c>
      <c r="CY12" s="383">
        <v>0</v>
      </c>
      <c r="CZ12" s="383">
        <v>0</v>
      </c>
      <c r="DA12" s="383">
        <v>0</v>
      </c>
      <c r="DB12" s="383">
        <v>0</v>
      </c>
      <c r="DC12" s="383">
        <v>0</v>
      </c>
      <c r="DD12" s="383">
        <v>0</v>
      </c>
      <c r="DE12" s="383">
        <v>0</v>
      </c>
      <c r="DF12" s="384">
        <v>0</v>
      </c>
    </row>
    <row r="13" spans="1:110" s="444" customFormat="1">
      <c r="A13" s="298" t="s">
        <v>267</v>
      </c>
      <c r="B13" s="299" t="s">
        <v>505</v>
      </c>
      <c r="C13" s="382">
        <v>0</v>
      </c>
      <c r="D13" s="383">
        <v>0</v>
      </c>
      <c r="E13" s="383">
        <v>0</v>
      </c>
      <c r="F13" s="383">
        <v>0</v>
      </c>
      <c r="G13" s="383">
        <v>0</v>
      </c>
      <c r="H13" s="383">
        <v>0</v>
      </c>
      <c r="I13" s="383">
        <v>0</v>
      </c>
      <c r="J13" s="383">
        <v>0</v>
      </c>
      <c r="K13" s="383">
        <v>9.6778463524000199E-2</v>
      </c>
      <c r="L13" s="383">
        <v>0</v>
      </c>
      <c r="M13" s="383">
        <v>0</v>
      </c>
      <c r="N13" s="383">
        <v>0</v>
      </c>
      <c r="O13" s="383">
        <v>0</v>
      </c>
      <c r="P13" s="383">
        <v>0</v>
      </c>
      <c r="Q13" s="383">
        <v>0</v>
      </c>
      <c r="R13" s="383">
        <v>0</v>
      </c>
      <c r="S13" s="383">
        <v>0</v>
      </c>
      <c r="T13" s="383">
        <v>0</v>
      </c>
      <c r="U13" s="383">
        <v>0</v>
      </c>
      <c r="V13" s="383">
        <v>0</v>
      </c>
      <c r="W13" s="383">
        <v>0</v>
      </c>
      <c r="X13" s="383">
        <v>0</v>
      </c>
      <c r="Y13" s="383">
        <v>0</v>
      </c>
      <c r="Z13" s="383">
        <v>0</v>
      </c>
      <c r="AA13" s="383">
        <v>0</v>
      </c>
      <c r="AB13" s="383">
        <v>0</v>
      </c>
      <c r="AC13" s="383">
        <v>0</v>
      </c>
      <c r="AD13" s="383">
        <v>0</v>
      </c>
      <c r="AE13" s="383">
        <v>0</v>
      </c>
      <c r="AF13" s="383">
        <v>0</v>
      </c>
      <c r="AG13" s="383">
        <v>0</v>
      </c>
      <c r="AH13" s="383">
        <v>0</v>
      </c>
      <c r="AI13" s="383">
        <v>0</v>
      </c>
      <c r="AJ13" s="383">
        <v>0</v>
      </c>
      <c r="AK13" s="383">
        <v>0</v>
      </c>
      <c r="AL13" s="383">
        <v>0</v>
      </c>
      <c r="AM13" s="383">
        <v>0</v>
      </c>
      <c r="AN13" s="383">
        <v>0</v>
      </c>
      <c r="AO13" s="383">
        <v>0</v>
      </c>
      <c r="AP13" s="383">
        <v>0</v>
      </c>
      <c r="AQ13" s="383">
        <v>0</v>
      </c>
      <c r="AR13" s="383">
        <v>0</v>
      </c>
      <c r="AS13" s="383">
        <v>0</v>
      </c>
      <c r="AT13" s="383">
        <v>0</v>
      </c>
      <c r="AU13" s="383">
        <v>0</v>
      </c>
      <c r="AV13" s="383">
        <v>0</v>
      </c>
      <c r="AW13" s="383">
        <v>0</v>
      </c>
      <c r="AX13" s="383">
        <v>0</v>
      </c>
      <c r="AY13" s="383">
        <v>0</v>
      </c>
      <c r="AZ13" s="383">
        <v>0</v>
      </c>
      <c r="BA13" s="383">
        <v>0</v>
      </c>
      <c r="BB13" s="383">
        <v>0</v>
      </c>
      <c r="BC13" s="383">
        <v>0</v>
      </c>
      <c r="BD13" s="383">
        <v>0</v>
      </c>
      <c r="BE13" s="383">
        <v>0</v>
      </c>
      <c r="BF13" s="383">
        <v>0</v>
      </c>
      <c r="BG13" s="383">
        <v>0</v>
      </c>
      <c r="BH13" s="383">
        <v>0</v>
      </c>
      <c r="BI13" s="383">
        <v>0</v>
      </c>
      <c r="BJ13" s="383">
        <v>0</v>
      </c>
      <c r="BK13" s="383">
        <v>0</v>
      </c>
      <c r="BL13" s="383">
        <v>0</v>
      </c>
      <c r="BM13" s="383">
        <v>0</v>
      </c>
      <c r="BN13" s="383">
        <v>0</v>
      </c>
      <c r="BO13" s="383">
        <v>0</v>
      </c>
      <c r="BP13" s="383">
        <v>0</v>
      </c>
      <c r="BQ13" s="383">
        <v>0</v>
      </c>
      <c r="BR13" s="383">
        <v>0</v>
      </c>
      <c r="BS13" s="383">
        <v>0</v>
      </c>
      <c r="BT13" s="383">
        <v>0</v>
      </c>
      <c r="BU13" s="383">
        <v>0</v>
      </c>
      <c r="BV13" s="383">
        <v>0</v>
      </c>
      <c r="BW13" s="383">
        <v>0</v>
      </c>
      <c r="BX13" s="383">
        <v>0</v>
      </c>
      <c r="BY13" s="383">
        <v>0</v>
      </c>
      <c r="BZ13" s="383">
        <v>0</v>
      </c>
      <c r="CA13" s="383">
        <v>0</v>
      </c>
      <c r="CB13" s="383">
        <v>0</v>
      </c>
      <c r="CC13" s="383">
        <v>0</v>
      </c>
      <c r="CD13" s="383">
        <v>0</v>
      </c>
      <c r="CE13" s="383">
        <v>0</v>
      </c>
      <c r="CF13" s="383">
        <v>0</v>
      </c>
      <c r="CG13" s="383">
        <v>0</v>
      </c>
      <c r="CH13" s="383">
        <v>0</v>
      </c>
      <c r="CI13" s="383">
        <v>0</v>
      </c>
      <c r="CJ13" s="383">
        <v>0</v>
      </c>
      <c r="CK13" s="383">
        <v>0</v>
      </c>
      <c r="CL13" s="383">
        <v>0</v>
      </c>
      <c r="CM13" s="383">
        <v>0</v>
      </c>
      <c r="CN13" s="383">
        <v>0</v>
      </c>
      <c r="CO13" s="383">
        <v>0</v>
      </c>
      <c r="CP13" s="383">
        <v>0</v>
      </c>
      <c r="CQ13" s="383">
        <v>0</v>
      </c>
      <c r="CR13" s="383">
        <v>0</v>
      </c>
      <c r="CS13" s="383">
        <v>0</v>
      </c>
      <c r="CT13" s="383">
        <v>0</v>
      </c>
      <c r="CU13" s="383">
        <v>0</v>
      </c>
      <c r="CV13" s="383">
        <v>0</v>
      </c>
      <c r="CW13" s="383">
        <v>0</v>
      </c>
      <c r="CX13" s="383">
        <v>0</v>
      </c>
      <c r="CY13" s="383">
        <v>0</v>
      </c>
      <c r="CZ13" s="383">
        <v>0</v>
      </c>
      <c r="DA13" s="383">
        <v>0</v>
      </c>
      <c r="DB13" s="383">
        <v>0</v>
      </c>
      <c r="DC13" s="383">
        <v>0</v>
      </c>
      <c r="DD13" s="383">
        <v>0</v>
      </c>
      <c r="DE13" s="383">
        <v>0</v>
      </c>
      <c r="DF13" s="384">
        <v>0</v>
      </c>
    </row>
    <row r="14" spans="1:110" s="444" customFormat="1">
      <c r="A14" s="300" t="s">
        <v>268</v>
      </c>
      <c r="B14" s="301" t="s">
        <v>506</v>
      </c>
      <c r="C14" s="385">
        <v>0</v>
      </c>
      <c r="D14" s="386">
        <v>0</v>
      </c>
      <c r="E14" s="386">
        <v>0</v>
      </c>
      <c r="F14" s="386">
        <v>0</v>
      </c>
      <c r="G14" s="386">
        <v>0</v>
      </c>
      <c r="H14" s="386">
        <v>0</v>
      </c>
      <c r="I14" s="386">
        <v>0</v>
      </c>
      <c r="J14" s="386">
        <v>0</v>
      </c>
      <c r="K14" s="386">
        <v>0</v>
      </c>
      <c r="L14" s="386">
        <v>6.6122448979591839E-2</v>
      </c>
      <c r="M14" s="386">
        <v>0</v>
      </c>
      <c r="N14" s="386">
        <v>0</v>
      </c>
      <c r="O14" s="386">
        <v>0</v>
      </c>
      <c r="P14" s="386">
        <v>0</v>
      </c>
      <c r="Q14" s="386">
        <v>0</v>
      </c>
      <c r="R14" s="386">
        <v>0</v>
      </c>
      <c r="S14" s="386">
        <v>0</v>
      </c>
      <c r="T14" s="386">
        <v>0</v>
      </c>
      <c r="U14" s="386">
        <v>0</v>
      </c>
      <c r="V14" s="386">
        <v>0</v>
      </c>
      <c r="W14" s="386">
        <v>0</v>
      </c>
      <c r="X14" s="386">
        <v>0</v>
      </c>
      <c r="Y14" s="386">
        <v>0</v>
      </c>
      <c r="Z14" s="386">
        <v>0</v>
      </c>
      <c r="AA14" s="386">
        <v>0</v>
      </c>
      <c r="AB14" s="386">
        <v>0</v>
      </c>
      <c r="AC14" s="386">
        <v>0</v>
      </c>
      <c r="AD14" s="386">
        <v>0</v>
      </c>
      <c r="AE14" s="386">
        <v>0</v>
      </c>
      <c r="AF14" s="386">
        <v>0</v>
      </c>
      <c r="AG14" s="386">
        <v>0</v>
      </c>
      <c r="AH14" s="386">
        <v>0</v>
      </c>
      <c r="AI14" s="386">
        <v>0</v>
      </c>
      <c r="AJ14" s="386">
        <v>0</v>
      </c>
      <c r="AK14" s="386">
        <v>0</v>
      </c>
      <c r="AL14" s="386">
        <v>0</v>
      </c>
      <c r="AM14" s="386">
        <v>0</v>
      </c>
      <c r="AN14" s="386">
        <v>0</v>
      </c>
      <c r="AO14" s="386">
        <v>0</v>
      </c>
      <c r="AP14" s="386">
        <v>0</v>
      </c>
      <c r="AQ14" s="386">
        <v>0</v>
      </c>
      <c r="AR14" s="386">
        <v>0</v>
      </c>
      <c r="AS14" s="386">
        <v>0</v>
      </c>
      <c r="AT14" s="386">
        <v>0</v>
      </c>
      <c r="AU14" s="386">
        <v>0</v>
      </c>
      <c r="AV14" s="386">
        <v>0</v>
      </c>
      <c r="AW14" s="386">
        <v>0</v>
      </c>
      <c r="AX14" s="386">
        <v>0</v>
      </c>
      <c r="AY14" s="386">
        <v>0</v>
      </c>
      <c r="AZ14" s="386">
        <v>0</v>
      </c>
      <c r="BA14" s="386">
        <v>0</v>
      </c>
      <c r="BB14" s="386">
        <v>0</v>
      </c>
      <c r="BC14" s="386">
        <v>0</v>
      </c>
      <c r="BD14" s="386">
        <v>0</v>
      </c>
      <c r="BE14" s="386">
        <v>0</v>
      </c>
      <c r="BF14" s="386">
        <v>0</v>
      </c>
      <c r="BG14" s="386">
        <v>0</v>
      </c>
      <c r="BH14" s="386">
        <v>0</v>
      </c>
      <c r="BI14" s="386">
        <v>0</v>
      </c>
      <c r="BJ14" s="386">
        <v>0</v>
      </c>
      <c r="BK14" s="386">
        <v>0</v>
      </c>
      <c r="BL14" s="386">
        <v>0</v>
      </c>
      <c r="BM14" s="386">
        <v>0</v>
      </c>
      <c r="BN14" s="386">
        <v>0</v>
      </c>
      <c r="BO14" s="386">
        <v>0</v>
      </c>
      <c r="BP14" s="386">
        <v>0</v>
      </c>
      <c r="BQ14" s="386">
        <v>0</v>
      </c>
      <c r="BR14" s="386">
        <v>0</v>
      </c>
      <c r="BS14" s="386">
        <v>0</v>
      </c>
      <c r="BT14" s="386">
        <v>0</v>
      </c>
      <c r="BU14" s="386">
        <v>0</v>
      </c>
      <c r="BV14" s="386">
        <v>0</v>
      </c>
      <c r="BW14" s="386">
        <v>0</v>
      </c>
      <c r="BX14" s="386">
        <v>0</v>
      </c>
      <c r="BY14" s="386">
        <v>0</v>
      </c>
      <c r="BZ14" s="386">
        <v>0</v>
      </c>
      <c r="CA14" s="386">
        <v>0</v>
      </c>
      <c r="CB14" s="386">
        <v>0</v>
      </c>
      <c r="CC14" s="386">
        <v>0</v>
      </c>
      <c r="CD14" s="386">
        <v>0</v>
      </c>
      <c r="CE14" s="386">
        <v>0</v>
      </c>
      <c r="CF14" s="386">
        <v>0</v>
      </c>
      <c r="CG14" s="386">
        <v>0</v>
      </c>
      <c r="CH14" s="386">
        <v>0</v>
      </c>
      <c r="CI14" s="386">
        <v>0</v>
      </c>
      <c r="CJ14" s="386">
        <v>0</v>
      </c>
      <c r="CK14" s="386">
        <v>0</v>
      </c>
      <c r="CL14" s="386">
        <v>0</v>
      </c>
      <c r="CM14" s="386">
        <v>0</v>
      </c>
      <c r="CN14" s="386">
        <v>0</v>
      </c>
      <c r="CO14" s="386">
        <v>0</v>
      </c>
      <c r="CP14" s="386">
        <v>0</v>
      </c>
      <c r="CQ14" s="386">
        <v>0</v>
      </c>
      <c r="CR14" s="386">
        <v>0</v>
      </c>
      <c r="CS14" s="386">
        <v>0</v>
      </c>
      <c r="CT14" s="386">
        <v>0</v>
      </c>
      <c r="CU14" s="386">
        <v>0</v>
      </c>
      <c r="CV14" s="386">
        <v>0</v>
      </c>
      <c r="CW14" s="386">
        <v>0</v>
      </c>
      <c r="CX14" s="386">
        <v>0</v>
      </c>
      <c r="CY14" s="386">
        <v>0</v>
      </c>
      <c r="CZ14" s="386">
        <v>0</v>
      </c>
      <c r="DA14" s="386">
        <v>0</v>
      </c>
      <c r="DB14" s="386">
        <v>0</v>
      </c>
      <c r="DC14" s="386">
        <v>0</v>
      </c>
      <c r="DD14" s="386">
        <v>0</v>
      </c>
      <c r="DE14" s="386">
        <v>0</v>
      </c>
      <c r="DF14" s="387">
        <v>0</v>
      </c>
    </row>
    <row r="15" spans="1:110" s="444" customFormat="1">
      <c r="A15" s="304" t="s">
        <v>269</v>
      </c>
      <c r="B15" s="305" t="s">
        <v>667</v>
      </c>
      <c r="C15" s="388">
        <v>0</v>
      </c>
      <c r="D15" s="389">
        <v>0</v>
      </c>
      <c r="E15" s="389">
        <v>0</v>
      </c>
      <c r="F15" s="389">
        <v>0</v>
      </c>
      <c r="G15" s="389">
        <v>0</v>
      </c>
      <c r="H15" s="389">
        <v>0</v>
      </c>
      <c r="I15" s="389">
        <v>0</v>
      </c>
      <c r="J15" s="389">
        <v>0</v>
      </c>
      <c r="K15" s="389">
        <v>0</v>
      </c>
      <c r="L15" s="389">
        <v>0</v>
      </c>
      <c r="M15" s="389">
        <v>0</v>
      </c>
      <c r="N15" s="389">
        <v>0</v>
      </c>
      <c r="O15" s="389">
        <v>0</v>
      </c>
      <c r="P15" s="389">
        <v>0</v>
      </c>
      <c r="Q15" s="389">
        <v>0</v>
      </c>
      <c r="R15" s="389">
        <v>0</v>
      </c>
      <c r="S15" s="389">
        <v>0</v>
      </c>
      <c r="T15" s="389">
        <v>0</v>
      </c>
      <c r="U15" s="389">
        <v>0</v>
      </c>
      <c r="V15" s="389">
        <v>0</v>
      </c>
      <c r="W15" s="389">
        <v>0</v>
      </c>
      <c r="X15" s="389">
        <v>0</v>
      </c>
      <c r="Y15" s="389">
        <v>0</v>
      </c>
      <c r="Z15" s="389">
        <v>0</v>
      </c>
      <c r="AA15" s="389">
        <v>0</v>
      </c>
      <c r="AB15" s="389">
        <v>0</v>
      </c>
      <c r="AC15" s="389">
        <v>0</v>
      </c>
      <c r="AD15" s="389">
        <v>0</v>
      </c>
      <c r="AE15" s="389">
        <v>0</v>
      </c>
      <c r="AF15" s="389">
        <v>0</v>
      </c>
      <c r="AG15" s="389">
        <v>0</v>
      </c>
      <c r="AH15" s="389">
        <v>0</v>
      </c>
      <c r="AI15" s="389">
        <v>0</v>
      </c>
      <c r="AJ15" s="389">
        <v>0</v>
      </c>
      <c r="AK15" s="389">
        <v>0</v>
      </c>
      <c r="AL15" s="389">
        <v>0</v>
      </c>
      <c r="AM15" s="389">
        <v>0</v>
      </c>
      <c r="AN15" s="389">
        <v>0</v>
      </c>
      <c r="AO15" s="389">
        <v>0</v>
      </c>
      <c r="AP15" s="389">
        <v>0</v>
      </c>
      <c r="AQ15" s="389">
        <v>0</v>
      </c>
      <c r="AR15" s="389">
        <v>0</v>
      </c>
      <c r="AS15" s="389">
        <v>0</v>
      </c>
      <c r="AT15" s="389">
        <v>0</v>
      </c>
      <c r="AU15" s="389">
        <v>0</v>
      </c>
      <c r="AV15" s="389">
        <v>0</v>
      </c>
      <c r="AW15" s="389">
        <v>0</v>
      </c>
      <c r="AX15" s="389">
        <v>0</v>
      </c>
      <c r="AY15" s="389">
        <v>0</v>
      </c>
      <c r="AZ15" s="389">
        <v>0</v>
      </c>
      <c r="BA15" s="389">
        <v>0</v>
      </c>
      <c r="BB15" s="389">
        <v>0</v>
      </c>
      <c r="BC15" s="389">
        <v>0</v>
      </c>
      <c r="BD15" s="389">
        <v>0</v>
      </c>
      <c r="BE15" s="389">
        <v>0</v>
      </c>
      <c r="BF15" s="389">
        <v>0</v>
      </c>
      <c r="BG15" s="389">
        <v>0</v>
      </c>
      <c r="BH15" s="389">
        <v>0</v>
      </c>
      <c r="BI15" s="389">
        <v>0</v>
      </c>
      <c r="BJ15" s="389">
        <v>0</v>
      </c>
      <c r="BK15" s="389">
        <v>0</v>
      </c>
      <c r="BL15" s="389">
        <v>0</v>
      </c>
      <c r="BM15" s="389">
        <v>0</v>
      </c>
      <c r="BN15" s="389">
        <v>0</v>
      </c>
      <c r="BO15" s="389">
        <v>0</v>
      </c>
      <c r="BP15" s="389">
        <v>0</v>
      </c>
      <c r="BQ15" s="389">
        <v>0</v>
      </c>
      <c r="BR15" s="389">
        <v>0</v>
      </c>
      <c r="BS15" s="389">
        <v>0</v>
      </c>
      <c r="BT15" s="389">
        <v>0</v>
      </c>
      <c r="BU15" s="389">
        <v>0</v>
      </c>
      <c r="BV15" s="389">
        <v>0</v>
      </c>
      <c r="BW15" s="389">
        <v>0</v>
      </c>
      <c r="BX15" s="389">
        <v>0</v>
      </c>
      <c r="BY15" s="389">
        <v>0</v>
      </c>
      <c r="BZ15" s="389">
        <v>0</v>
      </c>
      <c r="CA15" s="389">
        <v>0</v>
      </c>
      <c r="CB15" s="389">
        <v>0</v>
      </c>
      <c r="CC15" s="389">
        <v>0</v>
      </c>
      <c r="CD15" s="389">
        <v>0</v>
      </c>
      <c r="CE15" s="389">
        <v>0</v>
      </c>
      <c r="CF15" s="389">
        <v>0</v>
      </c>
      <c r="CG15" s="389">
        <v>0</v>
      </c>
      <c r="CH15" s="389">
        <v>0</v>
      </c>
      <c r="CI15" s="389">
        <v>0</v>
      </c>
      <c r="CJ15" s="389">
        <v>0</v>
      </c>
      <c r="CK15" s="389">
        <v>0</v>
      </c>
      <c r="CL15" s="389">
        <v>0</v>
      </c>
      <c r="CM15" s="389">
        <v>0</v>
      </c>
      <c r="CN15" s="389">
        <v>0</v>
      </c>
      <c r="CO15" s="389">
        <v>0</v>
      </c>
      <c r="CP15" s="389">
        <v>0</v>
      </c>
      <c r="CQ15" s="389">
        <v>0</v>
      </c>
      <c r="CR15" s="389">
        <v>0</v>
      </c>
      <c r="CS15" s="389">
        <v>0</v>
      </c>
      <c r="CT15" s="389">
        <v>0</v>
      </c>
      <c r="CU15" s="389">
        <v>0</v>
      </c>
      <c r="CV15" s="389">
        <v>0</v>
      </c>
      <c r="CW15" s="389">
        <v>0</v>
      </c>
      <c r="CX15" s="389">
        <v>0</v>
      </c>
      <c r="CY15" s="389">
        <v>0</v>
      </c>
      <c r="CZ15" s="389">
        <v>0</v>
      </c>
      <c r="DA15" s="389">
        <v>0</v>
      </c>
      <c r="DB15" s="389">
        <v>0</v>
      </c>
      <c r="DC15" s="389">
        <v>0</v>
      </c>
      <c r="DD15" s="389">
        <v>0</v>
      </c>
      <c r="DE15" s="389">
        <v>0</v>
      </c>
      <c r="DF15" s="390">
        <v>0</v>
      </c>
    </row>
    <row r="16" spans="1:110" s="444" customFormat="1">
      <c r="A16" s="298" t="s">
        <v>270</v>
      </c>
      <c r="B16" s="299" t="s">
        <v>507</v>
      </c>
      <c r="C16" s="382">
        <v>0</v>
      </c>
      <c r="D16" s="383">
        <v>0</v>
      </c>
      <c r="E16" s="383">
        <v>0</v>
      </c>
      <c r="F16" s="383">
        <v>0</v>
      </c>
      <c r="G16" s="383">
        <v>0</v>
      </c>
      <c r="H16" s="383">
        <v>0</v>
      </c>
      <c r="I16" s="383">
        <v>0</v>
      </c>
      <c r="J16" s="383">
        <v>0</v>
      </c>
      <c r="K16" s="383">
        <v>0</v>
      </c>
      <c r="L16" s="383">
        <v>0</v>
      </c>
      <c r="M16" s="383">
        <v>0</v>
      </c>
      <c r="N16" s="383">
        <v>0.19366877058623094</v>
      </c>
      <c r="O16" s="383">
        <v>0</v>
      </c>
      <c r="P16" s="383">
        <v>0</v>
      </c>
      <c r="Q16" s="383">
        <v>0</v>
      </c>
      <c r="R16" s="383">
        <v>0</v>
      </c>
      <c r="S16" s="383">
        <v>0</v>
      </c>
      <c r="T16" s="383">
        <v>0</v>
      </c>
      <c r="U16" s="383">
        <v>0</v>
      </c>
      <c r="V16" s="383">
        <v>0</v>
      </c>
      <c r="W16" s="383">
        <v>0</v>
      </c>
      <c r="X16" s="383">
        <v>0</v>
      </c>
      <c r="Y16" s="383">
        <v>0</v>
      </c>
      <c r="Z16" s="383">
        <v>0</v>
      </c>
      <c r="AA16" s="383">
        <v>0</v>
      </c>
      <c r="AB16" s="383">
        <v>0</v>
      </c>
      <c r="AC16" s="383">
        <v>0</v>
      </c>
      <c r="AD16" s="383">
        <v>0</v>
      </c>
      <c r="AE16" s="383">
        <v>0</v>
      </c>
      <c r="AF16" s="383">
        <v>0</v>
      </c>
      <c r="AG16" s="383">
        <v>0</v>
      </c>
      <c r="AH16" s="383">
        <v>0</v>
      </c>
      <c r="AI16" s="383">
        <v>0</v>
      </c>
      <c r="AJ16" s="383">
        <v>0</v>
      </c>
      <c r="AK16" s="383">
        <v>0</v>
      </c>
      <c r="AL16" s="383">
        <v>0</v>
      </c>
      <c r="AM16" s="383">
        <v>0</v>
      </c>
      <c r="AN16" s="383">
        <v>0</v>
      </c>
      <c r="AO16" s="383">
        <v>0</v>
      </c>
      <c r="AP16" s="383">
        <v>0</v>
      </c>
      <c r="AQ16" s="383">
        <v>0</v>
      </c>
      <c r="AR16" s="383">
        <v>0</v>
      </c>
      <c r="AS16" s="383">
        <v>0</v>
      </c>
      <c r="AT16" s="383">
        <v>0</v>
      </c>
      <c r="AU16" s="383">
        <v>0</v>
      </c>
      <c r="AV16" s="383">
        <v>0</v>
      </c>
      <c r="AW16" s="383">
        <v>0</v>
      </c>
      <c r="AX16" s="383">
        <v>0</v>
      </c>
      <c r="AY16" s="383">
        <v>0</v>
      </c>
      <c r="AZ16" s="383">
        <v>0</v>
      </c>
      <c r="BA16" s="383">
        <v>0</v>
      </c>
      <c r="BB16" s="383">
        <v>0</v>
      </c>
      <c r="BC16" s="383">
        <v>0</v>
      </c>
      <c r="BD16" s="383">
        <v>0</v>
      </c>
      <c r="BE16" s="383">
        <v>0</v>
      </c>
      <c r="BF16" s="383">
        <v>0</v>
      </c>
      <c r="BG16" s="383">
        <v>0</v>
      </c>
      <c r="BH16" s="383">
        <v>0</v>
      </c>
      <c r="BI16" s="383">
        <v>0</v>
      </c>
      <c r="BJ16" s="383">
        <v>0</v>
      </c>
      <c r="BK16" s="383">
        <v>0</v>
      </c>
      <c r="BL16" s="383">
        <v>0</v>
      </c>
      <c r="BM16" s="383">
        <v>0</v>
      </c>
      <c r="BN16" s="383">
        <v>0</v>
      </c>
      <c r="BO16" s="383">
        <v>0</v>
      </c>
      <c r="BP16" s="383">
        <v>0</v>
      </c>
      <c r="BQ16" s="383">
        <v>0</v>
      </c>
      <c r="BR16" s="383">
        <v>0</v>
      </c>
      <c r="BS16" s="383">
        <v>0</v>
      </c>
      <c r="BT16" s="383">
        <v>0</v>
      </c>
      <c r="BU16" s="383">
        <v>0</v>
      </c>
      <c r="BV16" s="383">
        <v>0</v>
      </c>
      <c r="BW16" s="383">
        <v>0</v>
      </c>
      <c r="BX16" s="383">
        <v>0</v>
      </c>
      <c r="BY16" s="383">
        <v>0</v>
      </c>
      <c r="BZ16" s="383">
        <v>0</v>
      </c>
      <c r="CA16" s="383">
        <v>0</v>
      </c>
      <c r="CB16" s="383">
        <v>0</v>
      </c>
      <c r="CC16" s="383">
        <v>0</v>
      </c>
      <c r="CD16" s="383">
        <v>0</v>
      </c>
      <c r="CE16" s="383">
        <v>0</v>
      </c>
      <c r="CF16" s="383">
        <v>0</v>
      </c>
      <c r="CG16" s="383">
        <v>0</v>
      </c>
      <c r="CH16" s="383">
        <v>0</v>
      </c>
      <c r="CI16" s="383">
        <v>0</v>
      </c>
      <c r="CJ16" s="383">
        <v>0</v>
      </c>
      <c r="CK16" s="383">
        <v>0</v>
      </c>
      <c r="CL16" s="383">
        <v>0</v>
      </c>
      <c r="CM16" s="383">
        <v>0</v>
      </c>
      <c r="CN16" s="383">
        <v>0</v>
      </c>
      <c r="CO16" s="383">
        <v>0</v>
      </c>
      <c r="CP16" s="383">
        <v>0</v>
      </c>
      <c r="CQ16" s="383">
        <v>0</v>
      </c>
      <c r="CR16" s="383">
        <v>0</v>
      </c>
      <c r="CS16" s="383">
        <v>0</v>
      </c>
      <c r="CT16" s="383">
        <v>0</v>
      </c>
      <c r="CU16" s="383">
        <v>0</v>
      </c>
      <c r="CV16" s="383">
        <v>0</v>
      </c>
      <c r="CW16" s="383">
        <v>0</v>
      </c>
      <c r="CX16" s="383">
        <v>0</v>
      </c>
      <c r="CY16" s="383">
        <v>0</v>
      </c>
      <c r="CZ16" s="383">
        <v>0</v>
      </c>
      <c r="DA16" s="383">
        <v>0</v>
      </c>
      <c r="DB16" s="383">
        <v>0</v>
      </c>
      <c r="DC16" s="383">
        <v>0</v>
      </c>
      <c r="DD16" s="383">
        <v>0</v>
      </c>
      <c r="DE16" s="383">
        <v>0</v>
      </c>
      <c r="DF16" s="384">
        <v>0</v>
      </c>
    </row>
    <row r="17" spans="1:110" s="444" customFormat="1">
      <c r="A17" s="298" t="s">
        <v>271</v>
      </c>
      <c r="B17" s="299" t="s">
        <v>508</v>
      </c>
      <c r="C17" s="382">
        <v>0</v>
      </c>
      <c r="D17" s="383">
        <v>0</v>
      </c>
      <c r="E17" s="383">
        <v>0</v>
      </c>
      <c r="F17" s="383">
        <v>0</v>
      </c>
      <c r="G17" s="383">
        <v>0</v>
      </c>
      <c r="H17" s="383">
        <v>0</v>
      </c>
      <c r="I17" s="383">
        <v>0</v>
      </c>
      <c r="J17" s="383">
        <v>0</v>
      </c>
      <c r="K17" s="383">
        <v>0</v>
      </c>
      <c r="L17" s="383">
        <v>0</v>
      </c>
      <c r="M17" s="383">
        <v>0</v>
      </c>
      <c r="N17" s="383">
        <v>0</v>
      </c>
      <c r="O17" s="383">
        <v>0.21201812256577379</v>
      </c>
      <c r="P17" s="383">
        <v>0</v>
      </c>
      <c r="Q17" s="383">
        <v>0</v>
      </c>
      <c r="R17" s="383">
        <v>0</v>
      </c>
      <c r="S17" s="383">
        <v>0</v>
      </c>
      <c r="T17" s="383">
        <v>0</v>
      </c>
      <c r="U17" s="383">
        <v>0</v>
      </c>
      <c r="V17" s="383">
        <v>0</v>
      </c>
      <c r="W17" s="383">
        <v>0</v>
      </c>
      <c r="X17" s="383">
        <v>0</v>
      </c>
      <c r="Y17" s="383">
        <v>0</v>
      </c>
      <c r="Z17" s="383">
        <v>0</v>
      </c>
      <c r="AA17" s="383">
        <v>0</v>
      </c>
      <c r="AB17" s="383">
        <v>0</v>
      </c>
      <c r="AC17" s="383">
        <v>0</v>
      </c>
      <c r="AD17" s="383">
        <v>0</v>
      </c>
      <c r="AE17" s="383">
        <v>0</v>
      </c>
      <c r="AF17" s="383">
        <v>0</v>
      </c>
      <c r="AG17" s="383">
        <v>0</v>
      </c>
      <c r="AH17" s="383">
        <v>0</v>
      </c>
      <c r="AI17" s="383">
        <v>0</v>
      </c>
      <c r="AJ17" s="383">
        <v>0</v>
      </c>
      <c r="AK17" s="383">
        <v>0</v>
      </c>
      <c r="AL17" s="383">
        <v>0</v>
      </c>
      <c r="AM17" s="383">
        <v>0</v>
      </c>
      <c r="AN17" s="383">
        <v>0</v>
      </c>
      <c r="AO17" s="383">
        <v>0</v>
      </c>
      <c r="AP17" s="383">
        <v>0</v>
      </c>
      <c r="AQ17" s="383">
        <v>0</v>
      </c>
      <c r="AR17" s="383">
        <v>0</v>
      </c>
      <c r="AS17" s="383">
        <v>0</v>
      </c>
      <c r="AT17" s="383">
        <v>0</v>
      </c>
      <c r="AU17" s="383">
        <v>0</v>
      </c>
      <c r="AV17" s="383">
        <v>0</v>
      </c>
      <c r="AW17" s="383">
        <v>0</v>
      </c>
      <c r="AX17" s="383">
        <v>0</v>
      </c>
      <c r="AY17" s="383">
        <v>0</v>
      </c>
      <c r="AZ17" s="383">
        <v>0</v>
      </c>
      <c r="BA17" s="383">
        <v>0</v>
      </c>
      <c r="BB17" s="383">
        <v>0</v>
      </c>
      <c r="BC17" s="383">
        <v>0</v>
      </c>
      <c r="BD17" s="383">
        <v>0</v>
      </c>
      <c r="BE17" s="383">
        <v>0</v>
      </c>
      <c r="BF17" s="383">
        <v>0</v>
      </c>
      <c r="BG17" s="383">
        <v>0</v>
      </c>
      <c r="BH17" s="383">
        <v>0</v>
      </c>
      <c r="BI17" s="383">
        <v>0</v>
      </c>
      <c r="BJ17" s="383">
        <v>0</v>
      </c>
      <c r="BK17" s="383">
        <v>0</v>
      </c>
      <c r="BL17" s="383">
        <v>0</v>
      </c>
      <c r="BM17" s="383">
        <v>0</v>
      </c>
      <c r="BN17" s="383">
        <v>0</v>
      </c>
      <c r="BO17" s="383">
        <v>0</v>
      </c>
      <c r="BP17" s="383">
        <v>0</v>
      </c>
      <c r="BQ17" s="383">
        <v>0</v>
      </c>
      <c r="BR17" s="383">
        <v>0</v>
      </c>
      <c r="BS17" s="383">
        <v>0</v>
      </c>
      <c r="BT17" s="383">
        <v>0</v>
      </c>
      <c r="BU17" s="383">
        <v>0</v>
      </c>
      <c r="BV17" s="383">
        <v>0</v>
      </c>
      <c r="BW17" s="383">
        <v>0</v>
      </c>
      <c r="BX17" s="383">
        <v>0</v>
      </c>
      <c r="BY17" s="383">
        <v>0</v>
      </c>
      <c r="BZ17" s="383">
        <v>0</v>
      </c>
      <c r="CA17" s="383">
        <v>0</v>
      </c>
      <c r="CB17" s="383">
        <v>0</v>
      </c>
      <c r="CC17" s="383">
        <v>0</v>
      </c>
      <c r="CD17" s="383">
        <v>0</v>
      </c>
      <c r="CE17" s="383">
        <v>0</v>
      </c>
      <c r="CF17" s="383">
        <v>0</v>
      </c>
      <c r="CG17" s="383">
        <v>0</v>
      </c>
      <c r="CH17" s="383">
        <v>0</v>
      </c>
      <c r="CI17" s="383">
        <v>0</v>
      </c>
      <c r="CJ17" s="383">
        <v>0</v>
      </c>
      <c r="CK17" s="383">
        <v>0</v>
      </c>
      <c r="CL17" s="383">
        <v>0</v>
      </c>
      <c r="CM17" s="383">
        <v>0</v>
      </c>
      <c r="CN17" s="383">
        <v>0</v>
      </c>
      <c r="CO17" s="383">
        <v>0</v>
      </c>
      <c r="CP17" s="383">
        <v>0</v>
      </c>
      <c r="CQ17" s="383">
        <v>0</v>
      </c>
      <c r="CR17" s="383">
        <v>0</v>
      </c>
      <c r="CS17" s="383">
        <v>0</v>
      </c>
      <c r="CT17" s="383">
        <v>0</v>
      </c>
      <c r="CU17" s="383">
        <v>0</v>
      </c>
      <c r="CV17" s="383">
        <v>0</v>
      </c>
      <c r="CW17" s="383">
        <v>0</v>
      </c>
      <c r="CX17" s="383">
        <v>0</v>
      </c>
      <c r="CY17" s="383">
        <v>0</v>
      </c>
      <c r="CZ17" s="383">
        <v>0</v>
      </c>
      <c r="DA17" s="383">
        <v>0</v>
      </c>
      <c r="DB17" s="383">
        <v>0</v>
      </c>
      <c r="DC17" s="383">
        <v>0</v>
      </c>
      <c r="DD17" s="383">
        <v>0</v>
      </c>
      <c r="DE17" s="383">
        <v>0</v>
      </c>
      <c r="DF17" s="384">
        <v>0</v>
      </c>
    </row>
    <row r="18" spans="1:110" s="444" customFormat="1">
      <c r="A18" s="298" t="s">
        <v>272</v>
      </c>
      <c r="B18" s="299" t="s">
        <v>509</v>
      </c>
      <c r="C18" s="382">
        <v>0</v>
      </c>
      <c r="D18" s="383">
        <v>0</v>
      </c>
      <c r="E18" s="383">
        <v>0</v>
      </c>
      <c r="F18" s="383">
        <v>0</v>
      </c>
      <c r="G18" s="383">
        <v>0</v>
      </c>
      <c r="H18" s="383">
        <v>0</v>
      </c>
      <c r="I18" s="383">
        <v>0</v>
      </c>
      <c r="J18" s="383">
        <v>0</v>
      </c>
      <c r="K18" s="383">
        <v>0</v>
      </c>
      <c r="L18" s="383">
        <v>0</v>
      </c>
      <c r="M18" s="383">
        <v>0</v>
      </c>
      <c r="N18" s="383">
        <v>0</v>
      </c>
      <c r="O18" s="383">
        <v>0</v>
      </c>
      <c r="P18" s="383">
        <v>0.13758424520796747</v>
      </c>
      <c r="Q18" s="383">
        <v>0</v>
      </c>
      <c r="R18" s="383">
        <v>0</v>
      </c>
      <c r="S18" s="383">
        <v>0</v>
      </c>
      <c r="T18" s="383">
        <v>0</v>
      </c>
      <c r="U18" s="383">
        <v>0</v>
      </c>
      <c r="V18" s="383">
        <v>0</v>
      </c>
      <c r="W18" s="383">
        <v>0</v>
      </c>
      <c r="X18" s="383">
        <v>0</v>
      </c>
      <c r="Y18" s="383">
        <v>0</v>
      </c>
      <c r="Z18" s="383">
        <v>0</v>
      </c>
      <c r="AA18" s="383">
        <v>0</v>
      </c>
      <c r="AB18" s="383">
        <v>0</v>
      </c>
      <c r="AC18" s="383">
        <v>0</v>
      </c>
      <c r="AD18" s="383">
        <v>0</v>
      </c>
      <c r="AE18" s="383">
        <v>0</v>
      </c>
      <c r="AF18" s="383">
        <v>0</v>
      </c>
      <c r="AG18" s="383">
        <v>0</v>
      </c>
      <c r="AH18" s="383">
        <v>0</v>
      </c>
      <c r="AI18" s="383">
        <v>0</v>
      </c>
      <c r="AJ18" s="383">
        <v>0</v>
      </c>
      <c r="AK18" s="383">
        <v>0</v>
      </c>
      <c r="AL18" s="383">
        <v>0</v>
      </c>
      <c r="AM18" s="383">
        <v>0</v>
      </c>
      <c r="AN18" s="383">
        <v>0</v>
      </c>
      <c r="AO18" s="383">
        <v>0</v>
      </c>
      <c r="AP18" s="383">
        <v>0</v>
      </c>
      <c r="AQ18" s="383">
        <v>0</v>
      </c>
      <c r="AR18" s="383">
        <v>0</v>
      </c>
      <c r="AS18" s="383">
        <v>0</v>
      </c>
      <c r="AT18" s="383">
        <v>0</v>
      </c>
      <c r="AU18" s="383">
        <v>0</v>
      </c>
      <c r="AV18" s="383">
        <v>0</v>
      </c>
      <c r="AW18" s="383">
        <v>0</v>
      </c>
      <c r="AX18" s="383">
        <v>0</v>
      </c>
      <c r="AY18" s="383">
        <v>0</v>
      </c>
      <c r="AZ18" s="383">
        <v>0</v>
      </c>
      <c r="BA18" s="383">
        <v>0</v>
      </c>
      <c r="BB18" s="383">
        <v>0</v>
      </c>
      <c r="BC18" s="383">
        <v>0</v>
      </c>
      <c r="BD18" s="383">
        <v>0</v>
      </c>
      <c r="BE18" s="383">
        <v>0</v>
      </c>
      <c r="BF18" s="383">
        <v>0</v>
      </c>
      <c r="BG18" s="383">
        <v>0</v>
      </c>
      <c r="BH18" s="383">
        <v>0</v>
      </c>
      <c r="BI18" s="383">
        <v>0</v>
      </c>
      <c r="BJ18" s="383">
        <v>0</v>
      </c>
      <c r="BK18" s="383">
        <v>0</v>
      </c>
      <c r="BL18" s="383">
        <v>0</v>
      </c>
      <c r="BM18" s="383">
        <v>0</v>
      </c>
      <c r="BN18" s="383">
        <v>0</v>
      </c>
      <c r="BO18" s="383">
        <v>0</v>
      </c>
      <c r="BP18" s="383">
        <v>0</v>
      </c>
      <c r="BQ18" s="383">
        <v>0</v>
      </c>
      <c r="BR18" s="383">
        <v>0</v>
      </c>
      <c r="BS18" s="383">
        <v>0</v>
      </c>
      <c r="BT18" s="383">
        <v>0</v>
      </c>
      <c r="BU18" s="383">
        <v>0</v>
      </c>
      <c r="BV18" s="383">
        <v>0</v>
      </c>
      <c r="BW18" s="383">
        <v>0</v>
      </c>
      <c r="BX18" s="383">
        <v>0</v>
      </c>
      <c r="BY18" s="383">
        <v>0</v>
      </c>
      <c r="BZ18" s="383">
        <v>0</v>
      </c>
      <c r="CA18" s="383">
        <v>0</v>
      </c>
      <c r="CB18" s="383">
        <v>0</v>
      </c>
      <c r="CC18" s="383">
        <v>0</v>
      </c>
      <c r="CD18" s="383">
        <v>0</v>
      </c>
      <c r="CE18" s="383">
        <v>0</v>
      </c>
      <c r="CF18" s="383">
        <v>0</v>
      </c>
      <c r="CG18" s="383">
        <v>0</v>
      </c>
      <c r="CH18" s="383">
        <v>0</v>
      </c>
      <c r="CI18" s="383">
        <v>0</v>
      </c>
      <c r="CJ18" s="383">
        <v>0</v>
      </c>
      <c r="CK18" s="383">
        <v>0</v>
      </c>
      <c r="CL18" s="383">
        <v>0</v>
      </c>
      <c r="CM18" s="383">
        <v>0</v>
      </c>
      <c r="CN18" s="383">
        <v>0</v>
      </c>
      <c r="CO18" s="383">
        <v>0</v>
      </c>
      <c r="CP18" s="383">
        <v>0</v>
      </c>
      <c r="CQ18" s="383">
        <v>0</v>
      </c>
      <c r="CR18" s="383">
        <v>0</v>
      </c>
      <c r="CS18" s="383">
        <v>0</v>
      </c>
      <c r="CT18" s="383">
        <v>0</v>
      </c>
      <c r="CU18" s="383">
        <v>0</v>
      </c>
      <c r="CV18" s="383">
        <v>0</v>
      </c>
      <c r="CW18" s="383">
        <v>0</v>
      </c>
      <c r="CX18" s="383">
        <v>0</v>
      </c>
      <c r="CY18" s="383">
        <v>0</v>
      </c>
      <c r="CZ18" s="383">
        <v>0</v>
      </c>
      <c r="DA18" s="383">
        <v>0</v>
      </c>
      <c r="DB18" s="383">
        <v>0</v>
      </c>
      <c r="DC18" s="383">
        <v>0</v>
      </c>
      <c r="DD18" s="383">
        <v>0</v>
      </c>
      <c r="DE18" s="383">
        <v>0</v>
      </c>
      <c r="DF18" s="384">
        <v>0</v>
      </c>
    </row>
    <row r="19" spans="1:110" s="444" customFormat="1">
      <c r="A19" s="300" t="s">
        <v>273</v>
      </c>
      <c r="B19" s="301" t="s">
        <v>510</v>
      </c>
      <c r="C19" s="385">
        <v>0</v>
      </c>
      <c r="D19" s="386">
        <v>0</v>
      </c>
      <c r="E19" s="386">
        <v>0</v>
      </c>
      <c r="F19" s="386">
        <v>0</v>
      </c>
      <c r="G19" s="386">
        <v>0</v>
      </c>
      <c r="H19" s="386">
        <v>0</v>
      </c>
      <c r="I19" s="386">
        <v>0</v>
      </c>
      <c r="J19" s="386">
        <v>0</v>
      </c>
      <c r="K19" s="386">
        <v>0</v>
      </c>
      <c r="L19" s="386">
        <v>0</v>
      </c>
      <c r="M19" s="386">
        <v>0</v>
      </c>
      <c r="N19" s="386">
        <v>0</v>
      </c>
      <c r="O19" s="386">
        <v>0</v>
      </c>
      <c r="P19" s="386">
        <v>0</v>
      </c>
      <c r="Q19" s="386">
        <v>0.24789809166275614</v>
      </c>
      <c r="R19" s="386">
        <v>0</v>
      </c>
      <c r="S19" s="386">
        <v>0</v>
      </c>
      <c r="T19" s="386">
        <v>0</v>
      </c>
      <c r="U19" s="386">
        <v>0</v>
      </c>
      <c r="V19" s="386">
        <v>0</v>
      </c>
      <c r="W19" s="386">
        <v>0</v>
      </c>
      <c r="X19" s="386">
        <v>0</v>
      </c>
      <c r="Y19" s="386">
        <v>0</v>
      </c>
      <c r="Z19" s="386">
        <v>0</v>
      </c>
      <c r="AA19" s="386">
        <v>0</v>
      </c>
      <c r="AB19" s="386">
        <v>0</v>
      </c>
      <c r="AC19" s="386">
        <v>0</v>
      </c>
      <c r="AD19" s="386">
        <v>0</v>
      </c>
      <c r="AE19" s="386">
        <v>0</v>
      </c>
      <c r="AF19" s="386">
        <v>0</v>
      </c>
      <c r="AG19" s="386">
        <v>0</v>
      </c>
      <c r="AH19" s="386">
        <v>0</v>
      </c>
      <c r="AI19" s="386">
        <v>0</v>
      </c>
      <c r="AJ19" s="386">
        <v>0</v>
      </c>
      <c r="AK19" s="386">
        <v>0</v>
      </c>
      <c r="AL19" s="386">
        <v>0</v>
      </c>
      <c r="AM19" s="386">
        <v>0</v>
      </c>
      <c r="AN19" s="386">
        <v>0</v>
      </c>
      <c r="AO19" s="386">
        <v>0</v>
      </c>
      <c r="AP19" s="386">
        <v>0</v>
      </c>
      <c r="AQ19" s="386">
        <v>0</v>
      </c>
      <c r="AR19" s="386">
        <v>0</v>
      </c>
      <c r="AS19" s="386">
        <v>0</v>
      </c>
      <c r="AT19" s="386">
        <v>0</v>
      </c>
      <c r="AU19" s="386">
        <v>0</v>
      </c>
      <c r="AV19" s="386">
        <v>0</v>
      </c>
      <c r="AW19" s="386">
        <v>0</v>
      </c>
      <c r="AX19" s="386">
        <v>0</v>
      </c>
      <c r="AY19" s="386">
        <v>0</v>
      </c>
      <c r="AZ19" s="386">
        <v>0</v>
      </c>
      <c r="BA19" s="386">
        <v>0</v>
      </c>
      <c r="BB19" s="386">
        <v>0</v>
      </c>
      <c r="BC19" s="386">
        <v>0</v>
      </c>
      <c r="BD19" s="386">
        <v>0</v>
      </c>
      <c r="BE19" s="386">
        <v>0</v>
      </c>
      <c r="BF19" s="386">
        <v>0</v>
      </c>
      <c r="BG19" s="386">
        <v>0</v>
      </c>
      <c r="BH19" s="386">
        <v>0</v>
      </c>
      <c r="BI19" s="386">
        <v>0</v>
      </c>
      <c r="BJ19" s="386">
        <v>0</v>
      </c>
      <c r="BK19" s="386">
        <v>0</v>
      </c>
      <c r="BL19" s="386">
        <v>0</v>
      </c>
      <c r="BM19" s="386">
        <v>0</v>
      </c>
      <c r="BN19" s="386">
        <v>0</v>
      </c>
      <c r="BO19" s="386">
        <v>0</v>
      </c>
      <c r="BP19" s="386">
        <v>0</v>
      </c>
      <c r="BQ19" s="386">
        <v>0</v>
      </c>
      <c r="BR19" s="386">
        <v>0</v>
      </c>
      <c r="BS19" s="386">
        <v>0</v>
      </c>
      <c r="BT19" s="386">
        <v>0</v>
      </c>
      <c r="BU19" s="386">
        <v>0</v>
      </c>
      <c r="BV19" s="386">
        <v>0</v>
      </c>
      <c r="BW19" s="386">
        <v>0</v>
      </c>
      <c r="BX19" s="386">
        <v>0</v>
      </c>
      <c r="BY19" s="386">
        <v>0</v>
      </c>
      <c r="BZ19" s="386">
        <v>0</v>
      </c>
      <c r="CA19" s="386">
        <v>0</v>
      </c>
      <c r="CB19" s="386">
        <v>0</v>
      </c>
      <c r="CC19" s="386">
        <v>0</v>
      </c>
      <c r="CD19" s="386">
        <v>0</v>
      </c>
      <c r="CE19" s="386">
        <v>0</v>
      </c>
      <c r="CF19" s="386">
        <v>0</v>
      </c>
      <c r="CG19" s="386">
        <v>0</v>
      </c>
      <c r="CH19" s="386">
        <v>0</v>
      </c>
      <c r="CI19" s="386">
        <v>0</v>
      </c>
      <c r="CJ19" s="386">
        <v>0</v>
      </c>
      <c r="CK19" s="386">
        <v>0</v>
      </c>
      <c r="CL19" s="386">
        <v>0</v>
      </c>
      <c r="CM19" s="386">
        <v>0</v>
      </c>
      <c r="CN19" s="386">
        <v>0</v>
      </c>
      <c r="CO19" s="386">
        <v>0</v>
      </c>
      <c r="CP19" s="386">
        <v>0</v>
      </c>
      <c r="CQ19" s="386">
        <v>0</v>
      </c>
      <c r="CR19" s="386">
        <v>0</v>
      </c>
      <c r="CS19" s="386">
        <v>0</v>
      </c>
      <c r="CT19" s="386">
        <v>0</v>
      </c>
      <c r="CU19" s="386">
        <v>0</v>
      </c>
      <c r="CV19" s="386">
        <v>0</v>
      </c>
      <c r="CW19" s="386">
        <v>0</v>
      </c>
      <c r="CX19" s="386">
        <v>0</v>
      </c>
      <c r="CY19" s="386">
        <v>0</v>
      </c>
      <c r="CZ19" s="386">
        <v>0</v>
      </c>
      <c r="DA19" s="386">
        <v>0</v>
      </c>
      <c r="DB19" s="386">
        <v>0</v>
      </c>
      <c r="DC19" s="386">
        <v>0</v>
      </c>
      <c r="DD19" s="386">
        <v>0</v>
      </c>
      <c r="DE19" s="386">
        <v>0</v>
      </c>
      <c r="DF19" s="387">
        <v>0</v>
      </c>
    </row>
    <row r="20" spans="1:110" s="444" customFormat="1">
      <c r="A20" s="304" t="s">
        <v>274</v>
      </c>
      <c r="B20" s="305" t="s">
        <v>511</v>
      </c>
      <c r="C20" s="388">
        <v>0</v>
      </c>
      <c r="D20" s="389">
        <v>0</v>
      </c>
      <c r="E20" s="389">
        <v>0</v>
      </c>
      <c r="F20" s="389">
        <v>0</v>
      </c>
      <c r="G20" s="389">
        <v>0</v>
      </c>
      <c r="H20" s="389">
        <v>0</v>
      </c>
      <c r="I20" s="389">
        <v>0</v>
      </c>
      <c r="J20" s="389">
        <v>0</v>
      </c>
      <c r="K20" s="389">
        <v>0</v>
      </c>
      <c r="L20" s="389">
        <v>0</v>
      </c>
      <c r="M20" s="389">
        <v>0</v>
      </c>
      <c r="N20" s="389">
        <v>0</v>
      </c>
      <c r="O20" s="389">
        <v>0</v>
      </c>
      <c r="P20" s="389">
        <v>0</v>
      </c>
      <c r="Q20" s="389">
        <v>0</v>
      </c>
      <c r="R20" s="389">
        <v>8.7408755734690466E-2</v>
      </c>
      <c r="S20" s="389">
        <v>0</v>
      </c>
      <c r="T20" s="389">
        <v>0</v>
      </c>
      <c r="U20" s="389">
        <v>0</v>
      </c>
      <c r="V20" s="389">
        <v>0</v>
      </c>
      <c r="W20" s="389">
        <v>0</v>
      </c>
      <c r="X20" s="389">
        <v>0</v>
      </c>
      <c r="Y20" s="389">
        <v>0</v>
      </c>
      <c r="Z20" s="389">
        <v>0</v>
      </c>
      <c r="AA20" s="389">
        <v>0</v>
      </c>
      <c r="AB20" s="389">
        <v>0</v>
      </c>
      <c r="AC20" s="389">
        <v>0</v>
      </c>
      <c r="AD20" s="389">
        <v>0</v>
      </c>
      <c r="AE20" s="389">
        <v>0</v>
      </c>
      <c r="AF20" s="389">
        <v>0</v>
      </c>
      <c r="AG20" s="389">
        <v>0</v>
      </c>
      <c r="AH20" s="389">
        <v>0</v>
      </c>
      <c r="AI20" s="389">
        <v>0</v>
      </c>
      <c r="AJ20" s="389">
        <v>0</v>
      </c>
      <c r="AK20" s="389">
        <v>0</v>
      </c>
      <c r="AL20" s="389">
        <v>0</v>
      </c>
      <c r="AM20" s="389">
        <v>0</v>
      </c>
      <c r="AN20" s="389">
        <v>0</v>
      </c>
      <c r="AO20" s="389">
        <v>0</v>
      </c>
      <c r="AP20" s="389">
        <v>0</v>
      </c>
      <c r="AQ20" s="389">
        <v>0</v>
      </c>
      <c r="AR20" s="389">
        <v>0</v>
      </c>
      <c r="AS20" s="389">
        <v>0</v>
      </c>
      <c r="AT20" s="389">
        <v>0</v>
      </c>
      <c r="AU20" s="389">
        <v>0</v>
      </c>
      <c r="AV20" s="389">
        <v>0</v>
      </c>
      <c r="AW20" s="389">
        <v>0</v>
      </c>
      <c r="AX20" s="389">
        <v>0</v>
      </c>
      <c r="AY20" s="389">
        <v>0</v>
      </c>
      <c r="AZ20" s="389">
        <v>0</v>
      </c>
      <c r="BA20" s="389">
        <v>0</v>
      </c>
      <c r="BB20" s="389">
        <v>0</v>
      </c>
      <c r="BC20" s="389">
        <v>0</v>
      </c>
      <c r="BD20" s="389">
        <v>0</v>
      </c>
      <c r="BE20" s="389">
        <v>0</v>
      </c>
      <c r="BF20" s="389">
        <v>0</v>
      </c>
      <c r="BG20" s="389">
        <v>0</v>
      </c>
      <c r="BH20" s="389">
        <v>0</v>
      </c>
      <c r="BI20" s="389">
        <v>0</v>
      </c>
      <c r="BJ20" s="389">
        <v>0</v>
      </c>
      <c r="BK20" s="389">
        <v>0</v>
      </c>
      <c r="BL20" s="389">
        <v>0</v>
      </c>
      <c r="BM20" s="389">
        <v>0</v>
      </c>
      <c r="BN20" s="389">
        <v>0</v>
      </c>
      <c r="BO20" s="389">
        <v>0</v>
      </c>
      <c r="BP20" s="389">
        <v>0</v>
      </c>
      <c r="BQ20" s="389">
        <v>0</v>
      </c>
      <c r="BR20" s="389">
        <v>0</v>
      </c>
      <c r="BS20" s="389">
        <v>0</v>
      </c>
      <c r="BT20" s="389">
        <v>0</v>
      </c>
      <c r="BU20" s="389">
        <v>0</v>
      </c>
      <c r="BV20" s="389">
        <v>0</v>
      </c>
      <c r="BW20" s="389">
        <v>0</v>
      </c>
      <c r="BX20" s="389">
        <v>0</v>
      </c>
      <c r="BY20" s="389">
        <v>0</v>
      </c>
      <c r="BZ20" s="389">
        <v>0</v>
      </c>
      <c r="CA20" s="389">
        <v>0</v>
      </c>
      <c r="CB20" s="389">
        <v>0</v>
      </c>
      <c r="CC20" s="389">
        <v>0</v>
      </c>
      <c r="CD20" s="389">
        <v>0</v>
      </c>
      <c r="CE20" s="389">
        <v>0</v>
      </c>
      <c r="CF20" s="389">
        <v>0</v>
      </c>
      <c r="CG20" s="389">
        <v>0</v>
      </c>
      <c r="CH20" s="389">
        <v>0</v>
      </c>
      <c r="CI20" s="389">
        <v>0</v>
      </c>
      <c r="CJ20" s="389">
        <v>0</v>
      </c>
      <c r="CK20" s="389">
        <v>0</v>
      </c>
      <c r="CL20" s="389">
        <v>0</v>
      </c>
      <c r="CM20" s="389">
        <v>0</v>
      </c>
      <c r="CN20" s="389">
        <v>0</v>
      </c>
      <c r="CO20" s="389">
        <v>0</v>
      </c>
      <c r="CP20" s="389">
        <v>0</v>
      </c>
      <c r="CQ20" s="389">
        <v>0</v>
      </c>
      <c r="CR20" s="389">
        <v>0</v>
      </c>
      <c r="CS20" s="389">
        <v>0</v>
      </c>
      <c r="CT20" s="389">
        <v>0</v>
      </c>
      <c r="CU20" s="389">
        <v>0</v>
      </c>
      <c r="CV20" s="389">
        <v>0</v>
      </c>
      <c r="CW20" s="389">
        <v>0</v>
      </c>
      <c r="CX20" s="389">
        <v>0</v>
      </c>
      <c r="CY20" s="389">
        <v>0</v>
      </c>
      <c r="CZ20" s="389">
        <v>0</v>
      </c>
      <c r="DA20" s="389">
        <v>0</v>
      </c>
      <c r="DB20" s="389">
        <v>0</v>
      </c>
      <c r="DC20" s="389">
        <v>0</v>
      </c>
      <c r="DD20" s="389">
        <v>0</v>
      </c>
      <c r="DE20" s="389">
        <v>0</v>
      </c>
      <c r="DF20" s="390">
        <v>0</v>
      </c>
    </row>
    <row r="21" spans="1:110" s="444" customFormat="1">
      <c r="A21" s="298" t="s">
        <v>275</v>
      </c>
      <c r="B21" s="299" t="s">
        <v>512</v>
      </c>
      <c r="C21" s="382">
        <v>0</v>
      </c>
      <c r="D21" s="383">
        <v>0</v>
      </c>
      <c r="E21" s="383">
        <v>0</v>
      </c>
      <c r="F21" s="383">
        <v>0</v>
      </c>
      <c r="G21" s="383">
        <v>0</v>
      </c>
      <c r="H21" s="383">
        <v>0</v>
      </c>
      <c r="I21" s="383">
        <v>0</v>
      </c>
      <c r="J21" s="383">
        <v>0</v>
      </c>
      <c r="K21" s="383">
        <v>0</v>
      </c>
      <c r="L21" s="383">
        <v>0</v>
      </c>
      <c r="M21" s="383">
        <v>0</v>
      </c>
      <c r="N21" s="383">
        <v>0</v>
      </c>
      <c r="O21" s="383">
        <v>0</v>
      </c>
      <c r="P21" s="383">
        <v>0</v>
      </c>
      <c r="Q21" s="383">
        <v>0</v>
      </c>
      <c r="R21" s="383">
        <v>0</v>
      </c>
      <c r="S21" s="383">
        <v>0.1704867738080374</v>
      </c>
      <c r="T21" s="383">
        <v>0</v>
      </c>
      <c r="U21" s="383">
        <v>0</v>
      </c>
      <c r="V21" s="383">
        <v>0</v>
      </c>
      <c r="W21" s="383">
        <v>0</v>
      </c>
      <c r="X21" s="383">
        <v>0</v>
      </c>
      <c r="Y21" s="383">
        <v>0</v>
      </c>
      <c r="Z21" s="383">
        <v>0</v>
      </c>
      <c r="AA21" s="383">
        <v>0</v>
      </c>
      <c r="AB21" s="383">
        <v>0</v>
      </c>
      <c r="AC21" s="383">
        <v>0</v>
      </c>
      <c r="AD21" s="383">
        <v>0</v>
      </c>
      <c r="AE21" s="383">
        <v>0</v>
      </c>
      <c r="AF21" s="383">
        <v>0</v>
      </c>
      <c r="AG21" s="383">
        <v>0</v>
      </c>
      <c r="AH21" s="383">
        <v>0</v>
      </c>
      <c r="AI21" s="383">
        <v>0</v>
      </c>
      <c r="AJ21" s="383">
        <v>0</v>
      </c>
      <c r="AK21" s="383">
        <v>0</v>
      </c>
      <c r="AL21" s="383">
        <v>0</v>
      </c>
      <c r="AM21" s="383">
        <v>0</v>
      </c>
      <c r="AN21" s="383">
        <v>0</v>
      </c>
      <c r="AO21" s="383">
        <v>0</v>
      </c>
      <c r="AP21" s="383">
        <v>0</v>
      </c>
      <c r="AQ21" s="383">
        <v>0</v>
      </c>
      <c r="AR21" s="383">
        <v>0</v>
      </c>
      <c r="AS21" s="383">
        <v>0</v>
      </c>
      <c r="AT21" s="383">
        <v>0</v>
      </c>
      <c r="AU21" s="383">
        <v>0</v>
      </c>
      <c r="AV21" s="383">
        <v>0</v>
      </c>
      <c r="AW21" s="383">
        <v>0</v>
      </c>
      <c r="AX21" s="383">
        <v>0</v>
      </c>
      <c r="AY21" s="383">
        <v>0</v>
      </c>
      <c r="AZ21" s="383">
        <v>0</v>
      </c>
      <c r="BA21" s="383">
        <v>0</v>
      </c>
      <c r="BB21" s="383">
        <v>0</v>
      </c>
      <c r="BC21" s="383">
        <v>0</v>
      </c>
      <c r="BD21" s="383">
        <v>0</v>
      </c>
      <c r="BE21" s="383">
        <v>0</v>
      </c>
      <c r="BF21" s="383">
        <v>0</v>
      </c>
      <c r="BG21" s="383">
        <v>0</v>
      </c>
      <c r="BH21" s="383">
        <v>0</v>
      </c>
      <c r="BI21" s="383">
        <v>0</v>
      </c>
      <c r="BJ21" s="383">
        <v>0</v>
      </c>
      <c r="BK21" s="383">
        <v>0</v>
      </c>
      <c r="BL21" s="383">
        <v>0</v>
      </c>
      <c r="BM21" s="383">
        <v>0</v>
      </c>
      <c r="BN21" s="383">
        <v>0</v>
      </c>
      <c r="BO21" s="383">
        <v>0</v>
      </c>
      <c r="BP21" s="383">
        <v>0</v>
      </c>
      <c r="BQ21" s="383">
        <v>0</v>
      </c>
      <c r="BR21" s="383">
        <v>0</v>
      </c>
      <c r="BS21" s="383">
        <v>0</v>
      </c>
      <c r="BT21" s="383">
        <v>0</v>
      </c>
      <c r="BU21" s="383">
        <v>0</v>
      </c>
      <c r="BV21" s="383">
        <v>0</v>
      </c>
      <c r="BW21" s="383">
        <v>0</v>
      </c>
      <c r="BX21" s="383">
        <v>0</v>
      </c>
      <c r="BY21" s="383">
        <v>0</v>
      </c>
      <c r="BZ21" s="383">
        <v>0</v>
      </c>
      <c r="CA21" s="383">
        <v>0</v>
      </c>
      <c r="CB21" s="383">
        <v>0</v>
      </c>
      <c r="CC21" s="383">
        <v>0</v>
      </c>
      <c r="CD21" s="383">
        <v>0</v>
      </c>
      <c r="CE21" s="383">
        <v>0</v>
      </c>
      <c r="CF21" s="383">
        <v>0</v>
      </c>
      <c r="CG21" s="383">
        <v>0</v>
      </c>
      <c r="CH21" s="383">
        <v>0</v>
      </c>
      <c r="CI21" s="383">
        <v>0</v>
      </c>
      <c r="CJ21" s="383">
        <v>0</v>
      </c>
      <c r="CK21" s="383">
        <v>0</v>
      </c>
      <c r="CL21" s="383">
        <v>0</v>
      </c>
      <c r="CM21" s="383">
        <v>0</v>
      </c>
      <c r="CN21" s="383">
        <v>0</v>
      </c>
      <c r="CO21" s="383">
        <v>0</v>
      </c>
      <c r="CP21" s="383">
        <v>0</v>
      </c>
      <c r="CQ21" s="383">
        <v>0</v>
      </c>
      <c r="CR21" s="383">
        <v>0</v>
      </c>
      <c r="CS21" s="383">
        <v>0</v>
      </c>
      <c r="CT21" s="383">
        <v>0</v>
      </c>
      <c r="CU21" s="383">
        <v>0</v>
      </c>
      <c r="CV21" s="383">
        <v>0</v>
      </c>
      <c r="CW21" s="383">
        <v>0</v>
      </c>
      <c r="CX21" s="383">
        <v>0</v>
      </c>
      <c r="CY21" s="383">
        <v>0</v>
      </c>
      <c r="CZ21" s="383">
        <v>0</v>
      </c>
      <c r="DA21" s="383">
        <v>0</v>
      </c>
      <c r="DB21" s="383">
        <v>0</v>
      </c>
      <c r="DC21" s="383">
        <v>0</v>
      </c>
      <c r="DD21" s="383">
        <v>0</v>
      </c>
      <c r="DE21" s="383">
        <v>0</v>
      </c>
      <c r="DF21" s="384">
        <v>0</v>
      </c>
    </row>
    <row r="22" spans="1:110" s="444" customFormat="1">
      <c r="A22" s="298" t="s">
        <v>276</v>
      </c>
      <c r="B22" s="299" t="s">
        <v>513</v>
      </c>
      <c r="C22" s="382">
        <v>0</v>
      </c>
      <c r="D22" s="383">
        <v>0</v>
      </c>
      <c r="E22" s="383">
        <v>0</v>
      </c>
      <c r="F22" s="383">
        <v>0</v>
      </c>
      <c r="G22" s="383">
        <v>0</v>
      </c>
      <c r="H22" s="383">
        <v>0</v>
      </c>
      <c r="I22" s="383">
        <v>0</v>
      </c>
      <c r="J22" s="383">
        <v>0</v>
      </c>
      <c r="K22" s="383">
        <v>0</v>
      </c>
      <c r="L22" s="383">
        <v>0</v>
      </c>
      <c r="M22" s="383">
        <v>0</v>
      </c>
      <c r="N22" s="383">
        <v>0</v>
      </c>
      <c r="O22" s="383">
        <v>0</v>
      </c>
      <c r="P22" s="383">
        <v>0</v>
      </c>
      <c r="Q22" s="383">
        <v>0</v>
      </c>
      <c r="R22" s="383">
        <v>0</v>
      </c>
      <c r="S22" s="383">
        <v>0</v>
      </c>
      <c r="T22" s="383">
        <v>0.22075444217885232</v>
      </c>
      <c r="U22" s="383">
        <v>0</v>
      </c>
      <c r="V22" s="383">
        <v>0</v>
      </c>
      <c r="W22" s="383">
        <v>0</v>
      </c>
      <c r="X22" s="383">
        <v>0</v>
      </c>
      <c r="Y22" s="383">
        <v>0</v>
      </c>
      <c r="Z22" s="383">
        <v>0</v>
      </c>
      <c r="AA22" s="383">
        <v>0</v>
      </c>
      <c r="AB22" s="383">
        <v>0</v>
      </c>
      <c r="AC22" s="383">
        <v>0</v>
      </c>
      <c r="AD22" s="383">
        <v>0</v>
      </c>
      <c r="AE22" s="383">
        <v>0</v>
      </c>
      <c r="AF22" s="383">
        <v>0</v>
      </c>
      <c r="AG22" s="383">
        <v>0</v>
      </c>
      <c r="AH22" s="383">
        <v>0</v>
      </c>
      <c r="AI22" s="383">
        <v>0</v>
      </c>
      <c r="AJ22" s="383">
        <v>0</v>
      </c>
      <c r="AK22" s="383">
        <v>0</v>
      </c>
      <c r="AL22" s="383">
        <v>0</v>
      </c>
      <c r="AM22" s="383">
        <v>0</v>
      </c>
      <c r="AN22" s="383">
        <v>0</v>
      </c>
      <c r="AO22" s="383">
        <v>0</v>
      </c>
      <c r="AP22" s="383">
        <v>0</v>
      </c>
      <c r="AQ22" s="383">
        <v>0</v>
      </c>
      <c r="AR22" s="383">
        <v>0</v>
      </c>
      <c r="AS22" s="383">
        <v>0</v>
      </c>
      <c r="AT22" s="383">
        <v>0</v>
      </c>
      <c r="AU22" s="383">
        <v>0</v>
      </c>
      <c r="AV22" s="383">
        <v>0</v>
      </c>
      <c r="AW22" s="383">
        <v>0</v>
      </c>
      <c r="AX22" s="383">
        <v>0</v>
      </c>
      <c r="AY22" s="383">
        <v>0</v>
      </c>
      <c r="AZ22" s="383">
        <v>0</v>
      </c>
      <c r="BA22" s="383">
        <v>0</v>
      </c>
      <c r="BB22" s="383">
        <v>0</v>
      </c>
      <c r="BC22" s="383">
        <v>0</v>
      </c>
      <c r="BD22" s="383">
        <v>0</v>
      </c>
      <c r="BE22" s="383">
        <v>0</v>
      </c>
      <c r="BF22" s="383">
        <v>0</v>
      </c>
      <c r="BG22" s="383">
        <v>0</v>
      </c>
      <c r="BH22" s="383">
        <v>0</v>
      </c>
      <c r="BI22" s="383">
        <v>0</v>
      </c>
      <c r="BJ22" s="383">
        <v>0</v>
      </c>
      <c r="BK22" s="383">
        <v>0</v>
      </c>
      <c r="BL22" s="383">
        <v>0</v>
      </c>
      <c r="BM22" s="383">
        <v>0</v>
      </c>
      <c r="BN22" s="383">
        <v>0</v>
      </c>
      <c r="BO22" s="383">
        <v>0</v>
      </c>
      <c r="BP22" s="383">
        <v>0</v>
      </c>
      <c r="BQ22" s="383">
        <v>0</v>
      </c>
      <c r="BR22" s="383">
        <v>0</v>
      </c>
      <c r="BS22" s="383">
        <v>0</v>
      </c>
      <c r="BT22" s="383">
        <v>0</v>
      </c>
      <c r="BU22" s="383">
        <v>0</v>
      </c>
      <c r="BV22" s="383">
        <v>0</v>
      </c>
      <c r="BW22" s="383">
        <v>0</v>
      </c>
      <c r="BX22" s="383">
        <v>0</v>
      </c>
      <c r="BY22" s="383">
        <v>0</v>
      </c>
      <c r="BZ22" s="383">
        <v>0</v>
      </c>
      <c r="CA22" s="383">
        <v>0</v>
      </c>
      <c r="CB22" s="383">
        <v>0</v>
      </c>
      <c r="CC22" s="383">
        <v>0</v>
      </c>
      <c r="CD22" s="383">
        <v>0</v>
      </c>
      <c r="CE22" s="383">
        <v>0</v>
      </c>
      <c r="CF22" s="383">
        <v>0</v>
      </c>
      <c r="CG22" s="383">
        <v>0</v>
      </c>
      <c r="CH22" s="383">
        <v>0</v>
      </c>
      <c r="CI22" s="383">
        <v>0</v>
      </c>
      <c r="CJ22" s="383">
        <v>0</v>
      </c>
      <c r="CK22" s="383">
        <v>0</v>
      </c>
      <c r="CL22" s="383">
        <v>0</v>
      </c>
      <c r="CM22" s="383">
        <v>0</v>
      </c>
      <c r="CN22" s="383">
        <v>0</v>
      </c>
      <c r="CO22" s="383">
        <v>0</v>
      </c>
      <c r="CP22" s="383">
        <v>0</v>
      </c>
      <c r="CQ22" s="383">
        <v>0</v>
      </c>
      <c r="CR22" s="383">
        <v>0</v>
      </c>
      <c r="CS22" s="383">
        <v>0</v>
      </c>
      <c r="CT22" s="383">
        <v>0</v>
      </c>
      <c r="CU22" s="383">
        <v>0</v>
      </c>
      <c r="CV22" s="383">
        <v>0</v>
      </c>
      <c r="CW22" s="383">
        <v>0</v>
      </c>
      <c r="CX22" s="383">
        <v>0</v>
      </c>
      <c r="CY22" s="383">
        <v>0</v>
      </c>
      <c r="CZ22" s="383">
        <v>0</v>
      </c>
      <c r="DA22" s="383">
        <v>0</v>
      </c>
      <c r="DB22" s="383">
        <v>0</v>
      </c>
      <c r="DC22" s="383">
        <v>0</v>
      </c>
      <c r="DD22" s="383">
        <v>0</v>
      </c>
      <c r="DE22" s="383">
        <v>0</v>
      </c>
      <c r="DF22" s="384">
        <v>0</v>
      </c>
    </row>
    <row r="23" spans="1:110" s="444" customFormat="1">
      <c r="A23" s="298" t="s">
        <v>277</v>
      </c>
      <c r="B23" s="299" t="s">
        <v>514</v>
      </c>
      <c r="C23" s="382">
        <v>0</v>
      </c>
      <c r="D23" s="383">
        <v>0</v>
      </c>
      <c r="E23" s="383">
        <v>0</v>
      </c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v>0</v>
      </c>
      <c r="L23" s="383">
        <v>0</v>
      </c>
      <c r="M23" s="383">
        <v>0</v>
      </c>
      <c r="N23" s="383">
        <v>0</v>
      </c>
      <c r="O23" s="383">
        <v>0</v>
      </c>
      <c r="P23" s="383">
        <v>0</v>
      </c>
      <c r="Q23" s="383">
        <v>0</v>
      </c>
      <c r="R23" s="383">
        <v>0</v>
      </c>
      <c r="S23" s="383">
        <v>0</v>
      </c>
      <c r="T23" s="383">
        <v>0</v>
      </c>
      <c r="U23" s="383">
        <v>0.104</v>
      </c>
      <c r="V23" s="383">
        <v>0</v>
      </c>
      <c r="W23" s="383">
        <v>0</v>
      </c>
      <c r="X23" s="383">
        <v>0</v>
      </c>
      <c r="Y23" s="383">
        <v>0</v>
      </c>
      <c r="Z23" s="383">
        <v>0</v>
      </c>
      <c r="AA23" s="383">
        <v>0</v>
      </c>
      <c r="AB23" s="383">
        <v>0</v>
      </c>
      <c r="AC23" s="383">
        <v>0</v>
      </c>
      <c r="AD23" s="383">
        <v>0</v>
      </c>
      <c r="AE23" s="383">
        <v>0</v>
      </c>
      <c r="AF23" s="383">
        <v>0</v>
      </c>
      <c r="AG23" s="383">
        <v>0</v>
      </c>
      <c r="AH23" s="383">
        <v>0</v>
      </c>
      <c r="AI23" s="383">
        <v>0</v>
      </c>
      <c r="AJ23" s="383">
        <v>0</v>
      </c>
      <c r="AK23" s="383">
        <v>0</v>
      </c>
      <c r="AL23" s="383">
        <v>0</v>
      </c>
      <c r="AM23" s="383">
        <v>0</v>
      </c>
      <c r="AN23" s="383">
        <v>0</v>
      </c>
      <c r="AO23" s="383">
        <v>0</v>
      </c>
      <c r="AP23" s="383">
        <v>0</v>
      </c>
      <c r="AQ23" s="383">
        <v>0</v>
      </c>
      <c r="AR23" s="383">
        <v>0</v>
      </c>
      <c r="AS23" s="383">
        <v>0</v>
      </c>
      <c r="AT23" s="383">
        <v>0</v>
      </c>
      <c r="AU23" s="383">
        <v>0</v>
      </c>
      <c r="AV23" s="383">
        <v>0</v>
      </c>
      <c r="AW23" s="383">
        <v>0</v>
      </c>
      <c r="AX23" s="383">
        <v>0</v>
      </c>
      <c r="AY23" s="383">
        <v>0</v>
      </c>
      <c r="AZ23" s="383">
        <v>0</v>
      </c>
      <c r="BA23" s="383">
        <v>0</v>
      </c>
      <c r="BB23" s="383">
        <v>0</v>
      </c>
      <c r="BC23" s="383">
        <v>0</v>
      </c>
      <c r="BD23" s="383">
        <v>0</v>
      </c>
      <c r="BE23" s="383">
        <v>0</v>
      </c>
      <c r="BF23" s="383">
        <v>0</v>
      </c>
      <c r="BG23" s="383">
        <v>0</v>
      </c>
      <c r="BH23" s="383">
        <v>0</v>
      </c>
      <c r="BI23" s="383">
        <v>0</v>
      </c>
      <c r="BJ23" s="383">
        <v>0</v>
      </c>
      <c r="BK23" s="383">
        <v>0</v>
      </c>
      <c r="BL23" s="383">
        <v>0</v>
      </c>
      <c r="BM23" s="383">
        <v>0</v>
      </c>
      <c r="BN23" s="383">
        <v>0</v>
      </c>
      <c r="BO23" s="383">
        <v>0</v>
      </c>
      <c r="BP23" s="383">
        <v>0</v>
      </c>
      <c r="BQ23" s="383">
        <v>0</v>
      </c>
      <c r="BR23" s="383">
        <v>0</v>
      </c>
      <c r="BS23" s="383">
        <v>0</v>
      </c>
      <c r="BT23" s="383">
        <v>0</v>
      </c>
      <c r="BU23" s="383">
        <v>0</v>
      </c>
      <c r="BV23" s="383">
        <v>0</v>
      </c>
      <c r="BW23" s="383">
        <v>0</v>
      </c>
      <c r="BX23" s="383">
        <v>0</v>
      </c>
      <c r="BY23" s="383">
        <v>0</v>
      </c>
      <c r="BZ23" s="383">
        <v>0</v>
      </c>
      <c r="CA23" s="383">
        <v>0</v>
      </c>
      <c r="CB23" s="383">
        <v>0</v>
      </c>
      <c r="CC23" s="383">
        <v>0</v>
      </c>
      <c r="CD23" s="383">
        <v>0</v>
      </c>
      <c r="CE23" s="383">
        <v>0</v>
      </c>
      <c r="CF23" s="383">
        <v>0</v>
      </c>
      <c r="CG23" s="383">
        <v>0</v>
      </c>
      <c r="CH23" s="383">
        <v>0</v>
      </c>
      <c r="CI23" s="383">
        <v>0</v>
      </c>
      <c r="CJ23" s="383">
        <v>0</v>
      </c>
      <c r="CK23" s="383">
        <v>0</v>
      </c>
      <c r="CL23" s="383">
        <v>0</v>
      </c>
      <c r="CM23" s="383">
        <v>0</v>
      </c>
      <c r="CN23" s="383">
        <v>0</v>
      </c>
      <c r="CO23" s="383">
        <v>0</v>
      </c>
      <c r="CP23" s="383">
        <v>0</v>
      </c>
      <c r="CQ23" s="383">
        <v>0</v>
      </c>
      <c r="CR23" s="383">
        <v>0</v>
      </c>
      <c r="CS23" s="383">
        <v>0</v>
      </c>
      <c r="CT23" s="383">
        <v>0</v>
      </c>
      <c r="CU23" s="383">
        <v>0</v>
      </c>
      <c r="CV23" s="383">
        <v>0</v>
      </c>
      <c r="CW23" s="383">
        <v>0</v>
      </c>
      <c r="CX23" s="383">
        <v>0</v>
      </c>
      <c r="CY23" s="383">
        <v>0</v>
      </c>
      <c r="CZ23" s="383">
        <v>0</v>
      </c>
      <c r="DA23" s="383">
        <v>0</v>
      </c>
      <c r="DB23" s="383">
        <v>0</v>
      </c>
      <c r="DC23" s="383">
        <v>0</v>
      </c>
      <c r="DD23" s="383">
        <v>0</v>
      </c>
      <c r="DE23" s="383">
        <v>0</v>
      </c>
      <c r="DF23" s="384">
        <v>0</v>
      </c>
    </row>
    <row r="24" spans="1:110" s="444" customFormat="1">
      <c r="A24" s="300" t="s">
        <v>278</v>
      </c>
      <c r="B24" s="301" t="s">
        <v>515</v>
      </c>
      <c r="C24" s="385">
        <v>0</v>
      </c>
      <c r="D24" s="386">
        <v>0</v>
      </c>
      <c r="E24" s="386">
        <v>0</v>
      </c>
      <c r="F24" s="386">
        <v>0</v>
      </c>
      <c r="G24" s="386">
        <v>0</v>
      </c>
      <c r="H24" s="386">
        <v>0</v>
      </c>
      <c r="I24" s="386">
        <v>0</v>
      </c>
      <c r="J24" s="386">
        <v>0</v>
      </c>
      <c r="K24" s="386">
        <v>0</v>
      </c>
      <c r="L24" s="386">
        <v>0</v>
      </c>
      <c r="M24" s="386">
        <v>0</v>
      </c>
      <c r="N24" s="386">
        <v>0</v>
      </c>
      <c r="O24" s="386">
        <v>0</v>
      </c>
      <c r="P24" s="386">
        <v>0</v>
      </c>
      <c r="Q24" s="386">
        <v>0</v>
      </c>
      <c r="R24" s="386">
        <v>0</v>
      </c>
      <c r="S24" s="386">
        <v>0</v>
      </c>
      <c r="T24" s="386">
        <v>0</v>
      </c>
      <c r="U24" s="386">
        <v>0</v>
      </c>
      <c r="V24" s="386">
        <v>0.10393976702339236</v>
      </c>
      <c r="W24" s="386">
        <v>0</v>
      </c>
      <c r="X24" s="386">
        <v>0</v>
      </c>
      <c r="Y24" s="386">
        <v>0</v>
      </c>
      <c r="Z24" s="386">
        <v>0</v>
      </c>
      <c r="AA24" s="386">
        <v>0</v>
      </c>
      <c r="AB24" s="386">
        <v>0</v>
      </c>
      <c r="AC24" s="386">
        <v>0</v>
      </c>
      <c r="AD24" s="386">
        <v>0</v>
      </c>
      <c r="AE24" s="386">
        <v>0</v>
      </c>
      <c r="AF24" s="386">
        <v>0</v>
      </c>
      <c r="AG24" s="386">
        <v>0</v>
      </c>
      <c r="AH24" s="386">
        <v>0</v>
      </c>
      <c r="AI24" s="386">
        <v>0</v>
      </c>
      <c r="AJ24" s="386">
        <v>0</v>
      </c>
      <c r="AK24" s="386">
        <v>0</v>
      </c>
      <c r="AL24" s="386">
        <v>0</v>
      </c>
      <c r="AM24" s="386">
        <v>0</v>
      </c>
      <c r="AN24" s="386">
        <v>0</v>
      </c>
      <c r="AO24" s="386">
        <v>0</v>
      </c>
      <c r="AP24" s="386">
        <v>0</v>
      </c>
      <c r="AQ24" s="386">
        <v>0</v>
      </c>
      <c r="AR24" s="386">
        <v>0</v>
      </c>
      <c r="AS24" s="386">
        <v>0</v>
      </c>
      <c r="AT24" s="386">
        <v>0</v>
      </c>
      <c r="AU24" s="386">
        <v>0</v>
      </c>
      <c r="AV24" s="386">
        <v>0</v>
      </c>
      <c r="AW24" s="386">
        <v>0</v>
      </c>
      <c r="AX24" s="386">
        <v>0</v>
      </c>
      <c r="AY24" s="386">
        <v>0</v>
      </c>
      <c r="AZ24" s="386">
        <v>0</v>
      </c>
      <c r="BA24" s="386">
        <v>0</v>
      </c>
      <c r="BB24" s="386">
        <v>0</v>
      </c>
      <c r="BC24" s="386">
        <v>0</v>
      </c>
      <c r="BD24" s="386">
        <v>0</v>
      </c>
      <c r="BE24" s="386">
        <v>0</v>
      </c>
      <c r="BF24" s="386">
        <v>0</v>
      </c>
      <c r="BG24" s="386">
        <v>0</v>
      </c>
      <c r="BH24" s="386">
        <v>0</v>
      </c>
      <c r="BI24" s="386">
        <v>0</v>
      </c>
      <c r="BJ24" s="386">
        <v>0</v>
      </c>
      <c r="BK24" s="386">
        <v>0</v>
      </c>
      <c r="BL24" s="386">
        <v>0</v>
      </c>
      <c r="BM24" s="386">
        <v>0</v>
      </c>
      <c r="BN24" s="386">
        <v>0</v>
      </c>
      <c r="BO24" s="386">
        <v>0</v>
      </c>
      <c r="BP24" s="386">
        <v>0</v>
      </c>
      <c r="BQ24" s="386">
        <v>0</v>
      </c>
      <c r="BR24" s="386">
        <v>0</v>
      </c>
      <c r="BS24" s="386">
        <v>0</v>
      </c>
      <c r="BT24" s="386">
        <v>0</v>
      </c>
      <c r="BU24" s="386">
        <v>0</v>
      </c>
      <c r="BV24" s="386">
        <v>0</v>
      </c>
      <c r="BW24" s="386">
        <v>0</v>
      </c>
      <c r="BX24" s="386">
        <v>0</v>
      </c>
      <c r="BY24" s="386">
        <v>0</v>
      </c>
      <c r="BZ24" s="386">
        <v>0</v>
      </c>
      <c r="CA24" s="386">
        <v>0</v>
      </c>
      <c r="CB24" s="386">
        <v>0</v>
      </c>
      <c r="CC24" s="386">
        <v>0</v>
      </c>
      <c r="CD24" s="386">
        <v>0</v>
      </c>
      <c r="CE24" s="386">
        <v>0</v>
      </c>
      <c r="CF24" s="386">
        <v>0</v>
      </c>
      <c r="CG24" s="386">
        <v>0</v>
      </c>
      <c r="CH24" s="386">
        <v>0</v>
      </c>
      <c r="CI24" s="386">
        <v>0</v>
      </c>
      <c r="CJ24" s="386">
        <v>0</v>
      </c>
      <c r="CK24" s="386">
        <v>0</v>
      </c>
      <c r="CL24" s="386">
        <v>0</v>
      </c>
      <c r="CM24" s="386">
        <v>0</v>
      </c>
      <c r="CN24" s="386">
        <v>0</v>
      </c>
      <c r="CO24" s="386">
        <v>0</v>
      </c>
      <c r="CP24" s="386">
        <v>0</v>
      </c>
      <c r="CQ24" s="386">
        <v>0</v>
      </c>
      <c r="CR24" s="386">
        <v>0</v>
      </c>
      <c r="CS24" s="386">
        <v>0</v>
      </c>
      <c r="CT24" s="386">
        <v>0</v>
      </c>
      <c r="CU24" s="386">
        <v>0</v>
      </c>
      <c r="CV24" s="386">
        <v>0</v>
      </c>
      <c r="CW24" s="386">
        <v>0</v>
      </c>
      <c r="CX24" s="386">
        <v>0</v>
      </c>
      <c r="CY24" s="386">
        <v>0</v>
      </c>
      <c r="CZ24" s="386">
        <v>0</v>
      </c>
      <c r="DA24" s="386">
        <v>0</v>
      </c>
      <c r="DB24" s="386">
        <v>0</v>
      </c>
      <c r="DC24" s="386">
        <v>0</v>
      </c>
      <c r="DD24" s="386">
        <v>0</v>
      </c>
      <c r="DE24" s="386">
        <v>0</v>
      </c>
      <c r="DF24" s="387">
        <v>0</v>
      </c>
    </row>
    <row r="25" spans="1:110" s="444" customFormat="1">
      <c r="A25" s="304" t="s">
        <v>279</v>
      </c>
      <c r="B25" s="305" t="s">
        <v>653</v>
      </c>
      <c r="C25" s="388">
        <v>0</v>
      </c>
      <c r="D25" s="389">
        <v>0</v>
      </c>
      <c r="E25" s="389">
        <v>0</v>
      </c>
      <c r="F25" s="389">
        <v>0</v>
      </c>
      <c r="G25" s="389">
        <v>0</v>
      </c>
      <c r="H25" s="389">
        <v>0</v>
      </c>
      <c r="I25" s="389">
        <v>0</v>
      </c>
      <c r="J25" s="389">
        <v>0</v>
      </c>
      <c r="K25" s="389">
        <v>0</v>
      </c>
      <c r="L25" s="389">
        <v>0</v>
      </c>
      <c r="M25" s="389">
        <v>0</v>
      </c>
      <c r="N25" s="389">
        <v>0</v>
      </c>
      <c r="O25" s="389">
        <v>0</v>
      </c>
      <c r="P25" s="389">
        <v>0</v>
      </c>
      <c r="Q25" s="389">
        <v>0</v>
      </c>
      <c r="R25" s="389">
        <v>0</v>
      </c>
      <c r="S25" s="389">
        <v>0</v>
      </c>
      <c r="T25" s="389">
        <v>0</v>
      </c>
      <c r="U25" s="389">
        <v>0</v>
      </c>
      <c r="V25" s="389">
        <v>0</v>
      </c>
      <c r="W25" s="389">
        <v>1.3513513513513514E-2</v>
      </c>
      <c r="X25" s="389">
        <v>0</v>
      </c>
      <c r="Y25" s="389">
        <v>0</v>
      </c>
      <c r="Z25" s="389">
        <v>0</v>
      </c>
      <c r="AA25" s="389">
        <v>0</v>
      </c>
      <c r="AB25" s="389">
        <v>0</v>
      </c>
      <c r="AC25" s="389">
        <v>0</v>
      </c>
      <c r="AD25" s="389">
        <v>0</v>
      </c>
      <c r="AE25" s="389">
        <v>0</v>
      </c>
      <c r="AF25" s="389">
        <v>0</v>
      </c>
      <c r="AG25" s="389">
        <v>0</v>
      </c>
      <c r="AH25" s="389">
        <v>0</v>
      </c>
      <c r="AI25" s="389">
        <v>0</v>
      </c>
      <c r="AJ25" s="389">
        <v>0</v>
      </c>
      <c r="AK25" s="389">
        <v>0</v>
      </c>
      <c r="AL25" s="389">
        <v>0</v>
      </c>
      <c r="AM25" s="389">
        <v>0</v>
      </c>
      <c r="AN25" s="389">
        <v>0</v>
      </c>
      <c r="AO25" s="389">
        <v>0</v>
      </c>
      <c r="AP25" s="389">
        <v>0</v>
      </c>
      <c r="AQ25" s="389">
        <v>0</v>
      </c>
      <c r="AR25" s="389">
        <v>0</v>
      </c>
      <c r="AS25" s="389">
        <v>0</v>
      </c>
      <c r="AT25" s="389">
        <v>0</v>
      </c>
      <c r="AU25" s="389">
        <v>0</v>
      </c>
      <c r="AV25" s="389">
        <v>0</v>
      </c>
      <c r="AW25" s="389">
        <v>0</v>
      </c>
      <c r="AX25" s="389">
        <v>0</v>
      </c>
      <c r="AY25" s="389">
        <v>0</v>
      </c>
      <c r="AZ25" s="389">
        <v>0</v>
      </c>
      <c r="BA25" s="389">
        <v>0</v>
      </c>
      <c r="BB25" s="389">
        <v>0</v>
      </c>
      <c r="BC25" s="389">
        <v>0</v>
      </c>
      <c r="BD25" s="389">
        <v>0</v>
      </c>
      <c r="BE25" s="389">
        <v>0</v>
      </c>
      <c r="BF25" s="389">
        <v>0</v>
      </c>
      <c r="BG25" s="389">
        <v>0</v>
      </c>
      <c r="BH25" s="389">
        <v>0</v>
      </c>
      <c r="BI25" s="389">
        <v>0</v>
      </c>
      <c r="BJ25" s="389">
        <v>0</v>
      </c>
      <c r="BK25" s="389">
        <v>0</v>
      </c>
      <c r="BL25" s="389">
        <v>0</v>
      </c>
      <c r="BM25" s="389">
        <v>0</v>
      </c>
      <c r="BN25" s="389">
        <v>0</v>
      </c>
      <c r="BO25" s="389">
        <v>0</v>
      </c>
      <c r="BP25" s="389">
        <v>0</v>
      </c>
      <c r="BQ25" s="389">
        <v>0</v>
      </c>
      <c r="BR25" s="389">
        <v>0</v>
      </c>
      <c r="BS25" s="389">
        <v>0</v>
      </c>
      <c r="BT25" s="389">
        <v>0</v>
      </c>
      <c r="BU25" s="389">
        <v>0</v>
      </c>
      <c r="BV25" s="389">
        <v>0</v>
      </c>
      <c r="BW25" s="389">
        <v>0</v>
      </c>
      <c r="BX25" s="389">
        <v>0</v>
      </c>
      <c r="BY25" s="389">
        <v>0</v>
      </c>
      <c r="BZ25" s="389">
        <v>0</v>
      </c>
      <c r="CA25" s="389">
        <v>0</v>
      </c>
      <c r="CB25" s="389">
        <v>0</v>
      </c>
      <c r="CC25" s="389">
        <v>0</v>
      </c>
      <c r="CD25" s="389">
        <v>0</v>
      </c>
      <c r="CE25" s="389">
        <v>0</v>
      </c>
      <c r="CF25" s="389">
        <v>0</v>
      </c>
      <c r="CG25" s="389">
        <v>0</v>
      </c>
      <c r="CH25" s="389">
        <v>0</v>
      </c>
      <c r="CI25" s="389">
        <v>0</v>
      </c>
      <c r="CJ25" s="389">
        <v>0</v>
      </c>
      <c r="CK25" s="389">
        <v>0</v>
      </c>
      <c r="CL25" s="389">
        <v>0</v>
      </c>
      <c r="CM25" s="389">
        <v>0</v>
      </c>
      <c r="CN25" s="389">
        <v>0</v>
      </c>
      <c r="CO25" s="389">
        <v>0</v>
      </c>
      <c r="CP25" s="389">
        <v>0</v>
      </c>
      <c r="CQ25" s="389">
        <v>0</v>
      </c>
      <c r="CR25" s="389">
        <v>0</v>
      </c>
      <c r="CS25" s="389">
        <v>0</v>
      </c>
      <c r="CT25" s="389">
        <v>0</v>
      </c>
      <c r="CU25" s="389">
        <v>0</v>
      </c>
      <c r="CV25" s="389">
        <v>0</v>
      </c>
      <c r="CW25" s="389">
        <v>0</v>
      </c>
      <c r="CX25" s="389">
        <v>0</v>
      </c>
      <c r="CY25" s="389">
        <v>0</v>
      </c>
      <c r="CZ25" s="389">
        <v>0</v>
      </c>
      <c r="DA25" s="389">
        <v>0</v>
      </c>
      <c r="DB25" s="389">
        <v>0</v>
      </c>
      <c r="DC25" s="389">
        <v>0</v>
      </c>
      <c r="DD25" s="389">
        <v>0</v>
      </c>
      <c r="DE25" s="389">
        <v>0</v>
      </c>
      <c r="DF25" s="390">
        <v>0</v>
      </c>
    </row>
    <row r="26" spans="1:110" s="444" customFormat="1">
      <c r="A26" s="298" t="s">
        <v>280</v>
      </c>
      <c r="B26" s="299" t="s">
        <v>517</v>
      </c>
      <c r="C26" s="382">
        <v>0</v>
      </c>
      <c r="D26" s="383">
        <v>0</v>
      </c>
      <c r="E26" s="383">
        <v>0</v>
      </c>
      <c r="F26" s="383">
        <v>0</v>
      </c>
      <c r="G26" s="383">
        <v>0</v>
      </c>
      <c r="H26" s="383">
        <v>0</v>
      </c>
      <c r="I26" s="383">
        <v>0</v>
      </c>
      <c r="J26" s="383">
        <v>0</v>
      </c>
      <c r="K26" s="383">
        <v>0</v>
      </c>
      <c r="L26" s="383">
        <v>0</v>
      </c>
      <c r="M26" s="383">
        <v>0</v>
      </c>
      <c r="N26" s="383">
        <v>0</v>
      </c>
      <c r="O26" s="383">
        <v>0</v>
      </c>
      <c r="P26" s="383">
        <v>0</v>
      </c>
      <c r="Q26" s="383">
        <v>0</v>
      </c>
      <c r="R26" s="383">
        <v>0</v>
      </c>
      <c r="S26" s="383">
        <v>0</v>
      </c>
      <c r="T26" s="383">
        <v>0</v>
      </c>
      <c r="U26" s="383">
        <v>0</v>
      </c>
      <c r="V26" s="383">
        <v>0</v>
      </c>
      <c r="W26" s="383">
        <v>0</v>
      </c>
      <c r="X26" s="383">
        <v>7.8718571316675812E-2</v>
      </c>
      <c r="Y26" s="383">
        <v>0</v>
      </c>
      <c r="Z26" s="383">
        <v>0</v>
      </c>
      <c r="AA26" s="383">
        <v>0</v>
      </c>
      <c r="AB26" s="383">
        <v>0</v>
      </c>
      <c r="AC26" s="383">
        <v>0</v>
      </c>
      <c r="AD26" s="383">
        <v>0</v>
      </c>
      <c r="AE26" s="383">
        <v>0</v>
      </c>
      <c r="AF26" s="383">
        <v>0</v>
      </c>
      <c r="AG26" s="383">
        <v>0</v>
      </c>
      <c r="AH26" s="383">
        <v>0</v>
      </c>
      <c r="AI26" s="383">
        <v>0</v>
      </c>
      <c r="AJ26" s="383">
        <v>0</v>
      </c>
      <c r="AK26" s="383">
        <v>0</v>
      </c>
      <c r="AL26" s="383">
        <v>0</v>
      </c>
      <c r="AM26" s="383">
        <v>0</v>
      </c>
      <c r="AN26" s="383">
        <v>0</v>
      </c>
      <c r="AO26" s="383">
        <v>0</v>
      </c>
      <c r="AP26" s="383">
        <v>0</v>
      </c>
      <c r="AQ26" s="383">
        <v>0</v>
      </c>
      <c r="AR26" s="383">
        <v>0</v>
      </c>
      <c r="AS26" s="383">
        <v>0</v>
      </c>
      <c r="AT26" s="383">
        <v>0</v>
      </c>
      <c r="AU26" s="383">
        <v>0</v>
      </c>
      <c r="AV26" s="383">
        <v>0</v>
      </c>
      <c r="AW26" s="383">
        <v>0</v>
      </c>
      <c r="AX26" s="383">
        <v>0</v>
      </c>
      <c r="AY26" s="383">
        <v>0</v>
      </c>
      <c r="AZ26" s="383">
        <v>0</v>
      </c>
      <c r="BA26" s="383">
        <v>0</v>
      </c>
      <c r="BB26" s="383">
        <v>0</v>
      </c>
      <c r="BC26" s="383">
        <v>0</v>
      </c>
      <c r="BD26" s="383">
        <v>0</v>
      </c>
      <c r="BE26" s="383">
        <v>0</v>
      </c>
      <c r="BF26" s="383">
        <v>0</v>
      </c>
      <c r="BG26" s="383">
        <v>0</v>
      </c>
      <c r="BH26" s="383">
        <v>0</v>
      </c>
      <c r="BI26" s="383">
        <v>0</v>
      </c>
      <c r="BJ26" s="383">
        <v>0</v>
      </c>
      <c r="BK26" s="383">
        <v>0</v>
      </c>
      <c r="BL26" s="383">
        <v>0</v>
      </c>
      <c r="BM26" s="383">
        <v>0</v>
      </c>
      <c r="BN26" s="383">
        <v>0</v>
      </c>
      <c r="BO26" s="383">
        <v>0</v>
      </c>
      <c r="BP26" s="383">
        <v>0</v>
      </c>
      <c r="BQ26" s="383">
        <v>0</v>
      </c>
      <c r="BR26" s="383">
        <v>0</v>
      </c>
      <c r="BS26" s="383">
        <v>0</v>
      </c>
      <c r="BT26" s="383">
        <v>0</v>
      </c>
      <c r="BU26" s="383">
        <v>0</v>
      </c>
      <c r="BV26" s="383">
        <v>0</v>
      </c>
      <c r="BW26" s="383">
        <v>0</v>
      </c>
      <c r="BX26" s="383">
        <v>0</v>
      </c>
      <c r="BY26" s="383">
        <v>0</v>
      </c>
      <c r="BZ26" s="383">
        <v>0</v>
      </c>
      <c r="CA26" s="383">
        <v>0</v>
      </c>
      <c r="CB26" s="383">
        <v>0</v>
      </c>
      <c r="CC26" s="383">
        <v>0</v>
      </c>
      <c r="CD26" s="383">
        <v>0</v>
      </c>
      <c r="CE26" s="383">
        <v>0</v>
      </c>
      <c r="CF26" s="383">
        <v>0</v>
      </c>
      <c r="CG26" s="383">
        <v>0</v>
      </c>
      <c r="CH26" s="383">
        <v>0</v>
      </c>
      <c r="CI26" s="383">
        <v>0</v>
      </c>
      <c r="CJ26" s="383">
        <v>0</v>
      </c>
      <c r="CK26" s="383">
        <v>0</v>
      </c>
      <c r="CL26" s="383">
        <v>0</v>
      </c>
      <c r="CM26" s="383">
        <v>0</v>
      </c>
      <c r="CN26" s="383">
        <v>0</v>
      </c>
      <c r="CO26" s="383">
        <v>0</v>
      </c>
      <c r="CP26" s="383">
        <v>0</v>
      </c>
      <c r="CQ26" s="383">
        <v>0</v>
      </c>
      <c r="CR26" s="383">
        <v>0</v>
      </c>
      <c r="CS26" s="383">
        <v>0</v>
      </c>
      <c r="CT26" s="383">
        <v>0</v>
      </c>
      <c r="CU26" s="383">
        <v>0</v>
      </c>
      <c r="CV26" s="383">
        <v>0</v>
      </c>
      <c r="CW26" s="383">
        <v>0</v>
      </c>
      <c r="CX26" s="383">
        <v>0</v>
      </c>
      <c r="CY26" s="383">
        <v>0</v>
      </c>
      <c r="CZ26" s="383">
        <v>0</v>
      </c>
      <c r="DA26" s="383">
        <v>0</v>
      </c>
      <c r="DB26" s="383">
        <v>0</v>
      </c>
      <c r="DC26" s="383">
        <v>0</v>
      </c>
      <c r="DD26" s="383">
        <v>0</v>
      </c>
      <c r="DE26" s="383">
        <v>0</v>
      </c>
      <c r="DF26" s="384">
        <v>0</v>
      </c>
    </row>
    <row r="27" spans="1:110" s="444" customFormat="1">
      <c r="A27" s="298" t="s">
        <v>281</v>
      </c>
      <c r="B27" s="299" t="s">
        <v>652</v>
      </c>
      <c r="C27" s="382">
        <v>0</v>
      </c>
      <c r="D27" s="383">
        <v>0</v>
      </c>
      <c r="E27" s="383">
        <v>0</v>
      </c>
      <c r="F27" s="383">
        <v>0</v>
      </c>
      <c r="G27" s="383">
        <v>0</v>
      </c>
      <c r="H27" s="383">
        <v>0</v>
      </c>
      <c r="I27" s="383">
        <v>0</v>
      </c>
      <c r="J27" s="383">
        <v>0</v>
      </c>
      <c r="K27" s="383">
        <v>0</v>
      </c>
      <c r="L27" s="383">
        <v>0</v>
      </c>
      <c r="M27" s="383">
        <v>0</v>
      </c>
      <c r="N27" s="383">
        <v>0</v>
      </c>
      <c r="O27" s="383">
        <v>0</v>
      </c>
      <c r="P27" s="383">
        <v>0</v>
      </c>
      <c r="Q27" s="383">
        <v>0</v>
      </c>
      <c r="R27" s="383">
        <v>0</v>
      </c>
      <c r="S27" s="383">
        <v>0</v>
      </c>
      <c r="T27" s="383">
        <v>0</v>
      </c>
      <c r="U27" s="383">
        <v>0</v>
      </c>
      <c r="V27" s="383">
        <v>0</v>
      </c>
      <c r="W27" s="383">
        <v>0</v>
      </c>
      <c r="X27" s="383">
        <v>0</v>
      </c>
      <c r="Y27" s="383">
        <v>8.4247648902821312E-2</v>
      </c>
      <c r="Z27" s="383">
        <v>0</v>
      </c>
      <c r="AA27" s="383">
        <v>0</v>
      </c>
      <c r="AB27" s="383">
        <v>0</v>
      </c>
      <c r="AC27" s="383">
        <v>0</v>
      </c>
      <c r="AD27" s="383">
        <v>0</v>
      </c>
      <c r="AE27" s="383">
        <v>0</v>
      </c>
      <c r="AF27" s="383">
        <v>0</v>
      </c>
      <c r="AG27" s="383">
        <v>0</v>
      </c>
      <c r="AH27" s="383">
        <v>0</v>
      </c>
      <c r="AI27" s="383">
        <v>0</v>
      </c>
      <c r="AJ27" s="383">
        <v>0</v>
      </c>
      <c r="AK27" s="383">
        <v>0</v>
      </c>
      <c r="AL27" s="383">
        <v>0</v>
      </c>
      <c r="AM27" s="383">
        <v>0</v>
      </c>
      <c r="AN27" s="383">
        <v>0</v>
      </c>
      <c r="AO27" s="383">
        <v>0</v>
      </c>
      <c r="AP27" s="383">
        <v>0</v>
      </c>
      <c r="AQ27" s="383">
        <v>0</v>
      </c>
      <c r="AR27" s="383">
        <v>0</v>
      </c>
      <c r="AS27" s="383">
        <v>0</v>
      </c>
      <c r="AT27" s="383">
        <v>0</v>
      </c>
      <c r="AU27" s="383">
        <v>0</v>
      </c>
      <c r="AV27" s="383">
        <v>0</v>
      </c>
      <c r="AW27" s="383">
        <v>0</v>
      </c>
      <c r="AX27" s="383">
        <v>0</v>
      </c>
      <c r="AY27" s="383">
        <v>0</v>
      </c>
      <c r="AZ27" s="383">
        <v>0</v>
      </c>
      <c r="BA27" s="383">
        <v>0</v>
      </c>
      <c r="BB27" s="383">
        <v>0</v>
      </c>
      <c r="BC27" s="383">
        <v>0</v>
      </c>
      <c r="BD27" s="383">
        <v>0</v>
      </c>
      <c r="BE27" s="383">
        <v>0</v>
      </c>
      <c r="BF27" s="383">
        <v>0</v>
      </c>
      <c r="BG27" s="383">
        <v>0</v>
      </c>
      <c r="BH27" s="383">
        <v>0</v>
      </c>
      <c r="BI27" s="383">
        <v>0</v>
      </c>
      <c r="BJ27" s="383">
        <v>0</v>
      </c>
      <c r="BK27" s="383">
        <v>0</v>
      </c>
      <c r="BL27" s="383">
        <v>0</v>
      </c>
      <c r="BM27" s="383">
        <v>0</v>
      </c>
      <c r="BN27" s="383">
        <v>0</v>
      </c>
      <c r="BO27" s="383">
        <v>0</v>
      </c>
      <c r="BP27" s="383">
        <v>0</v>
      </c>
      <c r="BQ27" s="383">
        <v>0</v>
      </c>
      <c r="BR27" s="383">
        <v>0</v>
      </c>
      <c r="BS27" s="383">
        <v>0</v>
      </c>
      <c r="BT27" s="383">
        <v>0</v>
      </c>
      <c r="BU27" s="383">
        <v>0</v>
      </c>
      <c r="BV27" s="383">
        <v>0</v>
      </c>
      <c r="BW27" s="383">
        <v>0</v>
      </c>
      <c r="BX27" s="383">
        <v>0</v>
      </c>
      <c r="BY27" s="383">
        <v>0</v>
      </c>
      <c r="BZ27" s="383">
        <v>0</v>
      </c>
      <c r="CA27" s="383">
        <v>0</v>
      </c>
      <c r="CB27" s="383">
        <v>0</v>
      </c>
      <c r="CC27" s="383">
        <v>0</v>
      </c>
      <c r="CD27" s="383">
        <v>0</v>
      </c>
      <c r="CE27" s="383">
        <v>0</v>
      </c>
      <c r="CF27" s="383">
        <v>0</v>
      </c>
      <c r="CG27" s="383">
        <v>0</v>
      </c>
      <c r="CH27" s="383">
        <v>0</v>
      </c>
      <c r="CI27" s="383">
        <v>0</v>
      </c>
      <c r="CJ27" s="383">
        <v>0</v>
      </c>
      <c r="CK27" s="383">
        <v>0</v>
      </c>
      <c r="CL27" s="383">
        <v>0</v>
      </c>
      <c r="CM27" s="383">
        <v>0</v>
      </c>
      <c r="CN27" s="383">
        <v>0</v>
      </c>
      <c r="CO27" s="383">
        <v>0</v>
      </c>
      <c r="CP27" s="383">
        <v>0</v>
      </c>
      <c r="CQ27" s="383">
        <v>0</v>
      </c>
      <c r="CR27" s="383">
        <v>0</v>
      </c>
      <c r="CS27" s="383">
        <v>0</v>
      </c>
      <c r="CT27" s="383">
        <v>0</v>
      </c>
      <c r="CU27" s="383">
        <v>0</v>
      </c>
      <c r="CV27" s="383">
        <v>0</v>
      </c>
      <c r="CW27" s="383">
        <v>0</v>
      </c>
      <c r="CX27" s="383">
        <v>0</v>
      </c>
      <c r="CY27" s="383">
        <v>0</v>
      </c>
      <c r="CZ27" s="383">
        <v>0</v>
      </c>
      <c r="DA27" s="383">
        <v>0</v>
      </c>
      <c r="DB27" s="383">
        <v>0</v>
      </c>
      <c r="DC27" s="383">
        <v>0</v>
      </c>
      <c r="DD27" s="383">
        <v>0</v>
      </c>
      <c r="DE27" s="383">
        <v>0</v>
      </c>
      <c r="DF27" s="384">
        <v>0</v>
      </c>
    </row>
    <row r="28" spans="1:110" s="444" customFormat="1">
      <c r="A28" s="298" t="s">
        <v>282</v>
      </c>
      <c r="B28" s="299" t="s">
        <v>519</v>
      </c>
      <c r="C28" s="382">
        <v>0</v>
      </c>
      <c r="D28" s="383">
        <v>0</v>
      </c>
      <c r="E28" s="383">
        <v>0</v>
      </c>
      <c r="F28" s="383">
        <v>0</v>
      </c>
      <c r="G28" s="383">
        <v>0</v>
      </c>
      <c r="H28" s="383">
        <v>0</v>
      </c>
      <c r="I28" s="383">
        <v>0</v>
      </c>
      <c r="J28" s="383">
        <v>0</v>
      </c>
      <c r="K28" s="383">
        <v>0</v>
      </c>
      <c r="L28" s="383">
        <v>0</v>
      </c>
      <c r="M28" s="383">
        <v>0</v>
      </c>
      <c r="N28" s="383">
        <v>0</v>
      </c>
      <c r="O28" s="383">
        <v>0</v>
      </c>
      <c r="P28" s="383">
        <v>0</v>
      </c>
      <c r="Q28" s="383">
        <v>0</v>
      </c>
      <c r="R28" s="383">
        <v>0</v>
      </c>
      <c r="S28" s="383">
        <v>0</v>
      </c>
      <c r="T28" s="383">
        <v>0</v>
      </c>
      <c r="U28" s="383">
        <v>0</v>
      </c>
      <c r="V28" s="383">
        <v>0</v>
      </c>
      <c r="W28" s="383">
        <v>0</v>
      </c>
      <c r="X28" s="383">
        <v>0</v>
      </c>
      <c r="Y28" s="383">
        <v>0</v>
      </c>
      <c r="Z28" s="383">
        <v>0.13490419471776283</v>
      </c>
      <c r="AA28" s="383">
        <v>0</v>
      </c>
      <c r="AB28" s="383">
        <v>0</v>
      </c>
      <c r="AC28" s="383">
        <v>0</v>
      </c>
      <c r="AD28" s="383">
        <v>0</v>
      </c>
      <c r="AE28" s="383">
        <v>0</v>
      </c>
      <c r="AF28" s="383">
        <v>0</v>
      </c>
      <c r="AG28" s="383">
        <v>0</v>
      </c>
      <c r="AH28" s="383">
        <v>0</v>
      </c>
      <c r="AI28" s="383">
        <v>0</v>
      </c>
      <c r="AJ28" s="383">
        <v>0</v>
      </c>
      <c r="AK28" s="383">
        <v>0</v>
      </c>
      <c r="AL28" s="383">
        <v>0</v>
      </c>
      <c r="AM28" s="383">
        <v>0</v>
      </c>
      <c r="AN28" s="383">
        <v>0</v>
      </c>
      <c r="AO28" s="383">
        <v>0</v>
      </c>
      <c r="AP28" s="383">
        <v>0</v>
      </c>
      <c r="AQ28" s="383">
        <v>0</v>
      </c>
      <c r="AR28" s="383">
        <v>0</v>
      </c>
      <c r="AS28" s="383">
        <v>0</v>
      </c>
      <c r="AT28" s="383">
        <v>0</v>
      </c>
      <c r="AU28" s="383">
        <v>0</v>
      </c>
      <c r="AV28" s="383">
        <v>0</v>
      </c>
      <c r="AW28" s="383">
        <v>0</v>
      </c>
      <c r="AX28" s="383">
        <v>0</v>
      </c>
      <c r="AY28" s="383">
        <v>0</v>
      </c>
      <c r="AZ28" s="383">
        <v>0</v>
      </c>
      <c r="BA28" s="383">
        <v>0</v>
      </c>
      <c r="BB28" s="383">
        <v>0</v>
      </c>
      <c r="BC28" s="383">
        <v>0</v>
      </c>
      <c r="BD28" s="383">
        <v>0</v>
      </c>
      <c r="BE28" s="383">
        <v>0</v>
      </c>
      <c r="BF28" s="383">
        <v>0</v>
      </c>
      <c r="BG28" s="383">
        <v>0</v>
      </c>
      <c r="BH28" s="383">
        <v>0</v>
      </c>
      <c r="BI28" s="383">
        <v>0</v>
      </c>
      <c r="BJ28" s="383">
        <v>0</v>
      </c>
      <c r="BK28" s="383">
        <v>0</v>
      </c>
      <c r="BL28" s="383">
        <v>0</v>
      </c>
      <c r="BM28" s="383">
        <v>0</v>
      </c>
      <c r="BN28" s="383">
        <v>0</v>
      </c>
      <c r="BO28" s="383">
        <v>0</v>
      </c>
      <c r="BP28" s="383">
        <v>0</v>
      </c>
      <c r="BQ28" s="383">
        <v>0</v>
      </c>
      <c r="BR28" s="383">
        <v>0</v>
      </c>
      <c r="BS28" s="383">
        <v>0</v>
      </c>
      <c r="BT28" s="383">
        <v>0</v>
      </c>
      <c r="BU28" s="383">
        <v>0</v>
      </c>
      <c r="BV28" s="383">
        <v>0</v>
      </c>
      <c r="BW28" s="383">
        <v>0</v>
      </c>
      <c r="BX28" s="383">
        <v>0</v>
      </c>
      <c r="BY28" s="383">
        <v>0</v>
      </c>
      <c r="BZ28" s="383">
        <v>0</v>
      </c>
      <c r="CA28" s="383">
        <v>0</v>
      </c>
      <c r="CB28" s="383">
        <v>0</v>
      </c>
      <c r="CC28" s="383">
        <v>0</v>
      </c>
      <c r="CD28" s="383">
        <v>0</v>
      </c>
      <c r="CE28" s="383">
        <v>0</v>
      </c>
      <c r="CF28" s="383">
        <v>0</v>
      </c>
      <c r="CG28" s="383">
        <v>0</v>
      </c>
      <c r="CH28" s="383">
        <v>0</v>
      </c>
      <c r="CI28" s="383">
        <v>0</v>
      </c>
      <c r="CJ28" s="383">
        <v>0</v>
      </c>
      <c r="CK28" s="383">
        <v>0</v>
      </c>
      <c r="CL28" s="383">
        <v>0</v>
      </c>
      <c r="CM28" s="383">
        <v>0</v>
      </c>
      <c r="CN28" s="383">
        <v>0</v>
      </c>
      <c r="CO28" s="383">
        <v>0</v>
      </c>
      <c r="CP28" s="383">
        <v>0</v>
      </c>
      <c r="CQ28" s="383">
        <v>0</v>
      </c>
      <c r="CR28" s="383">
        <v>0</v>
      </c>
      <c r="CS28" s="383">
        <v>0</v>
      </c>
      <c r="CT28" s="383">
        <v>0</v>
      </c>
      <c r="CU28" s="383">
        <v>0</v>
      </c>
      <c r="CV28" s="383">
        <v>0</v>
      </c>
      <c r="CW28" s="383">
        <v>0</v>
      </c>
      <c r="CX28" s="383">
        <v>0</v>
      </c>
      <c r="CY28" s="383">
        <v>0</v>
      </c>
      <c r="CZ28" s="383">
        <v>0</v>
      </c>
      <c r="DA28" s="383">
        <v>0</v>
      </c>
      <c r="DB28" s="383">
        <v>0</v>
      </c>
      <c r="DC28" s="383">
        <v>0</v>
      </c>
      <c r="DD28" s="383">
        <v>0</v>
      </c>
      <c r="DE28" s="383">
        <v>0</v>
      </c>
      <c r="DF28" s="384">
        <v>0</v>
      </c>
    </row>
    <row r="29" spans="1:110" s="444" customFormat="1">
      <c r="A29" s="300" t="s">
        <v>283</v>
      </c>
      <c r="B29" s="301" t="s">
        <v>520</v>
      </c>
      <c r="C29" s="385">
        <v>0</v>
      </c>
      <c r="D29" s="386">
        <v>0</v>
      </c>
      <c r="E29" s="386">
        <v>0</v>
      </c>
      <c r="F29" s="386">
        <v>0</v>
      </c>
      <c r="G29" s="386">
        <v>0</v>
      </c>
      <c r="H29" s="386">
        <v>0</v>
      </c>
      <c r="I29" s="386">
        <v>0</v>
      </c>
      <c r="J29" s="386">
        <v>0</v>
      </c>
      <c r="K29" s="386">
        <v>0</v>
      </c>
      <c r="L29" s="386">
        <v>0</v>
      </c>
      <c r="M29" s="386">
        <v>0</v>
      </c>
      <c r="N29" s="386">
        <v>0</v>
      </c>
      <c r="O29" s="386">
        <v>0</v>
      </c>
      <c r="P29" s="386">
        <v>0</v>
      </c>
      <c r="Q29" s="386">
        <v>0</v>
      </c>
      <c r="R29" s="386">
        <v>0</v>
      </c>
      <c r="S29" s="386">
        <v>0</v>
      </c>
      <c r="T29" s="386">
        <v>0</v>
      </c>
      <c r="U29" s="386">
        <v>0</v>
      </c>
      <c r="V29" s="386">
        <v>0</v>
      </c>
      <c r="W29" s="386">
        <v>0</v>
      </c>
      <c r="X29" s="386">
        <v>0</v>
      </c>
      <c r="Y29" s="386">
        <v>0</v>
      </c>
      <c r="Z29" s="386">
        <v>0</v>
      </c>
      <c r="AA29" s="386">
        <v>7.9396520757428035E-2</v>
      </c>
      <c r="AB29" s="386">
        <v>0</v>
      </c>
      <c r="AC29" s="386">
        <v>0</v>
      </c>
      <c r="AD29" s="386">
        <v>0</v>
      </c>
      <c r="AE29" s="386">
        <v>0</v>
      </c>
      <c r="AF29" s="386">
        <v>0</v>
      </c>
      <c r="AG29" s="386">
        <v>0</v>
      </c>
      <c r="AH29" s="386">
        <v>0</v>
      </c>
      <c r="AI29" s="386">
        <v>0</v>
      </c>
      <c r="AJ29" s="386">
        <v>0</v>
      </c>
      <c r="AK29" s="386">
        <v>0</v>
      </c>
      <c r="AL29" s="386">
        <v>0</v>
      </c>
      <c r="AM29" s="386">
        <v>0</v>
      </c>
      <c r="AN29" s="386">
        <v>0</v>
      </c>
      <c r="AO29" s="386">
        <v>0</v>
      </c>
      <c r="AP29" s="386">
        <v>0</v>
      </c>
      <c r="AQ29" s="386">
        <v>0</v>
      </c>
      <c r="AR29" s="386">
        <v>0</v>
      </c>
      <c r="AS29" s="386">
        <v>0</v>
      </c>
      <c r="AT29" s="386">
        <v>0</v>
      </c>
      <c r="AU29" s="386">
        <v>0</v>
      </c>
      <c r="AV29" s="386">
        <v>0</v>
      </c>
      <c r="AW29" s="386">
        <v>0</v>
      </c>
      <c r="AX29" s="386">
        <v>0</v>
      </c>
      <c r="AY29" s="386">
        <v>0</v>
      </c>
      <c r="AZ29" s="386">
        <v>0</v>
      </c>
      <c r="BA29" s="386">
        <v>0</v>
      </c>
      <c r="BB29" s="386">
        <v>0</v>
      </c>
      <c r="BC29" s="386">
        <v>0</v>
      </c>
      <c r="BD29" s="386">
        <v>0</v>
      </c>
      <c r="BE29" s="386">
        <v>0</v>
      </c>
      <c r="BF29" s="386">
        <v>0</v>
      </c>
      <c r="BG29" s="386">
        <v>0</v>
      </c>
      <c r="BH29" s="386">
        <v>0</v>
      </c>
      <c r="BI29" s="386">
        <v>0</v>
      </c>
      <c r="BJ29" s="386">
        <v>0</v>
      </c>
      <c r="BK29" s="386">
        <v>0</v>
      </c>
      <c r="BL29" s="386">
        <v>0</v>
      </c>
      <c r="BM29" s="386">
        <v>0</v>
      </c>
      <c r="BN29" s="386">
        <v>0</v>
      </c>
      <c r="BO29" s="386">
        <v>0</v>
      </c>
      <c r="BP29" s="386">
        <v>0</v>
      </c>
      <c r="BQ29" s="386">
        <v>0</v>
      </c>
      <c r="BR29" s="386">
        <v>0</v>
      </c>
      <c r="BS29" s="386">
        <v>0</v>
      </c>
      <c r="BT29" s="386">
        <v>0</v>
      </c>
      <c r="BU29" s="386">
        <v>0</v>
      </c>
      <c r="BV29" s="386">
        <v>0</v>
      </c>
      <c r="BW29" s="386">
        <v>0</v>
      </c>
      <c r="BX29" s="386">
        <v>0</v>
      </c>
      <c r="BY29" s="386">
        <v>0</v>
      </c>
      <c r="BZ29" s="386">
        <v>0</v>
      </c>
      <c r="CA29" s="386">
        <v>0</v>
      </c>
      <c r="CB29" s="386">
        <v>0</v>
      </c>
      <c r="CC29" s="386">
        <v>0</v>
      </c>
      <c r="CD29" s="386">
        <v>0</v>
      </c>
      <c r="CE29" s="386">
        <v>0</v>
      </c>
      <c r="CF29" s="386">
        <v>0</v>
      </c>
      <c r="CG29" s="386">
        <v>0</v>
      </c>
      <c r="CH29" s="386">
        <v>0</v>
      </c>
      <c r="CI29" s="386">
        <v>0</v>
      </c>
      <c r="CJ29" s="386">
        <v>0</v>
      </c>
      <c r="CK29" s="386">
        <v>0</v>
      </c>
      <c r="CL29" s="386">
        <v>0</v>
      </c>
      <c r="CM29" s="386">
        <v>0</v>
      </c>
      <c r="CN29" s="386">
        <v>0</v>
      </c>
      <c r="CO29" s="386">
        <v>0</v>
      </c>
      <c r="CP29" s="386">
        <v>0</v>
      </c>
      <c r="CQ29" s="386">
        <v>0</v>
      </c>
      <c r="CR29" s="386">
        <v>0</v>
      </c>
      <c r="CS29" s="386">
        <v>0</v>
      </c>
      <c r="CT29" s="386">
        <v>0</v>
      </c>
      <c r="CU29" s="386">
        <v>0</v>
      </c>
      <c r="CV29" s="386">
        <v>0</v>
      </c>
      <c r="CW29" s="386">
        <v>0</v>
      </c>
      <c r="CX29" s="386">
        <v>0</v>
      </c>
      <c r="CY29" s="386">
        <v>0</v>
      </c>
      <c r="CZ29" s="386">
        <v>0</v>
      </c>
      <c r="DA29" s="386">
        <v>0</v>
      </c>
      <c r="DB29" s="386">
        <v>0</v>
      </c>
      <c r="DC29" s="386">
        <v>0</v>
      </c>
      <c r="DD29" s="386">
        <v>0</v>
      </c>
      <c r="DE29" s="386">
        <v>0</v>
      </c>
      <c r="DF29" s="387">
        <v>0</v>
      </c>
    </row>
    <row r="30" spans="1:110" s="444" customFormat="1">
      <c r="A30" s="304" t="s">
        <v>284</v>
      </c>
      <c r="B30" s="305" t="s">
        <v>521</v>
      </c>
      <c r="C30" s="388">
        <v>0</v>
      </c>
      <c r="D30" s="389">
        <v>0</v>
      </c>
      <c r="E30" s="389">
        <v>0</v>
      </c>
      <c r="F30" s="389">
        <v>0</v>
      </c>
      <c r="G30" s="389">
        <v>0</v>
      </c>
      <c r="H30" s="389">
        <v>0</v>
      </c>
      <c r="I30" s="389">
        <v>0</v>
      </c>
      <c r="J30" s="389">
        <v>0</v>
      </c>
      <c r="K30" s="389">
        <v>0</v>
      </c>
      <c r="L30" s="389">
        <v>0</v>
      </c>
      <c r="M30" s="389">
        <v>0</v>
      </c>
      <c r="N30" s="389">
        <v>0</v>
      </c>
      <c r="O30" s="389">
        <v>0</v>
      </c>
      <c r="P30" s="389">
        <v>0</v>
      </c>
      <c r="Q30" s="389">
        <v>0</v>
      </c>
      <c r="R30" s="389">
        <v>0</v>
      </c>
      <c r="S30" s="389">
        <v>0</v>
      </c>
      <c r="T30" s="389">
        <v>0</v>
      </c>
      <c r="U30" s="389">
        <v>0</v>
      </c>
      <c r="V30" s="389">
        <v>0</v>
      </c>
      <c r="W30" s="389">
        <v>0</v>
      </c>
      <c r="X30" s="389">
        <v>0</v>
      </c>
      <c r="Y30" s="389">
        <v>0</v>
      </c>
      <c r="Z30" s="389">
        <v>0</v>
      </c>
      <c r="AA30" s="389">
        <v>0</v>
      </c>
      <c r="AB30" s="389">
        <v>0.11534100870784875</v>
      </c>
      <c r="AC30" s="389">
        <v>0</v>
      </c>
      <c r="AD30" s="389">
        <v>0</v>
      </c>
      <c r="AE30" s="389">
        <v>0</v>
      </c>
      <c r="AF30" s="389">
        <v>0</v>
      </c>
      <c r="AG30" s="389">
        <v>0</v>
      </c>
      <c r="AH30" s="389">
        <v>0</v>
      </c>
      <c r="AI30" s="389">
        <v>0</v>
      </c>
      <c r="AJ30" s="389">
        <v>0</v>
      </c>
      <c r="AK30" s="389">
        <v>0</v>
      </c>
      <c r="AL30" s="389">
        <v>0</v>
      </c>
      <c r="AM30" s="389">
        <v>0</v>
      </c>
      <c r="AN30" s="389">
        <v>0</v>
      </c>
      <c r="AO30" s="389">
        <v>0</v>
      </c>
      <c r="AP30" s="389">
        <v>0</v>
      </c>
      <c r="AQ30" s="389">
        <v>0</v>
      </c>
      <c r="AR30" s="389">
        <v>0</v>
      </c>
      <c r="AS30" s="389">
        <v>0</v>
      </c>
      <c r="AT30" s="389">
        <v>0</v>
      </c>
      <c r="AU30" s="389">
        <v>0</v>
      </c>
      <c r="AV30" s="389">
        <v>0</v>
      </c>
      <c r="AW30" s="389">
        <v>0</v>
      </c>
      <c r="AX30" s="389">
        <v>0</v>
      </c>
      <c r="AY30" s="389">
        <v>0</v>
      </c>
      <c r="AZ30" s="389">
        <v>0</v>
      </c>
      <c r="BA30" s="389">
        <v>0</v>
      </c>
      <c r="BB30" s="389">
        <v>0</v>
      </c>
      <c r="BC30" s="389">
        <v>0</v>
      </c>
      <c r="BD30" s="389">
        <v>0</v>
      </c>
      <c r="BE30" s="389">
        <v>0</v>
      </c>
      <c r="BF30" s="389">
        <v>0</v>
      </c>
      <c r="BG30" s="389">
        <v>0</v>
      </c>
      <c r="BH30" s="389">
        <v>0</v>
      </c>
      <c r="BI30" s="389">
        <v>0</v>
      </c>
      <c r="BJ30" s="389">
        <v>0</v>
      </c>
      <c r="BK30" s="389">
        <v>0</v>
      </c>
      <c r="BL30" s="389">
        <v>0</v>
      </c>
      <c r="BM30" s="389">
        <v>0</v>
      </c>
      <c r="BN30" s="389">
        <v>0</v>
      </c>
      <c r="BO30" s="389">
        <v>0</v>
      </c>
      <c r="BP30" s="389">
        <v>0</v>
      </c>
      <c r="BQ30" s="389">
        <v>0</v>
      </c>
      <c r="BR30" s="389">
        <v>0</v>
      </c>
      <c r="BS30" s="389">
        <v>0</v>
      </c>
      <c r="BT30" s="389">
        <v>0</v>
      </c>
      <c r="BU30" s="389">
        <v>0</v>
      </c>
      <c r="BV30" s="389">
        <v>0</v>
      </c>
      <c r="BW30" s="389">
        <v>0</v>
      </c>
      <c r="BX30" s="389">
        <v>0</v>
      </c>
      <c r="BY30" s="389">
        <v>0</v>
      </c>
      <c r="BZ30" s="389">
        <v>0</v>
      </c>
      <c r="CA30" s="389">
        <v>0</v>
      </c>
      <c r="CB30" s="389">
        <v>0</v>
      </c>
      <c r="CC30" s="389">
        <v>0</v>
      </c>
      <c r="CD30" s="389">
        <v>0</v>
      </c>
      <c r="CE30" s="389">
        <v>0</v>
      </c>
      <c r="CF30" s="389">
        <v>0</v>
      </c>
      <c r="CG30" s="389">
        <v>0</v>
      </c>
      <c r="CH30" s="389">
        <v>0</v>
      </c>
      <c r="CI30" s="389">
        <v>0</v>
      </c>
      <c r="CJ30" s="389">
        <v>0</v>
      </c>
      <c r="CK30" s="389">
        <v>0</v>
      </c>
      <c r="CL30" s="389">
        <v>0</v>
      </c>
      <c r="CM30" s="389">
        <v>0</v>
      </c>
      <c r="CN30" s="389">
        <v>0</v>
      </c>
      <c r="CO30" s="389">
        <v>0</v>
      </c>
      <c r="CP30" s="389">
        <v>0</v>
      </c>
      <c r="CQ30" s="389">
        <v>0</v>
      </c>
      <c r="CR30" s="389">
        <v>0</v>
      </c>
      <c r="CS30" s="389">
        <v>0</v>
      </c>
      <c r="CT30" s="389">
        <v>0</v>
      </c>
      <c r="CU30" s="389">
        <v>0</v>
      </c>
      <c r="CV30" s="389">
        <v>0</v>
      </c>
      <c r="CW30" s="389">
        <v>0</v>
      </c>
      <c r="CX30" s="389">
        <v>0</v>
      </c>
      <c r="CY30" s="389">
        <v>0</v>
      </c>
      <c r="CZ30" s="389">
        <v>0</v>
      </c>
      <c r="DA30" s="389">
        <v>0</v>
      </c>
      <c r="DB30" s="389">
        <v>0</v>
      </c>
      <c r="DC30" s="389">
        <v>0</v>
      </c>
      <c r="DD30" s="389">
        <v>0</v>
      </c>
      <c r="DE30" s="389">
        <v>0</v>
      </c>
      <c r="DF30" s="390">
        <v>0</v>
      </c>
    </row>
    <row r="31" spans="1:110" s="444" customFormat="1">
      <c r="A31" s="298" t="s">
        <v>285</v>
      </c>
      <c r="B31" s="299" t="s">
        <v>522</v>
      </c>
      <c r="C31" s="382">
        <v>0</v>
      </c>
      <c r="D31" s="383">
        <v>0</v>
      </c>
      <c r="E31" s="383">
        <v>0</v>
      </c>
      <c r="F31" s="383">
        <v>0</v>
      </c>
      <c r="G31" s="383">
        <v>0</v>
      </c>
      <c r="H31" s="383">
        <v>0</v>
      </c>
      <c r="I31" s="383">
        <v>0</v>
      </c>
      <c r="J31" s="383">
        <v>0</v>
      </c>
      <c r="K31" s="383">
        <v>0</v>
      </c>
      <c r="L31" s="383">
        <v>0</v>
      </c>
      <c r="M31" s="383">
        <v>0</v>
      </c>
      <c r="N31" s="383">
        <v>0</v>
      </c>
      <c r="O31" s="383">
        <v>0</v>
      </c>
      <c r="P31" s="383">
        <v>0</v>
      </c>
      <c r="Q31" s="383">
        <v>0</v>
      </c>
      <c r="R31" s="383">
        <v>0</v>
      </c>
      <c r="S31" s="383">
        <v>0</v>
      </c>
      <c r="T31" s="383">
        <v>0</v>
      </c>
      <c r="U31" s="383">
        <v>0</v>
      </c>
      <c r="V31" s="383">
        <v>0</v>
      </c>
      <c r="W31" s="383">
        <v>0</v>
      </c>
      <c r="X31" s="383">
        <v>0</v>
      </c>
      <c r="Y31" s="383">
        <v>0</v>
      </c>
      <c r="Z31" s="383">
        <v>0</v>
      </c>
      <c r="AA31" s="383">
        <v>0</v>
      </c>
      <c r="AB31" s="383">
        <v>0</v>
      </c>
      <c r="AC31" s="383">
        <v>1.0424710424710425E-2</v>
      </c>
      <c r="AD31" s="383">
        <v>0</v>
      </c>
      <c r="AE31" s="383">
        <v>0</v>
      </c>
      <c r="AF31" s="383">
        <v>0</v>
      </c>
      <c r="AG31" s="383">
        <v>0</v>
      </c>
      <c r="AH31" s="383">
        <v>0</v>
      </c>
      <c r="AI31" s="383">
        <v>0</v>
      </c>
      <c r="AJ31" s="383">
        <v>0</v>
      </c>
      <c r="AK31" s="383">
        <v>0</v>
      </c>
      <c r="AL31" s="383">
        <v>0</v>
      </c>
      <c r="AM31" s="383">
        <v>0</v>
      </c>
      <c r="AN31" s="383">
        <v>0</v>
      </c>
      <c r="AO31" s="383">
        <v>0</v>
      </c>
      <c r="AP31" s="383">
        <v>0</v>
      </c>
      <c r="AQ31" s="383">
        <v>0</v>
      </c>
      <c r="AR31" s="383">
        <v>0</v>
      </c>
      <c r="AS31" s="383">
        <v>0</v>
      </c>
      <c r="AT31" s="383">
        <v>0</v>
      </c>
      <c r="AU31" s="383">
        <v>0</v>
      </c>
      <c r="AV31" s="383">
        <v>0</v>
      </c>
      <c r="AW31" s="383">
        <v>0</v>
      </c>
      <c r="AX31" s="383">
        <v>0</v>
      </c>
      <c r="AY31" s="383">
        <v>0</v>
      </c>
      <c r="AZ31" s="383">
        <v>0</v>
      </c>
      <c r="BA31" s="383">
        <v>0</v>
      </c>
      <c r="BB31" s="383">
        <v>0</v>
      </c>
      <c r="BC31" s="383">
        <v>0</v>
      </c>
      <c r="BD31" s="383">
        <v>0</v>
      </c>
      <c r="BE31" s="383">
        <v>0</v>
      </c>
      <c r="BF31" s="383">
        <v>0</v>
      </c>
      <c r="BG31" s="383">
        <v>0</v>
      </c>
      <c r="BH31" s="383">
        <v>0</v>
      </c>
      <c r="BI31" s="383">
        <v>0</v>
      </c>
      <c r="BJ31" s="383">
        <v>0</v>
      </c>
      <c r="BK31" s="383">
        <v>0</v>
      </c>
      <c r="BL31" s="383">
        <v>0</v>
      </c>
      <c r="BM31" s="383">
        <v>0</v>
      </c>
      <c r="BN31" s="383">
        <v>0</v>
      </c>
      <c r="BO31" s="383">
        <v>0</v>
      </c>
      <c r="BP31" s="383">
        <v>0</v>
      </c>
      <c r="BQ31" s="383">
        <v>0</v>
      </c>
      <c r="BR31" s="383">
        <v>0</v>
      </c>
      <c r="BS31" s="383">
        <v>0</v>
      </c>
      <c r="BT31" s="383">
        <v>0</v>
      </c>
      <c r="BU31" s="383">
        <v>0</v>
      </c>
      <c r="BV31" s="383">
        <v>0</v>
      </c>
      <c r="BW31" s="383">
        <v>0</v>
      </c>
      <c r="BX31" s="383">
        <v>0</v>
      </c>
      <c r="BY31" s="383">
        <v>0</v>
      </c>
      <c r="BZ31" s="383">
        <v>0</v>
      </c>
      <c r="CA31" s="383">
        <v>0</v>
      </c>
      <c r="CB31" s="383">
        <v>0</v>
      </c>
      <c r="CC31" s="383">
        <v>0</v>
      </c>
      <c r="CD31" s="383">
        <v>0</v>
      </c>
      <c r="CE31" s="383">
        <v>0</v>
      </c>
      <c r="CF31" s="383">
        <v>0</v>
      </c>
      <c r="CG31" s="383">
        <v>0</v>
      </c>
      <c r="CH31" s="383">
        <v>0</v>
      </c>
      <c r="CI31" s="383">
        <v>0</v>
      </c>
      <c r="CJ31" s="383">
        <v>0</v>
      </c>
      <c r="CK31" s="383">
        <v>0</v>
      </c>
      <c r="CL31" s="383">
        <v>0</v>
      </c>
      <c r="CM31" s="383">
        <v>0</v>
      </c>
      <c r="CN31" s="383">
        <v>0</v>
      </c>
      <c r="CO31" s="383">
        <v>0</v>
      </c>
      <c r="CP31" s="383">
        <v>0</v>
      </c>
      <c r="CQ31" s="383">
        <v>0</v>
      </c>
      <c r="CR31" s="383">
        <v>0</v>
      </c>
      <c r="CS31" s="383">
        <v>0</v>
      </c>
      <c r="CT31" s="383">
        <v>0</v>
      </c>
      <c r="CU31" s="383">
        <v>0</v>
      </c>
      <c r="CV31" s="383">
        <v>0</v>
      </c>
      <c r="CW31" s="383">
        <v>0</v>
      </c>
      <c r="CX31" s="383">
        <v>0</v>
      </c>
      <c r="CY31" s="383">
        <v>0</v>
      </c>
      <c r="CZ31" s="383">
        <v>0</v>
      </c>
      <c r="DA31" s="383">
        <v>0</v>
      </c>
      <c r="DB31" s="383">
        <v>0</v>
      </c>
      <c r="DC31" s="383">
        <v>0</v>
      </c>
      <c r="DD31" s="383">
        <v>0</v>
      </c>
      <c r="DE31" s="383">
        <v>0</v>
      </c>
      <c r="DF31" s="384">
        <v>0</v>
      </c>
    </row>
    <row r="32" spans="1:110" s="444" customFormat="1">
      <c r="A32" s="298" t="s">
        <v>286</v>
      </c>
      <c r="B32" s="299" t="s">
        <v>523</v>
      </c>
      <c r="C32" s="382">
        <v>0</v>
      </c>
      <c r="D32" s="383">
        <v>0</v>
      </c>
      <c r="E32" s="383">
        <v>0</v>
      </c>
      <c r="F32" s="383">
        <v>0</v>
      </c>
      <c r="G32" s="383">
        <v>0</v>
      </c>
      <c r="H32" s="383">
        <v>0</v>
      </c>
      <c r="I32" s="383">
        <v>0</v>
      </c>
      <c r="J32" s="383">
        <v>0</v>
      </c>
      <c r="K32" s="383">
        <v>0</v>
      </c>
      <c r="L32" s="383">
        <v>0</v>
      </c>
      <c r="M32" s="383">
        <v>0</v>
      </c>
      <c r="N32" s="383">
        <v>0</v>
      </c>
      <c r="O32" s="383">
        <v>0</v>
      </c>
      <c r="P32" s="383">
        <v>0</v>
      </c>
      <c r="Q32" s="383">
        <v>0</v>
      </c>
      <c r="R32" s="383">
        <v>0</v>
      </c>
      <c r="S32" s="383">
        <v>0</v>
      </c>
      <c r="T32" s="383">
        <v>0</v>
      </c>
      <c r="U32" s="383">
        <v>0</v>
      </c>
      <c r="V32" s="383">
        <v>0</v>
      </c>
      <c r="W32" s="383">
        <v>0</v>
      </c>
      <c r="X32" s="383">
        <v>0</v>
      </c>
      <c r="Y32" s="383">
        <v>0</v>
      </c>
      <c r="Z32" s="383">
        <v>0</v>
      </c>
      <c r="AA32" s="383">
        <v>0</v>
      </c>
      <c r="AB32" s="383">
        <v>0</v>
      </c>
      <c r="AC32" s="383">
        <v>0</v>
      </c>
      <c r="AD32" s="383">
        <v>6.4138804951749687E-2</v>
      </c>
      <c r="AE32" s="383">
        <v>0</v>
      </c>
      <c r="AF32" s="383">
        <v>0</v>
      </c>
      <c r="AG32" s="383">
        <v>0</v>
      </c>
      <c r="AH32" s="383">
        <v>0</v>
      </c>
      <c r="AI32" s="383">
        <v>0</v>
      </c>
      <c r="AJ32" s="383">
        <v>0</v>
      </c>
      <c r="AK32" s="383">
        <v>0</v>
      </c>
      <c r="AL32" s="383">
        <v>0</v>
      </c>
      <c r="AM32" s="383">
        <v>0</v>
      </c>
      <c r="AN32" s="383">
        <v>0</v>
      </c>
      <c r="AO32" s="383">
        <v>0</v>
      </c>
      <c r="AP32" s="383">
        <v>0</v>
      </c>
      <c r="AQ32" s="383">
        <v>0</v>
      </c>
      <c r="AR32" s="383">
        <v>0</v>
      </c>
      <c r="AS32" s="383">
        <v>0</v>
      </c>
      <c r="AT32" s="383">
        <v>0</v>
      </c>
      <c r="AU32" s="383">
        <v>0</v>
      </c>
      <c r="AV32" s="383">
        <v>0</v>
      </c>
      <c r="AW32" s="383">
        <v>0</v>
      </c>
      <c r="AX32" s="383">
        <v>0</v>
      </c>
      <c r="AY32" s="383">
        <v>0</v>
      </c>
      <c r="AZ32" s="383">
        <v>0</v>
      </c>
      <c r="BA32" s="383">
        <v>0</v>
      </c>
      <c r="BB32" s="383">
        <v>0</v>
      </c>
      <c r="BC32" s="383">
        <v>0</v>
      </c>
      <c r="BD32" s="383">
        <v>0</v>
      </c>
      <c r="BE32" s="383">
        <v>0</v>
      </c>
      <c r="BF32" s="383">
        <v>0</v>
      </c>
      <c r="BG32" s="383">
        <v>0</v>
      </c>
      <c r="BH32" s="383">
        <v>0</v>
      </c>
      <c r="BI32" s="383">
        <v>0</v>
      </c>
      <c r="BJ32" s="383">
        <v>0</v>
      </c>
      <c r="BK32" s="383">
        <v>0</v>
      </c>
      <c r="BL32" s="383">
        <v>0</v>
      </c>
      <c r="BM32" s="383">
        <v>0</v>
      </c>
      <c r="BN32" s="383">
        <v>0</v>
      </c>
      <c r="BO32" s="383">
        <v>0</v>
      </c>
      <c r="BP32" s="383">
        <v>0</v>
      </c>
      <c r="BQ32" s="383">
        <v>0</v>
      </c>
      <c r="BR32" s="383">
        <v>0</v>
      </c>
      <c r="BS32" s="383">
        <v>0</v>
      </c>
      <c r="BT32" s="383">
        <v>0</v>
      </c>
      <c r="BU32" s="383">
        <v>0</v>
      </c>
      <c r="BV32" s="383">
        <v>0</v>
      </c>
      <c r="BW32" s="383">
        <v>0</v>
      </c>
      <c r="BX32" s="383">
        <v>0</v>
      </c>
      <c r="BY32" s="383">
        <v>0</v>
      </c>
      <c r="BZ32" s="383">
        <v>0</v>
      </c>
      <c r="CA32" s="383">
        <v>0</v>
      </c>
      <c r="CB32" s="383">
        <v>0</v>
      </c>
      <c r="CC32" s="383">
        <v>0</v>
      </c>
      <c r="CD32" s="383">
        <v>0</v>
      </c>
      <c r="CE32" s="383">
        <v>0</v>
      </c>
      <c r="CF32" s="383">
        <v>0</v>
      </c>
      <c r="CG32" s="383">
        <v>0</v>
      </c>
      <c r="CH32" s="383">
        <v>0</v>
      </c>
      <c r="CI32" s="383">
        <v>0</v>
      </c>
      <c r="CJ32" s="383">
        <v>0</v>
      </c>
      <c r="CK32" s="383">
        <v>0</v>
      </c>
      <c r="CL32" s="383">
        <v>0</v>
      </c>
      <c r="CM32" s="383">
        <v>0</v>
      </c>
      <c r="CN32" s="383">
        <v>0</v>
      </c>
      <c r="CO32" s="383">
        <v>0</v>
      </c>
      <c r="CP32" s="383">
        <v>0</v>
      </c>
      <c r="CQ32" s="383">
        <v>0</v>
      </c>
      <c r="CR32" s="383">
        <v>0</v>
      </c>
      <c r="CS32" s="383">
        <v>0</v>
      </c>
      <c r="CT32" s="383">
        <v>0</v>
      </c>
      <c r="CU32" s="383">
        <v>0</v>
      </c>
      <c r="CV32" s="383">
        <v>0</v>
      </c>
      <c r="CW32" s="383">
        <v>0</v>
      </c>
      <c r="CX32" s="383">
        <v>0</v>
      </c>
      <c r="CY32" s="383">
        <v>0</v>
      </c>
      <c r="CZ32" s="383">
        <v>0</v>
      </c>
      <c r="DA32" s="383">
        <v>0</v>
      </c>
      <c r="DB32" s="383">
        <v>0</v>
      </c>
      <c r="DC32" s="383">
        <v>0</v>
      </c>
      <c r="DD32" s="383">
        <v>0</v>
      </c>
      <c r="DE32" s="383">
        <v>0</v>
      </c>
      <c r="DF32" s="384">
        <v>0</v>
      </c>
    </row>
    <row r="33" spans="1:110" s="444" customFormat="1">
      <c r="A33" s="298" t="s">
        <v>287</v>
      </c>
      <c r="B33" s="299" t="s">
        <v>524</v>
      </c>
      <c r="C33" s="382">
        <v>0</v>
      </c>
      <c r="D33" s="383">
        <v>0</v>
      </c>
      <c r="E33" s="383">
        <v>0</v>
      </c>
      <c r="F33" s="383">
        <v>0</v>
      </c>
      <c r="G33" s="383">
        <v>0</v>
      </c>
      <c r="H33" s="383">
        <v>0</v>
      </c>
      <c r="I33" s="383">
        <v>0</v>
      </c>
      <c r="J33" s="383">
        <v>0</v>
      </c>
      <c r="K33" s="383">
        <v>0</v>
      </c>
      <c r="L33" s="383">
        <v>0</v>
      </c>
      <c r="M33" s="383">
        <v>0</v>
      </c>
      <c r="N33" s="383">
        <v>0</v>
      </c>
      <c r="O33" s="383">
        <v>0</v>
      </c>
      <c r="P33" s="383">
        <v>0</v>
      </c>
      <c r="Q33" s="383">
        <v>0</v>
      </c>
      <c r="R33" s="383">
        <v>0</v>
      </c>
      <c r="S33" s="383">
        <v>0</v>
      </c>
      <c r="T33" s="383">
        <v>0</v>
      </c>
      <c r="U33" s="383">
        <v>0</v>
      </c>
      <c r="V33" s="383">
        <v>0</v>
      </c>
      <c r="W33" s="383">
        <v>0</v>
      </c>
      <c r="X33" s="383">
        <v>0</v>
      </c>
      <c r="Y33" s="383">
        <v>0</v>
      </c>
      <c r="Z33" s="383">
        <v>0</v>
      </c>
      <c r="AA33" s="383">
        <v>0</v>
      </c>
      <c r="AB33" s="383">
        <v>0</v>
      </c>
      <c r="AC33" s="383">
        <v>0</v>
      </c>
      <c r="AD33" s="383">
        <v>0</v>
      </c>
      <c r="AE33" s="383">
        <v>0.20256647213466172</v>
      </c>
      <c r="AF33" s="383">
        <v>0</v>
      </c>
      <c r="AG33" s="383">
        <v>0</v>
      </c>
      <c r="AH33" s="383">
        <v>0</v>
      </c>
      <c r="AI33" s="383">
        <v>0</v>
      </c>
      <c r="AJ33" s="383">
        <v>0</v>
      </c>
      <c r="AK33" s="383">
        <v>0</v>
      </c>
      <c r="AL33" s="383">
        <v>0</v>
      </c>
      <c r="AM33" s="383">
        <v>0</v>
      </c>
      <c r="AN33" s="383">
        <v>0</v>
      </c>
      <c r="AO33" s="383">
        <v>0</v>
      </c>
      <c r="AP33" s="383">
        <v>0</v>
      </c>
      <c r="AQ33" s="383">
        <v>0</v>
      </c>
      <c r="AR33" s="383">
        <v>0</v>
      </c>
      <c r="AS33" s="383">
        <v>0</v>
      </c>
      <c r="AT33" s="383">
        <v>0</v>
      </c>
      <c r="AU33" s="383">
        <v>0</v>
      </c>
      <c r="AV33" s="383">
        <v>0</v>
      </c>
      <c r="AW33" s="383">
        <v>0</v>
      </c>
      <c r="AX33" s="383">
        <v>0</v>
      </c>
      <c r="AY33" s="383">
        <v>0</v>
      </c>
      <c r="AZ33" s="383">
        <v>0</v>
      </c>
      <c r="BA33" s="383">
        <v>0</v>
      </c>
      <c r="BB33" s="383">
        <v>0</v>
      </c>
      <c r="BC33" s="383">
        <v>0</v>
      </c>
      <c r="BD33" s="383">
        <v>0</v>
      </c>
      <c r="BE33" s="383">
        <v>0</v>
      </c>
      <c r="BF33" s="383">
        <v>0</v>
      </c>
      <c r="BG33" s="383">
        <v>0</v>
      </c>
      <c r="BH33" s="383">
        <v>0</v>
      </c>
      <c r="BI33" s="383">
        <v>0</v>
      </c>
      <c r="BJ33" s="383">
        <v>0</v>
      </c>
      <c r="BK33" s="383">
        <v>0</v>
      </c>
      <c r="BL33" s="383">
        <v>0</v>
      </c>
      <c r="BM33" s="383">
        <v>0</v>
      </c>
      <c r="BN33" s="383">
        <v>0</v>
      </c>
      <c r="BO33" s="383">
        <v>0</v>
      </c>
      <c r="BP33" s="383">
        <v>0</v>
      </c>
      <c r="BQ33" s="383">
        <v>0</v>
      </c>
      <c r="BR33" s="383">
        <v>0</v>
      </c>
      <c r="BS33" s="383">
        <v>0</v>
      </c>
      <c r="BT33" s="383">
        <v>0</v>
      </c>
      <c r="BU33" s="383">
        <v>0</v>
      </c>
      <c r="BV33" s="383">
        <v>0</v>
      </c>
      <c r="BW33" s="383">
        <v>0</v>
      </c>
      <c r="BX33" s="383">
        <v>0</v>
      </c>
      <c r="BY33" s="383">
        <v>0</v>
      </c>
      <c r="BZ33" s="383">
        <v>0</v>
      </c>
      <c r="CA33" s="383">
        <v>0</v>
      </c>
      <c r="CB33" s="383">
        <v>0</v>
      </c>
      <c r="CC33" s="383">
        <v>0</v>
      </c>
      <c r="CD33" s="383">
        <v>0</v>
      </c>
      <c r="CE33" s="383">
        <v>0</v>
      </c>
      <c r="CF33" s="383">
        <v>0</v>
      </c>
      <c r="CG33" s="383">
        <v>0</v>
      </c>
      <c r="CH33" s="383">
        <v>0</v>
      </c>
      <c r="CI33" s="383">
        <v>0</v>
      </c>
      <c r="CJ33" s="383">
        <v>0</v>
      </c>
      <c r="CK33" s="383">
        <v>0</v>
      </c>
      <c r="CL33" s="383">
        <v>0</v>
      </c>
      <c r="CM33" s="383">
        <v>0</v>
      </c>
      <c r="CN33" s="383">
        <v>0</v>
      </c>
      <c r="CO33" s="383">
        <v>0</v>
      </c>
      <c r="CP33" s="383">
        <v>0</v>
      </c>
      <c r="CQ33" s="383">
        <v>0</v>
      </c>
      <c r="CR33" s="383">
        <v>0</v>
      </c>
      <c r="CS33" s="383">
        <v>0</v>
      </c>
      <c r="CT33" s="383">
        <v>0</v>
      </c>
      <c r="CU33" s="383">
        <v>0</v>
      </c>
      <c r="CV33" s="383">
        <v>0</v>
      </c>
      <c r="CW33" s="383">
        <v>0</v>
      </c>
      <c r="CX33" s="383">
        <v>0</v>
      </c>
      <c r="CY33" s="383">
        <v>0</v>
      </c>
      <c r="CZ33" s="383">
        <v>0</v>
      </c>
      <c r="DA33" s="383">
        <v>0</v>
      </c>
      <c r="DB33" s="383">
        <v>0</v>
      </c>
      <c r="DC33" s="383">
        <v>0</v>
      </c>
      <c r="DD33" s="383">
        <v>0</v>
      </c>
      <c r="DE33" s="383">
        <v>0</v>
      </c>
      <c r="DF33" s="384">
        <v>0</v>
      </c>
    </row>
    <row r="34" spans="1:110" s="444" customFormat="1">
      <c r="A34" s="300" t="s">
        <v>288</v>
      </c>
      <c r="B34" s="301" t="s">
        <v>525</v>
      </c>
      <c r="C34" s="385">
        <v>0</v>
      </c>
      <c r="D34" s="386">
        <v>0</v>
      </c>
      <c r="E34" s="386">
        <v>0</v>
      </c>
      <c r="F34" s="386">
        <v>0</v>
      </c>
      <c r="G34" s="386">
        <v>0</v>
      </c>
      <c r="H34" s="386">
        <v>0</v>
      </c>
      <c r="I34" s="386">
        <v>0</v>
      </c>
      <c r="J34" s="386">
        <v>0</v>
      </c>
      <c r="K34" s="386">
        <v>0</v>
      </c>
      <c r="L34" s="386">
        <v>0</v>
      </c>
      <c r="M34" s="386">
        <v>0</v>
      </c>
      <c r="N34" s="386">
        <v>0</v>
      </c>
      <c r="O34" s="386">
        <v>0</v>
      </c>
      <c r="P34" s="386">
        <v>0</v>
      </c>
      <c r="Q34" s="386">
        <v>0</v>
      </c>
      <c r="R34" s="386">
        <v>0</v>
      </c>
      <c r="S34" s="386">
        <v>0</v>
      </c>
      <c r="T34" s="386">
        <v>0</v>
      </c>
      <c r="U34" s="386">
        <v>0</v>
      </c>
      <c r="V34" s="386">
        <v>0</v>
      </c>
      <c r="W34" s="386">
        <v>0</v>
      </c>
      <c r="X34" s="386">
        <v>0</v>
      </c>
      <c r="Y34" s="386">
        <v>0</v>
      </c>
      <c r="Z34" s="386">
        <v>0</v>
      </c>
      <c r="AA34" s="386">
        <v>0</v>
      </c>
      <c r="AB34" s="386">
        <v>0</v>
      </c>
      <c r="AC34" s="386">
        <v>0</v>
      </c>
      <c r="AD34" s="386">
        <v>0</v>
      </c>
      <c r="AE34" s="386">
        <v>0</v>
      </c>
      <c r="AF34" s="386">
        <v>0.28388081736737913</v>
      </c>
      <c r="AG34" s="386">
        <v>0</v>
      </c>
      <c r="AH34" s="386">
        <v>0</v>
      </c>
      <c r="AI34" s="386">
        <v>0</v>
      </c>
      <c r="AJ34" s="386">
        <v>0</v>
      </c>
      <c r="AK34" s="386">
        <v>0</v>
      </c>
      <c r="AL34" s="386">
        <v>0</v>
      </c>
      <c r="AM34" s="386">
        <v>0</v>
      </c>
      <c r="AN34" s="386">
        <v>0</v>
      </c>
      <c r="AO34" s="386">
        <v>0</v>
      </c>
      <c r="AP34" s="386">
        <v>0</v>
      </c>
      <c r="AQ34" s="386">
        <v>0</v>
      </c>
      <c r="AR34" s="386">
        <v>0</v>
      </c>
      <c r="AS34" s="386">
        <v>0</v>
      </c>
      <c r="AT34" s="386">
        <v>0</v>
      </c>
      <c r="AU34" s="386">
        <v>0</v>
      </c>
      <c r="AV34" s="386">
        <v>0</v>
      </c>
      <c r="AW34" s="386">
        <v>0</v>
      </c>
      <c r="AX34" s="386">
        <v>0</v>
      </c>
      <c r="AY34" s="386">
        <v>0</v>
      </c>
      <c r="AZ34" s="386">
        <v>0</v>
      </c>
      <c r="BA34" s="386">
        <v>0</v>
      </c>
      <c r="BB34" s="386">
        <v>0</v>
      </c>
      <c r="BC34" s="386">
        <v>0</v>
      </c>
      <c r="BD34" s="386">
        <v>0</v>
      </c>
      <c r="BE34" s="386">
        <v>0</v>
      </c>
      <c r="BF34" s="386">
        <v>0</v>
      </c>
      <c r="BG34" s="386">
        <v>0</v>
      </c>
      <c r="BH34" s="386">
        <v>0</v>
      </c>
      <c r="BI34" s="386">
        <v>0</v>
      </c>
      <c r="BJ34" s="386">
        <v>0</v>
      </c>
      <c r="BK34" s="386">
        <v>0</v>
      </c>
      <c r="BL34" s="386">
        <v>0</v>
      </c>
      <c r="BM34" s="386">
        <v>0</v>
      </c>
      <c r="BN34" s="386">
        <v>0</v>
      </c>
      <c r="BO34" s="386">
        <v>0</v>
      </c>
      <c r="BP34" s="386">
        <v>0</v>
      </c>
      <c r="BQ34" s="386">
        <v>0</v>
      </c>
      <c r="BR34" s="386">
        <v>0</v>
      </c>
      <c r="BS34" s="386">
        <v>0</v>
      </c>
      <c r="BT34" s="386">
        <v>0</v>
      </c>
      <c r="BU34" s="386">
        <v>0</v>
      </c>
      <c r="BV34" s="386">
        <v>0</v>
      </c>
      <c r="BW34" s="386">
        <v>0</v>
      </c>
      <c r="BX34" s="386">
        <v>0</v>
      </c>
      <c r="BY34" s="386">
        <v>0</v>
      </c>
      <c r="BZ34" s="386">
        <v>0</v>
      </c>
      <c r="CA34" s="386">
        <v>0</v>
      </c>
      <c r="CB34" s="386">
        <v>0</v>
      </c>
      <c r="CC34" s="386">
        <v>0</v>
      </c>
      <c r="CD34" s="386">
        <v>0</v>
      </c>
      <c r="CE34" s="386">
        <v>0</v>
      </c>
      <c r="CF34" s="386">
        <v>0</v>
      </c>
      <c r="CG34" s="386">
        <v>0</v>
      </c>
      <c r="CH34" s="386">
        <v>0</v>
      </c>
      <c r="CI34" s="386">
        <v>0</v>
      </c>
      <c r="CJ34" s="386">
        <v>0</v>
      </c>
      <c r="CK34" s="386">
        <v>0</v>
      </c>
      <c r="CL34" s="386">
        <v>0</v>
      </c>
      <c r="CM34" s="386">
        <v>0</v>
      </c>
      <c r="CN34" s="386">
        <v>0</v>
      </c>
      <c r="CO34" s="386">
        <v>0</v>
      </c>
      <c r="CP34" s="386">
        <v>0</v>
      </c>
      <c r="CQ34" s="386">
        <v>0</v>
      </c>
      <c r="CR34" s="386">
        <v>0</v>
      </c>
      <c r="CS34" s="386">
        <v>0</v>
      </c>
      <c r="CT34" s="386">
        <v>0</v>
      </c>
      <c r="CU34" s="386">
        <v>0</v>
      </c>
      <c r="CV34" s="386">
        <v>0</v>
      </c>
      <c r="CW34" s="386">
        <v>0</v>
      </c>
      <c r="CX34" s="386">
        <v>0</v>
      </c>
      <c r="CY34" s="386">
        <v>0</v>
      </c>
      <c r="CZ34" s="386">
        <v>0</v>
      </c>
      <c r="DA34" s="386">
        <v>0</v>
      </c>
      <c r="DB34" s="386">
        <v>0</v>
      </c>
      <c r="DC34" s="386">
        <v>0</v>
      </c>
      <c r="DD34" s="386">
        <v>0</v>
      </c>
      <c r="DE34" s="386">
        <v>0</v>
      </c>
      <c r="DF34" s="387">
        <v>0</v>
      </c>
    </row>
    <row r="35" spans="1:110" s="444" customFormat="1">
      <c r="A35" s="304" t="s">
        <v>289</v>
      </c>
      <c r="B35" s="305" t="s">
        <v>651</v>
      </c>
      <c r="C35" s="388">
        <v>0</v>
      </c>
      <c r="D35" s="389">
        <v>0</v>
      </c>
      <c r="E35" s="389">
        <v>0</v>
      </c>
      <c r="F35" s="389">
        <v>0</v>
      </c>
      <c r="G35" s="389">
        <v>0</v>
      </c>
      <c r="H35" s="389">
        <v>0</v>
      </c>
      <c r="I35" s="389">
        <v>0</v>
      </c>
      <c r="J35" s="389">
        <v>0</v>
      </c>
      <c r="K35" s="389">
        <v>0</v>
      </c>
      <c r="L35" s="389">
        <v>0</v>
      </c>
      <c r="M35" s="389">
        <v>0</v>
      </c>
      <c r="N35" s="389">
        <v>0</v>
      </c>
      <c r="O35" s="389">
        <v>0</v>
      </c>
      <c r="P35" s="389">
        <v>0</v>
      </c>
      <c r="Q35" s="389">
        <v>0</v>
      </c>
      <c r="R35" s="389">
        <v>0</v>
      </c>
      <c r="S35" s="389">
        <v>0</v>
      </c>
      <c r="T35" s="389">
        <v>0</v>
      </c>
      <c r="U35" s="389">
        <v>0</v>
      </c>
      <c r="V35" s="389">
        <v>0</v>
      </c>
      <c r="W35" s="389">
        <v>0</v>
      </c>
      <c r="X35" s="389">
        <v>0</v>
      </c>
      <c r="Y35" s="389">
        <v>0</v>
      </c>
      <c r="Z35" s="389">
        <v>0</v>
      </c>
      <c r="AA35" s="389">
        <v>0</v>
      </c>
      <c r="AB35" s="389">
        <v>0</v>
      </c>
      <c r="AC35" s="389">
        <v>0</v>
      </c>
      <c r="AD35" s="389">
        <v>0</v>
      </c>
      <c r="AE35" s="389">
        <v>0</v>
      </c>
      <c r="AF35" s="389">
        <v>0</v>
      </c>
      <c r="AG35" s="389">
        <v>0.25728155339805825</v>
      </c>
      <c r="AH35" s="389">
        <v>0</v>
      </c>
      <c r="AI35" s="389">
        <v>0</v>
      </c>
      <c r="AJ35" s="389">
        <v>0</v>
      </c>
      <c r="AK35" s="389">
        <v>0</v>
      </c>
      <c r="AL35" s="389">
        <v>0</v>
      </c>
      <c r="AM35" s="389">
        <v>0</v>
      </c>
      <c r="AN35" s="389">
        <v>0</v>
      </c>
      <c r="AO35" s="389">
        <v>0</v>
      </c>
      <c r="AP35" s="389">
        <v>0</v>
      </c>
      <c r="AQ35" s="389">
        <v>0</v>
      </c>
      <c r="AR35" s="389">
        <v>0</v>
      </c>
      <c r="AS35" s="389">
        <v>0</v>
      </c>
      <c r="AT35" s="389">
        <v>0</v>
      </c>
      <c r="AU35" s="389">
        <v>0</v>
      </c>
      <c r="AV35" s="389">
        <v>0</v>
      </c>
      <c r="AW35" s="389">
        <v>0</v>
      </c>
      <c r="AX35" s="389">
        <v>0</v>
      </c>
      <c r="AY35" s="389">
        <v>0</v>
      </c>
      <c r="AZ35" s="389">
        <v>0</v>
      </c>
      <c r="BA35" s="389">
        <v>0</v>
      </c>
      <c r="BB35" s="389">
        <v>0</v>
      </c>
      <c r="BC35" s="389">
        <v>0</v>
      </c>
      <c r="BD35" s="389">
        <v>0</v>
      </c>
      <c r="BE35" s="389">
        <v>0</v>
      </c>
      <c r="BF35" s="389">
        <v>0</v>
      </c>
      <c r="BG35" s="389">
        <v>0</v>
      </c>
      <c r="BH35" s="389">
        <v>0</v>
      </c>
      <c r="BI35" s="389">
        <v>0</v>
      </c>
      <c r="BJ35" s="389">
        <v>0</v>
      </c>
      <c r="BK35" s="389">
        <v>0</v>
      </c>
      <c r="BL35" s="389">
        <v>0</v>
      </c>
      <c r="BM35" s="389">
        <v>0</v>
      </c>
      <c r="BN35" s="389">
        <v>0</v>
      </c>
      <c r="BO35" s="389">
        <v>0</v>
      </c>
      <c r="BP35" s="389">
        <v>0</v>
      </c>
      <c r="BQ35" s="389">
        <v>0</v>
      </c>
      <c r="BR35" s="389">
        <v>0</v>
      </c>
      <c r="BS35" s="389">
        <v>0</v>
      </c>
      <c r="BT35" s="389">
        <v>0</v>
      </c>
      <c r="BU35" s="389">
        <v>0</v>
      </c>
      <c r="BV35" s="389">
        <v>0</v>
      </c>
      <c r="BW35" s="389">
        <v>0</v>
      </c>
      <c r="BX35" s="389">
        <v>0</v>
      </c>
      <c r="BY35" s="389">
        <v>0</v>
      </c>
      <c r="BZ35" s="389">
        <v>0</v>
      </c>
      <c r="CA35" s="389">
        <v>0</v>
      </c>
      <c r="CB35" s="389">
        <v>0</v>
      </c>
      <c r="CC35" s="389">
        <v>0</v>
      </c>
      <c r="CD35" s="389">
        <v>0</v>
      </c>
      <c r="CE35" s="389">
        <v>0</v>
      </c>
      <c r="CF35" s="389">
        <v>0</v>
      </c>
      <c r="CG35" s="389">
        <v>0</v>
      </c>
      <c r="CH35" s="389">
        <v>0</v>
      </c>
      <c r="CI35" s="389">
        <v>0</v>
      </c>
      <c r="CJ35" s="389">
        <v>0</v>
      </c>
      <c r="CK35" s="389">
        <v>0</v>
      </c>
      <c r="CL35" s="389">
        <v>0</v>
      </c>
      <c r="CM35" s="389">
        <v>0</v>
      </c>
      <c r="CN35" s="389">
        <v>0</v>
      </c>
      <c r="CO35" s="389">
        <v>0</v>
      </c>
      <c r="CP35" s="389">
        <v>0</v>
      </c>
      <c r="CQ35" s="389">
        <v>0</v>
      </c>
      <c r="CR35" s="389">
        <v>0</v>
      </c>
      <c r="CS35" s="389">
        <v>0</v>
      </c>
      <c r="CT35" s="389">
        <v>0</v>
      </c>
      <c r="CU35" s="389">
        <v>0</v>
      </c>
      <c r="CV35" s="389">
        <v>0</v>
      </c>
      <c r="CW35" s="389">
        <v>0</v>
      </c>
      <c r="CX35" s="389">
        <v>0</v>
      </c>
      <c r="CY35" s="389">
        <v>0</v>
      </c>
      <c r="CZ35" s="389">
        <v>0</v>
      </c>
      <c r="DA35" s="389">
        <v>0</v>
      </c>
      <c r="DB35" s="389">
        <v>0</v>
      </c>
      <c r="DC35" s="389">
        <v>0</v>
      </c>
      <c r="DD35" s="389">
        <v>0</v>
      </c>
      <c r="DE35" s="389">
        <v>0</v>
      </c>
      <c r="DF35" s="390">
        <v>0</v>
      </c>
    </row>
    <row r="36" spans="1:110" s="444" customFormat="1">
      <c r="A36" s="298" t="s">
        <v>290</v>
      </c>
      <c r="B36" s="299" t="s">
        <v>650</v>
      </c>
      <c r="C36" s="382">
        <v>0</v>
      </c>
      <c r="D36" s="383">
        <v>0</v>
      </c>
      <c r="E36" s="383">
        <v>0</v>
      </c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v>0</v>
      </c>
      <c r="L36" s="383">
        <v>0</v>
      </c>
      <c r="M36" s="383">
        <v>0</v>
      </c>
      <c r="N36" s="383">
        <v>0</v>
      </c>
      <c r="O36" s="383">
        <v>0</v>
      </c>
      <c r="P36" s="383">
        <v>0</v>
      </c>
      <c r="Q36" s="383">
        <v>0</v>
      </c>
      <c r="R36" s="383">
        <v>0</v>
      </c>
      <c r="S36" s="383">
        <v>0</v>
      </c>
      <c r="T36" s="383">
        <v>0</v>
      </c>
      <c r="U36" s="383">
        <v>0</v>
      </c>
      <c r="V36" s="383">
        <v>0</v>
      </c>
      <c r="W36" s="383">
        <v>0</v>
      </c>
      <c r="X36" s="383">
        <v>0</v>
      </c>
      <c r="Y36" s="383">
        <v>0</v>
      </c>
      <c r="Z36" s="383">
        <v>0</v>
      </c>
      <c r="AA36" s="383">
        <v>0</v>
      </c>
      <c r="AB36" s="383">
        <v>0</v>
      </c>
      <c r="AC36" s="383">
        <v>0</v>
      </c>
      <c r="AD36" s="383">
        <v>0</v>
      </c>
      <c r="AE36" s="383">
        <v>0</v>
      </c>
      <c r="AF36" s="383">
        <v>0</v>
      </c>
      <c r="AG36" s="383">
        <v>0</v>
      </c>
      <c r="AH36" s="383">
        <v>0.18865101882899149</v>
      </c>
      <c r="AI36" s="383">
        <v>0</v>
      </c>
      <c r="AJ36" s="383">
        <v>0</v>
      </c>
      <c r="AK36" s="383">
        <v>0</v>
      </c>
      <c r="AL36" s="383">
        <v>0</v>
      </c>
      <c r="AM36" s="383">
        <v>0</v>
      </c>
      <c r="AN36" s="383">
        <v>0</v>
      </c>
      <c r="AO36" s="383">
        <v>0</v>
      </c>
      <c r="AP36" s="383">
        <v>0</v>
      </c>
      <c r="AQ36" s="383">
        <v>0</v>
      </c>
      <c r="AR36" s="383">
        <v>0</v>
      </c>
      <c r="AS36" s="383">
        <v>0</v>
      </c>
      <c r="AT36" s="383">
        <v>0</v>
      </c>
      <c r="AU36" s="383">
        <v>0</v>
      </c>
      <c r="AV36" s="383">
        <v>0</v>
      </c>
      <c r="AW36" s="383">
        <v>0</v>
      </c>
      <c r="AX36" s="383">
        <v>0</v>
      </c>
      <c r="AY36" s="383">
        <v>0</v>
      </c>
      <c r="AZ36" s="383">
        <v>0</v>
      </c>
      <c r="BA36" s="383">
        <v>0</v>
      </c>
      <c r="BB36" s="383">
        <v>0</v>
      </c>
      <c r="BC36" s="383">
        <v>0</v>
      </c>
      <c r="BD36" s="383">
        <v>0</v>
      </c>
      <c r="BE36" s="383">
        <v>0</v>
      </c>
      <c r="BF36" s="383">
        <v>0</v>
      </c>
      <c r="BG36" s="383">
        <v>0</v>
      </c>
      <c r="BH36" s="383">
        <v>0</v>
      </c>
      <c r="BI36" s="383">
        <v>0</v>
      </c>
      <c r="BJ36" s="383">
        <v>0</v>
      </c>
      <c r="BK36" s="383">
        <v>0</v>
      </c>
      <c r="BL36" s="383">
        <v>0</v>
      </c>
      <c r="BM36" s="383">
        <v>0</v>
      </c>
      <c r="BN36" s="383">
        <v>0</v>
      </c>
      <c r="BO36" s="383">
        <v>0</v>
      </c>
      <c r="BP36" s="383">
        <v>0</v>
      </c>
      <c r="BQ36" s="383">
        <v>0</v>
      </c>
      <c r="BR36" s="383">
        <v>0</v>
      </c>
      <c r="BS36" s="383">
        <v>0</v>
      </c>
      <c r="BT36" s="383">
        <v>0</v>
      </c>
      <c r="BU36" s="383">
        <v>0</v>
      </c>
      <c r="BV36" s="383">
        <v>0</v>
      </c>
      <c r="BW36" s="383">
        <v>0</v>
      </c>
      <c r="BX36" s="383">
        <v>0</v>
      </c>
      <c r="BY36" s="383">
        <v>0</v>
      </c>
      <c r="BZ36" s="383">
        <v>0</v>
      </c>
      <c r="CA36" s="383">
        <v>0</v>
      </c>
      <c r="CB36" s="383">
        <v>0</v>
      </c>
      <c r="CC36" s="383">
        <v>0</v>
      </c>
      <c r="CD36" s="383">
        <v>0</v>
      </c>
      <c r="CE36" s="383">
        <v>0</v>
      </c>
      <c r="CF36" s="383">
        <v>0</v>
      </c>
      <c r="CG36" s="383">
        <v>0</v>
      </c>
      <c r="CH36" s="383">
        <v>0</v>
      </c>
      <c r="CI36" s="383">
        <v>0</v>
      </c>
      <c r="CJ36" s="383">
        <v>0</v>
      </c>
      <c r="CK36" s="383">
        <v>0</v>
      </c>
      <c r="CL36" s="383">
        <v>0</v>
      </c>
      <c r="CM36" s="383">
        <v>0</v>
      </c>
      <c r="CN36" s="383">
        <v>0</v>
      </c>
      <c r="CO36" s="383">
        <v>0</v>
      </c>
      <c r="CP36" s="383">
        <v>0</v>
      </c>
      <c r="CQ36" s="383">
        <v>0</v>
      </c>
      <c r="CR36" s="383">
        <v>0</v>
      </c>
      <c r="CS36" s="383">
        <v>0</v>
      </c>
      <c r="CT36" s="383">
        <v>0</v>
      </c>
      <c r="CU36" s="383">
        <v>0</v>
      </c>
      <c r="CV36" s="383">
        <v>0</v>
      </c>
      <c r="CW36" s="383">
        <v>0</v>
      </c>
      <c r="CX36" s="383">
        <v>0</v>
      </c>
      <c r="CY36" s="383">
        <v>0</v>
      </c>
      <c r="CZ36" s="383">
        <v>0</v>
      </c>
      <c r="DA36" s="383">
        <v>0</v>
      </c>
      <c r="DB36" s="383">
        <v>0</v>
      </c>
      <c r="DC36" s="383">
        <v>0</v>
      </c>
      <c r="DD36" s="383">
        <v>0</v>
      </c>
      <c r="DE36" s="383">
        <v>0</v>
      </c>
      <c r="DF36" s="384">
        <v>0</v>
      </c>
    </row>
    <row r="37" spans="1:110" s="444" customFormat="1">
      <c r="A37" s="298" t="s">
        <v>291</v>
      </c>
      <c r="B37" s="299" t="s">
        <v>528</v>
      </c>
      <c r="C37" s="382">
        <v>0</v>
      </c>
      <c r="D37" s="383">
        <v>0</v>
      </c>
      <c r="E37" s="383">
        <v>0</v>
      </c>
      <c r="F37" s="383">
        <v>0</v>
      </c>
      <c r="G37" s="383">
        <v>0</v>
      </c>
      <c r="H37" s="383">
        <v>0</v>
      </c>
      <c r="I37" s="383">
        <v>0</v>
      </c>
      <c r="J37" s="383">
        <v>0</v>
      </c>
      <c r="K37" s="383">
        <v>0</v>
      </c>
      <c r="L37" s="383">
        <v>0</v>
      </c>
      <c r="M37" s="383">
        <v>0</v>
      </c>
      <c r="N37" s="383">
        <v>0</v>
      </c>
      <c r="O37" s="383">
        <v>0</v>
      </c>
      <c r="P37" s="383">
        <v>0</v>
      </c>
      <c r="Q37" s="383">
        <v>0</v>
      </c>
      <c r="R37" s="383">
        <v>0</v>
      </c>
      <c r="S37" s="383">
        <v>0</v>
      </c>
      <c r="T37" s="383">
        <v>0</v>
      </c>
      <c r="U37" s="383">
        <v>0</v>
      </c>
      <c r="V37" s="383">
        <v>0</v>
      </c>
      <c r="W37" s="383">
        <v>0</v>
      </c>
      <c r="X37" s="383">
        <v>0</v>
      </c>
      <c r="Y37" s="383">
        <v>0</v>
      </c>
      <c r="Z37" s="383">
        <v>0</v>
      </c>
      <c r="AA37" s="383">
        <v>0</v>
      </c>
      <c r="AB37" s="383">
        <v>0</v>
      </c>
      <c r="AC37" s="383">
        <v>0</v>
      </c>
      <c r="AD37" s="383">
        <v>0</v>
      </c>
      <c r="AE37" s="383">
        <v>0</v>
      </c>
      <c r="AF37" s="383">
        <v>0</v>
      </c>
      <c r="AG37" s="383">
        <v>0</v>
      </c>
      <c r="AH37" s="383">
        <v>0</v>
      </c>
      <c r="AI37" s="383">
        <v>0.14670421822094237</v>
      </c>
      <c r="AJ37" s="383">
        <v>0</v>
      </c>
      <c r="AK37" s="383">
        <v>0</v>
      </c>
      <c r="AL37" s="383">
        <v>0</v>
      </c>
      <c r="AM37" s="383">
        <v>0</v>
      </c>
      <c r="AN37" s="383">
        <v>0</v>
      </c>
      <c r="AO37" s="383">
        <v>0</v>
      </c>
      <c r="AP37" s="383">
        <v>0</v>
      </c>
      <c r="AQ37" s="383">
        <v>0</v>
      </c>
      <c r="AR37" s="383">
        <v>0</v>
      </c>
      <c r="AS37" s="383">
        <v>0</v>
      </c>
      <c r="AT37" s="383">
        <v>0</v>
      </c>
      <c r="AU37" s="383">
        <v>0</v>
      </c>
      <c r="AV37" s="383">
        <v>0</v>
      </c>
      <c r="AW37" s="383">
        <v>0</v>
      </c>
      <c r="AX37" s="383">
        <v>0</v>
      </c>
      <c r="AY37" s="383">
        <v>0</v>
      </c>
      <c r="AZ37" s="383">
        <v>0</v>
      </c>
      <c r="BA37" s="383">
        <v>0</v>
      </c>
      <c r="BB37" s="383">
        <v>0</v>
      </c>
      <c r="BC37" s="383">
        <v>0</v>
      </c>
      <c r="BD37" s="383">
        <v>0</v>
      </c>
      <c r="BE37" s="383">
        <v>0</v>
      </c>
      <c r="BF37" s="383">
        <v>0</v>
      </c>
      <c r="BG37" s="383">
        <v>0</v>
      </c>
      <c r="BH37" s="383">
        <v>0</v>
      </c>
      <c r="BI37" s="383">
        <v>0</v>
      </c>
      <c r="BJ37" s="383">
        <v>0</v>
      </c>
      <c r="BK37" s="383">
        <v>0</v>
      </c>
      <c r="BL37" s="383">
        <v>0</v>
      </c>
      <c r="BM37" s="383">
        <v>0</v>
      </c>
      <c r="BN37" s="383">
        <v>0</v>
      </c>
      <c r="BO37" s="383">
        <v>0</v>
      </c>
      <c r="BP37" s="383">
        <v>0</v>
      </c>
      <c r="BQ37" s="383">
        <v>0</v>
      </c>
      <c r="BR37" s="383">
        <v>0</v>
      </c>
      <c r="BS37" s="383">
        <v>0</v>
      </c>
      <c r="BT37" s="383">
        <v>0</v>
      </c>
      <c r="BU37" s="383">
        <v>0</v>
      </c>
      <c r="BV37" s="383">
        <v>0</v>
      </c>
      <c r="BW37" s="383">
        <v>0</v>
      </c>
      <c r="BX37" s="383">
        <v>0</v>
      </c>
      <c r="BY37" s="383">
        <v>0</v>
      </c>
      <c r="BZ37" s="383">
        <v>0</v>
      </c>
      <c r="CA37" s="383">
        <v>0</v>
      </c>
      <c r="CB37" s="383">
        <v>0</v>
      </c>
      <c r="CC37" s="383">
        <v>0</v>
      </c>
      <c r="CD37" s="383">
        <v>0</v>
      </c>
      <c r="CE37" s="383">
        <v>0</v>
      </c>
      <c r="CF37" s="383">
        <v>0</v>
      </c>
      <c r="CG37" s="383">
        <v>0</v>
      </c>
      <c r="CH37" s="383">
        <v>0</v>
      </c>
      <c r="CI37" s="383">
        <v>0</v>
      </c>
      <c r="CJ37" s="383">
        <v>0</v>
      </c>
      <c r="CK37" s="383">
        <v>0</v>
      </c>
      <c r="CL37" s="383">
        <v>0</v>
      </c>
      <c r="CM37" s="383">
        <v>0</v>
      </c>
      <c r="CN37" s="383">
        <v>0</v>
      </c>
      <c r="CO37" s="383">
        <v>0</v>
      </c>
      <c r="CP37" s="383">
        <v>0</v>
      </c>
      <c r="CQ37" s="383">
        <v>0</v>
      </c>
      <c r="CR37" s="383">
        <v>0</v>
      </c>
      <c r="CS37" s="383">
        <v>0</v>
      </c>
      <c r="CT37" s="383">
        <v>0</v>
      </c>
      <c r="CU37" s="383">
        <v>0</v>
      </c>
      <c r="CV37" s="383">
        <v>0</v>
      </c>
      <c r="CW37" s="383">
        <v>0</v>
      </c>
      <c r="CX37" s="383">
        <v>0</v>
      </c>
      <c r="CY37" s="383">
        <v>0</v>
      </c>
      <c r="CZ37" s="383">
        <v>0</v>
      </c>
      <c r="DA37" s="383">
        <v>0</v>
      </c>
      <c r="DB37" s="383">
        <v>0</v>
      </c>
      <c r="DC37" s="383">
        <v>0</v>
      </c>
      <c r="DD37" s="383">
        <v>0</v>
      </c>
      <c r="DE37" s="383">
        <v>0</v>
      </c>
      <c r="DF37" s="384">
        <v>0</v>
      </c>
    </row>
    <row r="38" spans="1:110" s="444" customFormat="1">
      <c r="A38" s="298" t="s">
        <v>292</v>
      </c>
      <c r="B38" s="299" t="s">
        <v>529</v>
      </c>
      <c r="C38" s="382">
        <v>0</v>
      </c>
      <c r="D38" s="383">
        <v>0</v>
      </c>
      <c r="E38" s="383">
        <v>0</v>
      </c>
      <c r="F38" s="383">
        <v>0</v>
      </c>
      <c r="G38" s="383">
        <v>0</v>
      </c>
      <c r="H38" s="383">
        <v>0</v>
      </c>
      <c r="I38" s="383">
        <v>0</v>
      </c>
      <c r="J38" s="383">
        <v>0</v>
      </c>
      <c r="K38" s="383">
        <v>0</v>
      </c>
      <c r="L38" s="383">
        <v>0</v>
      </c>
      <c r="M38" s="383">
        <v>0</v>
      </c>
      <c r="N38" s="383">
        <v>0</v>
      </c>
      <c r="O38" s="383">
        <v>0</v>
      </c>
      <c r="P38" s="383">
        <v>0</v>
      </c>
      <c r="Q38" s="383">
        <v>0</v>
      </c>
      <c r="R38" s="383">
        <v>0</v>
      </c>
      <c r="S38" s="383">
        <v>0</v>
      </c>
      <c r="T38" s="383">
        <v>0</v>
      </c>
      <c r="U38" s="383">
        <v>0</v>
      </c>
      <c r="V38" s="383">
        <v>0</v>
      </c>
      <c r="W38" s="383">
        <v>0</v>
      </c>
      <c r="X38" s="383">
        <v>0</v>
      </c>
      <c r="Y38" s="383">
        <v>0</v>
      </c>
      <c r="Z38" s="383">
        <v>0</v>
      </c>
      <c r="AA38" s="383">
        <v>0</v>
      </c>
      <c r="AB38" s="383">
        <v>0</v>
      </c>
      <c r="AC38" s="383">
        <v>0</v>
      </c>
      <c r="AD38" s="383">
        <v>0</v>
      </c>
      <c r="AE38" s="383">
        <v>0</v>
      </c>
      <c r="AF38" s="383">
        <v>0</v>
      </c>
      <c r="AG38" s="383">
        <v>0</v>
      </c>
      <c r="AH38" s="383">
        <v>0</v>
      </c>
      <c r="AI38" s="383">
        <v>0</v>
      </c>
      <c r="AJ38" s="383">
        <v>0.22956707773120205</v>
      </c>
      <c r="AK38" s="383">
        <v>0</v>
      </c>
      <c r="AL38" s="383">
        <v>0</v>
      </c>
      <c r="AM38" s="383">
        <v>0</v>
      </c>
      <c r="AN38" s="383">
        <v>0</v>
      </c>
      <c r="AO38" s="383">
        <v>0</v>
      </c>
      <c r="AP38" s="383">
        <v>0</v>
      </c>
      <c r="AQ38" s="383">
        <v>0</v>
      </c>
      <c r="AR38" s="383">
        <v>0</v>
      </c>
      <c r="AS38" s="383">
        <v>0</v>
      </c>
      <c r="AT38" s="383">
        <v>0</v>
      </c>
      <c r="AU38" s="383">
        <v>0</v>
      </c>
      <c r="AV38" s="383">
        <v>0</v>
      </c>
      <c r="AW38" s="383">
        <v>0</v>
      </c>
      <c r="AX38" s="383">
        <v>0</v>
      </c>
      <c r="AY38" s="383">
        <v>0</v>
      </c>
      <c r="AZ38" s="383">
        <v>0</v>
      </c>
      <c r="BA38" s="383">
        <v>0</v>
      </c>
      <c r="BB38" s="383">
        <v>0</v>
      </c>
      <c r="BC38" s="383">
        <v>0</v>
      </c>
      <c r="BD38" s="383">
        <v>0</v>
      </c>
      <c r="BE38" s="383">
        <v>0</v>
      </c>
      <c r="BF38" s="383">
        <v>0</v>
      </c>
      <c r="BG38" s="383">
        <v>0</v>
      </c>
      <c r="BH38" s="383">
        <v>0</v>
      </c>
      <c r="BI38" s="383">
        <v>0</v>
      </c>
      <c r="BJ38" s="383">
        <v>0</v>
      </c>
      <c r="BK38" s="383">
        <v>0</v>
      </c>
      <c r="BL38" s="383">
        <v>0</v>
      </c>
      <c r="BM38" s="383">
        <v>0</v>
      </c>
      <c r="BN38" s="383">
        <v>0</v>
      </c>
      <c r="BO38" s="383">
        <v>0</v>
      </c>
      <c r="BP38" s="383">
        <v>0</v>
      </c>
      <c r="BQ38" s="383">
        <v>0</v>
      </c>
      <c r="BR38" s="383">
        <v>0</v>
      </c>
      <c r="BS38" s="383">
        <v>0</v>
      </c>
      <c r="BT38" s="383">
        <v>0</v>
      </c>
      <c r="BU38" s="383">
        <v>0</v>
      </c>
      <c r="BV38" s="383">
        <v>0</v>
      </c>
      <c r="BW38" s="383">
        <v>0</v>
      </c>
      <c r="BX38" s="383">
        <v>0</v>
      </c>
      <c r="BY38" s="383">
        <v>0</v>
      </c>
      <c r="BZ38" s="383">
        <v>0</v>
      </c>
      <c r="CA38" s="383">
        <v>0</v>
      </c>
      <c r="CB38" s="383">
        <v>0</v>
      </c>
      <c r="CC38" s="383">
        <v>0</v>
      </c>
      <c r="CD38" s="383">
        <v>0</v>
      </c>
      <c r="CE38" s="383">
        <v>0</v>
      </c>
      <c r="CF38" s="383">
        <v>0</v>
      </c>
      <c r="CG38" s="383">
        <v>0</v>
      </c>
      <c r="CH38" s="383">
        <v>0</v>
      </c>
      <c r="CI38" s="383">
        <v>0</v>
      </c>
      <c r="CJ38" s="383">
        <v>0</v>
      </c>
      <c r="CK38" s="383">
        <v>0</v>
      </c>
      <c r="CL38" s="383">
        <v>0</v>
      </c>
      <c r="CM38" s="383">
        <v>0</v>
      </c>
      <c r="CN38" s="383">
        <v>0</v>
      </c>
      <c r="CO38" s="383">
        <v>0</v>
      </c>
      <c r="CP38" s="383">
        <v>0</v>
      </c>
      <c r="CQ38" s="383">
        <v>0</v>
      </c>
      <c r="CR38" s="383">
        <v>0</v>
      </c>
      <c r="CS38" s="383">
        <v>0</v>
      </c>
      <c r="CT38" s="383">
        <v>0</v>
      </c>
      <c r="CU38" s="383">
        <v>0</v>
      </c>
      <c r="CV38" s="383">
        <v>0</v>
      </c>
      <c r="CW38" s="383">
        <v>0</v>
      </c>
      <c r="CX38" s="383">
        <v>0</v>
      </c>
      <c r="CY38" s="383">
        <v>0</v>
      </c>
      <c r="CZ38" s="383">
        <v>0</v>
      </c>
      <c r="DA38" s="383">
        <v>0</v>
      </c>
      <c r="DB38" s="383">
        <v>0</v>
      </c>
      <c r="DC38" s="383">
        <v>0</v>
      </c>
      <c r="DD38" s="383">
        <v>0</v>
      </c>
      <c r="DE38" s="383">
        <v>0</v>
      </c>
      <c r="DF38" s="384">
        <v>0</v>
      </c>
    </row>
    <row r="39" spans="1:110" s="444" customFormat="1">
      <c r="A39" s="300" t="s">
        <v>293</v>
      </c>
      <c r="B39" s="301" t="s">
        <v>530</v>
      </c>
      <c r="C39" s="385">
        <v>0</v>
      </c>
      <c r="D39" s="386">
        <v>0</v>
      </c>
      <c r="E39" s="386">
        <v>0</v>
      </c>
      <c r="F39" s="386">
        <v>0</v>
      </c>
      <c r="G39" s="386">
        <v>0</v>
      </c>
      <c r="H39" s="386">
        <v>0</v>
      </c>
      <c r="I39" s="386">
        <v>0</v>
      </c>
      <c r="J39" s="386">
        <v>0</v>
      </c>
      <c r="K39" s="386">
        <v>0</v>
      </c>
      <c r="L39" s="386">
        <v>0</v>
      </c>
      <c r="M39" s="386">
        <v>0</v>
      </c>
      <c r="N39" s="386">
        <v>0</v>
      </c>
      <c r="O39" s="386">
        <v>0</v>
      </c>
      <c r="P39" s="386">
        <v>0</v>
      </c>
      <c r="Q39" s="386">
        <v>0</v>
      </c>
      <c r="R39" s="386">
        <v>0</v>
      </c>
      <c r="S39" s="386">
        <v>0</v>
      </c>
      <c r="T39" s="386">
        <v>0</v>
      </c>
      <c r="U39" s="386">
        <v>0</v>
      </c>
      <c r="V39" s="386">
        <v>0</v>
      </c>
      <c r="W39" s="386">
        <v>0</v>
      </c>
      <c r="X39" s="386">
        <v>0</v>
      </c>
      <c r="Y39" s="386">
        <v>0</v>
      </c>
      <c r="Z39" s="386">
        <v>0</v>
      </c>
      <c r="AA39" s="386">
        <v>0</v>
      </c>
      <c r="AB39" s="386">
        <v>0</v>
      </c>
      <c r="AC39" s="386">
        <v>0</v>
      </c>
      <c r="AD39" s="386">
        <v>0</v>
      </c>
      <c r="AE39" s="386">
        <v>0</v>
      </c>
      <c r="AF39" s="386">
        <v>0</v>
      </c>
      <c r="AG39" s="386">
        <v>0</v>
      </c>
      <c r="AH39" s="386">
        <v>0</v>
      </c>
      <c r="AI39" s="386">
        <v>0</v>
      </c>
      <c r="AJ39" s="386">
        <v>0</v>
      </c>
      <c r="AK39" s="386">
        <v>0.22650774911456634</v>
      </c>
      <c r="AL39" s="386">
        <v>0</v>
      </c>
      <c r="AM39" s="386">
        <v>0</v>
      </c>
      <c r="AN39" s="386">
        <v>0</v>
      </c>
      <c r="AO39" s="386">
        <v>0</v>
      </c>
      <c r="AP39" s="386">
        <v>0</v>
      </c>
      <c r="AQ39" s="386">
        <v>0</v>
      </c>
      <c r="AR39" s="386">
        <v>0</v>
      </c>
      <c r="AS39" s="386">
        <v>0</v>
      </c>
      <c r="AT39" s="386">
        <v>0</v>
      </c>
      <c r="AU39" s="386">
        <v>0</v>
      </c>
      <c r="AV39" s="386">
        <v>0</v>
      </c>
      <c r="AW39" s="386">
        <v>0</v>
      </c>
      <c r="AX39" s="386">
        <v>0</v>
      </c>
      <c r="AY39" s="386">
        <v>0</v>
      </c>
      <c r="AZ39" s="386">
        <v>0</v>
      </c>
      <c r="BA39" s="386">
        <v>0</v>
      </c>
      <c r="BB39" s="386">
        <v>0</v>
      </c>
      <c r="BC39" s="386">
        <v>0</v>
      </c>
      <c r="BD39" s="386">
        <v>0</v>
      </c>
      <c r="BE39" s="386">
        <v>0</v>
      </c>
      <c r="BF39" s="386">
        <v>0</v>
      </c>
      <c r="BG39" s="386">
        <v>0</v>
      </c>
      <c r="BH39" s="386">
        <v>0</v>
      </c>
      <c r="BI39" s="386">
        <v>0</v>
      </c>
      <c r="BJ39" s="386">
        <v>0</v>
      </c>
      <c r="BK39" s="386">
        <v>0</v>
      </c>
      <c r="BL39" s="386">
        <v>0</v>
      </c>
      <c r="BM39" s="386">
        <v>0</v>
      </c>
      <c r="BN39" s="386">
        <v>0</v>
      </c>
      <c r="BO39" s="386">
        <v>0</v>
      </c>
      <c r="BP39" s="386">
        <v>0</v>
      </c>
      <c r="BQ39" s="386">
        <v>0</v>
      </c>
      <c r="BR39" s="386">
        <v>0</v>
      </c>
      <c r="BS39" s="386">
        <v>0</v>
      </c>
      <c r="BT39" s="386">
        <v>0</v>
      </c>
      <c r="BU39" s="386">
        <v>0</v>
      </c>
      <c r="BV39" s="386">
        <v>0</v>
      </c>
      <c r="BW39" s="386">
        <v>0</v>
      </c>
      <c r="BX39" s="386">
        <v>0</v>
      </c>
      <c r="BY39" s="386">
        <v>0</v>
      </c>
      <c r="BZ39" s="386">
        <v>0</v>
      </c>
      <c r="CA39" s="386">
        <v>0</v>
      </c>
      <c r="CB39" s="386">
        <v>0</v>
      </c>
      <c r="CC39" s="386">
        <v>0</v>
      </c>
      <c r="CD39" s="386">
        <v>0</v>
      </c>
      <c r="CE39" s="386">
        <v>0</v>
      </c>
      <c r="CF39" s="386">
        <v>0</v>
      </c>
      <c r="CG39" s="386">
        <v>0</v>
      </c>
      <c r="CH39" s="386">
        <v>0</v>
      </c>
      <c r="CI39" s="386">
        <v>0</v>
      </c>
      <c r="CJ39" s="386">
        <v>0</v>
      </c>
      <c r="CK39" s="386">
        <v>0</v>
      </c>
      <c r="CL39" s="386">
        <v>0</v>
      </c>
      <c r="CM39" s="386">
        <v>0</v>
      </c>
      <c r="CN39" s="386">
        <v>0</v>
      </c>
      <c r="CO39" s="386">
        <v>0</v>
      </c>
      <c r="CP39" s="386">
        <v>0</v>
      </c>
      <c r="CQ39" s="386">
        <v>0</v>
      </c>
      <c r="CR39" s="386">
        <v>0</v>
      </c>
      <c r="CS39" s="386">
        <v>0</v>
      </c>
      <c r="CT39" s="386">
        <v>0</v>
      </c>
      <c r="CU39" s="386">
        <v>0</v>
      </c>
      <c r="CV39" s="386">
        <v>0</v>
      </c>
      <c r="CW39" s="386">
        <v>0</v>
      </c>
      <c r="CX39" s="386">
        <v>0</v>
      </c>
      <c r="CY39" s="386">
        <v>0</v>
      </c>
      <c r="CZ39" s="386">
        <v>0</v>
      </c>
      <c r="DA39" s="386">
        <v>0</v>
      </c>
      <c r="DB39" s="386">
        <v>0</v>
      </c>
      <c r="DC39" s="386">
        <v>0</v>
      </c>
      <c r="DD39" s="386">
        <v>0</v>
      </c>
      <c r="DE39" s="386">
        <v>0</v>
      </c>
      <c r="DF39" s="387">
        <v>0</v>
      </c>
    </row>
    <row r="40" spans="1:110" s="444" customFormat="1">
      <c r="A40" s="304" t="s">
        <v>294</v>
      </c>
      <c r="B40" s="305" t="s">
        <v>531</v>
      </c>
      <c r="C40" s="388">
        <v>0</v>
      </c>
      <c r="D40" s="389">
        <v>0</v>
      </c>
      <c r="E40" s="389">
        <v>0</v>
      </c>
      <c r="F40" s="389">
        <v>0</v>
      </c>
      <c r="G40" s="389">
        <v>0</v>
      </c>
      <c r="H40" s="389">
        <v>0</v>
      </c>
      <c r="I40" s="389">
        <v>0</v>
      </c>
      <c r="J40" s="389">
        <v>0</v>
      </c>
      <c r="K40" s="389">
        <v>0</v>
      </c>
      <c r="L40" s="389">
        <v>0</v>
      </c>
      <c r="M40" s="389">
        <v>0</v>
      </c>
      <c r="N40" s="389">
        <v>0</v>
      </c>
      <c r="O40" s="389">
        <v>0</v>
      </c>
      <c r="P40" s="389">
        <v>0</v>
      </c>
      <c r="Q40" s="389">
        <v>0</v>
      </c>
      <c r="R40" s="389">
        <v>0</v>
      </c>
      <c r="S40" s="389">
        <v>0</v>
      </c>
      <c r="T40" s="389">
        <v>0</v>
      </c>
      <c r="U40" s="389">
        <v>0</v>
      </c>
      <c r="V40" s="389">
        <v>0</v>
      </c>
      <c r="W40" s="389">
        <v>0</v>
      </c>
      <c r="X40" s="389">
        <v>0</v>
      </c>
      <c r="Y40" s="389">
        <v>0</v>
      </c>
      <c r="Z40" s="389">
        <v>0</v>
      </c>
      <c r="AA40" s="389">
        <v>0</v>
      </c>
      <c r="AB40" s="389">
        <v>0</v>
      </c>
      <c r="AC40" s="389">
        <v>0</v>
      </c>
      <c r="AD40" s="389">
        <v>0</v>
      </c>
      <c r="AE40" s="389">
        <v>0</v>
      </c>
      <c r="AF40" s="389">
        <v>0</v>
      </c>
      <c r="AG40" s="389">
        <v>0</v>
      </c>
      <c r="AH40" s="389">
        <v>0</v>
      </c>
      <c r="AI40" s="389">
        <v>0</v>
      </c>
      <c r="AJ40" s="389">
        <v>0</v>
      </c>
      <c r="AK40" s="389">
        <v>0</v>
      </c>
      <c r="AL40" s="389">
        <v>4.5555635267953226E-2</v>
      </c>
      <c r="AM40" s="389">
        <v>0</v>
      </c>
      <c r="AN40" s="389">
        <v>0</v>
      </c>
      <c r="AO40" s="389">
        <v>0</v>
      </c>
      <c r="AP40" s="389">
        <v>0</v>
      </c>
      <c r="AQ40" s="389">
        <v>0</v>
      </c>
      <c r="AR40" s="389">
        <v>0</v>
      </c>
      <c r="AS40" s="389">
        <v>0</v>
      </c>
      <c r="AT40" s="389">
        <v>0</v>
      </c>
      <c r="AU40" s="389">
        <v>0</v>
      </c>
      <c r="AV40" s="389">
        <v>0</v>
      </c>
      <c r="AW40" s="389">
        <v>0</v>
      </c>
      <c r="AX40" s="389">
        <v>0</v>
      </c>
      <c r="AY40" s="389">
        <v>0</v>
      </c>
      <c r="AZ40" s="389">
        <v>0</v>
      </c>
      <c r="BA40" s="389">
        <v>0</v>
      </c>
      <c r="BB40" s="389">
        <v>0</v>
      </c>
      <c r="BC40" s="389">
        <v>0</v>
      </c>
      <c r="BD40" s="389">
        <v>0</v>
      </c>
      <c r="BE40" s="389">
        <v>0</v>
      </c>
      <c r="BF40" s="389">
        <v>0</v>
      </c>
      <c r="BG40" s="389">
        <v>0</v>
      </c>
      <c r="BH40" s="389">
        <v>0</v>
      </c>
      <c r="BI40" s="389">
        <v>0</v>
      </c>
      <c r="BJ40" s="389">
        <v>0</v>
      </c>
      <c r="BK40" s="389">
        <v>0</v>
      </c>
      <c r="BL40" s="389">
        <v>0</v>
      </c>
      <c r="BM40" s="389">
        <v>0</v>
      </c>
      <c r="BN40" s="389">
        <v>0</v>
      </c>
      <c r="BO40" s="389">
        <v>0</v>
      </c>
      <c r="BP40" s="389">
        <v>0</v>
      </c>
      <c r="BQ40" s="389">
        <v>0</v>
      </c>
      <c r="BR40" s="389">
        <v>0</v>
      </c>
      <c r="BS40" s="389">
        <v>0</v>
      </c>
      <c r="BT40" s="389">
        <v>0</v>
      </c>
      <c r="BU40" s="389">
        <v>0</v>
      </c>
      <c r="BV40" s="389">
        <v>0</v>
      </c>
      <c r="BW40" s="389">
        <v>0</v>
      </c>
      <c r="BX40" s="389">
        <v>0</v>
      </c>
      <c r="BY40" s="389">
        <v>0</v>
      </c>
      <c r="BZ40" s="389">
        <v>0</v>
      </c>
      <c r="CA40" s="389">
        <v>0</v>
      </c>
      <c r="CB40" s="389">
        <v>0</v>
      </c>
      <c r="CC40" s="389">
        <v>0</v>
      </c>
      <c r="CD40" s="389">
        <v>0</v>
      </c>
      <c r="CE40" s="389">
        <v>0</v>
      </c>
      <c r="CF40" s="389">
        <v>0</v>
      </c>
      <c r="CG40" s="389">
        <v>0</v>
      </c>
      <c r="CH40" s="389">
        <v>0</v>
      </c>
      <c r="CI40" s="389">
        <v>0</v>
      </c>
      <c r="CJ40" s="389">
        <v>0</v>
      </c>
      <c r="CK40" s="389">
        <v>0</v>
      </c>
      <c r="CL40" s="389">
        <v>0</v>
      </c>
      <c r="CM40" s="389">
        <v>0</v>
      </c>
      <c r="CN40" s="389">
        <v>0</v>
      </c>
      <c r="CO40" s="389">
        <v>0</v>
      </c>
      <c r="CP40" s="389">
        <v>0</v>
      </c>
      <c r="CQ40" s="389">
        <v>0</v>
      </c>
      <c r="CR40" s="389">
        <v>0</v>
      </c>
      <c r="CS40" s="389">
        <v>0</v>
      </c>
      <c r="CT40" s="389">
        <v>0</v>
      </c>
      <c r="CU40" s="389">
        <v>0</v>
      </c>
      <c r="CV40" s="389">
        <v>0</v>
      </c>
      <c r="CW40" s="389">
        <v>0</v>
      </c>
      <c r="CX40" s="389">
        <v>0</v>
      </c>
      <c r="CY40" s="389">
        <v>0</v>
      </c>
      <c r="CZ40" s="389">
        <v>0</v>
      </c>
      <c r="DA40" s="389">
        <v>0</v>
      </c>
      <c r="DB40" s="389">
        <v>0</v>
      </c>
      <c r="DC40" s="389">
        <v>0</v>
      </c>
      <c r="DD40" s="389">
        <v>0</v>
      </c>
      <c r="DE40" s="389">
        <v>0</v>
      </c>
      <c r="DF40" s="390">
        <v>0</v>
      </c>
    </row>
    <row r="41" spans="1:110" s="444" customFormat="1">
      <c r="A41" s="298" t="s">
        <v>295</v>
      </c>
      <c r="B41" s="299" t="s">
        <v>532</v>
      </c>
      <c r="C41" s="382">
        <v>0</v>
      </c>
      <c r="D41" s="383">
        <v>0</v>
      </c>
      <c r="E41" s="383">
        <v>0</v>
      </c>
      <c r="F41" s="383">
        <v>0</v>
      </c>
      <c r="G41" s="383">
        <v>0</v>
      </c>
      <c r="H41" s="383">
        <v>0</v>
      </c>
      <c r="I41" s="383">
        <v>0</v>
      </c>
      <c r="J41" s="383">
        <v>0</v>
      </c>
      <c r="K41" s="383">
        <v>0</v>
      </c>
      <c r="L41" s="383">
        <v>0</v>
      </c>
      <c r="M41" s="383">
        <v>0</v>
      </c>
      <c r="N41" s="383">
        <v>0</v>
      </c>
      <c r="O41" s="383">
        <v>0</v>
      </c>
      <c r="P41" s="383">
        <v>0</v>
      </c>
      <c r="Q41" s="383">
        <v>0</v>
      </c>
      <c r="R41" s="383">
        <v>0</v>
      </c>
      <c r="S41" s="383">
        <v>0</v>
      </c>
      <c r="T41" s="383">
        <v>0</v>
      </c>
      <c r="U41" s="383">
        <v>0</v>
      </c>
      <c r="V41" s="383">
        <v>0</v>
      </c>
      <c r="W41" s="383">
        <v>0</v>
      </c>
      <c r="X41" s="383">
        <v>0</v>
      </c>
      <c r="Y41" s="383">
        <v>0</v>
      </c>
      <c r="Z41" s="383">
        <v>0</v>
      </c>
      <c r="AA41" s="383">
        <v>0</v>
      </c>
      <c r="AB41" s="383">
        <v>0</v>
      </c>
      <c r="AC41" s="383">
        <v>0</v>
      </c>
      <c r="AD41" s="383">
        <v>0</v>
      </c>
      <c r="AE41" s="383">
        <v>0</v>
      </c>
      <c r="AF41" s="383">
        <v>0</v>
      </c>
      <c r="AG41" s="383">
        <v>0</v>
      </c>
      <c r="AH41" s="383">
        <v>0</v>
      </c>
      <c r="AI41" s="383">
        <v>0</v>
      </c>
      <c r="AJ41" s="383">
        <v>0</v>
      </c>
      <c r="AK41" s="383">
        <v>0</v>
      </c>
      <c r="AL41" s="383">
        <v>0</v>
      </c>
      <c r="AM41" s="383">
        <v>5.6302360398815025E-2</v>
      </c>
      <c r="AN41" s="383">
        <v>0</v>
      </c>
      <c r="AO41" s="383">
        <v>0</v>
      </c>
      <c r="AP41" s="383">
        <v>0</v>
      </c>
      <c r="AQ41" s="383">
        <v>0</v>
      </c>
      <c r="AR41" s="383">
        <v>0</v>
      </c>
      <c r="AS41" s="383">
        <v>0</v>
      </c>
      <c r="AT41" s="383">
        <v>0</v>
      </c>
      <c r="AU41" s="383">
        <v>0</v>
      </c>
      <c r="AV41" s="383">
        <v>0</v>
      </c>
      <c r="AW41" s="383">
        <v>0</v>
      </c>
      <c r="AX41" s="383">
        <v>0</v>
      </c>
      <c r="AY41" s="383">
        <v>0</v>
      </c>
      <c r="AZ41" s="383">
        <v>0</v>
      </c>
      <c r="BA41" s="383">
        <v>0</v>
      </c>
      <c r="BB41" s="383">
        <v>0</v>
      </c>
      <c r="BC41" s="383">
        <v>0</v>
      </c>
      <c r="BD41" s="383">
        <v>0</v>
      </c>
      <c r="BE41" s="383">
        <v>0</v>
      </c>
      <c r="BF41" s="383">
        <v>0</v>
      </c>
      <c r="BG41" s="383">
        <v>0</v>
      </c>
      <c r="BH41" s="383">
        <v>0</v>
      </c>
      <c r="BI41" s="383">
        <v>0</v>
      </c>
      <c r="BJ41" s="383">
        <v>0</v>
      </c>
      <c r="BK41" s="383">
        <v>0</v>
      </c>
      <c r="BL41" s="383">
        <v>0</v>
      </c>
      <c r="BM41" s="383">
        <v>0</v>
      </c>
      <c r="BN41" s="383">
        <v>0</v>
      </c>
      <c r="BO41" s="383">
        <v>0</v>
      </c>
      <c r="BP41" s="383">
        <v>0</v>
      </c>
      <c r="BQ41" s="383">
        <v>0</v>
      </c>
      <c r="BR41" s="383">
        <v>0</v>
      </c>
      <c r="BS41" s="383">
        <v>0</v>
      </c>
      <c r="BT41" s="383">
        <v>0</v>
      </c>
      <c r="BU41" s="383">
        <v>0</v>
      </c>
      <c r="BV41" s="383">
        <v>0</v>
      </c>
      <c r="BW41" s="383">
        <v>0</v>
      </c>
      <c r="BX41" s="383">
        <v>0</v>
      </c>
      <c r="BY41" s="383">
        <v>0</v>
      </c>
      <c r="BZ41" s="383">
        <v>0</v>
      </c>
      <c r="CA41" s="383">
        <v>0</v>
      </c>
      <c r="CB41" s="383">
        <v>0</v>
      </c>
      <c r="CC41" s="383">
        <v>0</v>
      </c>
      <c r="CD41" s="383">
        <v>0</v>
      </c>
      <c r="CE41" s="383">
        <v>0</v>
      </c>
      <c r="CF41" s="383">
        <v>0</v>
      </c>
      <c r="CG41" s="383">
        <v>0</v>
      </c>
      <c r="CH41" s="383">
        <v>0</v>
      </c>
      <c r="CI41" s="383">
        <v>0</v>
      </c>
      <c r="CJ41" s="383">
        <v>0</v>
      </c>
      <c r="CK41" s="383">
        <v>0</v>
      </c>
      <c r="CL41" s="383">
        <v>0</v>
      </c>
      <c r="CM41" s="383">
        <v>0</v>
      </c>
      <c r="CN41" s="383">
        <v>0</v>
      </c>
      <c r="CO41" s="383">
        <v>0</v>
      </c>
      <c r="CP41" s="383">
        <v>0</v>
      </c>
      <c r="CQ41" s="383">
        <v>0</v>
      </c>
      <c r="CR41" s="383">
        <v>0</v>
      </c>
      <c r="CS41" s="383">
        <v>0</v>
      </c>
      <c r="CT41" s="383">
        <v>0</v>
      </c>
      <c r="CU41" s="383">
        <v>0</v>
      </c>
      <c r="CV41" s="383">
        <v>0</v>
      </c>
      <c r="CW41" s="383">
        <v>0</v>
      </c>
      <c r="CX41" s="383">
        <v>0</v>
      </c>
      <c r="CY41" s="383">
        <v>0</v>
      </c>
      <c r="CZ41" s="383">
        <v>0</v>
      </c>
      <c r="DA41" s="383">
        <v>0</v>
      </c>
      <c r="DB41" s="383">
        <v>0</v>
      </c>
      <c r="DC41" s="383">
        <v>0</v>
      </c>
      <c r="DD41" s="383">
        <v>0</v>
      </c>
      <c r="DE41" s="383">
        <v>0</v>
      </c>
      <c r="DF41" s="384">
        <v>0</v>
      </c>
    </row>
    <row r="42" spans="1:110" s="444" customFormat="1">
      <c r="A42" s="298" t="s">
        <v>296</v>
      </c>
      <c r="B42" s="299" t="s">
        <v>649</v>
      </c>
      <c r="C42" s="382">
        <v>0</v>
      </c>
      <c r="D42" s="383">
        <v>0</v>
      </c>
      <c r="E42" s="383">
        <v>0</v>
      </c>
      <c r="F42" s="383">
        <v>0</v>
      </c>
      <c r="G42" s="383">
        <v>0</v>
      </c>
      <c r="H42" s="383">
        <v>0</v>
      </c>
      <c r="I42" s="383">
        <v>0</v>
      </c>
      <c r="J42" s="383">
        <v>0</v>
      </c>
      <c r="K42" s="383">
        <v>0</v>
      </c>
      <c r="L42" s="383">
        <v>0</v>
      </c>
      <c r="M42" s="383">
        <v>0</v>
      </c>
      <c r="N42" s="383">
        <v>0</v>
      </c>
      <c r="O42" s="383">
        <v>0</v>
      </c>
      <c r="P42" s="383">
        <v>0</v>
      </c>
      <c r="Q42" s="383">
        <v>0</v>
      </c>
      <c r="R42" s="383">
        <v>0</v>
      </c>
      <c r="S42" s="383">
        <v>0</v>
      </c>
      <c r="T42" s="383">
        <v>0</v>
      </c>
      <c r="U42" s="383">
        <v>0</v>
      </c>
      <c r="V42" s="383">
        <v>0</v>
      </c>
      <c r="W42" s="383">
        <v>0</v>
      </c>
      <c r="X42" s="383">
        <v>0</v>
      </c>
      <c r="Y42" s="383">
        <v>0</v>
      </c>
      <c r="Z42" s="383">
        <v>0</v>
      </c>
      <c r="AA42" s="383">
        <v>0</v>
      </c>
      <c r="AB42" s="383">
        <v>0</v>
      </c>
      <c r="AC42" s="383">
        <v>0</v>
      </c>
      <c r="AD42" s="383">
        <v>0</v>
      </c>
      <c r="AE42" s="383">
        <v>0</v>
      </c>
      <c r="AF42" s="383">
        <v>0</v>
      </c>
      <c r="AG42" s="383">
        <v>0</v>
      </c>
      <c r="AH42" s="383">
        <v>0</v>
      </c>
      <c r="AI42" s="383">
        <v>0</v>
      </c>
      <c r="AJ42" s="383">
        <v>0</v>
      </c>
      <c r="AK42" s="383">
        <v>0</v>
      </c>
      <c r="AL42" s="383">
        <v>0</v>
      </c>
      <c r="AM42" s="383">
        <v>0</v>
      </c>
      <c r="AN42" s="383">
        <v>0.17303330211142834</v>
      </c>
      <c r="AO42" s="383">
        <v>0</v>
      </c>
      <c r="AP42" s="383">
        <v>0</v>
      </c>
      <c r="AQ42" s="383">
        <v>0</v>
      </c>
      <c r="AR42" s="383">
        <v>0</v>
      </c>
      <c r="AS42" s="383">
        <v>0</v>
      </c>
      <c r="AT42" s="383">
        <v>0</v>
      </c>
      <c r="AU42" s="383">
        <v>0</v>
      </c>
      <c r="AV42" s="383">
        <v>0</v>
      </c>
      <c r="AW42" s="383">
        <v>0</v>
      </c>
      <c r="AX42" s="383">
        <v>0</v>
      </c>
      <c r="AY42" s="383">
        <v>0</v>
      </c>
      <c r="AZ42" s="383">
        <v>0</v>
      </c>
      <c r="BA42" s="383">
        <v>0</v>
      </c>
      <c r="BB42" s="383">
        <v>0</v>
      </c>
      <c r="BC42" s="383">
        <v>0</v>
      </c>
      <c r="BD42" s="383">
        <v>0</v>
      </c>
      <c r="BE42" s="383">
        <v>0</v>
      </c>
      <c r="BF42" s="383">
        <v>0</v>
      </c>
      <c r="BG42" s="383">
        <v>0</v>
      </c>
      <c r="BH42" s="383">
        <v>0</v>
      </c>
      <c r="BI42" s="383">
        <v>0</v>
      </c>
      <c r="BJ42" s="383">
        <v>0</v>
      </c>
      <c r="BK42" s="383">
        <v>0</v>
      </c>
      <c r="BL42" s="383">
        <v>0</v>
      </c>
      <c r="BM42" s="383">
        <v>0</v>
      </c>
      <c r="BN42" s="383">
        <v>0</v>
      </c>
      <c r="BO42" s="383">
        <v>0</v>
      </c>
      <c r="BP42" s="383">
        <v>0</v>
      </c>
      <c r="BQ42" s="383">
        <v>0</v>
      </c>
      <c r="BR42" s="383">
        <v>0</v>
      </c>
      <c r="BS42" s="383">
        <v>0</v>
      </c>
      <c r="BT42" s="383">
        <v>0</v>
      </c>
      <c r="BU42" s="383">
        <v>0</v>
      </c>
      <c r="BV42" s="383">
        <v>0</v>
      </c>
      <c r="BW42" s="383">
        <v>0</v>
      </c>
      <c r="BX42" s="383">
        <v>0</v>
      </c>
      <c r="BY42" s="383">
        <v>0</v>
      </c>
      <c r="BZ42" s="383">
        <v>0</v>
      </c>
      <c r="CA42" s="383">
        <v>0</v>
      </c>
      <c r="CB42" s="383">
        <v>0</v>
      </c>
      <c r="CC42" s="383">
        <v>0</v>
      </c>
      <c r="CD42" s="383">
        <v>0</v>
      </c>
      <c r="CE42" s="383">
        <v>0</v>
      </c>
      <c r="CF42" s="383">
        <v>0</v>
      </c>
      <c r="CG42" s="383">
        <v>0</v>
      </c>
      <c r="CH42" s="383">
        <v>0</v>
      </c>
      <c r="CI42" s="383">
        <v>0</v>
      </c>
      <c r="CJ42" s="383">
        <v>0</v>
      </c>
      <c r="CK42" s="383">
        <v>0</v>
      </c>
      <c r="CL42" s="383">
        <v>0</v>
      </c>
      <c r="CM42" s="383">
        <v>0</v>
      </c>
      <c r="CN42" s="383">
        <v>0</v>
      </c>
      <c r="CO42" s="383">
        <v>0</v>
      </c>
      <c r="CP42" s="383">
        <v>0</v>
      </c>
      <c r="CQ42" s="383">
        <v>0</v>
      </c>
      <c r="CR42" s="383">
        <v>0</v>
      </c>
      <c r="CS42" s="383">
        <v>0</v>
      </c>
      <c r="CT42" s="383">
        <v>0</v>
      </c>
      <c r="CU42" s="383">
        <v>0</v>
      </c>
      <c r="CV42" s="383">
        <v>0</v>
      </c>
      <c r="CW42" s="383">
        <v>0</v>
      </c>
      <c r="CX42" s="383">
        <v>0</v>
      </c>
      <c r="CY42" s="383">
        <v>0</v>
      </c>
      <c r="CZ42" s="383">
        <v>0</v>
      </c>
      <c r="DA42" s="383">
        <v>0</v>
      </c>
      <c r="DB42" s="383">
        <v>0</v>
      </c>
      <c r="DC42" s="383">
        <v>0</v>
      </c>
      <c r="DD42" s="383">
        <v>0</v>
      </c>
      <c r="DE42" s="383">
        <v>0</v>
      </c>
      <c r="DF42" s="384">
        <v>0</v>
      </c>
    </row>
    <row r="43" spans="1:110" s="444" customFormat="1">
      <c r="A43" s="298" t="s">
        <v>297</v>
      </c>
      <c r="B43" s="299" t="s">
        <v>648</v>
      </c>
      <c r="C43" s="382">
        <v>0</v>
      </c>
      <c r="D43" s="383">
        <v>0</v>
      </c>
      <c r="E43" s="383">
        <v>0</v>
      </c>
      <c r="F43" s="383">
        <v>0</v>
      </c>
      <c r="G43" s="383">
        <v>0</v>
      </c>
      <c r="H43" s="383">
        <v>0</v>
      </c>
      <c r="I43" s="383">
        <v>0</v>
      </c>
      <c r="J43" s="383">
        <v>0</v>
      </c>
      <c r="K43" s="383">
        <v>0</v>
      </c>
      <c r="L43" s="383">
        <v>0</v>
      </c>
      <c r="M43" s="383">
        <v>0</v>
      </c>
      <c r="N43" s="383">
        <v>0</v>
      </c>
      <c r="O43" s="383">
        <v>0</v>
      </c>
      <c r="P43" s="383">
        <v>0</v>
      </c>
      <c r="Q43" s="383">
        <v>0</v>
      </c>
      <c r="R43" s="383">
        <v>0</v>
      </c>
      <c r="S43" s="383">
        <v>0</v>
      </c>
      <c r="T43" s="383">
        <v>0</v>
      </c>
      <c r="U43" s="383">
        <v>0</v>
      </c>
      <c r="V43" s="383">
        <v>0</v>
      </c>
      <c r="W43" s="383">
        <v>0</v>
      </c>
      <c r="X43" s="383">
        <v>0</v>
      </c>
      <c r="Y43" s="383">
        <v>0</v>
      </c>
      <c r="Z43" s="383">
        <v>0</v>
      </c>
      <c r="AA43" s="383">
        <v>0</v>
      </c>
      <c r="AB43" s="383">
        <v>0</v>
      </c>
      <c r="AC43" s="383">
        <v>0</v>
      </c>
      <c r="AD43" s="383">
        <v>0</v>
      </c>
      <c r="AE43" s="383">
        <v>0</v>
      </c>
      <c r="AF43" s="383">
        <v>0</v>
      </c>
      <c r="AG43" s="383">
        <v>0</v>
      </c>
      <c r="AH43" s="383">
        <v>0</v>
      </c>
      <c r="AI43" s="383">
        <v>0</v>
      </c>
      <c r="AJ43" s="383">
        <v>0</v>
      </c>
      <c r="AK43" s="383">
        <v>0</v>
      </c>
      <c r="AL43" s="383">
        <v>0</v>
      </c>
      <c r="AM43" s="383">
        <v>0</v>
      </c>
      <c r="AN43" s="383">
        <v>0</v>
      </c>
      <c r="AO43" s="383">
        <v>7.6805031923157074E-2</v>
      </c>
      <c r="AP43" s="383">
        <v>0</v>
      </c>
      <c r="AQ43" s="383">
        <v>0</v>
      </c>
      <c r="AR43" s="383">
        <v>0</v>
      </c>
      <c r="AS43" s="383">
        <v>0</v>
      </c>
      <c r="AT43" s="383">
        <v>0</v>
      </c>
      <c r="AU43" s="383">
        <v>0</v>
      </c>
      <c r="AV43" s="383">
        <v>0</v>
      </c>
      <c r="AW43" s="383">
        <v>0</v>
      </c>
      <c r="AX43" s="383">
        <v>0</v>
      </c>
      <c r="AY43" s="383">
        <v>0</v>
      </c>
      <c r="AZ43" s="383">
        <v>0</v>
      </c>
      <c r="BA43" s="383">
        <v>0</v>
      </c>
      <c r="BB43" s="383">
        <v>0</v>
      </c>
      <c r="BC43" s="383">
        <v>0</v>
      </c>
      <c r="BD43" s="383">
        <v>0</v>
      </c>
      <c r="BE43" s="383">
        <v>0</v>
      </c>
      <c r="BF43" s="383">
        <v>0</v>
      </c>
      <c r="BG43" s="383">
        <v>0</v>
      </c>
      <c r="BH43" s="383">
        <v>0</v>
      </c>
      <c r="BI43" s="383">
        <v>0</v>
      </c>
      <c r="BJ43" s="383">
        <v>0</v>
      </c>
      <c r="BK43" s="383">
        <v>0</v>
      </c>
      <c r="BL43" s="383">
        <v>0</v>
      </c>
      <c r="BM43" s="383">
        <v>0</v>
      </c>
      <c r="BN43" s="383">
        <v>0</v>
      </c>
      <c r="BO43" s="383">
        <v>0</v>
      </c>
      <c r="BP43" s="383">
        <v>0</v>
      </c>
      <c r="BQ43" s="383">
        <v>0</v>
      </c>
      <c r="BR43" s="383">
        <v>0</v>
      </c>
      <c r="BS43" s="383">
        <v>0</v>
      </c>
      <c r="BT43" s="383">
        <v>0</v>
      </c>
      <c r="BU43" s="383">
        <v>0</v>
      </c>
      <c r="BV43" s="383">
        <v>0</v>
      </c>
      <c r="BW43" s="383">
        <v>0</v>
      </c>
      <c r="BX43" s="383">
        <v>0</v>
      </c>
      <c r="BY43" s="383">
        <v>0</v>
      </c>
      <c r="BZ43" s="383">
        <v>0</v>
      </c>
      <c r="CA43" s="383">
        <v>0</v>
      </c>
      <c r="CB43" s="383">
        <v>0</v>
      </c>
      <c r="CC43" s="383">
        <v>0</v>
      </c>
      <c r="CD43" s="383">
        <v>0</v>
      </c>
      <c r="CE43" s="383">
        <v>0</v>
      </c>
      <c r="CF43" s="383">
        <v>0</v>
      </c>
      <c r="CG43" s="383">
        <v>0</v>
      </c>
      <c r="CH43" s="383">
        <v>0</v>
      </c>
      <c r="CI43" s="383">
        <v>0</v>
      </c>
      <c r="CJ43" s="383">
        <v>0</v>
      </c>
      <c r="CK43" s="383">
        <v>0</v>
      </c>
      <c r="CL43" s="383">
        <v>0</v>
      </c>
      <c r="CM43" s="383">
        <v>0</v>
      </c>
      <c r="CN43" s="383">
        <v>0</v>
      </c>
      <c r="CO43" s="383">
        <v>0</v>
      </c>
      <c r="CP43" s="383">
        <v>0</v>
      </c>
      <c r="CQ43" s="383">
        <v>0</v>
      </c>
      <c r="CR43" s="383">
        <v>0</v>
      </c>
      <c r="CS43" s="383">
        <v>0</v>
      </c>
      <c r="CT43" s="383">
        <v>0</v>
      </c>
      <c r="CU43" s="383">
        <v>0</v>
      </c>
      <c r="CV43" s="383">
        <v>0</v>
      </c>
      <c r="CW43" s="383">
        <v>0</v>
      </c>
      <c r="CX43" s="383">
        <v>0</v>
      </c>
      <c r="CY43" s="383">
        <v>0</v>
      </c>
      <c r="CZ43" s="383">
        <v>0</v>
      </c>
      <c r="DA43" s="383">
        <v>0</v>
      </c>
      <c r="DB43" s="383">
        <v>0</v>
      </c>
      <c r="DC43" s="383">
        <v>0</v>
      </c>
      <c r="DD43" s="383">
        <v>0</v>
      </c>
      <c r="DE43" s="383">
        <v>0</v>
      </c>
      <c r="DF43" s="384">
        <v>0</v>
      </c>
    </row>
    <row r="44" spans="1:110" s="444" customFormat="1">
      <c r="A44" s="300" t="s">
        <v>298</v>
      </c>
      <c r="B44" s="301" t="s">
        <v>535</v>
      </c>
      <c r="C44" s="385">
        <v>0</v>
      </c>
      <c r="D44" s="386">
        <v>0</v>
      </c>
      <c r="E44" s="386">
        <v>0</v>
      </c>
      <c r="F44" s="386">
        <v>0</v>
      </c>
      <c r="G44" s="386">
        <v>0</v>
      </c>
      <c r="H44" s="386">
        <v>0</v>
      </c>
      <c r="I44" s="386">
        <v>0</v>
      </c>
      <c r="J44" s="386">
        <v>0</v>
      </c>
      <c r="K44" s="386">
        <v>0</v>
      </c>
      <c r="L44" s="386">
        <v>0</v>
      </c>
      <c r="M44" s="386">
        <v>0</v>
      </c>
      <c r="N44" s="386">
        <v>0</v>
      </c>
      <c r="O44" s="386">
        <v>0</v>
      </c>
      <c r="P44" s="386">
        <v>0</v>
      </c>
      <c r="Q44" s="386">
        <v>0</v>
      </c>
      <c r="R44" s="386">
        <v>0</v>
      </c>
      <c r="S44" s="386">
        <v>0</v>
      </c>
      <c r="T44" s="386">
        <v>0</v>
      </c>
      <c r="U44" s="386">
        <v>0</v>
      </c>
      <c r="V44" s="386">
        <v>0</v>
      </c>
      <c r="W44" s="386">
        <v>0</v>
      </c>
      <c r="X44" s="386">
        <v>0</v>
      </c>
      <c r="Y44" s="386">
        <v>0</v>
      </c>
      <c r="Z44" s="386">
        <v>0</v>
      </c>
      <c r="AA44" s="386">
        <v>0</v>
      </c>
      <c r="AB44" s="386">
        <v>0</v>
      </c>
      <c r="AC44" s="386">
        <v>0</v>
      </c>
      <c r="AD44" s="386">
        <v>0</v>
      </c>
      <c r="AE44" s="386">
        <v>0</v>
      </c>
      <c r="AF44" s="386">
        <v>0</v>
      </c>
      <c r="AG44" s="386">
        <v>0</v>
      </c>
      <c r="AH44" s="386">
        <v>0</v>
      </c>
      <c r="AI44" s="386">
        <v>0</v>
      </c>
      <c r="AJ44" s="386">
        <v>0</v>
      </c>
      <c r="AK44" s="386">
        <v>0</v>
      </c>
      <c r="AL44" s="386">
        <v>0</v>
      </c>
      <c r="AM44" s="386">
        <v>0</v>
      </c>
      <c r="AN44" s="386">
        <v>0</v>
      </c>
      <c r="AO44" s="386">
        <v>0</v>
      </c>
      <c r="AP44" s="386">
        <v>4.3152594565353086E-2</v>
      </c>
      <c r="AQ44" s="386">
        <v>0</v>
      </c>
      <c r="AR44" s="386">
        <v>0</v>
      </c>
      <c r="AS44" s="386">
        <v>0</v>
      </c>
      <c r="AT44" s="386">
        <v>0</v>
      </c>
      <c r="AU44" s="386">
        <v>0</v>
      </c>
      <c r="AV44" s="386">
        <v>0</v>
      </c>
      <c r="AW44" s="386">
        <v>0</v>
      </c>
      <c r="AX44" s="386">
        <v>0</v>
      </c>
      <c r="AY44" s="386">
        <v>0</v>
      </c>
      <c r="AZ44" s="386">
        <v>0</v>
      </c>
      <c r="BA44" s="386">
        <v>0</v>
      </c>
      <c r="BB44" s="386">
        <v>0</v>
      </c>
      <c r="BC44" s="386">
        <v>0</v>
      </c>
      <c r="BD44" s="386">
        <v>0</v>
      </c>
      <c r="BE44" s="386">
        <v>0</v>
      </c>
      <c r="BF44" s="386">
        <v>0</v>
      </c>
      <c r="BG44" s="386">
        <v>0</v>
      </c>
      <c r="BH44" s="386">
        <v>0</v>
      </c>
      <c r="BI44" s="386">
        <v>0</v>
      </c>
      <c r="BJ44" s="386">
        <v>0</v>
      </c>
      <c r="BK44" s="386">
        <v>0</v>
      </c>
      <c r="BL44" s="386">
        <v>0</v>
      </c>
      <c r="BM44" s="386">
        <v>0</v>
      </c>
      <c r="BN44" s="386">
        <v>0</v>
      </c>
      <c r="BO44" s="386">
        <v>0</v>
      </c>
      <c r="BP44" s="386">
        <v>0</v>
      </c>
      <c r="BQ44" s="386">
        <v>0</v>
      </c>
      <c r="BR44" s="386">
        <v>0</v>
      </c>
      <c r="BS44" s="386">
        <v>0</v>
      </c>
      <c r="BT44" s="386">
        <v>0</v>
      </c>
      <c r="BU44" s="386">
        <v>0</v>
      </c>
      <c r="BV44" s="386">
        <v>0</v>
      </c>
      <c r="BW44" s="386">
        <v>0</v>
      </c>
      <c r="BX44" s="386">
        <v>0</v>
      </c>
      <c r="BY44" s="386">
        <v>0</v>
      </c>
      <c r="BZ44" s="386">
        <v>0</v>
      </c>
      <c r="CA44" s="386">
        <v>0</v>
      </c>
      <c r="CB44" s="386">
        <v>0</v>
      </c>
      <c r="CC44" s="386">
        <v>0</v>
      </c>
      <c r="CD44" s="386">
        <v>0</v>
      </c>
      <c r="CE44" s="386">
        <v>0</v>
      </c>
      <c r="CF44" s="386">
        <v>0</v>
      </c>
      <c r="CG44" s="386">
        <v>0</v>
      </c>
      <c r="CH44" s="386">
        <v>0</v>
      </c>
      <c r="CI44" s="386">
        <v>0</v>
      </c>
      <c r="CJ44" s="386">
        <v>0</v>
      </c>
      <c r="CK44" s="386">
        <v>0</v>
      </c>
      <c r="CL44" s="386">
        <v>0</v>
      </c>
      <c r="CM44" s="386">
        <v>0</v>
      </c>
      <c r="CN44" s="386">
        <v>0</v>
      </c>
      <c r="CO44" s="386">
        <v>0</v>
      </c>
      <c r="CP44" s="386">
        <v>0</v>
      </c>
      <c r="CQ44" s="386">
        <v>0</v>
      </c>
      <c r="CR44" s="386">
        <v>0</v>
      </c>
      <c r="CS44" s="386">
        <v>0</v>
      </c>
      <c r="CT44" s="386">
        <v>0</v>
      </c>
      <c r="CU44" s="386">
        <v>0</v>
      </c>
      <c r="CV44" s="386">
        <v>0</v>
      </c>
      <c r="CW44" s="386">
        <v>0</v>
      </c>
      <c r="CX44" s="386">
        <v>0</v>
      </c>
      <c r="CY44" s="386">
        <v>0</v>
      </c>
      <c r="CZ44" s="386">
        <v>0</v>
      </c>
      <c r="DA44" s="386">
        <v>0</v>
      </c>
      <c r="DB44" s="386">
        <v>0</v>
      </c>
      <c r="DC44" s="386">
        <v>0</v>
      </c>
      <c r="DD44" s="386">
        <v>0</v>
      </c>
      <c r="DE44" s="386">
        <v>0</v>
      </c>
      <c r="DF44" s="387">
        <v>0</v>
      </c>
    </row>
    <row r="45" spans="1:110" s="444" customFormat="1">
      <c r="A45" s="304" t="s">
        <v>299</v>
      </c>
      <c r="B45" s="305" t="s">
        <v>536</v>
      </c>
      <c r="C45" s="388">
        <v>0</v>
      </c>
      <c r="D45" s="389">
        <v>0</v>
      </c>
      <c r="E45" s="389">
        <v>0</v>
      </c>
      <c r="F45" s="389">
        <v>0</v>
      </c>
      <c r="G45" s="389">
        <v>0</v>
      </c>
      <c r="H45" s="389">
        <v>0</v>
      </c>
      <c r="I45" s="389">
        <v>0</v>
      </c>
      <c r="J45" s="389">
        <v>0</v>
      </c>
      <c r="K45" s="389">
        <v>0</v>
      </c>
      <c r="L45" s="389">
        <v>0</v>
      </c>
      <c r="M45" s="389">
        <v>0</v>
      </c>
      <c r="N45" s="389">
        <v>0</v>
      </c>
      <c r="O45" s="389">
        <v>0</v>
      </c>
      <c r="P45" s="389">
        <v>0</v>
      </c>
      <c r="Q45" s="389">
        <v>0</v>
      </c>
      <c r="R45" s="389">
        <v>0</v>
      </c>
      <c r="S45" s="389">
        <v>0</v>
      </c>
      <c r="T45" s="389">
        <v>0</v>
      </c>
      <c r="U45" s="389">
        <v>0</v>
      </c>
      <c r="V45" s="389">
        <v>0</v>
      </c>
      <c r="W45" s="389">
        <v>0</v>
      </c>
      <c r="X45" s="389">
        <v>0</v>
      </c>
      <c r="Y45" s="389">
        <v>0</v>
      </c>
      <c r="Z45" s="389">
        <v>0</v>
      </c>
      <c r="AA45" s="389">
        <v>0</v>
      </c>
      <c r="AB45" s="389">
        <v>0</v>
      </c>
      <c r="AC45" s="389">
        <v>0</v>
      </c>
      <c r="AD45" s="389">
        <v>0</v>
      </c>
      <c r="AE45" s="389">
        <v>0</v>
      </c>
      <c r="AF45" s="389">
        <v>0</v>
      </c>
      <c r="AG45" s="389">
        <v>0</v>
      </c>
      <c r="AH45" s="389">
        <v>0</v>
      </c>
      <c r="AI45" s="389">
        <v>0</v>
      </c>
      <c r="AJ45" s="389">
        <v>0</v>
      </c>
      <c r="AK45" s="389">
        <v>0</v>
      </c>
      <c r="AL45" s="389">
        <v>0</v>
      </c>
      <c r="AM45" s="389">
        <v>0</v>
      </c>
      <c r="AN45" s="389">
        <v>0</v>
      </c>
      <c r="AO45" s="389">
        <v>0</v>
      </c>
      <c r="AP45" s="389">
        <v>0</v>
      </c>
      <c r="AQ45" s="389">
        <v>0.16284265185364086</v>
      </c>
      <c r="AR45" s="389">
        <v>0</v>
      </c>
      <c r="AS45" s="389">
        <v>0</v>
      </c>
      <c r="AT45" s="389">
        <v>0</v>
      </c>
      <c r="AU45" s="389">
        <v>0</v>
      </c>
      <c r="AV45" s="389">
        <v>0</v>
      </c>
      <c r="AW45" s="389">
        <v>0</v>
      </c>
      <c r="AX45" s="389">
        <v>0</v>
      </c>
      <c r="AY45" s="389">
        <v>0</v>
      </c>
      <c r="AZ45" s="389">
        <v>0</v>
      </c>
      <c r="BA45" s="389">
        <v>0</v>
      </c>
      <c r="BB45" s="389">
        <v>0</v>
      </c>
      <c r="BC45" s="389">
        <v>0</v>
      </c>
      <c r="BD45" s="389">
        <v>0</v>
      </c>
      <c r="BE45" s="389">
        <v>0</v>
      </c>
      <c r="BF45" s="389">
        <v>0</v>
      </c>
      <c r="BG45" s="389">
        <v>0</v>
      </c>
      <c r="BH45" s="389">
        <v>0</v>
      </c>
      <c r="BI45" s="389">
        <v>0</v>
      </c>
      <c r="BJ45" s="389">
        <v>0</v>
      </c>
      <c r="BK45" s="389">
        <v>0</v>
      </c>
      <c r="BL45" s="389">
        <v>0</v>
      </c>
      <c r="BM45" s="389">
        <v>0</v>
      </c>
      <c r="BN45" s="389">
        <v>0</v>
      </c>
      <c r="BO45" s="389">
        <v>0</v>
      </c>
      <c r="BP45" s="389">
        <v>0</v>
      </c>
      <c r="BQ45" s="389">
        <v>0</v>
      </c>
      <c r="BR45" s="389">
        <v>0</v>
      </c>
      <c r="BS45" s="389">
        <v>0</v>
      </c>
      <c r="BT45" s="389">
        <v>0</v>
      </c>
      <c r="BU45" s="389">
        <v>0</v>
      </c>
      <c r="BV45" s="389">
        <v>0</v>
      </c>
      <c r="BW45" s="389">
        <v>0</v>
      </c>
      <c r="BX45" s="389">
        <v>0</v>
      </c>
      <c r="BY45" s="389">
        <v>0</v>
      </c>
      <c r="BZ45" s="389">
        <v>0</v>
      </c>
      <c r="CA45" s="389">
        <v>0</v>
      </c>
      <c r="CB45" s="389">
        <v>0</v>
      </c>
      <c r="CC45" s="389">
        <v>0</v>
      </c>
      <c r="CD45" s="389">
        <v>0</v>
      </c>
      <c r="CE45" s="389">
        <v>0</v>
      </c>
      <c r="CF45" s="389">
        <v>0</v>
      </c>
      <c r="CG45" s="389">
        <v>0</v>
      </c>
      <c r="CH45" s="389">
        <v>0</v>
      </c>
      <c r="CI45" s="389">
        <v>0</v>
      </c>
      <c r="CJ45" s="389">
        <v>0</v>
      </c>
      <c r="CK45" s="389">
        <v>0</v>
      </c>
      <c r="CL45" s="389">
        <v>0</v>
      </c>
      <c r="CM45" s="389">
        <v>0</v>
      </c>
      <c r="CN45" s="389">
        <v>0</v>
      </c>
      <c r="CO45" s="389">
        <v>0</v>
      </c>
      <c r="CP45" s="389">
        <v>0</v>
      </c>
      <c r="CQ45" s="389">
        <v>0</v>
      </c>
      <c r="CR45" s="389">
        <v>0</v>
      </c>
      <c r="CS45" s="389">
        <v>0</v>
      </c>
      <c r="CT45" s="389">
        <v>0</v>
      </c>
      <c r="CU45" s="389">
        <v>0</v>
      </c>
      <c r="CV45" s="389">
        <v>0</v>
      </c>
      <c r="CW45" s="389">
        <v>0</v>
      </c>
      <c r="CX45" s="389">
        <v>0</v>
      </c>
      <c r="CY45" s="389">
        <v>0</v>
      </c>
      <c r="CZ45" s="389">
        <v>0</v>
      </c>
      <c r="DA45" s="389">
        <v>0</v>
      </c>
      <c r="DB45" s="389">
        <v>0</v>
      </c>
      <c r="DC45" s="389">
        <v>0</v>
      </c>
      <c r="DD45" s="389">
        <v>0</v>
      </c>
      <c r="DE45" s="389">
        <v>0</v>
      </c>
      <c r="DF45" s="390">
        <v>0</v>
      </c>
    </row>
    <row r="46" spans="1:110" s="444" customFormat="1">
      <c r="A46" s="298" t="s">
        <v>300</v>
      </c>
      <c r="B46" s="299" t="s">
        <v>647</v>
      </c>
      <c r="C46" s="382">
        <v>0</v>
      </c>
      <c r="D46" s="383">
        <v>0</v>
      </c>
      <c r="E46" s="383">
        <v>0</v>
      </c>
      <c r="F46" s="383">
        <v>0</v>
      </c>
      <c r="G46" s="383">
        <v>0</v>
      </c>
      <c r="H46" s="383">
        <v>0</v>
      </c>
      <c r="I46" s="383">
        <v>0</v>
      </c>
      <c r="J46" s="383">
        <v>0</v>
      </c>
      <c r="K46" s="383">
        <v>0</v>
      </c>
      <c r="L46" s="383">
        <v>0</v>
      </c>
      <c r="M46" s="383">
        <v>0</v>
      </c>
      <c r="N46" s="383">
        <v>0</v>
      </c>
      <c r="O46" s="383">
        <v>0</v>
      </c>
      <c r="P46" s="383">
        <v>0</v>
      </c>
      <c r="Q46" s="383">
        <v>0</v>
      </c>
      <c r="R46" s="383">
        <v>0</v>
      </c>
      <c r="S46" s="383">
        <v>0</v>
      </c>
      <c r="T46" s="383">
        <v>0</v>
      </c>
      <c r="U46" s="383">
        <v>0</v>
      </c>
      <c r="V46" s="383">
        <v>0</v>
      </c>
      <c r="W46" s="383">
        <v>0</v>
      </c>
      <c r="X46" s="383">
        <v>0</v>
      </c>
      <c r="Y46" s="383">
        <v>0</v>
      </c>
      <c r="Z46" s="383">
        <v>0</v>
      </c>
      <c r="AA46" s="383">
        <v>0</v>
      </c>
      <c r="AB46" s="383">
        <v>0</v>
      </c>
      <c r="AC46" s="383">
        <v>0</v>
      </c>
      <c r="AD46" s="383">
        <v>0</v>
      </c>
      <c r="AE46" s="383">
        <v>0</v>
      </c>
      <c r="AF46" s="383">
        <v>0</v>
      </c>
      <c r="AG46" s="383">
        <v>0</v>
      </c>
      <c r="AH46" s="383">
        <v>0</v>
      </c>
      <c r="AI46" s="383">
        <v>0</v>
      </c>
      <c r="AJ46" s="383">
        <v>0</v>
      </c>
      <c r="AK46" s="383">
        <v>0</v>
      </c>
      <c r="AL46" s="383">
        <v>0</v>
      </c>
      <c r="AM46" s="383">
        <v>0</v>
      </c>
      <c r="AN46" s="383">
        <v>0</v>
      </c>
      <c r="AO46" s="383">
        <v>0</v>
      </c>
      <c r="AP46" s="383">
        <v>0</v>
      </c>
      <c r="AQ46" s="383">
        <v>0</v>
      </c>
      <c r="AR46" s="383">
        <v>0.20727042767821627</v>
      </c>
      <c r="AS46" s="383">
        <v>0</v>
      </c>
      <c r="AT46" s="383">
        <v>0</v>
      </c>
      <c r="AU46" s="383">
        <v>0</v>
      </c>
      <c r="AV46" s="383">
        <v>0</v>
      </c>
      <c r="AW46" s="383">
        <v>0</v>
      </c>
      <c r="AX46" s="383">
        <v>0</v>
      </c>
      <c r="AY46" s="383">
        <v>0</v>
      </c>
      <c r="AZ46" s="383">
        <v>0</v>
      </c>
      <c r="BA46" s="383">
        <v>0</v>
      </c>
      <c r="BB46" s="383">
        <v>0</v>
      </c>
      <c r="BC46" s="383">
        <v>0</v>
      </c>
      <c r="BD46" s="383">
        <v>0</v>
      </c>
      <c r="BE46" s="383">
        <v>0</v>
      </c>
      <c r="BF46" s="383">
        <v>0</v>
      </c>
      <c r="BG46" s="383">
        <v>0</v>
      </c>
      <c r="BH46" s="383">
        <v>0</v>
      </c>
      <c r="BI46" s="383">
        <v>0</v>
      </c>
      <c r="BJ46" s="383">
        <v>0</v>
      </c>
      <c r="BK46" s="383">
        <v>0</v>
      </c>
      <c r="BL46" s="383">
        <v>0</v>
      </c>
      <c r="BM46" s="383">
        <v>0</v>
      </c>
      <c r="BN46" s="383">
        <v>0</v>
      </c>
      <c r="BO46" s="383">
        <v>0</v>
      </c>
      <c r="BP46" s="383">
        <v>0</v>
      </c>
      <c r="BQ46" s="383">
        <v>0</v>
      </c>
      <c r="BR46" s="383">
        <v>0</v>
      </c>
      <c r="BS46" s="383">
        <v>0</v>
      </c>
      <c r="BT46" s="383">
        <v>0</v>
      </c>
      <c r="BU46" s="383">
        <v>0</v>
      </c>
      <c r="BV46" s="383">
        <v>0</v>
      </c>
      <c r="BW46" s="383">
        <v>0</v>
      </c>
      <c r="BX46" s="383">
        <v>0</v>
      </c>
      <c r="BY46" s="383">
        <v>0</v>
      </c>
      <c r="BZ46" s="383">
        <v>0</v>
      </c>
      <c r="CA46" s="383">
        <v>0</v>
      </c>
      <c r="CB46" s="383">
        <v>0</v>
      </c>
      <c r="CC46" s="383">
        <v>0</v>
      </c>
      <c r="CD46" s="383">
        <v>0</v>
      </c>
      <c r="CE46" s="383">
        <v>0</v>
      </c>
      <c r="CF46" s="383">
        <v>0</v>
      </c>
      <c r="CG46" s="383">
        <v>0</v>
      </c>
      <c r="CH46" s="383">
        <v>0</v>
      </c>
      <c r="CI46" s="383">
        <v>0</v>
      </c>
      <c r="CJ46" s="383">
        <v>0</v>
      </c>
      <c r="CK46" s="383">
        <v>0</v>
      </c>
      <c r="CL46" s="383">
        <v>0</v>
      </c>
      <c r="CM46" s="383">
        <v>0</v>
      </c>
      <c r="CN46" s="383">
        <v>0</v>
      </c>
      <c r="CO46" s="383">
        <v>0</v>
      </c>
      <c r="CP46" s="383">
        <v>0</v>
      </c>
      <c r="CQ46" s="383">
        <v>0</v>
      </c>
      <c r="CR46" s="383">
        <v>0</v>
      </c>
      <c r="CS46" s="383">
        <v>0</v>
      </c>
      <c r="CT46" s="383">
        <v>0</v>
      </c>
      <c r="CU46" s="383">
        <v>0</v>
      </c>
      <c r="CV46" s="383">
        <v>0</v>
      </c>
      <c r="CW46" s="383">
        <v>0</v>
      </c>
      <c r="CX46" s="383">
        <v>0</v>
      </c>
      <c r="CY46" s="383">
        <v>0</v>
      </c>
      <c r="CZ46" s="383">
        <v>0</v>
      </c>
      <c r="DA46" s="383">
        <v>0</v>
      </c>
      <c r="DB46" s="383">
        <v>0</v>
      </c>
      <c r="DC46" s="383">
        <v>0</v>
      </c>
      <c r="DD46" s="383">
        <v>0</v>
      </c>
      <c r="DE46" s="383">
        <v>0</v>
      </c>
      <c r="DF46" s="384">
        <v>0</v>
      </c>
    </row>
    <row r="47" spans="1:110" s="444" customFormat="1">
      <c r="A47" s="298" t="s">
        <v>301</v>
      </c>
      <c r="B47" s="299" t="s">
        <v>646</v>
      </c>
      <c r="C47" s="382">
        <v>0</v>
      </c>
      <c r="D47" s="383">
        <v>0</v>
      </c>
      <c r="E47" s="383">
        <v>0</v>
      </c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v>0</v>
      </c>
      <c r="L47" s="383">
        <v>0</v>
      </c>
      <c r="M47" s="383">
        <v>0</v>
      </c>
      <c r="N47" s="383">
        <v>0</v>
      </c>
      <c r="O47" s="383">
        <v>0</v>
      </c>
      <c r="P47" s="383">
        <v>0</v>
      </c>
      <c r="Q47" s="383">
        <v>0</v>
      </c>
      <c r="R47" s="383">
        <v>0</v>
      </c>
      <c r="S47" s="383">
        <v>0</v>
      </c>
      <c r="T47" s="383">
        <v>0</v>
      </c>
      <c r="U47" s="383">
        <v>0</v>
      </c>
      <c r="V47" s="383">
        <v>0</v>
      </c>
      <c r="W47" s="383">
        <v>0</v>
      </c>
      <c r="X47" s="383">
        <v>0</v>
      </c>
      <c r="Y47" s="383">
        <v>0</v>
      </c>
      <c r="Z47" s="383">
        <v>0</v>
      </c>
      <c r="AA47" s="383">
        <v>0</v>
      </c>
      <c r="AB47" s="383">
        <v>0</v>
      </c>
      <c r="AC47" s="383">
        <v>0</v>
      </c>
      <c r="AD47" s="383">
        <v>0</v>
      </c>
      <c r="AE47" s="383">
        <v>0</v>
      </c>
      <c r="AF47" s="383">
        <v>0</v>
      </c>
      <c r="AG47" s="383">
        <v>0</v>
      </c>
      <c r="AH47" s="383">
        <v>0</v>
      </c>
      <c r="AI47" s="383">
        <v>0</v>
      </c>
      <c r="AJ47" s="383">
        <v>0</v>
      </c>
      <c r="AK47" s="383">
        <v>0</v>
      </c>
      <c r="AL47" s="383">
        <v>0</v>
      </c>
      <c r="AM47" s="383">
        <v>0</v>
      </c>
      <c r="AN47" s="383">
        <v>0</v>
      </c>
      <c r="AO47" s="383">
        <v>0</v>
      </c>
      <c r="AP47" s="383">
        <v>0</v>
      </c>
      <c r="AQ47" s="383">
        <v>0</v>
      </c>
      <c r="AR47" s="383">
        <v>0</v>
      </c>
      <c r="AS47" s="383">
        <v>0.27762519879361103</v>
      </c>
      <c r="AT47" s="383">
        <v>0</v>
      </c>
      <c r="AU47" s="383">
        <v>0</v>
      </c>
      <c r="AV47" s="383">
        <v>0</v>
      </c>
      <c r="AW47" s="383">
        <v>0</v>
      </c>
      <c r="AX47" s="383">
        <v>0</v>
      </c>
      <c r="AY47" s="383">
        <v>0</v>
      </c>
      <c r="AZ47" s="383">
        <v>0</v>
      </c>
      <c r="BA47" s="383">
        <v>0</v>
      </c>
      <c r="BB47" s="383">
        <v>0</v>
      </c>
      <c r="BC47" s="383">
        <v>0</v>
      </c>
      <c r="BD47" s="383">
        <v>0</v>
      </c>
      <c r="BE47" s="383">
        <v>0</v>
      </c>
      <c r="BF47" s="383">
        <v>0</v>
      </c>
      <c r="BG47" s="383">
        <v>0</v>
      </c>
      <c r="BH47" s="383">
        <v>0</v>
      </c>
      <c r="BI47" s="383">
        <v>0</v>
      </c>
      <c r="BJ47" s="383">
        <v>0</v>
      </c>
      <c r="BK47" s="383">
        <v>0</v>
      </c>
      <c r="BL47" s="383">
        <v>0</v>
      </c>
      <c r="BM47" s="383">
        <v>0</v>
      </c>
      <c r="BN47" s="383">
        <v>0</v>
      </c>
      <c r="BO47" s="383">
        <v>0</v>
      </c>
      <c r="BP47" s="383">
        <v>0</v>
      </c>
      <c r="BQ47" s="383">
        <v>0</v>
      </c>
      <c r="BR47" s="383">
        <v>0</v>
      </c>
      <c r="BS47" s="383">
        <v>0</v>
      </c>
      <c r="BT47" s="383">
        <v>0</v>
      </c>
      <c r="BU47" s="383">
        <v>0</v>
      </c>
      <c r="BV47" s="383">
        <v>0</v>
      </c>
      <c r="BW47" s="383">
        <v>0</v>
      </c>
      <c r="BX47" s="383">
        <v>0</v>
      </c>
      <c r="BY47" s="383">
        <v>0</v>
      </c>
      <c r="BZ47" s="383">
        <v>0</v>
      </c>
      <c r="CA47" s="383">
        <v>0</v>
      </c>
      <c r="CB47" s="383">
        <v>0</v>
      </c>
      <c r="CC47" s="383">
        <v>0</v>
      </c>
      <c r="CD47" s="383">
        <v>0</v>
      </c>
      <c r="CE47" s="383">
        <v>0</v>
      </c>
      <c r="CF47" s="383">
        <v>0</v>
      </c>
      <c r="CG47" s="383">
        <v>0</v>
      </c>
      <c r="CH47" s="383">
        <v>0</v>
      </c>
      <c r="CI47" s="383">
        <v>0</v>
      </c>
      <c r="CJ47" s="383">
        <v>0</v>
      </c>
      <c r="CK47" s="383">
        <v>0</v>
      </c>
      <c r="CL47" s="383">
        <v>0</v>
      </c>
      <c r="CM47" s="383">
        <v>0</v>
      </c>
      <c r="CN47" s="383">
        <v>0</v>
      </c>
      <c r="CO47" s="383">
        <v>0</v>
      </c>
      <c r="CP47" s="383">
        <v>0</v>
      </c>
      <c r="CQ47" s="383">
        <v>0</v>
      </c>
      <c r="CR47" s="383">
        <v>0</v>
      </c>
      <c r="CS47" s="383">
        <v>0</v>
      </c>
      <c r="CT47" s="383">
        <v>0</v>
      </c>
      <c r="CU47" s="383">
        <v>0</v>
      </c>
      <c r="CV47" s="383">
        <v>0</v>
      </c>
      <c r="CW47" s="383">
        <v>0</v>
      </c>
      <c r="CX47" s="383">
        <v>0</v>
      </c>
      <c r="CY47" s="383">
        <v>0</v>
      </c>
      <c r="CZ47" s="383">
        <v>0</v>
      </c>
      <c r="DA47" s="383">
        <v>0</v>
      </c>
      <c r="DB47" s="383">
        <v>0</v>
      </c>
      <c r="DC47" s="383">
        <v>0</v>
      </c>
      <c r="DD47" s="383">
        <v>0</v>
      </c>
      <c r="DE47" s="383">
        <v>0</v>
      </c>
      <c r="DF47" s="384">
        <v>0</v>
      </c>
    </row>
    <row r="48" spans="1:110" s="444" customFormat="1">
      <c r="A48" s="298" t="s">
        <v>302</v>
      </c>
      <c r="B48" s="299" t="s">
        <v>539</v>
      </c>
      <c r="C48" s="382">
        <v>0</v>
      </c>
      <c r="D48" s="383">
        <v>0</v>
      </c>
      <c r="E48" s="383">
        <v>0</v>
      </c>
      <c r="F48" s="383">
        <v>0</v>
      </c>
      <c r="G48" s="383">
        <v>0</v>
      </c>
      <c r="H48" s="383">
        <v>0</v>
      </c>
      <c r="I48" s="383">
        <v>0</v>
      </c>
      <c r="J48" s="383">
        <v>0</v>
      </c>
      <c r="K48" s="383">
        <v>0</v>
      </c>
      <c r="L48" s="383">
        <v>0</v>
      </c>
      <c r="M48" s="383">
        <v>0</v>
      </c>
      <c r="N48" s="383">
        <v>0</v>
      </c>
      <c r="O48" s="383">
        <v>0</v>
      </c>
      <c r="P48" s="383">
        <v>0</v>
      </c>
      <c r="Q48" s="383">
        <v>0</v>
      </c>
      <c r="R48" s="383">
        <v>0</v>
      </c>
      <c r="S48" s="383">
        <v>0</v>
      </c>
      <c r="T48" s="383">
        <v>0</v>
      </c>
      <c r="U48" s="383">
        <v>0</v>
      </c>
      <c r="V48" s="383">
        <v>0</v>
      </c>
      <c r="W48" s="383">
        <v>0</v>
      </c>
      <c r="X48" s="383">
        <v>0</v>
      </c>
      <c r="Y48" s="383">
        <v>0</v>
      </c>
      <c r="Z48" s="383">
        <v>0</v>
      </c>
      <c r="AA48" s="383">
        <v>0</v>
      </c>
      <c r="AB48" s="383">
        <v>0</v>
      </c>
      <c r="AC48" s="383">
        <v>0</v>
      </c>
      <c r="AD48" s="383">
        <v>0</v>
      </c>
      <c r="AE48" s="383">
        <v>0</v>
      </c>
      <c r="AF48" s="383">
        <v>0</v>
      </c>
      <c r="AG48" s="383">
        <v>0</v>
      </c>
      <c r="AH48" s="383">
        <v>0</v>
      </c>
      <c r="AI48" s="383">
        <v>0</v>
      </c>
      <c r="AJ48" s="383">
        <v>0</v>
      </c>
      <c r="AK48" s="383">
        <v>0</v>
      </c>
      <c r="AL48" s="383">
        <v>0</v>
      </c>
      <c r="AM48" s="383">
        <v>0</v>
      </c>
      <c r="AN48" s="383">
        <v>0</v>
      </c>
      <c r="AO48" s="383">
        <v>0</v>
      </c>
      <c r="AP48" s="383">
        <v>0</v>
      </c>
      <c r="AQ48" s="383">
        <v>0</v>
      </c>
      <c r="AR48" s="383">
        <v>0</v>
      </c>
      <c r="AS48" s="383">
        <v>0</v>
      </c>
      <c r="AT48" s="383">
        <v>0.2403860506263675</v>
      </c>
      <c r="AU48" s="383">
        <v>0</v>
      </c>
      <c r="AV48" s="383">
        <v>0</v>
      </c>
      <c r="AW48" s="383">
        <v>0</v>
      </c>
      <c r="AX48" s="383">
        <v>0</v>
      </c>
      <c r="AY48" s="383">
        <v>0</v>
      </c>
      <c r="AZ48" s="383">
        <v>0</v>
      </c>
      <c r="BA48" s="383">
        <v>0</v>
      </c>
      <c r="BB48" s="383">
        <v>0</v>
      </c>
      <c r="BC48" s="383">
        <v>0</v>
      </c>
      <c r="BD48" s="383">
        <v>0</v>
      </c>
      <c r="BE48" s="383">
        <v>0</v>
      </c>
      <c r="BF48" s="383">
        <v>0</v>
      </c>
      <c r="BG48" s="383">
        <v>0</v>
      </c>
      <c r="BH48" s="383">
        <v>0</v>
      </c>
      <c r="BI48" s="383">
        <v>0</v>
      </c>
      <c r="BJ48" s="383">
        <v>0</v>
      </c>
      <c r="BK48" s="383">
        <v>0</v>
      </c>
      <c r="BL48" s="383">
        <v>0</v>
      </c>
      <c r="BM48" s="383">
        <v>0</v>
      </c>
      <c r="BN48" s="383">
        <v>0</v>
      </c>
      <c r="BO48" s="383">
        <v>0</v>
      </c>
      <c r="BP48" s="383">
        <v>0</v>
      </c>
      <c r="BQ48" s="383">
        <v>0</v>
      </c>
      <c r="BR48" s="383">
        <v>0</v>
      </c>
      <c r="BS48" s="383">
        <v>0</v>
      </c>
      <c r="BT48" s="383">
        <v>0</v>
      </c>
      <c r="BU48" s="383">
        <v>0</v>
      </c>
      <c r="BV48" s="383">
        <v>0</v>
      </c>
      <c r="BW48" s="383">
        <v>0</v>
      </c>
      <c r="BX48" s="383">
        <v>0</v>
      </c>
      <c r="BY48" s="383">
        <v>0</v>
      </c>
      <c r="BZ48" s="383">
        <v>0</v>
      </c>
      <c r="CA48" s="383">
        <v>0</v>
      </c>
      <c r="CB48" s="383">
        <v>0</v>
      </c>
      <c r="CC48" s="383">
        <v>0</v>
      </c>
      <c r="CD48" s="383">
        <v>0</v>
      </c>
      <c r="CE48" s="383">
        <v>0</v>
      </c>
      <c r="CF48" s="383">
        <v>0</v>
      </c>
      <c r="CG48" s="383">
        <v>0</v>
      </c>
      <c r="CH48" s="383">
        <v>0</v>
      </c>
      <c r="CI48" s="383">
        <v>0</v>
      </c>
      <c r="CJ48" s="383">
        <v>0</v>
      </c>
      <c r="CK48" s="383">
        <v>0</v>
      </c>
      <c r="CL48" s="383">
        <v>0</v>
      </c>
      <c r="CM48" s="383">
        <v>0</v>
      </c>
      <c r="CN48" s="383">
        <v>0</v>
      </c>
      <c r="CO48" s="383">
        <v>0</v>
      </c>
      <c r="CP48" s="383">
        <v>0</v>
      </c>
      <c r="CQ48" s="383">
        <v>0</v>
      </c>
      <c r="CR48" s="383">
        <v>0</v>
      </c>
      <c r="CS48" s="383">
        <v>0</v>
      </c>
      <c r="CT48" s="383">
        <v>0</v>
      </c>
      <c r="CU48" s="383">
        <v>0</v>
      </c>
      <c r="CV48" s="383">
        <v>0</v>
      </c>
      <c r="CW48" s="383">
        <v>0</v>
      </c>
      <c r="CX48" s="383">
        <v>0</v>
      </c>
      <c r="CY48" s="383">
        <v>0</v>
      </c>
      <c r="CZ48" s="383">
        <v>0</v>
      </c>
      <c r="DA48" s="383">
        <v>0</v>
      </c>
      <c r="DB48" s="383">
        <v>0</v>
      </c>
      <c r="DC48" s="383">
        <v>0</v>
      </c>
      <c r="DD48" s="383">
        <v>0</v>
      </c>
      <c r="DE48" s="383">
        <v>0</v>
      </c>
      <c r="DF48" s="384">
        <v>0</v>
      </c>
    </row>
    <row r="49" spans="1:110" s="444" customFormat="1">
      <c r="A49" s="300" t="s">
        <v>303</v>
      </c>
      <c r="B49" s="301" t="s">
        <v>540</v>
      </c>
      <c r="C49" s="385">
        <v>0</v>
      </c>
      <c r="D49" s="386">
        <v>0</v>
      </c>
      <c r="E49" s="386">
        <v>0</v>
      </c>
      <c r="F49" s="386">
        <v>0</v>
      </c>
      <c r="G49" s="386">
        <v>0</v>
      </c>
      <c r="H49" s="386">
        <v>0</v>
      </c>
      <c r="I49" s="386">
        <v>0</v>
      </c>
      <c r="J49" s="386">
        <v>0</v>
      </c>
      <c r="K49" s="386">
        <v>0</v>
      </c>
      <c r="L49" s="386">
        <v>0</v>
      </c>
      <c r="M49" s="386">
        <v>0</v>
      </c>
      <c r="N49" s="386">
        <v>0</v>
      </c>
      <c r="O49" s="386">
        <v>0</v>
      </c>
      <c r="P49" s="386">
        <v>0</v>
      </c>
      <c r="Q49" s="386">
        <v>0</v>
      </c>
      <c r="R49" s="386">
        <v>0</v>
      </c>
      <c r="S49" s="386">
        <v>0</v>
      </c>
      <c r="T49" s="386">
        <v>0</v>
      </c>
      <c r="U49" s="386">
        <v>0</v>
      </c>
      <c r="V49" s="386">
        <v>0</v>
      </c>
      <c r="W49" s="386">
        <v>0</v>
      </c>
      <c r="X49" s="386">
        <v>0</v>
      </c>
      <c r="Y49" s="386">
        <v>0</v>
      </c>
      <c r="Z49" s="386">
        <v>0</v>
      </c>
      <c r="AA49" s="386">
        <v>0</v>
      </c>
      <c r="AB49" s="386">
        <v>0</v>
      </c>
      <c r="AC49" s="386">
        <v>0</v>
      </c>
      <c r="AD49" s="386">
        <v>0</v>
      </c>
      <c r="AE49" s="386">
        <v>0</v>
      </c>
      <c r="AF49" s="386">
        <v>0</v>
      </c>
      <c r="AG49" s="386">
        <v>0</v>
      </c>
      <c r="AH49" s="386">
        <v>0</v>
      </c>
      <c r="AI49" s="386">
        <v>0</v>
      </c>
      <c r="AJ49" s="386">
        <v>0</v>
      </c>
      <c r="AK49" s="386">
        <v>0</v>
      </c>
      <c r="AL49" s="386">
        <v>0</v>
      </c>
      <c r="AM49" s="386">
        <v>0</v>
      </c>
      <c r="AN49" s="386">
        <v>0</v>
      </c>
      <c r="AO49" s="386">
        <v>0</v>
      </c>
      <c r="AP49" s="386">
        <v>0</v>
      </c>
      <c r="AQ49" s="386">
        <v>0</v>
      </c>
      <c r="AR49" s="386">
        <v>0</v>
      </c>
      <c r="AS49" s="386">
        <v>0</v>
      </c>
      <c r="AT49" s="386">
        <v>0</v>
      </c>
      <c r="AU49" s="386">
        <v>0.294486531138557</v>
      </c>
      <c r="AV49" s="386">
        <v>0</v>
      </c>
      <c r="AW49" s="386">
        <v>0</v>
      </c>
      <c r="AX49" s="386">
        <v>0</v>
      </c>
      <c r="AY49" s="386">
        <v>0</v>
      </c>
      <c r="AZ49" s="386">
        <v>0</v>
      </c>
      <c r="BA49" s="386">
        <v>0</v>
      </c>
      <c r="BB49" s="386">
        <v>0</v>
      </c>
      <c r="BC49" s="386">
        <v>0</v>
      </c>
      <c r="BD49" s="386">
        <v>0</v>
      </c>
      <c r="BE49" s="386">
        <v>0</v>
      </c>
      <c r="BF49" s="386">
        <v>0</v>
      </c>
      <c r="BG49" s="386">
        <v>0</v>
      </c>
      <c r="BH49" s="386">
        <v>0</v>
      </c>
      <c r="BI49" s="386">
        <v>0</v>
      </c>
      <c r="BJ49" s="386">
        <v>0</v>
      </c>
      <c r="BK49" s="386">
        <v>0</v>
      </c>
      <c r="BL49" s="386">
        <v>0</v>
      </c>
      <c r="BM49" s="386">
        <v>0</v>
      </c>
      <c r="BN49" s="386">
        <v>0</v>
      </c>
      <c r="BO49" s="386">
        <v>0</v>
      </c>
      <c r="BP49" s="386">
        <v>0</v>
      </c>
      <c r="BQ49" s="386">
        <v>0</v>
      </c>
      <c r="BR49" s="386">
        <v>0</v>
      </c>
      <c r="BS49" s="386">
        <v>0</v>
      </c>
      <c r="BT49" s="386">
        <v>0</v>
      </c>
      <c r="BU49" s="386">
        <v>0</v>
      </c>
      <c r="BV49" s="386">
        <v>0</v>
      </c>
      <c r="BW49" s="386">
        <v>0</v>
      </c>
      <c r="BX49" s="386">
        <v>0</v>
      </c>
      <c r="BY49" s="386">
        <v>0</v>
      </c>
      <c r="BZ49" s="386">
        <v>0</v>
      </c>
      <c r="CA49" s="386">
        <v>0</v>
      </c>
      <c r="CB49" s="386">
        <v>0</v>
      </c>
      <c r="CC49" s="386">
        <v>0</v>
      </c>
      <c r="CD49" s="386">
        <v>0</v>
      </c>
      <c r="CE49" s="386">
        <v>0</v>
      </c>
      <c r="CF49" s="386">
        <v>0</v>
      </c>
      <c r="CG49" s="386">
        <v>0</v>
      </c>
      <c r="CH49" s="386">
        <v>0</v>
      </c>
      <c r="CI49" s="386">
        <v>0</v>
      </c>
      <c r="CJ49" s="386">
        <v>0</v>
      </c>
      <c r="CK49" s="386">
        <v>0</v>
      </c>
      <c r="CL49" s="386">
        <v>0</v>
      </c>
      <c r="CM49" s="386">
        <v>0</v>
      </c>
      <c r="CN49" s="386">
        <v>0</v>
      </c>
      <c r="CO49" s="386">
        <v>0</v>
      </c>
      <c r="CP49" s="386">
        <v>0</v>
      </c>
      <c r="CQ49" s="386">
        <v>0</v>
      </c>
      <c r="CR49" s="386">
        <v>0</v>
      </c>
      <c r="CS49" s="386">
        <v>0</v>
      </c>
      <c r="CT49" s="386">
        <v>0</v>
      </c>
      <c r="CU49" s="386">
        <v>0</v>
      </c>
      <c r="CV49" s="386">
        <v>0</v>
      </c>
      <c r="CW49" s="386">
        <v>0</v>
      </c>
      <c r="CX49" s="386">
        <v>0</v>
      </c>
      <c r="CY49" s="386">
        <v>0</v>
      </c>
      <c r="CZ49" s="386">
        <v>0</v>
      </c>
      <c r="DA49" s="386">
        <v>0</v>
      </c>
      <c r="DB49" s="386">
        <v>0</v>
      </c>
      <c r="DC49" s="386">
        <v>0</v>
      </c>
      <c r="DD49" s="386">
        <v>0</v>
      </c>
      <c r="DE49" s="386">
        <v>0</v>
      </c>
      <c r="DF49" s="387">
        <v>0</v>
      </c>
    </row>
    <row r="50" spans="1:110" s="444" customFormat="1">
      <c r="A50" s="304" t="s">
        <v>304</v>
      </c>
      <c r="B50" s="305" t="s">
        <v>541</v>
      </c>
      <c r="C50" s="388">
        <v>0</v>
      </c>
      <c r="D50" s="389">
        <v>0</v>
      </c>
      <c r="E50" s="389">
        <v>0</v>
      </c>
      <c r="F50" s="389">
        <v>0</v>
      </c>
      <c r="G50" s="389">
        <v>0</v>
      </c>
      <c r="H50" s="389">
        <v>0</v>
      </c>
      <c r="I50" s="389">
        <v>0</v>
      </c>
      <c r="J50" s="389">
        <v>0</v>
      </c>
      <c r="K50" s="389">
        <v>0</v>
      </c>
      <c r="L50" s="389">
        <v>0</v>
      </c>
      <c r="M50" s="389">
        <v>0</v>
      </c>
      <c r="N50" s="389">
        <v>0</v>
      </c>
      <c r="O50" s="389">
        <v>0</v>
      </c>
      <c r="P50" s="389">
        <v>0</v>
      </c>
      <c r="Q50" s="389">
        <v>0</v>
      </c>
      <c r="R50" s="389">
        <v>0</v>
      </c>
      <c r="S50" s="389">
        <v>0</v>
      </c>
      <c r="T50" s="389">
        <v>0</v>
      </c>
      <c r="U50" s="389">
        <v>0</v>
      </c>
      <c r="V50" s="389">
        <v>0</v>
      </c>
      <c r="W50" s="389">
        <v>0</v>
      </c>
      <c r="X50" s="389">
        <v>0</v>
      </c>
      <c r="Y50" s="389">
        <v>0</v>
      </c>
      <c r="Z50" s="389">
        <v>0</v>
      </c>
      <c r="AA50" s="389">
        <v>0</v>
      </c>
      <c r="AB50" s="389">
        <v>0</v>
      </c>
      <c r="AC50" s="389">
        <v>0</v>
      </c>
      <c r="AD50" s="389">
        <v>0</v>
      </c>
      <c r="AE50" s="389">
        <v>0</v>
      </c>
      <c r="AF50" s="389">
        <v>0</v>
      </c>
      <c r="AG50" s="389">
        <v>0</v>
      </c>
      <c r="AH50" s="389">
        <v>0</v>
      </c>
      <c r="AI50" s="389">
        <v>0</v>
      </c>
      <c r="AJ50" s="389">
        <v>0</v>
      </c>
      <c r="AK50" s="389">
        <v>0</v>
      </c>
      <c r="AL50" s="389">
        <v>0</v>
      </c>
      <c r="AM50" s="389">
        <v>0</v>
      </c>
      <c r="AN50" s="389">
        <v>0</v>
      </c>
      <c r="AO50" s="389">
        <v>0</v>
      </c>
      <c r="AP50" s="389">
        <v>0</v>
      </c>
      <c r="AQ50" s="389">
        <v>0</v>
      </c>
      <c r="AR50" s="389">
        <v>0</v>
      </c>
      <c r="AS50" s="389">
        <v>0</v>
      </c>
      <c r="AT50" s="389">
        <v>0</v>
      </c>
      <c r="AU50" s="389">
        <v>0</v>
      </c>
      <c r="AV50" s="389">
        <v>0.21075400330683336</v>
      </c>
      <c r="AW50" s="389">
        <v>0</v>
      </c>
      <c r="AX50" s="389">
        <v>0</v>
      </c>
      <c r="AY50" s="389">
        <v>0</v>
      </c>
      <c r="AZ50" s="389">
        <v>0</v>
      </c>
      <c r="BA50" s="389">
        <v>0</v>
      </c>
      <c r="BB50" s="389">
        <v>0</v>
      </c>
      <c r="BC50" s="389">
        <v>0</v>
      </c>
      <c r="BD50" s="389">
        <v>0</v>
      </c>
      <c r="BE50" s="389">
        <v>0</v>
      </c>
      <c r="BF50" s="389">
        <v>0</v>
      </c>
      <c r="BG50" s="389">
        <v>0</v>
      </c>
      <c r="BH50" s="389">
        <v>0</v>
      </c>
      <c r="BI50" s="389">
        <v>0</v>
      </c>
      <c r="BJ50" s="389">
        <v>0</v>
      </c>
      <c r="BK50" s="389">
        <v>0</v>
      </c>
      <c r="BL50" s="389">
        <v>0</v>
      </c>
      <c r="BM50" s="389">
        <v>0</v>
      </c>
      <c r="BN50" s="389">
        <v>0</v>
      </c>
      <c r="BO50" s="389">
        <v>0</v>
      </c>
      <c r="BP50" s="389">
        <v>0</v>
      </c>
      <c r="BQ50" s="389">
        <v>0</v>
      </c>
      <c r="BR50" s="389">
        <v>0</v>
      </c>
      <c r="BS50" s="389">
        <v>0</v>
      </c>
      <c r="BT50" s="389">
        <v>0</v>
      </c>
      <c r="BU50" s="389">
        <v>0</v>
      </c>
      <c r="BV50" s="389">
        <v>0</v>
      </c>
      <c r="BW50" s="389">
        <v>0</v>
      </c>
      <c r="BX50" s="389">
        <v>0</v>
      </c>
      <c r="BY50" s="389">
        <v>0</v>
      </c>
      <c r="BZ50" s="389">
        <v>0</v>
      </c>
      <c r="CA50" s="389">
        <v>0</v>
      </c>
      <c r="CB50" s="389">
        <v>0</v>
      </c>
      <c r="CC50" s="389">
        <v>0</v>
      </c>
      <c r="CD50" s="389">
        <v>0</v>
      </c>
      <c r="CE50" s="389">
        <v>0</v>
      </c>
      <c r="CF50" s="389">
        <v>0</v>
      </c>
      <c r="CG50" s="389">
        <v>0</v>
      </c>
      <c r="CH50" s="389">
        <v>0</v>
      </c>
      <c r="CI50" s="389">
        <v>0</v>
      </c>
      <c r="CJ50" s="389">
        <v>0</v>
      </c>
      <c r="CK50" s="389">
        <v>0</v>
      </c>
      <c r="CL50" s="389">
        <v>0</v>
      </c>
      <c r="CM50" s="389">
        <v>0</v>
      </c>
      <c r="CN50" s="389">
        <v>0</v>
      </c>
      <c r="CO50" s="389">
        <v>0</v>
      </c>
      <c r="CP50" s="389">
        <v>0</v>
      </c>
      <c r="CQ50" s="389">
        <v>0</v>
      </c>
      <c r="CR50" s="389">
        <v>0</v>
      </c>
      <c r="CS50" s="389">
        <v>0</v>
      </c>
      <c r="CT50" s="389">
        <v>0</v>
      </c>
      <c r="CU50" s="389">
        <v>0</v>
      </c>
      <c r="CV50" s="389">
        <v>0</v>
      </c>
      <c r="CW50" s="389">
        <v>0</v>
      </c>
      <c r="CX50" s="389">
        <v>0</v>
      </c>
      <c r="CY50" s="389">
        <v>0</v>
      </c>
      <c r="CZ50" s="389">
        <v>0</v>
      </c>
      <c r="DA50" s="389">
        <v>0</v>
      </c>
      <c r="DB50" s="389">
        <v>0</v>
      </c>
      <c r="DC50" s="389">
        <v>0</v>
      </c>
      <c r="DD50" s="389">
        <v>0</v>
      </c>
      <c r="DE50" s="389">
        <v>0</v>
      </c>
      <c r="DF50" s="390">
        <v>0</v>
      </c>
    </row>
    <row r="51" spans="1:110" s="444" customFormat="1">
      <c r="A51" s="298" t="s">
        <v>305</v>
      </c>
      <c r="B51" s="299" t="s">
        <v>542</v>
      </c>
      <c r="C51" s="382">
        <v>0</v>
      </c>
      <c r="D51" s="383">
        <v>0</v>
      </c>
      <c r="E51" s="383">
        <v>0</v>
      </c>
      <c r="F51" s="383">
        <v>0</v>
      </c>
      <c r="G51" s="383">
        <v>0</v>
      </c>
      <c r="H51" s="383">
        <v>0</v>
      </c>
      <c r="I51" s="383">
        <v>0</v>
      </c>
      <c r="J51" s="383">
        <v>0</v>
      </c>
      <c r="K51" s="383">
        <v>0</v>
      </c>
      <c r="L51" s="383">
        <v>0</v>
      </c>
      <c r="M51" s="383">
        <v>0</v>
      </c>
      <c r="N51" s="383">
        <v>0</v>
      </c>
      <c r="O51" s="383">
        <v>0</v>
      </c>
      <c r="P51" s="383">
        <v>0</v>
      </c>
      <c r="Q51" s="383">
        <v>0</v>
      </c>
      <c r="R51" s="383">
        <v>0</v>
      </c>
      <c r="S51" s="383">
        <v>0</v>
      </c>
      <c r="T51" s="383">
        <v>0</v>
      </c>
      <c r="U51" s="383">
        <v>0</v>
      </c>
      <c r="V51" s="383">
        <v>0</v>
      </c>
      <c r="W51" s="383">
        <v>0</v>
      </c>
      <c r="X51" s="383">
        <v>0</v>
      </c>
      <c r="Y51" s="383">
        <v>0</v>
      </c>
      <c r="Z51" s="383">
        <v>0</v>
      </c>
      <c r="AA51" s="383">
        <v>0</v>
      </c>
      <c r="AB51" s="383">
        <v>0</v>
      </c>
      <c r="AC51" s="383">
        <v>0</v>
      </c>
      <c r="AD51" s="383">
        <v>0</v>
      </c>
      <c r="AE51" s="383">
        <v>0</v>
      </c>
      <c r="AF51" s="383">
        <v>0</v>
      </c>
      <c r="AG51" s="383">
        <v>0</v>
      </c>
      <c r="AH51" s="383">
        <v>0</v>
      </c>
      <c r="AI51" s="383">
        <v>0</v>
      </c>
      <c r="AJ51" s="383">
        <v>0</v>
      </c>
      <c r="AK51" s="383">
        <v>0</v>
      </c>
      <c r="AL51" s="383">
        <v>0</v>
      </c>
      <c r="AM51" s="383">
        <v>0</v>
      </c>
      <c r="AN51" s="383">
        <v>0</v>
      </c>
      <c r="AO51" s="383">
        <v>0</v>
      </c>
      <c r="AP51" s="383">
        <v>0</v>
      </c>
      <c r="AQ51" s="383">
        <v>0</v>
      </c>
      <c r="AR51" s="383">
        <v>0</v>
      </c>
      <c r="AS51" s="383">
        <v>0</v>
      </c>
      <c r="AT51" s="383">
        <v>0</v>
      </c>
      <c r="AU51" s="383">
        <v>0</v>
      </c>
      <c r="AV51" s="383">
        <v>0</v>
      </c>
      <c r="AW51" s="383">
        <v>0.1327683615819209</v>
      </c>
      <c r="AX51" s="383">
        <v>0</v>
      </c>
      <c r="AY51" s="383">
        <v>0</v>
      </c>
      <c r="AZ51" s="383">
        <v>0</v>
      </c>
      <c r="BA51" s="383">
        <v>0</v>
      </c>
      <c r="BB51" s="383">
        <v>0</v>
      </c>
      <c r="BC51" s="383">
        <v>0</v>
      </c>
      <c r="BD51" s="383">
        <v>0</v>
      </c>
      <c r="BE51" s="383">
        <v>0</v>
      </c>
      <c r="BF51" s="383">
        <v>0</v>
      </c>
      <c r="BG51" s="383">
        <v>0</v>
      </c>
      <c r="BH51" s="383">
        <v>0</v>
      </c>
      <c r="BI51" s="383">
        <v>0</v>
      </c>
      <c r="BJ51" s="383">
        <v>0</v>
      </c>
      <c r="BK51" s="383">
        <v>0</v>
      </c>
      <c r="BL51" s="383">
        <v>0</v>
      </c>
      <c r="BM51" s="383">
        <v>0</v>
      </c>
      <c r="BN51" s="383">
        <v>0</v>
      </c>
      <c r="BO51" s="383">
        <v>0</v>
      </c>
      <c r="BP51" s="383">
        <v>0</v>
      </c>
      <c r="BQ51" s="383">
        <v>0</v>
      </c>
      <c r="BR51" s="383">
        <v>0</v>
      </c>
      <c r="BS51" s="383">
        <v>0</v>
      </c>
      <c r="BT51" s="383">
        <v>0</v>
      </c>
      <c r="BU51" s="383">
        <v>0</v>
      </c>
      <c r="BV51" s="383">
        <v>0</v>
      </c>
      <c r="BW51" s="383">
        <v>0</v>
      </c>
      <c r="BX51" s="383">
        <v>0</v>
      </c>
      <c r="BY51" s="383">
        <v>0</v>
      </c>
      <c r="BZ51" s="383">
        <v>0</v>
      </c>
      <c r="CA51" s="383">
        <v>0</v>
      </c>
      <c r="CB51" s="383">
        <v>0</v>
      </c>
      <c r="CC51" s="383">
        <v>0</v>
      </c>
      <c r="CD51" s="383">
        <v>0</v>
      </c>
      <c r="CE51" s="383">
        <v>0</v>
      </c>
      <c r="CF51" s="383">
        <v>0</v>
      </c>
      <c r="CG51" s="383">
        <v>0</v>
      </c>
      <c r="CH51" s="383">
        <v>0</v>
      </c>
      <c r="CI51" s="383">
        <v>0</v>
      </c>
      <c r="CJ51" s="383">
        <v>0</v>
      </c>
      <c r="CK51" s="383">
        <v>0</v>
      </c>
      <c r="CL51" s="383">
        <v>0</v>
      </c>
      <c r="CM51" s="383">
        <v>0</v>
      </c>
      <c r="CN51" s="383">
        <v>0</v>
      </c>
      <c r="CO51" s="383">
        <v>0</v>
      </c>
      <c r="CP51" s="383">
        <v>0</v>
      </c>
      <c r="CQ51" s="383">
        <v>0</v>
      </c>
      <c r="CR51" s="383">
        <v>0</v>
      </c>
      <c r="CS51" s="383">
        <v>0</v>
      </c>
      <c r="CT51" s="383">
        <v>0</v>
      </c>
      <c r="CU51" s="383">
        <v>0</v>
      </c>
      <c r="CV51" s="383">
        <v>0</v>
      </c>
      <c r="CW51" s="383">
        <v>0</v>
      </c>
      <c r="CX51" s="383">
        <v>0</v>
      </c>
      <c r="CY51" s="383">
        <v>0</v>
      </c>
      <c r="CZ51" s="383">
        <v>0</v>
      </c>
      <c r="DA51" s="383">
        <v>0</v>
      </c>
      <c r="DB51" s="383">
        <v>0</v>
      </c>
      <c r="DC51" s="383">
        <v>0</v>
      </c>
      <c r="DD51" s="383">
        <v>0</v>
      </c>
      <c r="DE51" s="383">
        <v>0</v>
      </c>
      <c r="DF51" s="384">
        <v>0</v>
      </c>
    </row>
    <row r="52" spans="1:110" s="444" customFormat="1">
      <c r="A52" s="298" t="s">
        <v>306</v>
      </c>
      <c r="B52" s="299" t="s">
        <v>543</v>
      </c>
      <c r="C52" s="382">
        <v>0</v>
      </c>
      <c r="D52" s="383">
        <v>0</v>
      </c>
      <c r="E52" s="383">
        <v>0</v>
      </c>
      <c r="F52" s="383">
        <v>0</v>
      </c>
      <c r="G52" s="383">
        <v>0</v>
      </c>
      <c r="H52" s="383">
        <v>0</v>
      </c>
      <c r="I52" s="383">
        <v>0</v>
      </c>
      <c r="J52" s="383">
        <v>0</v>
      </c>
      <c r="K52" s="383">
        <v>0</v>
      </c>
      <c r="L52" s="383">
        <v>0</v>
      </c>
      <c r="M52" s="383">
        <v>0</v>
      </c>
      <c r="N52" s="383">
        <v>0</v>
      </c>
      <c r="O52" s="383">
        <v>0</v>
      </c>
      <c r="P52" s="383">
        <v>0</v>
      </c>
      <c r="Q52" s="383">
        <v>0</v>
      </c>
      <c r="R52" s="383">
        <v>0</v>
      </c>
      <c r="S52" s="383">
        <v>0</v>
      </c>
      <c r="T52" s="383">
        <v>0</v>
      </c>
      <c r="U52" s="383">
        <v>0</v>
      </c>
      <c r="V52" s="383">
        <v>0</v>
      </c>
      <c r="W52" s="383">
        <v>0</v>
      </c>
      <c r="X52" s="383">
        <v>0</v>
      </c>
      <c r="Y52" s="383">
        <v>0</v>
      </c>
      <c r="Z52" s="383">
        <v>0</v>
      </c>
      <c r="AA52" s="383">
        <v>0</v>
      </c>
      <c r="AB52" s="383">
        <v>0</v>
      </c>
      <c r="AC52" s="383">
        <v>0</v>
      </c>
      <c r="AD52" s="383">
        <v>0</v>
      </c>
      <c r="AE52" s="383">
        <v>0</v>
      </c>
      <c r="AF52" s="383">
        <v>0</v>
      </c>
      <c r="AG52" s="383">
        <v>0</v>
      </c>
      <c r="AH52" s="383">
        <v>0</v>
      </c>
      <c r="AI52" s="383">
        <v>0</v>
      </c>
      <c r="AJ52" s="383">
        <v>0</v>
      </c>
      <c r="AK52" s="383">
        <v>0</v>
      </c>
      <c r="AL52" s="383">
        <v>0</v>
      </c>
      <c r="AM52" s="383">
        <v>0</v>
      </c>
      <c r="AN52" s="383">
        <v>0</v>
      </c>
      <c r="AO52" s="383">
        <v>0</v>
      </c>
      <c r="AP52" s="383">
        <v>0</v>
      </c>
      <c r="AQ52" s="383">
        <v>0</v>
      </c>
      <c r="AR52" s="383">
        <v>0</v>
      </c>
      <c r="AS52" s="383">
        <v>0</v>
      </c>
      <c r="AT52" s="383">
        <v>0</v>
      </c>
      <c r="AU52" s="383">
        <v>0</v>
      </c>
      <c r="AV52" s="383">
        <v>0</v>
      </c>
      <c r="AW52" s="383">
        <v>0</v>
      </c>
      <c r="AX52" s="383">
        <v>0.24662512980269991</v>
      </c>
      <c r="AY52" s="383">
        <v>0</v>
      </c>
      <c r="AZ52" s="383">
        <v>0</v>
      </c>
      <c r="BA52" s="383">
        <v>0</v>
      </c>
      <c r="BB52" s="383">
        <v>0</v>
      </c>
      <c r="BC52" s="383">
        <v>0</v>
      </c>
      <c r="BD52" s="383">
        <v>0</v>
      </c>
      <c r="BE52" s="383">
        <v>0</v>
      </c>
      <c r="BF52" s="383">
        <v>0</v>
      </c>
      <c r="BG52" s="383">
        <v>0</v>
      </c>
      <c r="BH52" s="383">
        <v>0</v>
      </c>
      <c r="BI52" s="383">
        <v>0</v>
      </c>
      <c r="BJ52" s="383">
        <v>0</v>
      </c>
      <c r="BK52" s="383">
        <v>0</v>
      </c>
      <c r="BL52" s="383">
        <v>0</v>
      </c>
      <c r="BM52" s="383">
        <v>0</v>
      </c>
      <c r="BN52" s="383">
        <v>0</v>
      </c>
      <c r="BO52" s="383">
        <v>0</v>
      </c>
      <c r="BP52" s="383">
        <v>0</v>
      </c>
      <c r="BQ52" s="383">
        <v>0</v>
      </c>
      <c r="BR52" s="383">
        <v>0</v>
      </c>
      <c r="BS52" s="383">
        <v>0</v>
      </c>
      <c r="BT52" s="383">
        <v>0</v>
      </c>
      <c r="BU52" s="383">
        <v>0</v>
      </c>
      <c r="BV52" s="383">
        <v>0</v>
      </c>
      <c r="BW52" s="383">
        <v>0</v>
      </c>
      <c r="BX52" s="383">
        <v>0</v>
      </c>
      <c r="BY52" s="383">
        <v>0</v>
      </c>
      <c r="BZ52" s="383">
        <v>0</v>
      </c>
      <c r="CA52" s="383">
        <v>0</v>
      </c>
      <c r="CB52" s="383">
        <v>0</v>
      </c>
      <c r="CC52" s="383">
        <v>0</v>
      </c>
      <c r="CD52" s="383">
        <v>0</v>
      </c>
      <c r="CE52" s="383">
        <v>0</v>
      </c>
      <c r="CF52" s="383">
        <v>0</v>
      </c>
      <c r="CG52" s="383">
        <v>0</v>
      </c>
      <c r="CH52" s="383">
        <v>0</v>
      </c>
      <c r="CI52" s="383">
        <v>0</v>
      </c>
      <c r="CJ52" s="383">
        <v>0</v>
      </c>
      <c r="CK52" s="383">
        <v>0</v>
      </c>
      <c r="CL52" s="383">
        <v>0</v>
      </c>
      <c r="CM52" s="383">
        <v>0</v>
      </c>
      <c r="CN52" s="383">
        <v>0</v>
      </c>
      <c r="CO52" s="383">
        <v>0</v>
      </c>
      <c r="CP52" s="383">
        <v>0</v>
      </c>
      <c r="CQ52" s="383">
        <v>0</v>
      </c>
      <c r="CR52" s="383">
        <v>0</v>
      </c>
      <c r="CS52" s="383">
        <v>0</v>
      </c>
      <c r="CT52" s="383">
        <v>0</v>
      </c>
      <c r="CU52" s="383">
        <v>0</v>
      </c>
      <c r="CV52" s="383">
        <v>0</v>
      </c>
      <c r="CW52" s="383">
        <v>0</v>
      </c>
      <c r="CX52" s="383">
        <v>0</v>
      </c>
      <c r="CY52" s="383">
        <v>0</v>
      </c>
      <c r="CZ52" s="383">
        <v>0</v>
      </c>
      <c r="DA52" s="383">
        <v>0</v>
      </c>
      <c r="DB52" s="383">
        <v>0</v>
      </c>
      <c r="DC52" s="383">
        <v>0</v>
      </c>
      <c r="DD52" s="383">
        <v>0</v>
      </c>
      <c r="DE52" s="383">
        <v>0</v>
      </c>
      <c r="DF52" s="384">
        <v>0</v>
      </c>
    </row>
    <row r="53" spans="1:110" s="444" customFormat="1">
      <c r="A53" s="298" t="s">
        <v>307</v>
      </c>
      <c r="B53" s="299" t="s">
        <v>544</v>
      </c>
      <c r="C53" s="382">
        <v>0</v>
      </c>
      <c r="D53" s="383">
        <v>0</v>
      </c>
      <c r="E53" s="383">
        <v>0</v>
      </c>
      <c r="F53" s="383">
        <v>0</v>
      </c>
      <c r="G53" s="383">
        <v>0</v>
      </c>
      <c r="H53" s="383">
        <v>0</v>
      </c>
      <c r="I53" s="383">
        <v>0</v>
      </c>
      <c r="J53" s="383">
        <v>0</v>
      </c>
      <c r="K53" s="383">
        <v>0</v>
      </c>
      <c r="L53" s="383">
        <v>0</v>
      </c>
      <c r="M53" s="383">
        <v>0</v>
      </c>
      <c r="N53" s="383">
        <v>0</v>
      </c>
      <c r="O53" s="383">
        <v>0</v>
      </c>
      <c r="P53" s="383">
        <v>0</v>
      </c>
      <c r="Q53" s="383">
        <v>0</v>
      </c>
      <c r="R53" s="383">
        <v>0</v>
      </c>
      <c r="S53" s="383">
        <v>0</v>
      </c>
      <c r="T53" s="383">
        <v>0</v>
      </c>
      <c r="U53" s="383">
        <v>0</v>
      </c>
      <c r="V53" s="383">
        <v>0</v>
      </c>
      <c r="W53" s="383">
        <v>0</v>
      </c>
      <c r="X53" s="383">
        <v>0</v>
      </c>
      <c r="Y53" s="383">
        <v>0</v>
      </c>
      <c r="Z53" s="383">
        <v>0</v>
      </c>
      <c r="AA53" s="383">
        <v>0</v>
      </c>
      <c r="AB53" s="383">
        <v>0</v>
      </c>
      <c r="AC53" s="383">
        <v>0</v>
      </c>
      <c r="AD53" s="383">
        <v>0</v>
      </c>
      <c r="AE53" s="383">
        <v>0</v>
      </c>
      <c r="AF53" s="383">
        <v>0</v>
      </c>
      <c r="AG53" s="383">
        <v>0</v>
      </c>
      <c r="AH53" s="383">
        <v>0</v>
      </c>
      <c r="AI53" s="383">
        <v>0</v>
      </c>
      <c r="AJ53" s="383">
        <v>0</v>
      </c>
      <c r="AK53" s="383">
        <v>0</v>
      </c>
      <c r="AL53" s="383">
        <v>0</v>
      </c>
      <c r="AM53" s="383">
        <v>0</v>
      </c>
      <c r="AN53" s="383">
        <v>0</v>
      </c>
      <c r="AO53" s="383">
        <v>0</v>
      </c>
      <c r="AP53" s="383">
        <v>0</v>
      </c>
      <c r="AQ53" s="383">
        <v>0</v>
      </c>
      <c r="AR53" s="383">
        <v>0</v>
      </c>
      <c r="AS53" s="383">
        <v>0</v>
      </c>
      <c r="AT53" s="383">
        <v>0</v>
      </c>
      <c r="AU53" s="383">
        <v>0</v>
      </c>
      <c r="AV53" s="383">
        <v>0</v>
      </c>
      <c r="AW53" s="383">
        <v>0</v>
      </c>
      <c r="AX53" s="383">
        <v>0</v>
      </c>
      <c r="AY53" s="383">
        <v>0.17136393054503013</v>
      </c>
      <c r="AZ53" s="383">
        <v>0</v>
      </c>
      <c r="BA53" s="383">
        <v>0</v>
      </c>
      <c r="BB53" s="383">
        <v>0</v>
      </c>
      <c r="BC53" s="383">
        <v>0</v>
      </c>
      <c r="BD53" s="383">
        <v>0</v>
      </c>
      <c r="BE53" s="383">
        <v>0</v>
      </c>
      <c r="BF53" s="383">
        <v>0</v>
      </c>
      <c r="BG53" s="383">
        <v>0</v>
      </c>
      <c r="BH53" s="383">
        <v>0</v>
      </c>
      <c r="BI53" s="383">
        <v>0</v>
      </c>
      <c r="BJ53" s="383">
        <v>0</v>
      </c>
      <c r="BK53" s="383">
        <v>0</v>
      </c>
      <c r="BL53" s="383">
        <v>0</v>
      </c>
      <c r="BM53" s="383">
        <v>0</v>
      </c>
      <c r="BN53" s="383">
        <v>0</v>
      </c>
      <c r="BO53" s="383">
        <v>0</v>
      </c>
      <c r="BP53" s="383">
        <v>0</v>
      </c>
      <c r="BQ53" s="383">
        <v>0</v>
      </c>
      <c r="BR53" s="383">
        <v>0</v>
      </c>
      <c r="BS53" s="383">
        <v>0</v>
      </c>
      <c r="BT53" s="383">
        <v>0</v>
      </c>
      <c r="BU53" s="383">
        <v>0</v>
      </c>
      <c r="BV53" s="383">
        <v>0</v>
      </c>
      <c r="BW53" s="383">
        <v>0</v>
      </c>
      <c r="BX53" s="383">
        <v>0</v>
      </c>
      <c r="BY53" s="383">
        <v>0</v>
      </c>
      <c r="BZ53" s="383">
        <v>0</v>
      </c>
      <c r="CA53" s="383">
        <v>0</v>
      </c>
      <c r="CB53" s="383">
        <v>0</v>
      </c>
      <c r="CC53" s="383">
        <v>0</v>
      </c>
      <c r="CD53" s="383">
        <v>0</v>
      </c>
      <c r="CE53" s="383">
        <v>0</v>
      </c>
      <c r="CF53" s="383">
        <v>0</v>
      </c>
      <c r="CG53" s="383">
        <v>0</v>
      </c>
      <c r="CH53" s="383">
        <v>0</v>
      </c>
      <c r="CI53" s="383">
        <v>0</v>
      </c>
      <c r="CJ53" s="383">
        <v>0</v>
      </c>
      <c r="CK53" s="383">
        <v>0</v>
      </c>
      <c r="CL53" s="383">
        <v>0</v>
      </c>
      <c r="CM53" s="383">
        <v>0</v>
      </c>
      <c r="CN53" s="383">
        <v>0</v>
      </c>
      <c r="CO53" s="383">
        <v>0</v>
      </c>
      <c r="CP53" s="383">
        <v>0</v>
      </c>
      <c r="CQ53" s="383">
        <v>0</v>
      </c>
      <c r="CR53" s="383">
        <v>0</v>
      </c>
      <c r="CS53" s="383">
        <v>0</v>
      </c>
      <c r="CT53" s="383">
        <v>0</v>
      </c>
      <c r="CU53" s="383">
        <v>0</v>
      </c>
      <c r="CV53" s="383">
        <v>0</v>
      </c>
      <c r="CW53" s="383">
        <v>0</v>
      </c>
      <c r="CX53" s="383">
        <v>0</v>
      </c>
      <c r="CY53" s="383">
        <v>0</v>
      </c>
      <c r="CZ53" s="383">
        <v>0</v>
      </c>
      <c r="DA53" s="383">
        <v>0</v>
      </c>
      <c r="DB53" s="383">
        <v>0</v>
      </c>
      <c r="DC53" s="383">
        <v>0</v>
      </c>
      <c r="DD53" s="383">
        <v>0</v>
      </c>
      <c r="DE53" s="383">
        <v>0</v>
      </c>
      <c r="DF53" s="384">
        <v>0</v>
      </c>
    </row>
    <row r="54" spans="1:110" s="444" customFormat="1">
      <c r="A54" s="300" t="s">
        <v>308</v>
      </c>
      <c r="B54" s="301" t="s">
        <v>545</v>
      </c>
      <c r="C54" s="385">
        <v>0</v>
      </c>
      <c r="D54" s="386">
        <v>0</v>
      </c>
      <c r="E54" s="386">
        <v>0</v>
      </c>
      <c r="F54" s="386">
        <v>0</v>
      </c>
      <c r="G54" s="386">
        <v>0</v>
      </c>
      <c r="H54" s="386">
        <v>0</v>
      </c>
      <c r="I54" s="386">
        <v>0</v>
      </c>
      <c r="J54" s="386">
        <v>0</v>
      </c>
      <c r="K54" s="386">
        <v>0</v>
      </c>
      <c r="L54" s="386">
        <v>0</v>
      </c>
      <c r="M54" s="386">
        <v>0</v>
      </c>
      <c r="N54" s="386">
        <v>0</v>
      </c>
      <c r="O54" s="386">
        <v>0</v>
      </c>
      <c r="P54" s="386">
        <v>0</v>
      </c>
      <c r="Q54" s="386">
        <v>0</v>
      </c>
      <c r="R54" s="386">
        <v>0</v>
      </c>
      <c r="S54" s="386">
        <v>0</v>
      </c>
      <c r="T54" s="386">
        <v>0</v>
      </c>
      <c r="U54" s="386">
        <v>0</v>
      </c>
      <c r="V54" s="386">
        <v>0</v>
      </c>
      <c r="W54" s="386">
        <v>0</v>
      </c>
      <c r="X54" s="386">
        <v>0</v>
      </c>
      <c r="Y54" s="386">
        <v>0</v>
      </c>
      <c r="Z54" s="386">
        <v>0</v>
      </c>
      <c r="AA54" s="386">
        <v>0</v>
      </c>
      <c r="AB54" s="386">
        <v>0</v>
      </c>
      <c r="AC54" s="386">
        <v>0</v>
      </c>
      <c r="AD54" s="386">
        <v>0</v>
      </c>
      <c r="AE54" s="386">
        <v>0</v>
      </c>
      <c r="AF54" s="386">
        <v>0</v>
      </c>
      <c r="AG54" s="386">
        <v>0</v>
      </c>
      <c r="AH54" s="386">
        <v>0</v>
      </c>
      <c r="AI54" s="386">
        <v>0</v>
      </c>
      <c r="AJ54" s="386">
        <v>0</v>
      </c>
      <c r="AK54" s="386">
        <v>0</v>
      </c>
      <c r="AL54" s="386">
        <v>0</v>
      </c>
      <c r="AM54" s="386">
        <v>0</v>
      </c>
      <c r="AN54" s="386">
        <v>0</v>
      </c>
      <c r="AO54" s="386">
        <v>0</v>
      </c>
      <c r="AP54" s="386">
        <v>0</v>
      </c>
      <c r="AQ54" s="386">
        <v>0</v>
      </c>
      <c r="AR54" s="386">
        <v>0</v>
      </c>
      <c r="AS54" s="386">
        <v>0</v>
      </c>
      <c r="AT54" s="386">
        <v>0</v>
      </c>
      <c r="AU54" s="386">
        <v>0</v>
      </c>
      <c r="AV54" s="386">
        <v>0</v>
      </c>
      <c r="AW54" s="386">
        <v>0</v>
      </c>
      <c r="AX54" s="386">
        <v>0</v>
      </c>
      <c r="AY54" s="386">
        <v>0</v>
      </c>
      <c r="AZ54" s="386">
        <v>0.13484139306640072</v>
      </c>
      <c r="BA54" s="386">
        <v>0</v>
      </c>
      <c r="BB54" s="386">
        <v>0</v>
      </c>
      <c r="BC54" s="386">
        <v>0</v>
      </c>
      <c r="BD54" s="386">
        <v>0</v>
      </c>
      <c r="BE54" s="386">
        <v>0</v>
      </c>
      <c r="BF54" s="386">
        <v>0</v>
      </c>
      <c r="BG54" s="386">
        <v>0</v>
      </c>
      <c r="BH54" s="386">
        <v>0</v>
      </c>
      <c r="BI54" s="386">
        <v>0</v>
      </c>
      <c r="BJ54" s="386">
        <v>0</v>
      </c>
      <c r="BK54" s="386">
        <v>0</v>
      </c>
      <c r="BL54" s="386">
        <v>0</v>
      </c>
      <c r="BM54" s="386">
        <v>0</v>
      </c>
      <c r="BN54" s="386">
        <v>0</v>
      </c>
      <c r="BO54" s="386">
        <v>0</v>
      </c>
      <c r="BP54" s="386">
        <v>0</v>
      </c>
      <c r="BQ54" s="386">
        <v>0</v>
      </c>
      <c r="BR54" s="386">
        <v>0</v>
      </c>
      <c r="BS54" s="386">
        <v>0</v>
      </c>
      <c r="BT54" s="386">
        <v>0</v>
      </c>
      <c r="BU54" s="386">
        <v>0</v>
      </c>
      <c r="BV54" s="386">
        <v>0</v>
      </c>
      <c r="BW54" s="386">
        <v>0</v>
      </c>
      <c r="BX54" s="386">
        <v>0</v>
      </c>
      <c r="BY54" s="386">
        <v>0</v>
      </c>
      <c r="BZ54" s="386">
        <v>0</v>
      </c>
      <c r="CA54" s="386">
        <v>0</v>
      </c>
      <c r="CB54" s="386">
        <v>0</v>
      </c>
      <c r="CC54" s="386">
        <v>0</v>
      </c>
      <c r="CD54" s="386">
        <v>0</v>
      </c>
      <c r="CE54" s="386">
        <v>0</v>
      </c>
      <c r="CF54" s="386">
        <v>0</v>
      </c>
      <c r="CG54" s="386">
        <v>0</v>
      </c>
      <c r="CH54" s="386">
        <v>0</v>
      </c>
      <c r="CI54" s="386">
        <v>0</v>
      </c>
      <c r="CJ54" s="386">
        <v>0</v>
      </c>
      <c r="CK54" s="386">
        <v>0</v>
      </c>
      <c r="CL54" s="386">
        <v>0</v>
      </c>
      <c r="CM54" s="386">
        <v>0</v>
      </c>
      <c r="CN54" s="386">
        <v>0</v>
      </c>
      <c r="CO54" s="386">
        <v>0</v>
      </c>
      <c r="CP54" s="386">
        <v>0</v>
      </c>
      <c r="CQ54" s="386">
        <v>0</v>
      </c>
      <c r="CR54" s="386">
        <v>0</v>
      </c>
      <c r="CS54" s="386">
        <v>0</v>
      </c>
      <c r="CT54" s="386">
        <v>0</v>
      </c>
      <c r="CU54" s="386">
        <v>0</v>
      </c>
      <c r="CV54" s="386">
        <v>0</v>
      </c>
      <c r="CW54" s="386">
        <v>0</v>
      </c>
      <c r="CX54" s="386">
        <v>0</v>
      </c>
      <c r="CY54" s="386">
        <v>0</v>
      </c>
      <c r="CZ54" s="386">
        <v>0</v>
      </c>
      <c r="DA54" s="386">
        <v>0</v>
      </c>
      <c r="DB54" s="386">
        <v>0</v>
      </c>
      <c r="DC54" s="386">
        <v>0</v>
      </c>
      <c r="DD54" s="386">
        <v>0</v>
      </c>
      <c r="DE54" s="386">
        <v>0</v>
      </c>
      <c r="DF54" s="387">
        <v>0</v>
      </c>
    </row>
    <row r="55" spans="1:110" s="444" customFormat="1">
      <c r="A55" s="304" t="s">
        <v>309</v>
      </c>
      <c r="B55" s="305" t="s">
        <v>546</v>
      </c>
      <c r="C55" s="388">
        <v>0</v>
      </c>
      <c r="D55" s="389">
        <v>0</v>
      </c>
      <c r="E55" s="389">
        <v>0</v>
      </c>
      <c r="F55" s="389">
        <v>0</v>
      </c>
      <c r="G55" s="389">
        <v>0</v>
      </c>
      <c r="H55" s="389">
        <v>0</v>
      </c>
      <c r="I55" s="389">
        <v>0</v>
      </c>
      <c r="J55" s="389">
        <v>0</v>
      </c>
      <c r="K55" s="389">
        <v>0</v>
      </c>
      <c r="L55" s="389">
        <v>0</v>
      </c>
      <c r="M55" s="389">
        <v>0</v>
      </c>
      <c r="N55" s="389">
        <v>0</v>
      </c>
      <c r="O55" s="389">
        <v>0</v>
      </c>
      <c r="P55" s="389">
        <v>0</v>
      </c>
      <c r="Q55" s="389">
        <v>0</v>
      </c>
      <c r="R55" s="389">
        <v>0</v>
      </c>
      <c r="S55" s="389">
        <v>0</v>
      </c>
      <c r="T55" s="389">
        <v>0</v>
      </c>
      <c r="U55" s="389">
        <v>0</v>
      </c>
      <c r="V55" s="389">
        <v>0</v>
      </c>
      <c r="W55" s="389">
        <v>0</v>
      </c>
      <c r="X55" s="389">
        <v>0</v>
      </c>
      <c r="Y55" s="389">
        <v>0</v>
      </c>
      <c r="Z55" s="389">
        <v>0</v>
      </c>
      <c r="AA55" s="389">
        <v>0</v>
      </c>
      <c r="AB55" s="389">
        <v>0</v>
      </c>
      <c r="AC55" s="389">
        <v>0</v>
      </c>
      <c r="AD55" s="389">
        <v>0</v>
      </c>
      <c r="AE55" s="389">
        <v>0</v>
      </c>
      <c r="AF55" s="389">
        <v>0</v>
      </c>
      <c r="AG55" s="389">
        <v>0</v>
      </c>
      <c r="AH55" s="389">
        <v>0</v>
      </c>
      <c r="AI55" s="389">
        <v>0</v>
      </c>
      <c r="AJ55" s="389">
        <v>0</v>
      </c>
      <c r="AK55" s="389">
        <v>0</v>
      </c>
      <c r="AL55" s="389">
        <v>0</v>
      </c>
      <c r="AM55" s="389">
        <v>0</v>
      </c>
      <c r="AN55" s="389">
        <v>0</v>
      </c>
      <c r="AO55" s="389">
        <v>0</v>
      </c>
      <c r="AP55" s="389">
        <v>0</v>
      </c>
      <c r="AQ55" s="389">
        <v>0</v>
      </c>
      <c r="AR55" s="389">
        <v>0</v>
      </c>
      <c r="AS55" s="389">
        <v>0</v>
      </c>
      <c r="AT55" s="389">
        <v>0</v>
      </c>
      <c r="AU55" s="389">
        <v>0</v>
      </c>
      <c r="AV55" s="389">
        <v>0</v>
      </c>
      <c r="AW55" s="389">
        <v>0</v>
      </c>
      <c r="AX55" s="389">
        <v>0</v>
      </c>
      <c r="AY55" s="389">
        <v>0</v>
      </c>
      <c r="AZ55" s="389">
        <v>0</v>
      </c>
      <c r="BA55" s="389">
        <v>0.18971598292184891</v>
      </c>
      <c r="BB55" s="389">
        <v>0</v>
      </c>
      <c r="BC55" s="389">
        <v>0</v>
      </c>
      <c r="BD55" s="389">
        <v>0</v>
      </c>
      <c r="BE55" s="389">
        <v>0</v>
      </c>
      <c r="BF55" s="389">
        <v>0</v>
      </c>
      <c r="BG55" s="389">
        <v>0</v>
      </c>
      <c r="BH55" s="389">
        <v>0</v>
      </c>
      <c r="BI55" s="389">
        <v>0</v>
      </c>
      <c r="BJ55" s="389">
        <v>0</v>
      </c>
      <c r="BK55" s="389">
        <v>0</v>
      </c>
      <c r="BL55" s="389">
        <v>0</v>
      </c>
      <c r="BM55" s="389">
        <v>0</v>
      </c>
      <c r="BN55" s="389">
        <v>0</v>
      </c>
      <c r="BO55" s="389">
        <v>0</v>
      </c>
      <c r="BP55" s="389">
        <v>0</v>
      </c>
      <c r="BQ55" s="389">
        <v>0</v>
      </c>
      <c r="BR55" s="389">
        <v>0</v>
      </c>
      <c r="BS55" s="389">
        <v>0</v>
      </c>
      <c r="BT55" s="389">
        <v>0</v>
      </c>
      <c r="BU55" s="389">
        <v>0</v>
      </c>
      <c r="BV55" s="389">
        <v>0</v>
      </c>
      <c r="BW55" s="389">
        <v>0</v>
      </c>
      <c r="BX55" s="389">
        <v>0</v>
      </c>
      <c r="BY55" s="389">
        <v>0</v>
      </c>
      <c r="BZ55" s="389">
        <v>0</v>
      </c>
      <c r="CA55" s="389">
        <v>0</v>
      </c>
      <c r="CB55" s="389">
        <v>0</v>
      </c>
      <c r="CC55" s="389">
        <v>0</v>
      </c>
      <c r="CD55" s="389">
        <v>0</v>
      </c>
      <c r="CE55" s="389">
        <v>0</v>
      </c>
      <c r="CF55" s="389">
        <v>0</v>
      </c>
      <c r="CG55" s="389">
        <v>0</v>
      </c>
      <c r="CH55" s="389">
        <v>0</v>
      </c>
      <c r="CI55" s="389">
        <v>0</v>
      </c>
      <c r="CJ55" s="389">
        <v>0</v>
      </c>
      <c r="CK55" s="389">
        <v>0</v>
      </c>
      <c r="CL55" s="389">
        <v>0</v>
      </c>
      <c r="CM55" s="389">
        <v>0</v>
      </c>
      <c r="CN55" s="389">
        <v>0</v>
      </c>
      <c r="CO55" s="389">
        <v>0</v>
      </c>
      <c r="CP55" s="389">
        <v>0</v>
      </c>
      <c r="CQ55" s="389">
        <v>0</v>
      </c>
      <c r="CR55" s="389">
        <v>0</v>
      </c>
      <c r="CS55" s="389">
        <v>0</v>
      </c>
      <c r="CT55" s="389">
        <v>0</v>
      </c>
      <c r="CU55" s="389">
        <v>0</v>
      </c>
      <c r="CV55" s="389">
        <v>0</v>
      </c>
      <c r="CW55" s="389">
        <v>0</v>
      </c>
      <c r="CX55" s="389">
        <v>0</v>
      </c>
      <c r="CY55" s="389">
        <v>0</v>
      </c>
      <c r="CZ55" s="389">
        <v>0</v>
      </c>
      <c r="DA55" s="389">
        <v>0</v>
      </c>
      <c r="DB55" s="389">
        <v>0</v>
      </c>
      <c r="DC55" s="389">
        <v>0</v>
      </c>
      <c r="DD55" s="389">
        <v>0</v>
      </c>
      <c r="DE55" s="389">
        <v>0</v>
      </c>
      <c r="DF55" s="390">
        <v>0</v>
      </c>
    </row>
    <row r="56" spans="1:110" s="444" customFormat="1">
      <c r="A56" s="298" t="s">
        <v>310</v>
      </c>
      <c r="B56" s="299" t="s">
        <v>547</v>
      </c>
      <c r="C56" s="382">
        <v>0</v>
      </c>
      <c r="D56" s="383">
        <v>0</v>
      </c>
      <c r="E56" s="383">
        <v>0</v>
      </c>
      <c r="F56" s="383">
        <v>0</v>
      </c>
      <c r="G56" s="383">
        <v>0</v>
      </c>
      <c r="H56" s="383">
        <v>0</v>
      </c>
      <c r="I56" s="383">
        <v>0</v>
      </c>
      <c r="J56" s="383">
        <v>0</v>
      </c>
      <c r="K56" s="383">
        <v>0</v>
      </c>
      <c r="L56" s="383">
        <v>0</v>
      </c>
      <c r="M56" s="383">
        <v>0</v>
      </c>
      <c r="N56" s="383">
        <v>0</v>
      </c>
      <c r="O56" s="383">
        <v>0</v>
      </c>
      <c r="P56" s="383">
        <v>0</v>
      </c>
      <c r="Q56" s="383">
        <v>0</v>
      </c>
      <c r="R56" s="383">
        <v>0</v>
      </c>
      <c r="S56" s="383">
        <v>0</v>
      </c>
      <c r="T56" s="383">
        <v>0</v>
      </c>
      <c r="U56" s="383">
        <v>0</v>
      </c>
      <c r="V56" s="383">
        <v>0</v>
      </c>
      <c r="W56" s="383">
        <v>0</v>
      </c>
      <c r="X56" s="383">
        <v>0</v>
      </c>
      <c r="Y56" s="383">
        <v>0</v>
      </c>
      <c r="Z56" s="383">
        <v>0</v>
      </c>
      <c r="AA56" s="383">
        <v>0</v>
      </c>
      <c r="AB56" s="383">
        <v>0</v>
      </c>
      <c r="AC56" s="383">
        <v>0</v>
      </c>
      <c r="AD56" s="383">
        <v>0</v>
      </c>
      <c r="AE56" s="383">
        <v>0</v>
      </c>
      <c r="AF56" s="383">
        <v>0</v>
      </c>
      <c r="AG56" s="383">
        <v>0</v>
      </c>
      <c r="AH56" s="383">
        <v>0</v>
      </c>
      <c r="AI56" s="383">
        <v>0</v>
      </c>
      <c r="AJ56" s="383">
        <v>0</v>
      </c>
      <c r="AK56" s="383">
        <v>0</v>
      </c>
      <c r="AL56" s="383">
        <v>0</v>
      </c>
      <c r="AM56" s="383">
        <v>0</v>
      </c>
      <c r="AN56" s="383">
        <v>0</v>
      </c>
      <c r="AO56" s="383">
        <v>0</v>
      </c>
      <c r="AP56" s="383">
        <v>0</v>
      </c>
      <c r="AQ56" s="383">
        <v>0</v>
      </c>
      <c r="AR56" s="383">
        <v>0</v>
      </c>
      <c r="AS56" s="383">
        <v>0</v>
      </c>
      <c r="AT56" s="383">
        <v>0</v>
      </c>
      <c r="AU56" s="383">
        <v>0</v>
      </c>
      <c r="AV56" s="383">
        <v>0</v>
      </c>
      <c r="AW56" s="383">
        <v>0</v>
      </c>
      <c r="AX56" s="383">
        <v>0</v>
      </c>
      <c r="AY56" s="383">
        <v>0</v>
      </c>
      <c r="AZ56" s="383">
        <v>0</v>
      </c>
      <c r="BA56" s="383">
        <v>0</v>
      </c>
      <c r="BB56" s="383">
        <v>0.15078463286552221</v>
      </c>
      <c r="BC56" s="383">
        <v>0</v>
      </c>
      <c r="BD56" s="383">
        <v>0</v>
      </c>
      <c r="BE56" s="383">
        <v>0</v>
      </c>
      <c r="BF56" s="383">
        <v>0</v>
      </c>
      <c r="BG56" s="383">
        <v>0</v>
      </c>
      <c r="BH56" s="383">
        <v>0</v>
      </c>
      <c r="BI56" s="383">
        <v>0</v>
      </c>
      <c r="BJ56" s="383">
        <v>0</v>
      </c>
      <c r="BK56" s="383">
        <v>0</v>
      </c>
      <c r="BL56" s="383">
        <v>0</v>
      </c>
      <c r="BM56" s="383">
        <v>0</v>
      </c>
      <c r="BN56" s="383">
        <v>0</v>
      </c>
      <c r="BO56" s="383">
        <v>0</v>
      </c>
      <c r="BP56" s="383">
        <v>0</v>
      </c>
      <c r="BQ56" s="383">
        <v>0</v>
      </c>
      <c r="BR56" s="383">
        <v>0</v>
      </c>
      <c r="BS56" s="383">
        <v>0</v>
      </c>
      <c r="BT56" s="383">
        <v>0</v>
      </c>
      <c r="BU56" s="383">
        <v>0</v>
      </c>
      <c r="BV56" s="383">
        <v>0</v>
      </c>
      <c r="BW56" s="383">
        <v>0</v>
      </c>
      <c r="BX56" s="383">
        <v>0</v>
      </c>
      <c r="BY56" s="383">
        <v>0</v>
      </c>
      <c r="BZ56" s="383">
        <v>0</v>
      </c>
      <c r="CA56" s="383">
        <v>0</v>
      </c>
      <c r="CB56" s="383">
        <v>0</v>
      </c>
      <c r="CC56" s="383">
        <v>0</v>
      </c>
      <c r="CD56" s="383">
        <v>0</v>
      </c>
      <c r="CE56" s="383">
        <v>0</v>
      </c>
      <c r="CF56" s="383">
        <v>0</v>
      </c>
      <c r="CG56" s="383">
        <v>0</v>
      </c>
      <c r="CH56" s="383">
        <v>0</v>
      </c>
      <c r="CI56" s="383">
        <v>0</v>
      </c>
      <c r="CJ56" s="383">
        <v>0</v>
      </c>
      <c r="CK56" s="383">
        <v>0</v>
      </c>
      <c r="CL56" s="383">
        <v>0</v>
      </c>
      <c r="CM56" s="383">
        <v>0</v>
      </c>
      <c r="CN56" s="383">
        <v>0</v>
      </c>
      <c r="CO56" s="383">
        <v>0</v>
      </c>
      <c r="CP56" s="383">
        <v>0</v>
      </c>
      <c r="CQ56" s="383">
        <v>0</v>
      </c>
      <c r="CR56" s="383">
        <v>0</v>
      </c>
      <c r="CS56" s="383">
        <v>0</v>
      </c>
      <c r="CT56" s="383">
        <v>0</v>
      </c>
      <c r="CU56" s="383">
        <v>0</v>
      </c>
      <c r="CV56" s="383">
        <v>0</v>
      </c>
      <c r="CW56" s="383">
        <v>0</v>
      </c>
      <c r="CX56" s="383">
        <v>0</v>
      </c>
      <c r="CY56" s="383">
        <v>0</v>
      </c>
      <c r="CZ56" s="383">
        <v>0</v>
      </c>
      <c r="DA56" s="383">
        <v>0</v>
      </c>
      <c r="DB56" s="383">
        <v>0</v>
      </c>
      <c r="DC56" s="383">
        <v>0</v>
      </c>
      <c r="DD56" s="383">
        <v>0</v>
      </c>
      <c r="DE56" s="383">
        <v>0</v>
      </c>
      <c r="DF56" s="384">
        <v>0</v>
      </c>
    </row>
    <row r="57" spans="1:110" s="444" customFormat="1">
      <c r="A57" s="298" t="s">
        <v>311</v>
      </c>
      <c r="B57" s="299" t="s">
        <v>548</v>
      </c>
      <c r="C57" s="382">
        <v>0</v>
      </c>
      <c r="D57" s="383">
        <v>0</v>
      </c>
      <c r="E57" s="383">
        <v>0</v>
      </c>
      <c r="F57" s="383">
        <v>0</v>
      </c>
      <c r="G57" s="383">
        <v>0</v>
      </c>
      <c r="H57" s="383">
        <v>0</v>
      </c>
      <c r="I57" s="383">
        <v>0</v>
      </c>
      <c r="J57" s="383">
        <v>0</v>
      </c>
      <c r="K57" s="383">
        <v>0</v>
      </c>
      <c r="L57" s="383">
        <v>0</v>
      </c>
      <c r="M57" s="383">
        <v>0</v>
      </c>
      <c r="N57" s="383">
        <v>0</v>
      </c>
      <c r="O57" s="383">
        <v>0</v>
      </c>
      <c r="P57" s="383">
        <v>0</v>
      </c>
      <c r="Q57" s="383">
        <v>0</v>
      </c>
      <c r="R57" s="383">
        <v>0</v>
      </c>
      <c r="S57" s="383">
        <v>0</v>
      </c>
      <c r="T57" s="383">
        <v>0</v>
      </c>
      <c r="U57" s="383">
        <v>0</v>
      </c>
      <c r="V57" s="383">
        <v>0</v>
      </c>
      <c r="W57" s="383">
        <v>0</v>
      </c>
      <c r="X57" s="383">
        <v>0</v>
      </c>
      <c r="Y57" s="383">
        <v>0</v>
      </c>
      <c r="Z57" s="383">
        <v>0</v>
      </c>
      <c r="AA57" s="383">
        <v>0</v>
      </c>
      <c r="AB57" s="383">
        <v>0</v>
      </c>
      <c r="AC57" s="383">
        <v>0</v>
      </c>
      <c r="AD57" s="383">
        <v>0</v>
      </c>
      <c r="AE57" s="383">
        <v>0</v>
      </c>
      <c r="AF57" s="383">
        <v>0</v>
      </c>
      <c r="AG57" s="383">
        <v>0</v>
      </c>
      <c r="AH57" s="383">
        <v>0</v>
      </c>
      <c r="AI57" s="383">
        <v>0</v>
      </c>
      <c r="AJ57" s="383">
        <v>0</v>
      </c>
      <c r="AK57" s="383">
        <v>0</v>
      </c>
      <c r="AL57" s="383">
        <v>0</v>
      </c>
      <c r="AM57" s="383">
        <v>0</v>
      </c>
      <c r="AN57" s="383">
        <v>0</v>
      </c>
      <c r="AO57" s="383">
        <v>0</v>
      </c>
      <c r="AP57" s="383">
        <v>0</v>
      </c>
      <c r="AQ57" s="383">
        <v>0</v>
      </c>
      <c r="AR57" s="383">
        <v>0</v>
      </c>
      <c r="AS57" s="383">
        <v>0</v>
      </c>
      <c r="AT57" s="383">
        <v>0</v>
      </c>
      <c r="AU57" s="383">
        <v>0</v>
      </c>
      <c r="AV57" s="383">
        <v>0</v>
      </c>
      <c r="AW57" s="383">
        <v>0</v>
      </c>
      <c r="AX57" s="383">
        <v>0</v>
      </c>
      <c r="AY57" s="383">
        <v>0</v>
      </c>
      <c r="AZ57" s="383">
        <v>0</v>
      </c>
      <c r="BA57" s="383">
        <v>0</v>
      </c>
      <c r="BB57" s="383">
        <v>0</v>
      </c>
      <c r="BC57" s="383">
        <v>0.15594507639023189</v>
      </c>
      <c r="BD57" s="383">
        <v>0</v>
      </c>
      <c r="BE57" s="383">
        <v>0</v>
      </c>
      <c r="BF57" s="383">
        <v>0</v>
      </c>
      <c r="BG57" s="383">
        <v>0</v>
      </c>
      <c r="BH57" s="383">
        <v>0</v>
      </c>
      <c r="BI57" s="383">
        <v>0</v>
      </c>
      <c r="BJ57" s="383">
        <v>0</v>
      </c>
      <c r="BK57" s="383">
        <v>0</v>
      </c>
      <c r="BL57" s="383">
        <v>0</v>
      </c>
      <c r="BM57" s="383">
        <v>0</v>
      </c>
      <c r="BN57" s="383">
        <v>0</v>
      </c>
      <c r="BO57" s="383">
        <v>0</v>
      </c>
      <c r="BP57" s="383">
        <v>0</v>
      </c>
      <c r="BQ57" s="383">
        <v>0</v>
      </c>
      <c r="BR57" s="383">
        <v>0</v>
      </c>
      <c r="BS57" s="383">
        <v>0</v>
      </c>
      <c r="BT57" s="383">
        <v>0</v>
      </c>
      <c r="BU57" s="383">
        <v>0</v>
      </c>
      <c r="BV57" s="383">
        <v>0</v>
      </c>
      <c r="BW57" s="383">
        <v>0</v>
      </c>
      <c r="BX57" s="383">
        <v>0</v>
      </c>
      <c r="BY57" s="383">
        <v>0</v>
      </c>
      <c r="BZ57" s="383">
        <v>0</v>
      </c>
      <c r="CA57" s="383">
        <v>0</v>
      </c>
      <c r="CB57" s="383">
        <v>0</v>
      </c>
      <c r="CC57" s="383">
        <v>0</v>
      </c>
      <c r="CD57" s="383">
        <v>0</v>
      </c>
      <c r="CE57" s="383">
        <v>0</v>
      </c>
      <c r="CF57" s="383">
        <v>0</v>
      </c>
      <c r="CG57" s="383">
        <v>0</v>
      </c>
      <c r="CH57" s="383">
        <v>0</v>
      </c>
      <c r="CI57" s="383">
        <v>0</v>
      </c>
      <c r="CJ57" s="383">
        <v>0</v>
      </c>
      <c r="CK57" s="383">
        <v>0</v>
      </c>
      <c r="CL57" s="383">
        <v>0</v>
      </c>
      <c r="CM57" s="383">
        <v>0</v>
      </c>
      <c r="CN57" s="383">
        <v>0</v>
      </c>
      <c r="CO57" s="383">
        <v>0</v>
      </c>
      <c r="CP57" s="383">
        <v>0</v>
      </c>
      <c r="CQ57" s="383">
        <v>0</v>
      </c>
      <c r="CR57" s="383">
        <v>0</v>
      </c>
      <c r="CS57" s="383">
        <v>0</v>
      </c>
      <c r="CT57" s="383">
        <v>0</v>
      </c>
      <c r="CU57" s="383">
        <v>0</v>
      </c>
      <c r="CV57" s="383">
        <v>0</v>
      </c>
      <c r="CW57" s="383">
        <v>0</v>
      </c>
      <c r="CX57" s="383">
        <v>0</v>
      </c>
      <c r="CY57" s="383">
        <v>0</v>
      </c>
      <c r="CZ57" s="383">
        <v>0</v>
      </c>
      <c r="DA57" s="383">
        <v>0</v>
      </c>
      <c r="DB57" s="383">
        <v>0</v>
      </c>
      <c r="DC57" s="383">
        <v>0</v>
      </c>
      <c r="DD57" s="383">
        <v>0</v>
      </c>
      <c r="DE57" s="383">
        <v>0</v>
      </c>
      <c r="DF57" s="384">
        <v>0</v>
      </c>
    </row>
    <row r="58" spans="1:110" s="444" customFormat="1">
      <c r="A58" s="298" t="s">
        <v>312</v>
      </c>
      <c r="B58" s="299" t="s">
        <v>549</v>
      </c>
      <c r="C58" s="382">
        <v>0</v>
      </c>
      <c r="D58" s="383">
        <v>0</v>
      </c>
      <c r="E58" s="383">
        <v>0</v>
      </c>
      <c r="F58" s="383">
        <v>0</v>
      </c>
      <c r="G58" s="383">
        <v>0</v>
      </c>
      <c r="H58" s="383">
        <v>0</v>
      </c>
      <c r="I58" s="383">
        <v>0</v>
      </c>
      <c r="J58" s="383">
        <v>0</v>
      </c>
      <c r="K58" s="383">
        <v>0</v>
      </c>
      <c r="L58" s="383">
        <v>0</v>
      </c>
      <c r="M58" s="383">
        <v>0</v>
      </c>
      <c r="N58" s="383">
        <v>0</v>
      </c>
      <c r="O58" s="383">
        <v>0</v>
      </c>
      <c r="P58" s="383">
        <v>0</v>
      </c>
      <c r="Q58" s="383">
        <v>0</v>
      </c>
      <c r="R58" s="383">
        <v>0</v>
      </c>
      <c r="S58" s="383">
        <v>0</v>
      </c>
      <c r="T58" s="383">
        <v>0</v>
      </c>
      <c r="U58" s="383">
        <v>0</v>
      </c>
      <c r="V58" s="383">
        <v>0</v>
      </c>
      <c r="W58" s="383">
        <v>0</v>
      </c>
      <c r="X58" s="383">
        <v>0</v>
      </c>
      <c r="Y58" s="383">
        <v>0</v>
      </c>
      <c r="Z58" s="383">
        <v>0</v>
      </c>
      <c r="AA58" s="383">
        <v>0</v>
      </c>
      <c r="AB58" s="383">
        <v>0</v>
      </c>
      <c r="AC58" s="383">
        <v>0</v>
      </c>
      <c r="AD58" s="383">
        <v>0</v>
      </c>
      <c r="AE58" s="383">
        <v>0</v>
      </c>
      <c r="AF58" s="383">
        <v>0</v>
      </c>
      <c r="AG58" s="383">
        <v>0</v>
      </c>
      <c r="AH58" s="383">
        <v>0</v>
      </c>
      <c r="AI58" s="383">
        <v>0</v>
      </c>
      <c r="AJ58" s="383">
        <v>0</v>
      </c>
      <c r="AK58" s="383">
        <v>0</v>
      </c>
      <c r="AL58" s="383">
        <v>0</v>
      </c>
      <c r="AM58" s="383">
        <v>0</v>
      </c>
      <c r="AN58" s="383">
        <v>0</v>
      </c>
      <c r="AO58" s="383">
        <v>0</v>
      </c>
      <c r="AP58" s="383">
        <v>0</v>
      </c>
      <c r="AQ58" s="383">
        <v>0</v>
      </c>
      <c r="AR58" s="383">
        <v>0</v>
      </c>
      <c r="AS58" s="383">
        <v>0</v>
      </c>
      <c r="AT58" s="383">
        <v>0</v>
      </c>
      <c r="AU58" s="383">
        <v>0</v>
      </c>
      <c r="AV58" s="383">
        <v>0</v>
      </c>
      <c r="AW58" s="383">
        <v>0</v>
      </c>
      <c r="AX58" s="383">
        <v>0</v>
      </c>
      <c r="AY58" s="383">
        <v>0</v>
      </c>
      <c r="AZ58" s="383">
        <v>0</v>
      </c>
      <c r="BA58" s="383">
        <v>0</v>
      </c>
      <c r="BB58" s="383">
        <v>0</v>
      </c>
      <c r="BC58" s="383">
        <v>0</v>
      </c>
      <c r="BD58" s="383">
        <v>7.6751117734724289E-2</v>
      </c>
      <c r="BE58" s="383">
        <v>0</v>
      </c>
      <c r="BF58" s="383">
        <v>0</v>
      </c>
      <c r="BG58" s="383">
        <v>0</v>
      </c>
      <c r="BH58" s="383">
        <v>0</v>
      </c>
      <c r="BI58" s="383">
        <v>0</v>
      </c>
      <c r="BJ58" s="383">
        <v>0</v>
      </c>
      <c r="BK58" s="383">
        <v>0</v>
      </c>
      <c r="BL58" s="383">
        <v>0</v>
      </c>
      <c r="BM58" s="383">
        <v>0</v>
      </c>
      <c r="BN58" s="383">
        <v>0</v>
      </c>
      <c r="BO58" s="383">
        <v>0</v>
      </c>
      <c r="BP58" s="383">
        <v>0</v>
      </c>
      <c r="BQ58" s="383">
        <v>0</v>
      </c>
      <c r="BR58" s="383">
        <v>0</v>
      </c>
      <c r="BS58" s="383">
        <v>0</v>
      </c>
      <c r="BT58" s="383">
        <v>0</v>
      </c>
      <c r="BU58" s="383">
        <v>0</v>
      </c>
      <c r="BV58" s="383">
        <v>0</v>
      </c>
      <c r="BW58" s="383">
        <v>0</v>
      </c>
      <c r="BX58" s="383">
        <v>0</v>
      </c>
      <c r="BY58" s="383">
        <v>0</v>
      </c>
      <c r="BZ58" s="383">
        <v>0</v>
      </c>
      <c r="CA58" s="383">
        <v>0</v>
      </c>
      <c r="CB58" s="383">
        <v>0</v>
      </c>
      <c r="CC58" s="383">
        <v>0</v>
      </c>
      <c r="CD58" s="383">
        <v>0</v>
      </c>
      <c r="CE58" s="383">
        <v>0</v>
      </c>
      <c r="CF58" s="383">
        <v>0</v>
      </c>
      <c r="CG58" s="383">
        <v>0</v>
      </c>
      <c r="CH58" s="383">
        <v>0</v>
      </c>
      <c r="CI58" s="383">
        <v>0</v>
      </c>
      <c r="CJ58" s="383">
        <v>0</v>
      </c>
      <c r="CK58" s="383">
        <v>0</v>
      </c>
      <c r="CL58" s="383">
        <v>0</v>
      </c>
      <c r="CM58" s="383">
        <v>0</v>
      </c>
      <c r="CN58" s="383">
        <v>0</v>
      </c>
      <c r="CO58" s="383">
        <v>0</v>
      </c>
      <c r="CP58" s="383">
        <v>0</v>
      </c>
      <c r="CQ58" s="383">
        <v>0</v>
      </c>
      <c r="CR58" s="383">
        <v>0</v>
      </c>
      <c r="CS58" s="383">
        <v>0</v>
      </c>
      <c r="CT58" s="383">
        <v>0</v>
      </c>
      <c r="CU58" s="383">
        <v>0</v>
      </c>
      <c r="CV58" s="383">
        <v>0</v>
      </c>
      <c r="CW58" s="383">
        <v>0</v>
      </c>
      <c r="CX58" s="383">
        <v>0</v>
      </c>
      <c r="CY58" s="383">
        <v>0</v>
      </c>
      <c r="CZ58" s="383">
        <v>0</v>
      </c>
      <c r="DA58" s="383">
        <v>0</v>
      </c>
      <c r="DB58" s="383">
        <v>0</v>
      </c>
      <c r="DC58" s="383">
        <v>0</v>
      </c>
      <c r="DD58" s="383">
        <v>0</v>
      </c>
      <c r="DE58" s="383">
        <v>0</v>
      </c>
      <c r="DF58" s="384">
        <v>0</v>
      </c>
    </row>
    <row r="59" spans="1:110" s="444" customFormat="1">
      <c r="A59" s="300" t="s">
        <v>313</v>
      </c>
      <c r="B59" s="301" t="s">
        <v>550</v>
      </c>
      <c r="C59" s="385">
        <v>0</v>
      </c>
      <c r="D59" s="386">
        <v>0</v>
      </c>
      <c r="E59" s="386">
        <v>0</v>
      </c>
      <c r="F59" s="386">
        <v>0</v>
      </c>
      <c r="G59" s="386">
        <v>0</v>
      </c>
      <c r="H59" s="386">
        <v>0</v>
      </c>
      <c r="I59" s="386">
        <v>0</v>
      </c>
      <c r="J59" s="386">
        <v>0</v>
      </c>
      <c r="K59" s="386">
        <v>0</v>
      </c>
      <c r="L59" s="386">
        <v>0</v>
      </c>
      <c r="M59" s="386">
        <v>0</v>
      </c>
      <c r="N59" s="386">
        <v>0</v>
      </c>
      <c r="O59" s="386">
        <v>0</v>
      </c>
      <c r="P59" s="386">
        <v>0</v>
      </c>
      <c r="Q59" s="386">
        <v>0</v>
      </c>
      <c r="R59" s="386">
        <v>0</v>
      </c>
      <c r="S59" s="386">
        <v>0</v>
      </c>
      <c r="T59" s="386">
        <v>0</v>
      </c>
      <c r="U59" s="386">
        <v>0</v>
      </c>
      <c r="V59" s="386">
        <v>0</v>
      </c>
      <c r="W59" s="386">
        <v>0</v>
      </c>
      <c r="X59" s="386">
        <v>0</v>
      </c>
      <c r="Y59" s="386">
        <v>0</v>
      </c>
      <c r="Z59" s="386">
        <v>0</v>
      </c>
      <c r="AA59" s="386">
        <v>0</v>
      </c>
      <c r="AB59" s="386">
        <v>0</v>
      </c>
      <c r="AC59" s="386">
        <v>0</v>
      </c>
      <c r="AD59" s="386">
        <v>0</v>
      </c>
      <c r="AE59" s="386">
        <v>0</v>
      </c>
      <c r="AF59" s="386">
        <v>0</v>
      </c>
      <c r="AG59" s="386">
        <v>0</v>
      </c>
      <c r="AH59" s="386">
        <v>0</v>
      </c>
      <c r="AI59" s="386">
        <v>0</v>
      </c>
      <c r="AJ59" s="386">
        <v>0</v>
      </c>
      <c r="AK59" s="386">
        <v>0</v>
      </c>
      <c r="AL59" s="386">
        <v>0</v>
      </c>
      <c r="AM59" s="386">
        <v>0</v>
      </c>
      <c r="AN59" s="386">
        <v>0</v>
      </c>
      <c r="AO59" s="386">
        <v>0</v>
      </c>
      <c r="AP59" s="386">
        <v>0</v>
      </c>
      <c r="AQ59" s="386">
        <v>0</v>
      </c>
      <c r="AR59" s="386">
        <v>0</v>
      </c>
      <c r="AS59" s="386">
        <v>0</v>
      </c>
      <c r="AT59" s="386">
        <v>0</v>
      </c>
      <c r="AU59" s="386">
        <v>0</v>
      </c>
      <c r="AV59" s="386">
        <v>0</v>
      </c>
      <c r="AW59" s="386">
        <v>0</v>
      </c>
      <c r="AX59" s="386">
        <v>0</v>
      </c>
      <c r="AY59" s="386">
        <v>0</v>
      </c>
      <c r="AZ59" s="386">
        <v>0</v>
      </c>
      <c r="BA59" s="386">
        <v>0</v>
      </c>
      <c r="BB59" s="386">
        <v>0</v>
      </c>
      <c r="BC59" s="386">
        <v>0</v>
      </c>
      <c r="BD59" s="386">
        <v>0</v>
      </c>
      <c r="BE59" s="386">
        <v>0</v>
      </c>
      <c r="BF59" s="386">
        <v>0</v>
      </c>
      <c r="BG59" s="386">
        <v>0</v>
      </c>
      <c r="BH59" s="386">
        <v>0</v>
      </c>
      <c r="BI59" s="386">
        <v>0</v>
      </c>
      <c r="BJ59" s="386">
        <v>0</v>
      </c>
      <c r="BK59" s="386">
        <v>0</v>
      </c>
      <c r="BL59" s="386">
        <v>0</v>
      </c>
      <c r="BM59" s="386">
        <v>0</v>
      </c>
      <c r="BN59" s="386">
        <v>0</v>
      </c>
      <c r="BO59" s="386">
        <v>0</v>
      </c>
      <c r="BP59" s="386">
        <v>0</v>
      </c>
      <c r="BQ59" s="386">
        <v>0</v>
      </c>
      <c r="BR59" s="386">
        <v>0</v>
      </c>
      <c r="BS59" s="386">
        <v>0</v>
      </c>
      <c r="BT59" s="386">
        <v>0</v>
      </c>
      <c r="BU59" s="386">
        <v>0</v>
      </c>
      <c r="BV59" s="386">
        <v>0</v>
      </c>
      <c r="BW59" s="386">
        <v>0</v>
      </c>
      <c r="BX59" s="386">
        <v>0</v>
      </c>
      <c r="BY59" s="386">
        <v>0</v>
      </c>
      <c r="BZ59" s="386">
        <v>0</v>
      </c>
      <c r="CA59" s="386">
        <v>0</v>
      </c>
      <c r="CB59" s="386">
        <v>0</v>
      </c>
      <c r="CC59" s="386">
        <v>0</v>
      </c>
      <c r="CD59" s="386">
        <v>0</v>
      </c>
      <c r="CE59" s="386">
        <v>0</v>
      </c>
      <c r="CF59" s="386">
        <v>0</v>
      </c>
      <c r="CG59" s="386">
        <v>0</v>
      </c>
      <c r="CH59" s="386">
        <v>0</v>
      </c>
      <c r="CI59" s="386">
        <v>0</v>
      </c>
      <c r="CJ59" s="386">
        <v>0</v>
      </c>
      <c r="CK59" s="386">
        <v>0</v>
      </c>
      <c r="CL59" s="386">
        <v>0</v>
      </c>
      <c r="CM59" s="386">
        <v>0</v>
      </c>
      <c r="CN59" s="386">
        <v>0</v>
      </c>
      <c r="CO59" s="386">
        <v>0</v>
      </c>
      <c r="CP59" s="386">
        <v>0</v>
      </c>
      <c r="CQ59" s="386">
        <v>0</v>
      </c>
      <c r="CR59" s="386">
        <v>0</v>
      </c>
      <c r="CS59" s="386">
        <v>0</v>
      </c>
      <c r="CT59" s="386">
        <v>0</v>
      </c>
      <c r="CU59" s="386">
        <v>0</v>
      </c>
      <c r="CV59" s="386">
        <v>0</v>
      </c>
      <c r="CW59" s="386">
        <v>0</v>
      </c>
      <c r="CX59" s="386">
        <v>0</v>
      </c>
      <c r="CY59" s="386">
        <v>0</v>
      </c>
      <c r="CZ59" s="386">
        <v>0</v>
      </c>
      <c r="DA59" s="386">
        <v>0</v>
      </c>
      <c r="DB59" s="386">
        <v>0</v>
      </c>
      <c r="DC59" s="386">
        <v>0</v>
      </c>
      <c r="DD59" s="386">
        <v>0</v>
      </c>
      <c r="DE59" s="386">
        <v>0</v>
      </c>
      <c r="DF59" s="387">
        <v>0</v>
      </c>
    </row>
    <row r="60" spans="1:110" s="444" customFormat="1">
      <c r="A60" s="304" t="s">
        <v>314</v>
      </c>
      <c r="B60" s="305" t="s">
        <v>551</v>
      </c>
      <c r="C60" s="388">
        <v>0</v>
      </c>
      <c r="D60" s="389">
        <v>0</v>
      </c>
      <c r="E60" s="389">
        <v>0</v>
      </c>
      <c r="F60" s="389">
        <v>0</v>
      </c>
      <c r="G60" s="389">
        <v>0</v>
      </c>
      <c r="H60" s="389">
        <v>0</v>
      </c>
      <c r="I60" s="389">
        <v>0</v>
      </c>
      <c r="J60" s="389">
        <v>0</v>
      </c>
      <c r="K60" s="389">
        <v>0</v>
      </c>
      <c r="L60" s="389">
        <v>0</v>
      </c>
      <c r="M60" s="389">
        <v>0</v>
      </c>
      <c r="N60" s="389">
        <v>0</v>
      </c>
      <c r="O60" s="389">
        <v>0</v>
      </c>
      <c r="P60" s="389">
        <v>0</v>
      </c>
      <c r="Q60" s="389">
        <v>0</v>
      </c>
      <c r="R60" s="389">
        <v>0</v>
      </c>
      <c r="S60" s="389">
        <v>0</v>
      </c>
      <c r="T60" s="389">
        <v>0</v>
      </c>
      <c r="U60" s="389">
        <v>0</v>
      </c>
      <c r="V60" s="389">
        <v>0</v>
      </c>
      <c r="W60" s="389">
        <v>0</v>
      </c>
      <c r="X60" s="389">
        <v>0</v>
      </c>
      <c r="Y60" s="389">
        <v>0</v>
      </c>
      <c r="Z60" s="389">
        <v>0</v>
      </c>
      <c r="AA60" s="389">
        <v>0</v>
      </c>
      <c r="AB60" s="389">
        <v>0</v>
      </c>
      <c r="AC60" s="389">
        <v>0</v>
      </c>
      <c r="AD60" s="389">
        <v>0</v>
      </c>
      <c r="AE60" s="389">
        <v>0</v>
      </c>
      <c r="AF60" s="389">
        <v>0</v>
      </c>
      <c r="AG60" s="389">
        <v>0</v>
      </c>
      <c r="AH60" s="389">
        <v>0</v>
      </c>
      <c r="AI60" s="389">
        <v>0</v>
      </c>
      <c r="AJ60" s="389">
        <v>0</v>
      </c>
      <c r="AK60" s="389">
        <v>0</v>
      </c>
      <c r="AL60" s="389">
        <v>0</v>
      </c>
      <c r="AM60" s="389">
        <v>0</v>
      </c>
      <c r="AN60" s="389">
        <v>0</v>
      </c>
      <c r="AO60" s="389">
        <v>0</v>
      </c>
      <c r="AP60" s="389">
        <v>0</v>
      </c>
      <c r="AQ60" s="389">
        <v>0</v>
      </c>
      <c r="AR60" s="389">
        <v>0</v>
      </c>
      <c r="AS60" s="389">
        <v>0</v>
      </c>
      <c r="AT60" s="389">
        <v>0</v>
      </c>
      <c r="AU60" s="389">
        <v>0</v>
      </c>
      <c r="AV60" s="389">
        <v>0</v>
      </c>
      <c r="AW60" s="389">
        <v>0</v>
      </c>
      <c r="AX60" s="389">
        <v>0</v>
      </c>
      <c r="AY60" s="389">
        <v>0</v>
      </c>
      <c r="AZ60" s="389">
        <v>0</v>
      </c>
      <c r="BA60" s="389">
        <v>0</v>
      </c>
      <c r="BB60" s="389">
        <v>0</v>
      </c>
      <c r="BC60" s="389">
        <v>0</v>
      </c>
      <c r="BD60" s="389">
        <v>0</v>
      </c>
      <c r="BE60" s="389">
        <v>0</v>
      </c>
      <c r="BF60" s="389">
        <v>5.6074272559157638E-2</v>
      </c>
      <c r="BG60" s="389">
        <v>0</v>
      </c>
      <c r="BH60" s="389">
        <v>0</v>
      </c>
      <c r="BI60" s="389">
        <v>0</v>
      </c>
      <c r="BJ60" s="389">
        <v>0</v>
      </c>
      <c r="BK60" s="389">
        <v>0</v>
      </c>
      <c r="BL60" s="389">
        <v>0</v>
      </c>
      <c r="BM60" s="389">
        <v>0</v>
      </c>
      <c r="BN60" s="389">
        <v>0</v>
      </c>
      <c r="BO60" s="389">
        <v>0</v>
      </c>
      <c r="BP60" s="389">
        <v>0</v>
      </c>
      <c r="BQ60" s="389">
        <v>0</v>
      </c>
      <c r="BR60" s="389">
        <v>0</v>
      </c>
      <c r="BS60" s="389">
        <v>0</v>
      </c>
      <c r="BT60" s="389">
        <v>0</v>
      </c>
      <c r="BU60" s="389">
        <v>0</v>
      </c>
      <c r="BV60" s="389">
        <v>0</v>
      </c>
      <c r="BW60" s="389">
        <v>0</v>
      </c>
      <c r="BX60" s="389">
        <v>0</v>
      </c>
      <c r="BY60" s="389">
        <v>0</v>
      </c>
      <c r="BZ60" s="389">
        <v>0</v>
      </c>
      <c r="CA60" s="389">
        <v>0</v>
      </c>
      <c r="CB60" s="389">
        <v>0</v>
      </c>
      <c r="CC60" s="389">
        <v>0</v>
      </c>
      <c r="CD60" s="389">
        <v>0</v>
      </c>
      <c r="CE60" s="389">
        <v>0</v>
      </c>
      <c r="CF60" s="389">
        <v>0</v>
      </c>
      <c r="CG60" s="389">
        <v>0</v>
      </c>
      <c r="CH60" s="389">
        <v>0</v>
      </c>
      <c r="CI60" s="389">
        <v>0</v>
      </c>
      <c r="CJ60" s="389">
        <v>0</v>
      </c>
      <c r="CK60" s="389">
        <v>0</v>
      </c>
      <c r="CL60" s="389">
        <v>0</v>
      </c>
      <c r="CM60" s="389">
        <v>0</v>
      </c>
      <c r="CN60" s="389">
        <v>0</v>
      </c>
      <c r="CO60" s="389">
        <v>0</v>
      </c>
      <c r="CP60" s="389">
        <v>0</v>
      </c>
      <c r="CQ60" s="389">
        <v>0</v>
      </c>
      <c r="CR60" s="389">
        <v>0</v>
      </c>
      <c r="CS60" s="389">
        <v>0</v>
      </c>
      <c r="CT60" s="389">
        <v>0</v>
      </c>
      <c r="CU60" s="389">
        <v>0</v>
      </c>
      <c r="CV60" s="389">
        <v>0</v>
      </c>
      <c r="CW60" s="389">
        <v>0</v>
      </c>
      <c r="CX60" s="389">
        <v>0</v>
      </c>
      <c r="CY60" s="389">
        <v>0</v>
      </c>
      <c r="CZ60" s="389">
        <v>0</v>
      </c>
      <c r="DA60" s="389">
        <v>0</v>
      </c>
      <c r="DB60" s="389">
        <v>0</v>
      </c>
      <c r="DC60" s="389">
        <v>0</v>
      </c>
      <c r="DD60" s="389">
        <v>0</v>
      </c>
      <c r="DE60" s="389">
        <v>0</v>
      </c>
      <c r="DF60" s="390">
        <v>0</v>
      </c>
    </row>
    <row r="61" spans="1:110" s="444" customFormat="1">
      <c r="A61" s="298" t="s">
        <v>315</v>
      </c>
      <c r="B61" s="299" t="s">
        <v>552</v>
      </c>
      <c r="C61" s="382">
        <v>0</v>
      </c>
      <c r="D61" s="383">
        <v>0</v>
      </c>
      <c r="E61" s="383">
        <v>0</v>
      </c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v>0</v>
      </c>
      <c r="L61" s="383">
        <v>0</v>
      </c>
      <c r="M61" s="383">
        <v>0</v>
      </c>
      <c r="N61" s="383">
        <v>0</v>
      </c>
      <c r="O61" s="383">
        <v>0</v>
      </c>
      <c r="P61" s="383">
        <v>0</v>
      </c>
      <c r="Q61" s="383">
        <v>0</v>
      </c>
      <c r="R61" s="383">
        <v>0</v>
      </c>
      <c r="S61" s="383">
        <v>0</v>
      </c>
      <c r="T61" s="383">
        <v>0</v>
      </c>
      <c r="U61" s="383">
        <v>0</v>
      </c>
      <c r="V61" s="383">
        <v>0</v>
      </c>
      <c r="W61" s="383">
        <v>0</v>
      </c>
      <c r="X61" s="383">
        <v>0</v>
      </c>
      <c r="Y61" s="383">
        <v>0</v>
      </c>
      <c r="Z61" s="383">
        <v>0</v>
      </c>
      <c r="AA61" s="383">
        <v>0</v>
      </c>
      <c r="AB61" s="383">
        <v>0</v>
      </c>
      <c r="AC61" s="383">
        <v>0</v>
      </c>
      <c r="AD61" s="383">
        <v>0</v>
      </c>
      <c r="AE61" s="383">
        <v>0</v>
      </c>
      <c r="AF61" s="383">
        <v>0</v>
      </c>
      <c r="AG61" s="383">
        <v>0</v>
      </c>
      <c r="AH61" s="383">
        <v>0</v>
      </c>
      <c r="AI61" s="383">
        <v>0</v>
      </c>
      <c r="AJ61" s="383">
        <v>0</v>
      </c>
      <c r="AK61" s="383">
        <v>0</v>
      </c>
      <c r="AL61" s="383">
        <v>0</v>
      </c>
      <c r="AM61" s="383">
        <v>0</v>
      </c>
      <c r="AN61" s="383">
        <v>0</v>
      </c>
      <c r="AO61" s="383">
        <v>0</v>
      </c>
      <c r="AP61" s="383">
        <v>0</v>
      </c>
      <c r="AQ61" s="383">
        <v>0</v>
      </c>
      <c r="AR61" s="383">
        <v>0</v>
      </c>
      <c r="AS61" s="383">
        <v>0</v>
      </c>
      <c r="AT61" s="383">
        <v>0</v>
      </c>
      <c r="AU61" s="383">
        <v>0</v>
      </c>
      <c r="AV61" s="383">
        <v>0</v>
      </c>
      <c r="AW61" s="383">
        <v>0</v>
      </c>
      <c r="AX61" s="383">
        <v>0</v>
      </c>
      <c r="AY61" s="383">
        <v>0</v>
      </c>
      <c r="AZ61" s="383">
        <v>0</v>
      </c>
      <c r="BA61" s="383">
        <v>0</v>
      </c>
      <c r="BB61" s="383">
        <v>0</v>
      </c>
      <c r="BC61" s="383">
        <v>0</v>
      </c>
      <c r="BD61" s="383">
        <v>0</v>
      </c>
      <c r="BE61" s="383">
        <v>0</v>
      </c>
      <c r="BF61" s="383">
        <v>0</v>
      </c>
      <c r="BG61" s="383">
        <v>0.16141385672133315</v>
      </c>
      <c r="BH61" s="383">
        <v>0</v>
      </c>
      <c r="BI61" s="383">
        <v>0</v>
      </c>
      <c r="BJ61" s="383">
        <v>0</v>
      </c>
      <c r="BK61" s="383">
        <v>0</v>
      </c>
      <c r="BL61" s="383">
        <v>0</v>
      </c>
      <c r="BM61" s="383">
        <v>0</v>
      </c>
      <c r="BN61" s="383">
        <v>0</v>
      </c>
      <c r="BO61" s="383">
        <v>0</v>
      </c>
      <c r="BP61" s="383">
        <v>0</v>
      </c>
      <c r="BQ61" s="383">
        <v>0</v>
      </c>
      <c r="BR61" s="383">
        <v>0</v>
      </c>
      <c r="BS61" s="383">
        <v>0</v>
      </c>
      <c r="BT61" s="383">
        <v>0</v>
      </c>
      <c r="BU61" s="383">
        <v>0</v>
      </c>
      <c r="BV61" s="383">
        <v>0</v>
      </c>
      <c r="BW61" s="383">
        <v>0</v>
      </c>
      <c r="BX61" s="383">
        <v>0</v>
      </c>
      <c r="BY61" s="383">
        <v>0</v>
      </c>
      <c r="BZ61" s="383">
        <v>0</v>
      </c>
      <c r="CA61" s="383">
        <v>0</v>
      </c>
      <c r="CB61" s="383">
        <v>0</v>
      </c>
      <c r="CC61" s="383">
        <v>0</v>
      </c>
      <c r="CD61" s="383">
        <v>0</v>
      </c>
      <c r="CE61" s="383">
        <v>0</v>
      </c>
      <c r="CF61" s="383">
        <v>0</v>
      </c>
      <c r="CG61" s="383">
        <v>0</v>
      </c>
      <c r="CH61" s="383">
        <v>0</v>
      </c>
      <c r="CI61" s="383">
        <v>0</v>
      </c>
      <c r="CJ61" s="383">
        <v>0</v>
      </c>
      <c r="CK61" s="383">
        <v>0</v>
      </c>
      <c r="CL61" s="383">
        <v>0</v>
      </c>
      <c r="CM61" s="383">
        <v>0</v>
      </c>
      <c r="CN61" s="383">
        <v>0</v>
      </c>
      <c r="CO61" s="383">
        <v>0</v>
      </c>
      <c r="CP61" s="383">
        <v>0</v>
      </c>
      <c r="CQ61" s="383">
        <v>0</v>
      </c>
      <c r="CR61" s="383">
        <v>0</v>
      </c>
      <c r="CS61" s="383">
        <v>0</v>
      </c>
      <c r="CT61" s="383">
        <v>0</v>
      </c>
      <c r="CU61" s="383">
        <v>0</v>
      </c>
      <c r="CV61" s="383">
        <v>0</v>
      </c>
      <c r="CW61" s="383">
        <v>0</v>
      </c>
      <c r="CX61" s="383">
        <v>0</v>
      </c>
      <c r="CY61" s="383">
        <v>0</v>
      </c>
      <c r="CZ61" s="383">
        <v>0</v>
      </c>
      <c r="DA61" s="383">
        <v>0</v>
      </c>
      <c r="DB61" s="383">
        <v>0</v>
      </c>
      <c r="DC61" s="383">
        <v>0</v>
      </c>
      <c r="DD61" s="383">
        <v>0</v>
      </c>
      <c r="DE61" s="383">
        <v>0</v>
      </c>
      <c r="DF61" s="384">
        <v>0</v>
      </c>
    </row>
    <row r="62" spans="1:110" s="444" customFormat="1">
      <c r="A62" s="298" t="s">
        <v>316</v>
      </c>
      <c r="B62" s="299" t="s">
        <v>553</v>
      </c>
      <c r="C62" s="382">
        <v>0</v>
      </c>
      <c r="D62" s="383">
        <v>0</v>
      </c>
      <c r="E62" s="383">
        <v>0</v>
      </c>
      <c r="F62" s="383">
        <v>0</v>
      </c>
      <c r="G62" s="383">
        <v>0</v>
      </c>
      <c r="H62" s="383">
        <v>0</v>
      </c>
      <c r="I62" s="383">
        <v>0</v>
      </c>
      <c r="J62" s="383">
        <v>0</v>
      </c>
      <c r="K62" s="383">
        <v>0</v>
      </c>
      <c r="L62" s="383">
        <v>0</v>
      </c>
      <c r="M62" s="383">
        <v>0</v>
      </c>
      <c r="N62" s="383">
        <v>0</v>
      </c>
      <c r="O62" s="383">
        <v>0</v>
      </c>
      <c r="P62" s="383">
        <v>0</v>
      </c>
      <c r="Q62" s="383">
        <v>0</v>
      </c>
      <c r="R62" s="383">
        <v>0</v>
      </c>
      <c r="S62" s="383">
        <v>0</v>
      </c>
      <c r="T62" s="383">
        <v>0</v>
      </c>
      <c r="U62" s="383">
        <v>0</v>
      </c>
      <c r="V62" s="383">
        <v>0</v>
      </c>
      <c r="W62" s="383">
        <v>0</v>
      </c>
      <c r="X62" s="383">
        <v>0</v>
      </c>
      <c r="Y62" s="383">
        <v>0</v>
      </c>
      <c r="Z62" s="383">
        <v>0</v>
      </c>
      <c r="AA62" s="383">
        <v>0</v>
      </c>
      <c r="AB62" s="383">
        <v>0</v>
      </c>
      <c r="AC62" s="383">
        <v>0</v>
      </c>
      <c r="AD62" s="383">
        <v>0</v>
      </c>
      <c r="AE62" s="383">
        <v>0</v>
      </c>
      <c r="AF62" s="383">
        <v>0</v>
      </c>
      <c r="AG62" s="383">
        <v>0</v>
      </c>
      <c r="AH62" s="383">
        <v>0</v>
      </c>
      <c r="AI62" s="383">
        <v>0</v>
      </c>
      <c r="AJ62" s="383">
        <v>0</v>
      </c>
      <c r="AK62" s="383">
        <v>0</v>
      </c>
      <c r="AL62" s="383">
        <v>0</v>
      </c>
      <c r="AM62" s="383">
        <v>0</v>
      </c>
      <c r="AN62" s="383">
        <v>0</v>
      </c>
      <c r="AO62" s="383">
        <v>0</v>
      </c>
      <c r="AP62" s="383">
        <v>0</v>
      </c>
      <c r="AQ62" s="383">
        <v>0</v>
      </c>
      <c r="AR62" s="383">
        <v>0</v>
      </c>
      <c r="AS62" s="383">
        <v>0</v>
      </c>
      <c r="AT62" s="383">
        <v>0</v>
      </c>
      <c r="AU62" s="383">
        <v>0</v>
      </c>
      <c r="AV62" s="383">
        <v>0</v>
      </c>
      <c r="AW62" s="383">
        <v>0</v>
      </c>
      <c r="AX62" s="383">
        <v>0</v>
      </c>
      <c r="AY62" s="383">
        <v>0</v>
      </c>
      <c r="AZ62" s="383">
        <v>0</v>
      </c>
      <c r="BA62" s="383">
        <v>0</v>
      </c>
      <c r="BB62" s="383">
        <v>0</v>
      </c>
      <c r="BC62" s="383">
        <v>0</v>
      </c>
      <c r="BD62" s="383">
        <v>0</v>
      </c>
      <c r="BE62" s="383">
        <v>0</v>
      </c>
      <c r="BF62" s="383">
        <v>0</v>
      </c>
      <c r="BG62" s="383">
        <v>0</v>
      </c>
      <c r="BH62" s="383">
        <v>0.14252061248527681</v>
      </c>
      <c r="BI62" s="383">
        <v>0</v>
      </c>
      <c r="BJ62" s="383">
        <v>0</v>
      </c>
      <c r="BK62" s="383">
        <v>0</v>
      </c>
      <c r="BL62" s="383">
        <v>0</v>
      </c>
      <c r="BM62" s="383">
        <v>0</v>
      </c>
      <c r="BN62" s="383">
        <v>0</v>
      </c>
      <c r="BO62" s="383">
        <v>0</v>
      </c>
      <c r="BP62" s="383">
        <v>0</v>
      </c>
      <c r="BQ62" s="383">
        <v>0</v>
      </c>
      <c r="BR62" s="383">
        <v>0</v>
      </c>
      <c r="BS62" s="383">
        <v>0</v>
      </c>
      <c r="BT62" s="383">
        <v>0</v>
      </c>
      <c r="BU62" s="383">
        <v>0</v>
      </c>
      <c r="BV62" s="383">
        <v>0</v>
      </c>
      <c r="BW62" s="383">
        <v>0</v>
      </c>
      <c r="BX62" s="383">
        <v>0</v>
      </c>
      <c r="BY62" s="383">
        <v>0</v>
      </c>
      <c r="BZ62" s="383">
        <v>0</v>
      </c>
      <c r="CA62" s="383">
        <v>0</v>
      </c>
      <c r="CB62" s="383">
        <v>0</v>
      </c>
      <c r="CC62" s="383">
        <v>0</v>
      </c>
      <c r="CD62" s="383">
        <v>0</v>
      </c>
      <c r="CE62" s="383">
        <v>0</v>
      </c>
      <c r="CF62" s="383">
        <v>0</v>
      </c>
      <c r="CG62" s="383">
        <v>0</v>
      </c>
      <c r="CH62" s="383">
        <v>0</v>
      </c>
      <c r="CI62" s="383">
        <v>0</v>
      </c>
      <c r="CJ62" s="383">
        <v>0</v>
      </c>
      <c r="CK62" s="383">
        <v>0</v>
      </c>
      <c r="CL62" s="383">
        <v>0</v>
      </c>
      <c r="CM62" s="383">
        <v>0</v>
      </c>
      <c r="CN62" s="383">
        <v>0</v>
      </c>
      <c r="CO62" s="383">
        <v>0</v>
      </c>
      <c r="CP62" s="383">
        <v>0</v>
      </c>
      <c r="CQ62" s="383">
        <v>0</v>
      </c>
      <c r="CR62" s="383">
        <v>0</v>
      </c>
      <c r="CS62" s="383">
        <v>0</v>
      </c>
      <c r="CT62" s="383">
        <v>0</v>
      </c>
      <c r="CU62" s="383">
        <v>0</v>
      </c>
      <c r="CV62" s="383">
        <v>0</v>
      </c>
      <c r="CW62" s="383">
        <v>0</v>
      </c>
      <c r="CX62" s="383">
        <v>0</v>
      </c>
      <c r="CY62" s="383">
        <v>0</v>
      </c>
      <c r="CZ62" s="383">
        <v>0</v>
      </c>
      <c r="DA62" s="383">
        <v>0</v>
      </c>
      <c r="DB62" s="383">
        <v>0</v>
      </c>
      <c r="DC62" s="383">
        <v>0</v>
      </c>
      <c r="DD62" s="383">
        <v>0</v>
      </c>
      <c r="DE62" s="383">
        <v>0</v>
      </c>
      <c r="DF62" s="384">
        <v>0</v>
      </c>
    </row>
    <row r="63" spans="1:110" s="444" customFormat="1">
      <c r="A63" s="298" t="s">
        <v>317</v>
      </c>
      <c r="B63" s="299" t="s">
        <v>554</v>
      </c>
      <c r="C63" s="382">
        <v>0</v>
      </c>
      <c r="D63" s="383">
        <v>0</v>
      </c>
      <c r="E63" s="383">
        <v>0</v>
      </c>
      <c r="F63" s="383">
        <v>0</v>
      </c>
      <c r="G63" s="383">
        <v>0</v>
      </c>
      <c r="H63" s="383">
        <v>0</v>
      </c>
      <c r="I63" s="383">
        <v>0</v>
      </c>
      <c r="J63" s="383">
        <v>0</v>
      </c>
      <c r="K63" s="383">
        <v>0</v>
      </c>
      <c r="L63" s="383">
        <v>0</v>
      </c>
      <c r="M63" s="383">
        <v>0</v>
      </c>
      <c r="N63" s="383">
        <v>0</v>
      </c>
      <c r="O63" s="383">
        <v>0</v>
      </c>
      <c r="P63" s="383">
        <v>0</v>
      </c>
      <c r="Q63" s="383">
        <v>0</v>
      </c>
      <c r="R63" s="383">
        <v>0</v>
      </c>
      <c r="S63" s="383">
        <v>0</v>
      </c>
      <c r="T63" s="383">
        <v>0</v>
      </c>
      <c r="U63" s="383">
        <v>0</v>
      </c>
      <c r="V63" s="383">
        <v>0</v>
      </c>
      <c r="W63" s="383">
        <v>0</v>
      </c>
      <c r="X63" s="383">
        <v>0</v>
      </c>
      <c r="Y63" s="383">
        <v>0</v>
      </c>
      <c r="Z63" s="383">
        <v>0</v>
      </c>
      <c r="AA63" s="383">
        <v>0</v>
      </c>
      <c r="AB63" s="383">
        <v>0</v>
      </c>
      <c r="AC63" s="383">
        <v>0</v>
      </c>
      <c r="AD63" s="383">
        <v>0</v>
      </c>
      <c r="AE63" s="383">
        <v>0</v>
      </c>
      <c r="AF63" s="383">
        <v>0</v>
      </c>
      <c r="AG63" s="383">
        <v>0</v>
      </c>
      <c r="AH63" s="383">
        <v>0</v>
      </c>
      <c r="AI63" s="383">
        <v>0</v>
      </c>
      <c r="AJ63" s="383">
        <v>0</v>
      </c>
      <c r="AK63" s="383">
        <v>0</v>
      </c>
      <c r="AL63" s="383">
        <v>0</v>
      </c>
      <c r="AM63" s="383">
        <v>0</v>
      </c>
      <c r="AN63" s="383">
        <v>0</v>
      </c>
      <c r="AO63" s="383">
        <v>0</v>
      </c>
      <c r="AP63" s="383">
        <v>0</v>
      </c>
      <c r="AQ63" s="383">
        <v>0</v>
      </c>
      <c r="AR63" s="383">
        <v>0</v>
      </c>
      <c r="AS63" s="383">
        <v>0</v>
      </c>
      <c r="AT63" s="383">
        <v>0</v>
      </c>
      <c r="AU63" s="383">
        <v>0</v>
      </c>
      <c r="AV63" s="383">
        <v>0</v>
      </c>
      <c r="AW63" s="383">
        <v>0</v>
      </c>
      <c r="AX63" s="383">
        <v>0</v>
      </c>
      <c r="AY63" s="383">
        <v>0</v>
      </c>
      <c r="AZ63" s="383">
        <v>0</v>
      </c>
      <c r="BA63" s="383">
        <v>0</v>
      </c>
      <c r="BB63" s="383">
        <v>0</v>
      </c>
      <c r="BC63" s="383">
        <v>0</v>
      </c>
      <c r="BD63" s="383">
        <v>0</v>
      </c>
      <c r="BE63" s="383">
        <v>0</v>
      </c>
      <c r="BF63" s="383">
        <v>0</v>
      </c>
      <c r="BG63" s="383">
        <v>0</v>
      </c>
      <c r="BH63" s="383">
        <v>0</v>
      </c>
      <c r="BI63" s="383">
        <v>0.16135546909803689</v>
      </c>
      <c r="BJ63" s="383">
        <v>0</v>
      </c>
      <c r="BK63" s="383">
        <v>0</v>
      </c>
      <c r="BL63" s="383">
        <v>0</v>
      </c>
      <c r="BM63" s="383">
        <v>0</v>
      </c>
      <c r="BN63" s="383">
        <v>0</v>
      </c>
      <c r="BO63" s="383">
        <v>0</v>
      </c>
      <c r="BP63" s="383">
        <v>0</v>
      </c>
      <c r="BQ63" s="383">
        <v>0</v>
      </c>
      <c r="BR63" s="383">
        <v>0</v>
      </c>
      <c r="BS63" s="383">
        <v>0</v>
      </c>
      <c r="BT63" s="383">
        <v>0</v>
      </c>
      <c r="BU63" s="383">
        <v>0</v>
      </c>
      <c r="BV63" s="383">
        <v>0</v>
      </c>
      <c r="BW63" s="383">
        <v>0</v>
      </c>
      <c r="BX63" s="383">
        <v>0</v>
      </c>
      <c r="BY63" s="383">
        <v>0</v>
      </c>
      <c r="BZ63" s="383">
        <v>0</v>
      </c>
      <c r="CA63" s="383">
        <v>0</v>
      </c>
      <c r="CB63" s="383">
        <v>0</v>
      </c>
      <c r="CC63" s="383">
        <v>0</v>
      </c>
      <c r="CD63" s="383">
        <v>0</v>
      </c>
      <c r="CE63" s="383">
        <v>0</v>
      </c>
      <c r="CF63" s="383">
        <v>0</v>
      </c>
      <c r="CG63" s="383">
        <v>0</v>
      </c>
      <c r="CH63" s="383">
        <v>0</v>
      </c>
      <c r="CI63" s="383">
        <v>0</v>
      </c>
      <c r="CJ63" s="383">
        <v>0</v>
      </c>
      <c r="CK63" s="383">
        <v>0</v>
      </c>
      <c r="CL63" s="383">
        <v>0</v>
      </c>
      <c r="CM63" s="383">
        <v>0</v>
      </c>
      <c r="CN63" s="383">
        <v>0</v>
      </c>
      <c r="CO63" s="383">
        <v>0</v>
      </c>
      <c r="CP63" s="383">
        <v>0</v>
      </c>
      <c r="CQ63" s="383">
        <v>0</v>
      </c>
      <c r="CR63" s="383">
        <v>0</v>
      </c>
      <c r="CS63" s="383">
        <v>0</v>
      </c>
      <c r="CT63" s="383">
        <v>0</v>
      </c>
      <c r="CU63" s="383">
        <v>0</v>
      </c>
      <c r="CV63" s="383">
        <v>0</v>
      </c>
      <c r="CW63" s="383">
        <v>0</v>
      </c>
      <c r="CX63" s="383">
        <v>0</v>
      </c>
      <c r="CY63" s="383">
        <v>0</v>
      </c>
      <c r="CZ63" s="383">
        <v>0</v>
      </c>
      <c r="DA63" s="383">
        <v>0</v>
      </c>
      <c r="DB63" s="383">
        <v>0</v>
      </c>
      <c r="DC63" s="383">
        <v>0</v>
      </c>
      <c r="DD63" s="383">
        <v>0</v>
      </c>
      <c r="DE63" s="383">
        <v>0</v>
      </c>
      <c r="DF63" s="384">
        <v>0</v>
      </c>
    </row>
    <row r="64" spans="1:110" s="444" customFormat="1">
      <c r="A64" s="300" t="s">
        <v>318</v>
      </c>
      <c r="B64" s="301" t="s">
        <v>555</v>
      </c>
      <c r="C64" s="385">
        <v>0</v>
      </c>
      <c r="D64" s="386">
        <v>0</v>
      </c>
      <c r="E64" s="386">
        <v>0</v>
      </c>
      <c r="F64" s="386">
        <v>0</v>
      </c>
      <c r="G64" s="386">
        <v>0</v>
      </c>
      <c r="H64" s="386">
        <v>0</v>
      </c>
      <c r="I64" s="386">
        <v>0</v>
      </c>
      <c r="J64" s="386">
        <v>0</v>
      </c>
      <c r="K64" s="386">
        <v>0</v>
      </c>
      <c r="L64" s="386">
        <v>0</v>
      </c>
      <c r="M64" s="386">
        <v>0</v>
      </c>
      <c r="N64" s="386">
        <v>0</v>
      </c>
      <c r="O64" s="386">
        <v>0</v>
      </c>
      <c r="P64" s="386">
        <v>0</v>
      </c>
      <c r="Q64" s="386">
        <v>0</v>
      </c>
      <c r="R64" s="386">
        <v>0</v>
      </c>
      <c r="S64" s="386">
        <v>0</v>
      </c>
      <c r="T64" s="386">
        <v>0</v>
      </c>
      <c r="U64" s="386">
        <v>0</v>
      </c>
      <c r="V64" s="386">
        <v>0</v>
      </c>
      <c r="W64" s="386">
        <v>0</v>
      </c>
      <c r="X64" s="386">
        <v>0</v>
      </c>
      <c r="Y64" s="386">
        <v>0</v>
      </c>
      <c r="Z64" s="386">
        <v>0</v>
      </c>
      <c r="AA64" s="386">
        <v>0</v>
      </c>
      <c r="AB64" s="386">
        <v>0</v>
      </c>
      <c r="AC64" s="386">
        <v>0</v>
      </c>
      <c r="AD64" s="386">
        <v>0</v>
      </c>
      <c r="AE64" s="386">
        <v>0</v>
      </c>
      <c r="AF64" s="386">
        <v>0</v>
      </c>
      <c r="AG64" s="386">
        <v>0</v>
      </c>
      <c r="AH64" s="386">
        <v>0</v>
      </c>
      <c r="AI64" s="386">
        <v>0</v>
      </c>
      <c r="AJ64" s="386">
        <v>0</v>
      </c>
      <c r="AK64" s="386">
        <v>0</v>
      </c>
      <c r="AL64" s="386">
        <v>0</v>
      </c>
      <c r="AM64" s="386">
        <v>0</v>
      </c>
      <c r="AN64" s="386">
        <v>0</v>
      </c>
      <c r="AO64" s="386">
        <v>0</v>
      </c>
      <c r="AP64" s="386">
        <v>0</v>
      </c>
      <c r="AQ64" s="386">
        <v>0</v>
      </c>
      <c r="AR64" s="386">
        <v>0</v>
      </c>
      <c r="AS64" s="386">
        <v>0</v>
      </c>
      <c r="AT64" s="386">
        <v>0</v>
      </c>
      <c r="AU64" s="386">
        <v>0</v>
      </c>
      <c r="AV64" s="386">
        <v>0</v>
      </c>
      <c r="AW64" s="386">
        <v>0</v>
      </c>
      <c r="AX64" s="386">
        <v>0</v>
      </c>
      <c r="AY64" s="386">
        <v>0</v>
      </c>
      <c r="AZ64" s="386">
        <v>0</v>
      </c>
      <c r="BA64" s="386">
        <v>0</v>
      </c>
      <c r="BB64" s="386">
        <v>0</v>
      </c>
      <c r="BC64" s="386">
        <v>0</v>
      </c>
      <c r="BD64" s="386">
        <v>0</v>
      </c>
      <c r="BE64" s="386">
        <v>0</v>
      </c>
      <c r="BF64" s="386">
        <v>0</v>
      </c>
      <c r="BG64" s="386">
        <v>0</v>
      </c>
      <c r="BH64" s="386">
        <v>0</v>
      </c>
      <c r="BI64" s="386">
        <v>0</v>
      </c>
      <c r="BJ64" s="386">
        <v>0.20558932629003127</v>
      </c>
      <c r="BK64" s="386">
        <v>0</v>
      </c>
      <c r="BL64" s="386">
        <v>0</v>
      </c>
      <c r="BM64" s="386">
        <v>0</v>
      </c>
      <c r="BN64" s="386">
        <v>0</v>
      </c>
      <c r="BO64" s="386">
        <v>0</v>
      </c>
      <c r="BP64" s="386">
        <v>0</v>
      </c>
      <c r="BQ64" s="386">
        <v>0</v>
      </c>
      <c r="BR64" s="386">
        <v>0</v>
      </c>
      <c r="BS64" s="386">
        <v>0</v>
      </c>
      <c r="BT64" s="386">
        <v>0</v>
      </c>
      <c r="BU64" s="386">
        <v>0</v>
      </c>
      <c r="BV64" s="386">
        <v>0</v>
      </c>
      <c r="BW64" s="386">
        <v>0</v>
      </c>
      <c r="BX64" s="386">
        <v>0</v>
      </c>
      <c r="BY64" s="386">
        <v>0</v>
      </c>
      <c r="BZ64" s="386">
        <v>0</v>
      </c>
      <c r="CA64" s="386">
        <v>0</v>
      </c>
      <c r="CB64" s="386">
        <v>0</v>
      </c>
      <c r="CC64" s="386">
        <v>0</v>
      </c>
      <c r="CD64" s="386">
        <v>0</v>
      </c>
      <c r="CE64" s="386">
        <v>0</v>
      </c>
      <c r="CF64" s="386">
        <v>0</v>
      </c>
      <c r="CG64" s="386">
        <v>0</v>
      </c>
      <c r="CH64" s="386">
        <v>0</v>
      </c>
      <c r="CI64" s="386">
        <v>0</v>
      </c>
      <c r="CJ64" s="386">
        <v>0</v>
      </c>
      <c r="CK64" s="386">
        <v>0</v>
      </c>
      <c r="CL64" s="386">
        <v>0</v>
      </c>
      <c r="CM64" s="386">
        <v>0</v>
      </c>
      <c r="CN64" s="386">
        <v>0</v>
      </c>
      <c r="CO64" s="386">
        <v>0</v>
      </c>
      <c r="CP64" s="386">
        <v>0</v>
      </c>
      <c r="CQ64" s="386">
        <v>0</v>
      </c>
      <c r="CR64" s="386">
        <v>0</v>
      </c>
      <c r="CS64" s="386">
        <v>0</v>
      </c>
      <c r="CT64" s="386">
        <v>0</v>
      </c>
      <c r="CU64" s="386">
        <v>0</v>
      </c>
      <c r="CV64" s="386">
        <v>0</v>
      </c>
      <c r="CW64" s="386">
        <v>0</v>
      </c>
      <c r="CX64" s="386">
        <v>0</v>
      </c>
      <c r="CY64" s="386">
        <v>0</v>
      </c>
      <c r="CZ64" s="386">
        <v>0</v>
      </c>
      <c r="DA64" s="386">
        <v>0</v>
      </c>
      <c r="DB64" s="386">
        <v>0</v>
      </c>
      <c r="DC64" s="386">
        <v>0</v>
      </c>
      <c r="DD64" s="386">
        <v>0</v>
      </c>
      <c r="DE64" s="386">
        <v>0</v>
      </c>
      <c r="DF64" s="387">
        <v>0</v>
      </c>
    </row>
    <row r="65" spans="1:110" s="444" customFormat="1">
      <c r="A65" s="304" t="s">
        <v>319</v>
      </c>
      <c r="B65" s="305" t="s">
        <v>556</v>
      </c>
      <c r="C65" s="388">
        <v>0</v>
      </c>
      <c r="D65" s="389">
        <v>0</v>
      </c>
      <c r="E65" s="389">
        <v>0</v>
      </c>
      <c r="F65" s="389">
        <v>0</v>
      </c>
      <c r="G65" s="389">
        <v>0</v>
      </c>
      <c r="H65" s="389">
        <v>0</v>
      </c>
      <c r="I65" s="389">
        <v>0</v>
      </c>
      <c r="J65" s="389">
        <v>0</v>
      </c>
      <c r="K65" s="389">
        <v>0</v>
      </c>
      <c r="L65" s="389">
        <v>0</v>
      </c>
      <c r="M65" s="389">
        <v>0</v>
      </c>
      <c r="N65" s="389">
        <v>0</v>
      </c>
      <c r="O65" s="389">
        <v>0</v>
      </c>
      <c r="P65" s="389">
        <v>0</v>
      </c>
      <c r="Q65" s="389">
        <v>0</v>
      </c>
      <c r="R65" s="389">
        <v>0</v>
      </c>
      <c r="S65" s="389">
        <v>0</v>
      </c>
      <c r="T65" s="389">
        <v>0</v>
      </c>
      <c r="U65" s="389">
        <v>0</v>
      </c>
      <c r="V65" s="389">
        <v>0</v>
      </c>
      <c r="W65" s="389">
        <v>0</v>
      </c>
      <c r="X65" s="389">
        <v>0</v>
      </c>
      <c r="Y65" s="389">
        <v>0</v>
      </c>
      <c r="Z65" s="389">
        <v>0</v>
      </c>
      <c r="AA65" s="389">
        <v>0</v>
      </c>
      <c r="AB65" s="389">
        <v>0</v>
      </c>
      <c r="AC65" s="389">
        <v>0</v>
      </c>
      <c r="AD65" s="389">
        <v>0</v>
      </c>
      <c r="AE65" s="389">
        <v>0</v>
      </c>
      <c r="AF65" s="389">
        <v>0</v>
      </c>
      <c r="AG65" s="389">
        <v>0</v>
      </c>
      <c r="AH65" s="389">
        <v>0</v>
      </c>
      <c r="AI65" s="389">
        <v>0</v>
      </c>
      <c r="AJ65" s="389">
        <v>0</v>
      </c>
      <c r="AK65" s="389">
        <v>0</v>
      </c>
      <c r="AL65" s="389">
        <v>0</v>
      </c>
      <c r="AM65" s="389">
        <v>0</v>
      </c>
      <c r="AN65" s="389">
        <v>0</v>
      </c>
      <c r="AO65" s="389">
        <v>0</v>
      </c>
      <c r="AP65" s="389">
        <v>0</v>
      </c>
      <c r="AQ65" s="389">
        <v>0</v>
      </c>
      <c r="AR65" s="389">
        <v>0</v>
      </c>
      <c r="AS65" s="389">
        <v>0</v>
      </c>
      <c r="AT65" s="389">
        <v>0</v>
      </c>
      <c r="AU65" s="389">
        <v>0</v>
      </c>
      <c r="AV65" s="389">
        <v>0</v>
      </c>
      <c r="AW65" s="389">
        <v>0</v>
      </c>
      <c r="AX65" s="389">
        <v>0</v>
      </c>
      <c r="AY65" s="389">
        <v>0</v>
      </c>
      <c r="AZ65" s="389">
        <v>0</v>
      </c>
      <c r="BA65" s="389">
        <v>0</v>
      </c>
      <c r="BB65" s="389">
        <v>0</v>
      </c>
      <c r="BC65" s="389">
        <v>0</v>
      </c>
      <c r="BD65" s="389">
        <v>0</v>
      </c>
      <c r="BE65" s="389">
        <v>0</v>
      </c>
      <c r="BF65" s="389">
        <v>0</v>
      </c>
      <c r="BG65" s="389">
        <v>0</v>
      </c>
      <c r="BH65" s="389">
        <v>0</v>
      </c>
      <c r="BI65" s="389">
        <v>0</v>
      </c>
      <c r="BJ65" s="389">
        <v>0</v>
      </c>
      <c r="BK65" s="389">
        <v>0.22163510934977249</v>
      </c>
      <c r="BL65" s="389">
        <v>0</v>
      </c>
      <c r="BM65" s="389">
        <v>0</v>
      </c>
      <c r="BN65" s="389">
        <v>0</v>
      </c>
      <c r="BO65" s="389">
        <v>0</v>
      </c>
      <c r="BP65" s="389">
        <v>0</v>
      </c>
      <c r="BQ65" s="389">
        <v>0</v>
      </c>
      <c r="BR65" s="389">
        <v>0</v>
      </c>
      <c r="BS65" s="389">
        <v>0</v>
      </c>
      <c r="BT65" s="389">
        <v>0</v>
      </c>
      <c r="BU65" s="389">
        <v>0</v>
      </c>
      <c r="BV65" s="389">
        <v>0</v>
      </c>
      <c r="BW65" s="389">
        <v>0</v>
      </c>
      <c r="BX65" s="389">
        <v>0</v>
      </c>
      <c r="BY65" s="389">
        <v>0</v>
      </c>
      <c r="BZ65" s="389">
        <v>0</v>
      </c>
      <c r="CA65" s="389">
        <v>0</v>
      </c>
      <c r="CB65" s="389">
        <v>0</v>
      </c>
      <c r="CC65" s="389">
        <v>0</v>
      </c>
      <c r="CD65" s="389">
        <v>0</v>
      </c>
      <c r="CE65" s="389">
        <v>0</v>
      </c>
      <c r="CF65" s="389">
        <v>0</v>
      </c>
      <c r="CG65" s="389">
        <v>0</v>
      </c>
      <c r="CH65" s="389">
        <v>0</v>
      </c>
      <c r="CI65" s="389">
        <v>0</v>
      </c>
      <c r="CJ65" s="389">
        <v>0</v>
      </c>
      <c r="CK65" s="389">
        <v>0</v>
      </c>
      <c r="CL65" s="389">
        <v>0</v>
      </c>
      <c r="CM65" s="389">
        <v>0</v>
      </c>
      <c r="CN65" s="389">
        <v>0</v>
      </c>
      <c r="CO65" s="389">
        <v>0</v>
      </c>
      <c r="CP65" s="389">
        <v>0</v>
      </c>
      <c r="CQ65" s="389">
        <v>0</v>
      </c>
      <c r="CR65" s="389">
        <v>0</v>
      </c>
      <c r="CS65" s="389">
        <v>0</v>
      </c>
      <c r="CT65" s="389">
        <v>0</v>
      </c>
      <c r="CU65" s="389">
        <v>0</v>
      </c>
      <c r="CV65" s="389">
        <v>0</v>
      </c>
      <c r="CW65" s="389">
        <v>0</v>
      </c>
      <c r="CX65" s="389">
        <v>0</v>
      </c>
      <c r="CY65" s="389">
        <v>0</v>
      </c>
      <c r="CZ65" s="389">
        <v>0</v>
      </c>
      <c r="DA65" s="389">
        <v>0</v>
      </c>
      <c r="DB65" s="389">
        <v>0</v>
      </c>
      <c r="DC65" s="389">
        <v>0</v>
      </c>
      <c r="DD65" s="389">
        <v>0</v>
      </c>
      <c r="DE65" s="389">
        <v>0</v>
      </c>
      <c r="DF65" s="390">
        <v>0</v>
      </c>
    </row>
    <row r="66" spans="1:110" s="444" customFormat="1">
      <c r="A66" s="298" t="s">
        <v>320</v>
      </c>
      <c r="B66" s="299" t="s">
        <v>557</v>
      </c>
      <c r="C66" s="382">
        <v>0</v>
      </c>
      <c r="D66" s="383">
        <v>0</v>
      </c>
      <c r="E66" s="383">
        <v>0</v>
      </c>
      <c r="F66" s="383">
        <v>0</v>
      </c>
      <c r="G66" s="383">
        <v>0</v>
      </c>
      <c r="H66" s="383">
        <v>0</v>
      </c>
      <c r="I66" s="383">
        <v>0</v>
      </c>
      <c r="J66" s="383">
        <v>0</v>
      </c>
      <c r="K66" s="383">
        <v>0</v>
      </c>
      <c r="L66" s="383">
        <v>0</v>
      </c>
      <c r="M66" s="383">
        <v>0</v>
      </c>
      <c r="N66" s="383">
        <v>0</v>
      </c>
      <c r="O66" s="383">
        <v>0</v>
      </c>
      <c r="P66" s="383">
        <v>0</v>
      </c>
      <c r="Q66" s="383">
        <v>0</v>
      </c>
      <c r="R66" s="383">
        <v>0</v>
      </c>
      <c r="S66" s="383">
        <v>0</v>
      </c>
      <c r="T66" s="383">
        <v>0</v>
      </c>
      <c r="U66" s="383">
        <v>0</v>
      </c>
      <c r="V66" s="383">
        <v>0</v>
      </c>
      <c r="W66" s="383">
        <v>0</v>
      </c>
      <c r="X66" s="383">
        <v>0</v>
      </c>
      <c r="Y66" s="383">
        <v>0</v>
      </c>
      <c r="Z66" s="383">
        <v>0</v>
      </c>
      <c r="AA66" s="383">
        <v>0</v>
      </c>
      <c r="AB66" s="383">
        <v>0</v>
      </c>
      <c r="AC66" s="383">
        <v>0</v>
      </c>
      <c r="AD66" s="383">
        <v>0</v>
      </c>
      <c r="AE66" s="383">
        <v>0</v>
      </c>
      <c r="AF66" s="383">
        <v>0</v>
      </c>
      <c r="AG66" s="383">
        <v>0</v>
      </c>
      <c r="AH66" s="383">
        <v>0</v>
      </c>
      <c r="AI66" s="383">
        <v>0</v>
      </c>
      <c r="AJ66" s="383">
        <v>0</v>
      </c>
      <c r="AK66" s="383">
        <v>0</v>
      </c>
      <c r="AL66" s="383">
        <v>0</v>
      </c>
      <c r="AM66" s="383">
        <v>0</v>
      </c>
      <c r="AN66" s="383">
        <v>0</v>
      </c>
      <c r="AO66" s="383">
        <v>0</v>
      </c>
      <c r="AP66" s="383">
        <v>0</v>
      </c>
      <c r="AQ66" s="383">
        <v>0</v>
      </c>
      <c r="AR66" s="383">
        <v>0</v>
      </c>
      <c r="AS66" s="383">
        <v>0</v>
      </c>
      <c r="AT66" s="383">
        <v>0</v>
      </c>
      <c r="AU66" s="383">
        <v>0</v>
      </c>
      <c r="AV66" s="383">
        <v>0</v>
      </c>
      <c r="AW66" s="383">
        <v>0</v>
      </c>
      <c r="AX66" s="383">
        <v>0</v>
      </c>
      <c r="AY66" s="383">
        <v>0</v>
      </c>
      <c r="AZ66" s="383">
        <v>0</v>
      </c>
      <c r="BA66" s="383">
        <v>0</v>
      </c>
      <c r="BB66" s="383">
        <v>0</v>
      </c>
      <c r="BC66" s="383">
        <v>0</v>
      </c>
      <c r="BD66" s="383">
        <v>0</v>
      </c>
      <c r="BE66" s="383">
        <v>0</v>
      </c>
      <c r="BF66" s="383">
        <v>0</v>
      </c>
      <c r="BG66" s="383">
        <v>0</v>
      </c>
      <c r="BH66" s="383">
        <v>0</v>
      </c>
      <c r="BI66" s="383">
        <v>0</v>
      </c>
      <c r="BJ66" s="383">
        <v>0</v>
      </c>
      <c r="BK66" s="383">
        <v>0</v>
      </c>
      <c r="BL66" s="383">
        <v>0.27871013854845156</v>
      </c>
      <c r="BM66" s="383">
        <v>0</v>
      </c>
      <c r="BN66" s="383">
        <v>0</v>
      </c>
      <c r="BO66" s="383">
        <v>0</v>
      </c>
      <c r="BP66" s="383">
        <v>0</v>
      </c>
      <c r="BQ66" s="383">
        <v>0</v>
      </c>
      <c r="BR66" s="383">
        <v>0</v>
      </c>
      <c r="BS66" s="383">
        <v>0</v>
      </c>
      <c r="BT66" s="383">
        <v>0</v>
      </c>
      <c r="BU66" s="383">
        <v>0</v>
      </c>
      <c r="BV66" s="383">
        <v>0</v>
      </c>
      <c r="BW66" s="383">
        <v>0</v>
      </c>
      <c r="BX66" s="383">
        <v>0</v>
      </c>
      <c r="BY66" s="383">
        <v>0</v>
      </c>
      <c r="BZ66" s="383">
        <v>0</v>
      </c>
      <c r="CA66" s="383">
        <v>0</v>
      </c>
      <c r="CB66" s="383">
        <v>0</v>
      </c>
      <c r="CC66" s="383">
        <v>0</v>
      </c>
      <c r="CD66" s="383">
        <v>0</v>
      </c>
      <c r="CE66" s="383">
        <v>0</v>
      </c>
      <c r="CF66" s="383">
        <v>0</v>
      </c>
      <c r="CG66" s="383">
        <v>0</v>
      </c>
      <c r="CH66" s="383">
        <v>0</v>
      </c>
      <c r="CI66" s="383">
        <v>0</v>
      </c>
      <c r="CJ66" s="383">
        <v>0</v>
      </c>
      <c r="CK66" s="383">
        <v>0</v>
      </c>
      <c r="CL66" s="383">
        <v>0</v>
      </c>
      <c r="CM66" s="383">
        <v>0</v>
      </c>
      <c r="CN66" s="383">
        <v>0</v>
      </c>
      <c r="CO66" s="383">
        <v>0</v>
      </c>
      <c r="CP66" s="383">
        <v>0</v>
      </c>
      <c r="CQ66" s="383">
        <v>0</v>
      </c>
      <c r="CR66" s="383">
        <v>0</v>
      </c>
      <c r="CS66" s="383">
        <v>0</v>
      </c>
      <c r="CT66" s="383">
        <v>0</v>
      </c>
      <c r="CU66" s="383">
        <v>0</v>
      </c>
      <c r="CV66" s="383">
        <v>0</v>
      </c>
      <c r="CW66" s="383">
        <v>0</v>
      </c>
      <c r="CX66" s="383">
        <v>0</v>
      </c>
      <c r="CY66" s="383">
        <v>0</v>
      </c>
      <c r="CZ66" s="383">
        <v>0</v>
      </c>
      <c r="DA66" s="383">
        <v>0</v>
      </c>
      <c r="DB66" s="383">
        <v>0</v>
      </c>
      <c r="DC66" s="383">
        <v>0</v>
      </c>
      <c r="DD66" s="383">
        <v>0</v>
      </c>
      <c r="DE66" s="383">
        <v>0</v>
      </c>
      <c r="DF66" s="384">
        <v>0</v>
      </c>
    </row>
    <row r="67" spans="1:110" s="444" customFormat="1">
      <c r="A67" s="298" t="s">
        <v>321</v>
      </c>
      <c r="B67" s="299" t="s">
        <v>558</v>
      </c>
      <c r="C67" s="382">
        <v>0</v>
      </c>
      <c r="D67" s="383">
        <v>0</v>
      </c>
      <c r="E67" s="383">
        <v>0</v>
      </c>
      <c r="F67" s="383">
        <v>0</v>
      </c>
      <c r="G67" s="383">
        <v>0</v>
      </c>
      <c r="H67" s="383">
        <v>0</v>
      </c>
      <c r="I67" s="383">
        <v>0</v>
      </c>
      <c r="J67" s="383">
        <v>0</v>
      </c>
      <c r="K67" s="383">
        <v>0</v>
      </c>
      <c r="L67" s="383">
        <v>0</v>
      </c>
      <c r="M67" s="383">
        <v>0</v>
      </c>
      <c r="N67" s="383">
        <v>0</v>
      </c>
      <c r="O67" s="383">
        <v>0</v>
      </c>
      <c r="P67" s="383">
        <v>0</v>
      </c>
      <c r="Q67" s="383">
        <v>0</v>
      </c>
      <c r="R67" s="383">
        <v>0</v>
      </c>
      <c r="S67" s="383">
        <v>0</v>
      </c>
      <c r="T67" s="383">
        <v>0</v>
      </c>
      <c r="U67" s="383">
        <v>0</v>
      </c>
      <c r="V67" s="383">
        <v>0</v>
      </c>
      <c r="W67" s="383">
        <v>0</v>
      </c>
      <c r="X67" s="383">
        <v>0</v>
      </c>
      <c r="Y67" s="383">
        <v>0</v>
      </c>
      <c r="Z67" s="383">
        <v>0</v>
      </c>
      <c r="AA67" s="383">
        <v>0</v>
      </c>
      <c r="AB67" s="383">
        <v>0</v>
      </c>
      <c r="AC67" s="383">
        <v>0</v>
      </c>
      <c r="AD67" s="383">
        <v>0</v>
      </c>
      <c r="AE67" s="383">
        <v>0</v>
      </c>
      <c r="AF67" s="383">
        <v>0</v>
      </c>
      <c r="AG67" s="383">
        <v>0</v>
      </c>
      <c r="AH67" s="383">
        <v>0</v>
      </c>
      <c r="AI67" s="383">
        <v>0</v>
      </c>
      <c r="AJ67" s="383">
        <v>0</v>
      </c>
      <c r="AK67" s="383">
        <v>0</v>
      </c>
      <c r="AL67" s="383">
        <v>0</v>
      </c>
      <c r="AM67" s="383">
        <v>0</v>
      </c>
      <c r="AN67" s="383">
        <v>0</v>
      </c>
      <c r="AO67" s="383">
        <v>0</v>
      </c>
      <c r="AP67" s="383">
        <v>0</v>
      </c>
      <c r="AQ67" s="383">
        <v>0</v>
      </c>
      <c r="AR67" s="383">
        <v>0</v>
      </c>
      <c r="AS67" s="383">
        <v>0</v>
      </c>
      <c r="AT67" s="383">
        <v>0</v>
      </c>
      <c r="AU67" s="383">
        <v>0</v>
      </c>
      <c r="AV67" s="383">
        <v>0</v>
      </c>
      <c r="AW67" s="383">
        <v>0</v>
      </c>
      <c r="AX67" s="383">
        <v>0</v>
      </c>
      <c r="AY67" s="383">
        <v>0</v>
      </c>
      <c r="AZ67" s="383">
        <v>0</v>
      </c>
      <c r="BA67" s="383">
        <v>0</v>
      </c>
      <c r="BB67" s="383">
        <v>0</v>
      </c>
      <c r="BC67" s="383">
        <v>0</v>
      </c>
      <c r="BD67" s="383">
        <v>0</v>
      </c>
      <c r="BE67" s="383">
        <v>0</v>
      </c>
      <c r="BF67" s="383">
        <v>0</v>
      </c>
      <c r="BG67" s="383">
        <v>0</v>
      </c>
      <c r="BH67" s="383">
        <v>0</v>
      </c>
      <c r="BI67" s="383">
        <v>0</v>
      </c>
      <c r="BJ67" s="383">
        <v>0</v>
      </c>
      <c r="BK67" s="383">
        <v>0</v>
      </c>
      <c r="BL67" s="383">
        <v>0</v>
      </c>
      <c r="BM67" s="383">
        <v>0.30202940400062495</v>
      </c>
      <c r="BN67" s="383">
        <v>0</v>
      </c>
      <c r="BO67" s="383">
        <v>0</v>
      </c>
      <c r="BP67" s="383">
        <v>0</v>
      </c>
      <c r="BQ67" s="383">
        <v>0</v>
      </c>
      <c r="BR67" s="383">
        <v>0</v>
      </c>
      <c r="BS67" s="383">
        <v>0</v>
      </c>
      <c r="BT67" s="383">
        <v>0</v>
      </c>
      <c r="BU67" s="383">
        <v>0</v>
      </c>
      <c r="BV67" s="383">
        <v>0</v>
      </c>
      <c r="BW67" s="383">
        <v>0</v>
      </c>
      <c r="BX67" s="383">
        <v>0</v>
      </c>
      <c r="BY67" s="383">
        <v>0</v>
      </c>
      <c r="BZ67" s="383">
        <v>0</v>
      </c>
      <c r="CA67" s="383">
        <v>0</v>
      </c>
      <c r="CB67" s="383">
        <v>0</v>
      </c>
      <c r="CC67" s="383">
        <v>0</v>
      </c>
      <c r="CD67" s="383">
        <v>0</v>
      </c>
      <c r="CE67" s="383">
        <v>0</v>
      </c>
      <c r="CF67" s="383">
        <v>0</v>
      </c>
      <c r="CG67" s="383">
        <v>0</v>
      </c>
      <c r="CH67" s="383">
        <v>0</v>
      </c>
      <c r="CI67" s="383">
        <v>0</v>
      </c>
      <c r="CJ67" s="383">
        <v>0</v>
      </c>
      <c r="CK67" s="383">
        <v>0</v>
      </c>
      <c r="CL67" s="383">
        <v>0</v>
      </c>
      <c r="CM67" s="383">
        <v>0</v>
      </c>
      <c r="CN67" s="383">
        <v>0</v>
      </c>
      <c r="CO67" s="383">
        <v>0</v>
      </c>
      <c r="CP67" s="383">
        <v>0</v>
      </c>
      <c r="CQ67" s="383">
        <v>0</v>
      </c>
      <c r="CR67" s="383">
        <v>0</v>
      </c>
      <c r="CS67" s="383">
        <v>0</v>
      </c>
      <c r="CT67" s="383">
        <v>0</v>
      </c>
      <c r="CU67" s="383">
        <v>0</v>
      </c>
      <c r="CV67" s="383">
        <v>0</v>
      </c>
      <c r="CW67" s="383">
        <v>0</v>
      </c>
      <c r="CX67" s="383">
        <v>0</v>
      </c>
      <c r="CY67" s="383">
        <v>0</v>
      </c>
      <c r="CZ67" s="383">
        <v>0</v>
      </c>
      <c r="DA67" s="383">
        <v>0</v>
      </c>
      <c r="DB67" s="383">
        <v>0</v>
      </c>
      <c r="DC67" s="383">
        <v>0</v>
      </c>
      <c r="DD67" s="383">
        <v>0</v>
      </c>
      <c r="DE67" s="383">
        <v>0</v>
      </c>
      <c r="DF67" s="384">
        <v>0</v>
      </c>
    </row>
    <row r="68" spans="1:110" s="444" customFormat="1">
      <c r="A68" s="298" t="s">
        <v>322</v>
      </c>
      <c r="B68" s="299" t="s">
        <v>559</v>
      </c>
      <c r="C68" s="382">
        <v>0</v>
      </c>
      <c r="D68" s="383">
        <v>0</v>
      </c>
      <c r="E68" s="383">
        <v>0</v>
      </c>
      <c r="F68" s="383">
        <v>0</v>
      </c>
      <c r="G68" s="383">
        <v>0</v>
      </c>
      <c r="H68" s="383">
        <v>0</v>
      </c>
      <c r="I68" s="383">
        <v>0</v>
      </c>
      <c r="J68" s="383">
        <v>0</v>
      </c>
      <c r="K68" s="383">
        <v>0</v>
      </c>
      <c r="L68" s="383">
        <v>0</v>
      </c>
      <c r="M68" s="383">
        <v>0</v>
      </c>
      <c r="N68" s="383">
        <v>0</v>
      </c>
      <c r="O68" s="383">
        <v>0</v>
      </c>
      <c r="P68" s="383">
        <v>0</v>
      </c>
      <c r="Q68" s="383">
        <v>0</v>
      </c>
      <c r="R68" s="383">
        <v>0</v>
      </c>
      <c r="S68" s="383">
        <v>0</v>
      </c>
      <c r="T68" s="383">
        <v>0</v>
      </c>
      <c r="U68" s="383">
        <v>0</v>
      </c>
      <c r="V68" s="383">
        <v>0</v>
      </c>
      <c r="W68" s="383">
        <v>0</v>
      </c>
      <c r="X68" s="383">
        <v>0</v>
      </c>
      <c r="Y68" s="383">
        <v>0</v>
      </c>
      <c r="Z68" s="383">
        <v>0</v>
      </c>
      <c r="AA68" s="383">
        <v>0</v>
      </c>
      <c r="AB68" s="383">
        <v>0</v>
      </c>
      <c r="AC68" s="383">
        <v>0</v>
      </c>
      <c r="AD68" s="383">
        <v>0</v>
      </c>
      <c r="AE68" s="383">
        <v>0</v>
      </c>
      <c r="AF68" s="383">
        <v>0</v>
      </c>
      <c r="AG68" s="383">
        <v>0</v>
      </c>
      <c r="AH68" s="383">
        <v>0</v>
      </c>
      <c r="AI68" s="383">
        <v>0</v>
      </c>
      <c r="AJ68" s="383">
        <v>0</v>
      </c>
      <c r="AK68" s="383">
        <v>0</v>
      </c>
      <c r="AL68" s="383">
        <v>0</v>
      </c>
      <c r="AM68" s="383">
        <v>0</v>
      </c>
      <c r="AN68" s="383">
        <v>0</v>
      </c>
      <c r="AO68" s="383">
        <v>0</v>
      </c>
      <c r="AP68" s="383">
        <v>0</v>
      </c>
      <c r="AQ68" s="383">
        <v>0</v>
      </c>
      <c r="AR68" s="383">
        <v>0</v>
      </c>
      <c r="AS68" s="383">
        <v>0</v>
      </c>
      <c r="AT68" s="383">
        <v>0</v>
      </c>
      <c r="AU68" s="383">
        <v>0</v>
      </c>
      <c r="AV68" s="383">
        <v>0</v>
      </c>
      <c r="AW68" s="383">
        <v>0</v>
      </c>
      <c r="AX68" s="383">
        <v>0</v>
      </c>
      <c r="AY68" s="383">
        <v>0</v>
      </c>
      <c r="AZ68" s="383">
        <v>0</v>
      </c>
      <c r="BA68" s="383">
        <v>0</v>
      </c>
      <c r="BB68" s="383">
        <v>0</v>
      </c>
      <c r="BC68" s="383">
        <v>0</v>
      </c>
      <c r="BD68" s="383">
        <v>0</v>
      </c>
      <c r="BE68" s="383">
        <v>0</v>
      </c>
      <c r="BF68" s="383">
        <v>0</v>
      </c>
      <c r="BG68" s="383">
        <v>0</v>
      </c>
      <c r="BH68" s="383">
        <v>0</v>
      </c>
      <c r="BI68" s="383">
        <v>0</v>
      </c>
      <c r="BJ68" s="383">
        <v>0</v>
      </c>
      <c r="BK68" s="383">
        <v>0</v>
      </c>
      <c r="BL68" s="383">
        <v>0</v>
      </c>
      <c r="BM68" s="383">
        <v>0</v>
      </c>
      <c r="BN68" s="383">
        <v>0.26639151142868878</v>
      </c>
      <c r="BO68" s="383">
        <v>0</v>
      </c>
      <c r="BP68" s="383">
        <v>0</v>
      </c>
      <c r="BQ68" s="383">
        <v>0</v>
      </c>
      <c r="BR68" s="383">
        <v>0</v>
      </c>
      <c r="BS68" s="383">
        <v>0</v>
      </c>
      <c r="BT68" s="383">
        <v>0</v>
      </c>
      <c r="BU68" s="383">
        <v>0</v>
      </c>
      <c r="BV68" s="383">
        <v>0</v>
      </c>
      <c r="BW68" s="383">
        <v>0</v>
      </c>
      <c r="BX68" s="383">
        <v>0</v>
      </c>
      <c r="BY68" s="383">
        <v>0</v>
      </c>
      <c r="BZ68" s="383">
        <v>0</v>
      </c>
      <c r="CA68" s="383">
        <v>0</v>
      </c>
      <c r="CB68" s="383">
        <v>0</v>
      </c>
      <c r="CC68" s="383">
        <v>0</v>
      </c>
      <c r="CD68" s="383">
        <v>0</v>
      </c>
      <c r="CE68" s="383">
        <v>0</v>
      </c>
      <c r="CF68" s="383">
        <v>0</v>
      </c>
      <c r="CG68" s="383">
        <v>0</v>
      </c>
      <c r="CH68" s="383">
        <v>0</v>
      </c>
      <c r="CI68" s="383">
        <v>0</v>
      </c>
      <c r="CJ68" s="383">
        <v>0</v>
      </c>
      <c r="CK68" s="383">
        <v>0</v>
      </c>
      <c r="CL68" s="383">
        <v>0</v>
      </c>
      <c r="CM68" s="383">
        <v>0</v>
      </c>
      <c r="CN68" s="383">
        <v>0</v>
      </c>
      <c r="CO68" s="383">
        <v>0</v>
      </c>
      <c r="CP68" s="383">
        <v>0</v>
      </c>
      <c r="CQ68" s="383">
        <v>0</v>
      </c>
      <c r="CR68" s="383">
        <v>0</v>
      </c>
      <c r="CS68" s="383">
        <v>0</v>
      </c>
      <c r="CT68" s="383">
        <v>0</v>
      </c>
      <c r="CU68" s="383">
        <v>0</v>
      </c>
      <c r="CV68" s="383">
        <v>0</v>
      </c>
      <c r="CW68" s="383">
        <v>0</v>
      </c>
      <c r="CX68" s="383">
        <v>0</v>
      </c>
      <c r="CY68" s="383">
        <v>0</v>
      </c>
      <c r="CZ68" s="383">
        <v>0</v>
      </c>
      <c r="DA68" s="383">
        <v>0</v>
      </c>
      <c r="DB68" s="383">
        <v>0</v>
      </c>
      <c r="DC68" s="383">
        <v>0</v>
      </c>
      <c r="DD68" s="383">
        <v>0</v>
      </c>
      <c r="DE68" s="383">
        <v>0</v>
      </c>
      <c r="DF68" s="384">
        <v>0</v>
      </c>
    </row>
    <row r="69" spans="1:110" s="444" customFormat="1">
      <c r="A69" s="300" t="s">
        <v>323</v>
      </c>
      <c r="B69" s="301" t="s">
        <v>560</v>
      </c>
      <c r="C69" s="385">
        <v>0</v>
      </c>
      <c r="D69" s="386">
        <v>0</v>
      </c>
      <c r="E69" s="386">
        <v>0</v>
      </c>
      <c r="F69" s="386">
        <v>0</v>
      </c>
      <c r="G69" s="386">
        <v>0</v>
      </c>
      <c r="H69" s="386">
        <v>0</v>
      </c>
      <c r="I69" s="386">
        <v>0</v>
      </c>
      <c r="J69" s="386">
        <v>0</v>
      </c>
      <c r="K69" s="386">
        <v>0</v>
      </c>
      <c r="L69" s="386">
        <v>0</v>
      </c>
      <c r="M69" s="386">
        <v>0</v>
      </c>
      <c r="N69" s="386">
        <v>0</v>
      </c>
      <c r="O69" s="386">
        <v>0</v>
      </c>
      <c r="P69" s="386">
        <v>0</v>
      </c>
      <c r="Q69" s="386">
        <v>0</v>
      </c>
      <c r="R69" s="386">
        <v>0</v>
      </c>
      <c r="S69" s="386">
        <v>0</v>
      </c>
      <c r="T69" s="386">
        <v>0</v>
      </c>
      <c r="U69" s="386">
        <v>0</v>
      </c>
      <c r="V69" s="386">
        <v>0</v>
      </c>
      <c r="W69" s="386">
        <v>0</v>
      </c>
      <c r="X69" s="386">
        <v>0</v>
      </c>
      <c r="Y69" s="386">
        <v>0</v>
      </c>
      <c r="Z69" s="386">
        <v>0</v>
      </c>
      <c r="AA69" s="386">
        <v>0</v>
      </c>
      <c r="AB69" s="386">
        <v>0</v>
      </c>
      <c r="AC69" s="386">
        <v>0</v>
      </c>
      <c r="AD69" s="386">
        <v>0</v>
      </c>
      <c r="AE69" s="386">
        <v>0</v>
      </c>
      <c r="AF69" s="386">
        <v>0</v>
      </c>
      <c r="AG69" s="386">
        <v>0</v>
      </c>
      <c r="AH69" s="386">
        <v>0</v>
      </c>
      <c r="AI69" s="386">
        <v>0</v>
      </c>
      <c r="AJ69" s="386">
        <v>0</v>
      </c>
      <c r="AK69" s="386">
        <v>0</v>
      </c>
      <c r="AL69" s="386">
        <v>0</v>
      </c>
      <c r="AM69" s="386">
        <v>0</v>
      </c>
      <c r="AN69" s="386">
        <v>0</v>
      </c>
      <c r="AO69" s="386">
        <v>0</v>
      </c>
      <c r="AP69" s="386">
        <v>0</v>
      </c>
      <c r="AQ69" s="386">
        <v>0</v>
      </c>
      <c r="AR69" s="386">
        <v>0</v>
      </c>
      <c r="AS69" s="386">
        <v>0</v>
      </c>
      <c r="AT69" s="386">
        <v>0</v>
      </c>
      <c r="AU69" s="386">
        <v>0</v>
      </c>
      <c r="AV69" s="386">
        <v>0</v>
      </c>
      <c r="AW69" s="386">
        <v>0</v>
      </c>
      <c r="AX69" s="386">
        <v>0</v>
      </c>
      <c r="AY69" s="386">
        <v>0</v>
      </c>
      <c r="AZ69" s="386">
        <v>0</v>
      </c>
      <c r="BA69" s="386">
        <v>0</v>
      </c>
      <c r="BB69" s="386">
        <v>0</v>
      </c>
      <c r="BC69" s="386">
        <v>0</v>
      </c>
      <c r="BD69" s="386">
        <v>0</v>
      </c>
      <c r="BE69" s="386">
        <v>0</v>
      </c>
      <c r="BF69" s="386">
        <v>0</v>
      </c>
      <c r="BG69" s="386">
        <v>0</v>
      </c>
      <c r="BH69" s="386">
        <v>0</v>
      </c>
      <c r="BI69" s="386">
        <v>0</v>
      </c>
      <c r="BJ69" s="386">
        <v>0</v>
      </c>
      <c r="BK69" s="386">
        <v>0</v>
      </c>
      <c r="BL69" s="386">
        <v>0</v>
      </c>
      <c r="BM69" s="386">
        <v>0</v>
      </c>
      <c r="BN69" s="386">
        <v>0</v>
      </c>
      <c r="BO69" s="386">
        <v>0.27020259640442423</v>
      </c>
      <c r="BP69" s="386">
        <v>0</v>
      </c>
      <c r="BQ69" s="386">
        <v>0</v>
      </c>
      <c r="BR69" s="386">
        <v>0</v>
      </c>
      <c r="BS69" s="386">
        <v>0</v>
      </c>
      <c r="BT69" s="386">
        <v>0</v>
      </c>
      <c r="BU69" s="386">
        <v>0</v>
      </c>
      <c r="BV69" s="386">
        <v>0</v>
      </c>
      <c r="BW69" s="386">
        <v>0</v>
      </c>
      <c r="BX69" s="386">
        <v>0</v>
      </c>
      <c r="BY69" s="386">
        <v>0</v>
      </c>
      <c r="BZ69" s="386">
        <v>0</v>
      </c>
      <c r="CA69" s="386">
        <v>0</v>
      </c>
      <c r="CB69" s="386">
        <v>0</v>
      </c>
      <c r="CC69" s="386">
        <v>0</v>
      </c>
      <c r="CD69" s="386">
        <v>0</v>
      </c>
      <c r="CE69" s="386">
        <v>0</v>
      </c>
      <c r="CF69" s="386">
        <v>0</v>
      </c>
      <c r="CG69" s="386">
        <v>0</v>
      </c>
      <c r="CH69" s="386">
        <v>0</v>
      </c>
      <c r="CI69" s="386">
        <v>0</v>
      </c>
      <c r="CJ69" s="386">
        <v>0</v>
      </c>
      <c r="CK69" s="386">
        <v>0</v>
      </c>
      <c r="CL69" s="386">
        <v>0</v>
      </c>
      <c r="CM69" s="386">
        <v>0</v>
      </c>
      <c r="CN69" s="386">
        <v>0</v>
      </c>
      <c r="CO69" s="386">
        <v>0</v>
      </c>
      <c r="CP69" s="386">
        <v>0</v>
      </c>
      <c r="CQ69" s="386">
        <v>0</v>
      </c>
      <c r="CR69" s="386">
        <v>0</v>
      </c>
      <c r="CS69" s="386">
        <v>0</v>
      </c>
      <c r="CT69" s="386">
        <v>0</v>
      </c>
      <c r="CU69" s="386">
        <v>0</v>
      </c>
      <c r="CV69" s="386">
        <v>0</v>
      </c>
      <c r="CW69" s="386">
        <v>0</v>
      </c>
      <c r="CX69" s="386">
        <v>0</v>
      </c>
      <c r="CY69" s="386">
        <v>0</v>
      </c>
      <c r="CZ69" s="386">
        <v>0</v>
      </c>
      <c r="DA69" s="386">
        <v>0</v>
      </c>
      <c r="DB69" s="386">
        <v>0</v>
      </c>
      <c r="DC69" s="386">
        <v>0</v>
      </c>
      <c r="DD69" s="386">
        <v>0</v>
      </c>
      <c r="DE69" s="386">
        <v>0</v>
      </c>
      <c r="DF69" s="387">
        <v>0</v>
      </c>
    </row>
    <row r="70" spans="1:110" s="444" customFormat="1">
      <c r="A70" s="304" t="s">
        <v>324</v>
      </c>
      <c r="B70" s="305" t="s">
        <v>704</v>
      </c>
      <c r="C70" s="388">
        <v>0</v>
      </c>
      <c r="D70" s="389">
        <v>0</v>
      </c>
      <c r="E70" s="389">
        <v>0</v>
      </c>
      <c r="F70" s="389">
        <v>0</v>
      </c>
      <c r="G70" s="389">
        <v>0</v>
      </c>
      <c r="H70" s="389">
        <v>0</v>
      </c>
      <c r="I70" s="389">
        <v>0</v>
      </c>
      <c r="J70" s="389">
        <v>0</v>
      </c>
      <c r="K70" s="389">
        <v>0</v>
      </c>
      <c r="L70" s="389">
        <v>0</v>
      </c>
      <c r="M70" s="389">
        <v>0</v>
      </c>
      <c r="N70" s="389">
        <v>0</v>
      </c>
      <c r="O70" s="389">
        <v>0</v>
      </c>
      <c r="P70" s="389">
        <v>0</v>
      </c>
      <c r="Q70" s="389">
        <v>0</v>
      </c>
      <c r="R70" s="389">
        <v>0</v>
      </c>
      <c r="S70" s="389">
        <v>0</v>
      </c>
      <c r="T70" s="389">
        <v>0</v>
      </c>
      <c r="U70" s="389">
        <v>0</v>
      </c>
      <c r="V70" s="389">
        <v>0</v>
      </c>
      <c r="W70" s="389">
        <v>0</v>
      </c>
      <c r="X70" s="389">
        <v>0</v>
      </c>
      <c r="Y70" s="389">
        <v>0</v>
      </c>
      <c r="Z70" s="389">
        <v>0</v>
      </c>
      <c r="AA70" s="389">
        <v>0</v>
      </c>
      <c r="AB70" s="389">
        <v>0</v>
      </c>
      <c r="AC70" s="389">
        <v>0</v>
      </c>
      <c r="AD70" s="389">
        <v>0</v>
      </c>
      <c r="AE70" s="389">
        <v>0</v>
      </c>
      <c r="AF70" s="389">
        <v>0</v>
      </c>
      <c r="AG70" s="389">
        <v>0</v>
      </c>
      <c r="AH70" s="389">
        <v>0</v>
      </c>
      <c r="AI70" s="389">
        <v>0</v>
      </c>
      <c r="AJ70" s="389">
        <v>0</v>
      </c>
      <c r="AK70" s="389">
        <v>0</v>
      </c>
      <c r="AL70" s="389">
        <v>0</v>
      </c>
      <c r="AM70" s="389">
        <v>0</v>
      </c>
      <c r="AN70" s="389">
        <v>0</v>
      </c>
      <c r="AO70" s="389">
        <v>0</v>
      </c>
      <c r="AP70" s="389">
        <v>0</v>
      </c>
      <c r="AQ70" s="389">
        <v>0</v>
      </c>
      <c r="AR70" s="389">
        <v>0</v>
      </c>
      <c r="AS70" s="389">
        <v>0</v>
      </c>
      <c r="AT70" s="389">
        <v>0</v>
      </c>
      <c r="AU70" s="389">
        <v>0</v>
      </c>
      <c r="AV70" s="389">
        <v>0</v>
      </c>
      <c r="AW70" s="389">
        <v>0</v>
      </c>
      <c r="AX70" s="389">
        <v>0</v>
      </c>
      <c r="AY70" s="389">
        <v>0</v>
      </c>
      <c r="AZ70" s="389">
        <v>0</v>
      </c>
      <c r="BA70" s="389">
        <v>0</v>
      </c>
      <c r="BB70" s="389">
        <v>0</v>
      </c>
      <c r="BC70" s="389">
        <v>0</v>
      </c>
      <c r="BD70" s="389">
        <v>0</v>
      </c>
      <c r="BE70" s="389">
        <v>0</v>
      </c>
      <c r="BF70" s="389">
        <v>0</v>
      </c>
      <c r="BG70" s="389">
        <v>0</v>
      </c>
      <c r="BH70" s="389">
        <v>0</v>
      </c>
      <c r="BI70" s="389">
        <v>0</v>
      </c>
      <c r="BJ70" s="389">
        <v>0</v>
      </c>
      <c r="BK70" s="389">
        <v>0</v>
      </c>
      <c r="BL70" s="389">
        <v>0</v>
      </c>
      <c r="BM70" s="389">
        <v>0</v>
      </c>
      <c r="BN70" s="389">
        <v>0</v>
      </c>
      <c r="BO70" s="389">
        <v>0</v>
      </c>
      <c r="BP70" s="389">
        <v>7.4091761749875223E-2</v>
      </c>
      <c r="BQ70" s="389">
        <v>0</v>
      </c>
      <c r="BR70" s="389">
        <v>0</v>
      </c>
      <c r="BS70" s="389">
        <v>0</v>
      </c>
      <c r="BT70" s="389">
        <v>0</v>
      </c>
      <c r="BU70" s="389">
        <v>0</v>
      </c>
      <c r="BV70" s="389">
        <v>0</v>
      </c>
      <c r="BW70" s="389">
        <v>0</v>
      </c>
      <c r="BX70" s="389">
        <v>0</v>
      </c>
      <c r="BY70" s="389">
        <v>0</v>
      </c>
      <c r="BZ70" s="389">
        <v>0</v>
      </c>
      <c r="CA70" s="389">
        <v>0</v>
      </c>
      <c r="CB70" s="389">
        <v>0</v>
      </c>
      <c r="CC70" s="389">
        <v>0</v>
      </c>
      <c r="CD70" s="389">
        <v>0</v>
      </c>
      <c r="CE70" s="389">
        <v>0</v>
      </c>
      <c r="CF70" s="389">
        <v>0</v>
      </c>
      <c r="CG70" s="389">
        <v>0</v>
      </c>
      <c r="CH70" s="389">
        <v>0</v>
      </c>
      <c r="CI70" s="389">
        <v>0</v>
      </c>
      <c r="CJ70" s="389">
        <v>0</v>
      </c>
      <c r="CK70" s="389">
        <v>0</v>
      </c>
      <c r="CL70" s="389">
        <v>0</v>
      </c>
      <c r="CM70" s="389">
        <v>0</v>
      </c>
      <c r="CN70" s="389">
        <v>0</v>
      </c>
      <c r="CO70" s="389">
        <v>0</v>
      </c>
      <c r="CP70" s="389">
        <v>0</v>
      </c>
      <c r="CQ70" s="389">
        <v>0</v>
      </c>
      <c r="CR70" s="389">
        <v>0</v>
      </c>
      <c r="CS70" s="389">
        <v>0</v>
      </c>
      <c r="CT70" s="389">
        <v>0</v>
      </c>
      <c r="CU70" s="389">
        <v>0</v>
      </c>
      <c r="CV70" s="389">
        <v>0</v>
      </c>
      <c r="CW70" s="389">
        <v>0</v>
      </c>
      <c r="CX70" s="389">
        <v>0</v>
      </c>
      <c r="CY70" s="389">
        <v>0</v>
      </c>
      <c r="CZ70" s="389">
        <v>0</v>
      </c>
      <c r="DA70" s="389">
        <v>0</v>
      </c>
      <c r="DB70" s="389">
        <v>0</v>
      </c>
      <c r="DC70" s="389">
        <v>0</v>
      </c>
      <c r="DD70" s="389">
        <v>0</v>
      </c>
      <c r="DE70" s="389">
        <v>0</v>
      </c>
      <c r="DF70" s="390">
        <v>0</v>
      </c>
    </row>
    <row r="71" spans="1:110" s="444" customFormat="1">
      <c r="A71" s="298" t="s">
        <v>325</v>
      </c>
      <c r="B71" s="299" t="s">
        <v>561</v>
      </c>
      <c r="C71" s="382">
        <v>0</v>
      </c>
      <c r="D71" s="383">
        <v>0</v>
      </c>
      <c r="E71" s="383">
        <v>0</v>
      </c>
      <c r="F71" s="383">
        <v>0</v>
      </c>
      <c r="G71" s="383">
        <v>0</v>
      </c>
      <c r="H71" s="383">
        <v>0</v>
      </c>
      <c r="I71" s="383">
        <v>0</v>
      </c>
      <c r="J71" s="383">
        <v>0</v>
      </c>
      <c r="K71" s="383">
        <v>0</v>
      </c>
      <c r="L71" s="383">
        <v>0</v>
      </c>
      <c r="M71" s="383">
        <v>0</v>
      </c>
      <c r="N71" s="383">
        <v>0</v>
      </c>
      <c r="O71" s="383">
        <v>0</v>
      </c>
      <c r="P71" s="383">
        <v>0</v>
      </c>
      <c r="Q71" s="383">
        <v>0</v>
      </c>
      <c r="R71" s="383">
        <v>0</v>
      </c>
      <c r="S71" s="383">
        <v>0</v>
      </c>
      <c r="T71" s="383">
        <v>0</v>
      </c>
      <c r="U71" s="383">
        <v>0</v>
      </c>
      <c r="V71" s="383">
        <v>0</v>
      </c>
      <c r="W71" s="383">
        <v>0</v>
      </c>
      <c r="X71" s="383">
        <v>0</v>
      </c>
      <c r="Y71" s="383">
        <v>0</v>
      </c>
      <c r="Z71" s="383">
        <v>0</v>
      </c>
      <c r="AA71" s="383">
        <v>0</v>
      </c>
      <c r="AB71" s="383">
        <v>0</v>
      </c>
      <c r="AC71" s="383">
        <v>0</v>
      </c>
      <c r="AD71" s="383">
        <v>0</v>
      </c>
      <c r="AE71" s="383">
        <v>0</v>
      </c>
      <c r="AF71" s="383">
        <v>0</v>
      </c>
      <c r="AG71" s="383">
        <v>0</v>
      </c>
      <c r="AH71" s="383">
        <v>0</v>
      </c>
      <c r="AI71" s="383">
        <v>0</v>
      </c>
      <c r="AJ71" s="383">
        <v>0</v>
      </c>
      <c r="AK71" s="383">
        <v>0</v>
      </c>
      <c r="AL71" s="383">
        <v>0</v>
      </c>
      <c r="AM71" s="383">
        <v>0</v>
      </c>
      <c r="AN71" s="383">
        <v>0</v>
      </c>
      <c r="AO71" s="383">
        <v>0</v>
      </c>
      <c r="AP71" s="383">
        <v>0</v>
      </c>
      <c r="AQ71" s="383">
        <v>0</v>
      </c>
      <c r="AR71" s="383">
        <v>0</v>
      </c>
      <c r="AS71" s="383">
        <v>0</v>
      </c>
      <c r="AT71" s="383">
        <v>0</v>
      </c>
      <c r="AU71" s="383">
        <v>0</v>
      </c>
      <c r="AV71" s="383">
        <v>0</v>
      </c>
      <c r="AW71" s="383">
        <v>0</v>
      </c>
      <c r="AX71" s="383">
        <v>0</v>
      </c>
      <c r="AY71" s="383">
        <v>0</v>
      </c>
      <c r="AZ71" s="383">
        <v>0</v>
      </c>
      <c r="BA71" s="383">
        <v>0</v>
      </c>
      <c r="BB71" s="383">
        <v>0</v>
      </c>
      <c r="BC71" s="383">
        <v>0</v>
      </c>
      <c r="BD71" s="383">
        <v>0</v>
      </c>
      <c r="BE71" s="383">
        <v>0</v>
      </c>
      <c r="BF71" s="383">
        <v>0</v>
      </c>
      <c r="BG71" s="383">
        <v>0</v>
      </c>
      <c r="BH71" s="383">
        <v>0</v>
      </c>
      <c r="BI71" s="383">
        <v>0</v>
      </c>
      <c r="BJ71" s="383">
        <v>0</v>
      </c>
      <c r="BK71" s="383">
        <v>0</v>
      </c>
      <c r="BL71" s="383">
        <v>0</v>
      </c>
      <c r="BM71" s="383">
        <v>0</v>
      </c>
      <c r="BN71" s="383">
        <v>0</v>
      </c>
      <c r="BO71" s="383">
        <v>0</v>
      </c>
      <c r="BP71" s="383">
        <v>0</v>
      </c>
      <c r="BQ71" s="383">
        <v>7.0399167181756081E-2</v>
      </c>
      <c r="BR71" s="383">
        <v>0</v>
      </c>
      <c r="BS71" s="383">
        <v>0</v>
      </c>
      <c r="BT71" s="383">
        <v>0</v>
      </c>
      <c r="BU71" s="383">
        <v>0</v>
      </c>
      <c r="BV71" s="383">
        <v>0</v>
      </c>
      <c r="BW71" s="383">
        <v>0</v>
      </c>
      <c r="BX71" s="383">
        <v>0</v>
      </c>
      <c r="BY71" s="383">
        <v>0</v>
      </c>
      <c r="BZ71" s="383">
        <v>0</v>
      </c>
      <c r="CA71" s="383">
        <v>0</v>
      </c>
      <c r="CB71" s="383">
        <v>0</v>
      </c>
      <c r="CC71" s="383">
        <v>0</v>
      </c>
      <c r="CD71" s="383">
        <v>0</v>
      </c>
      <c r="CE71" s="383">
        <v>0</v>
      </c>
      <c r="CF71" s="383">
        <v>0</v>
      </c>
      <c r="CG71" s="383">
        <v>0</v>
      </c>
      <c r="CH71" s="383">
        <v>0</v>
      </c>
      <c r="CI71" s="383">
        <v>0</v>
      </c>
      <c r="CJ71" s="383">
        <v>0</v>
      </c>
      <c r="CK71" s="383">
        <v>0</v>
      </c>
      <c r="CL71" s="383">
        <v>0</v>
      </c>
      <c r="CM71" s="383">
        <v>0</v>
      </c>
      <c r="CN71" s="383">
        <v>0</v>
      </c>
      <c r="CO71" s="383">
        <v>0</v>
      </c>
      <c r="CP71" s="383">
        <v>0</v>
      </c>
      <c r="CQ71" s="383">
        <v>0</v>
      </c>
      <c r="CR71" s="383">
        <v>0</v>
      </c>
      <c r="CS71" s="383">
        <v>0</v>
      </c>
      <c r="CT71" s="383">
        <v>0</v>
      </c>
      <c r="CU71" s="383">
        <v>0</v>
      </c>
      <c r="CV71" s="383">
        <v>0</v>
      </c>
      <c r="CW71" s="383">
        <v>0</v>
      </c>
      <c r="CX71" s="383">
        <v>0</v>
      </c>
      <c r="CY71" s="383">
        <v>0</v>
      </c>
      <c r="CZ71" s="383">
        <v>0</v>
      </c>
      <c r="DA71" s="383">
        <v>0</v>
      </c>
      <c r="DB71" s="383">
        <v>0</v>
      </c>
      <c r="DC71" s="383">
        <v>0</v>
      </c>
      <c r="DD71" s="383">
        <v>0</v>
      </c>
      <c r="DE71" s="383">
        <v>0</v>
      </c>
      <c r="DF71" s="384">
        <v>0</v>
      </c>
    </row>
    <row r="72" spans="1:110" s="444" customFormat="1">
      <c r="A72" s="298" t="s">
        <v>326</v>
      </c>
      <c r="B72" s="299" t="s">
        <v>562</v>
      </c>
      <c r="C72" s="382">
        <v>0</v>
      </c>
      <c r="D72" s="383">
        <v>0</v>
      </c>
      <c r="E72" s="383">
        <v>0</v>
      </c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v>0</v>
      </c>
      <c r="L72" s="383">
        <v>0</v>
      </c>
      <c r="M72" s="383">
        <v>0</v>
      </c>
      <c r="N72" s="383">
        <v>0</v>
      </c>
      <c r="O72" s="383">
        <v>0</v>
      </c>
      <c r="P72" s="383">
        <v>0</v>
      </c>
      <c r="Q72" s="383">
        <v>0</v>
      </c>
      <c r="R72" s="383">
        <v>0</v>
      </c>
      <c r="S72" s="383">
        <v>0</v>
      </c>
      <c r="T72" s="383">
        <v>0</v>
      </c>
      <c r="U72" s="383">
        <v>0</v>
      </c>
      <c r="V72" s="383">
        <v>0</v>
      </c>
      <c r="W72" s="383">
        <v>0</v>
      </c>
      <c r="X72" s="383">
        <v>0</v>
      </c>
      <c r="Y72" s="383">
        <v>0</v>
      </c>
      <c r="Z72" s="383">
        <v>0</v>
      </c>
      <c r="AA72" s="383">
        <v>0</v>
      </c>
      <c r="AB72" s="383">
        <v>0</v>
      </c>
      <c r="AC72" s="383">
        <v>0</v>
      </c>
      <c r="AD72" s="383">
        <v>0</v>
      </c>
      <c r="AE72" s="383">
        <v>0</v>
      </c>
      <c r="AF72" s="383">
        <v>0</v>
      </c>
      <c r="AG72" s="383">
        <v>0</v>
      </c>
      <c r="AH72" s="383">
        <v>0</v>
      </c>
      <c r="AI72" s="383">
        <v>0</v>
      </c>
      <c r="AJ72" s="383">
        <v>0</v>
      </c>
      <c r="AK72" s="383">
        <v>0</v>
      </c>
      <c r="AL72" s="383">
        <v>0</v>
      </c>
      <c r="AM72" s="383">
        <v>0</v>
      </c>
      <c r="AN72" s="383">
        <v>0</v>
      </c>
      <c r="AO72" s="383">
        <v>0</v>
      </c>
      <c r="AP72" s="383">
        <v>0</v>
      </c>
      <c r="AQ72" s="383">
        <v>0</v>
      </c>
      <c r="AR72" s="383">
        <v>0</v>
      </c>
      <c r="AS72" s="383">
        <v>0</v>
      </c>
      <c r="AT72" s="383">
        <v>0</v>
      </c>
      <c r="AU72" s="383">
        <v>0</v>
      </c>
      <c r="AV72" s="383">
        <v>0</v>
      </c>
      <c r="AW72" s="383">
        <v>0</v>
      </c>
      <c r="AX72" s="383">
        <v>0</v>
      </c>
      <c r="AY72" s="383">
        <v>0</v>
      </c>
      <c r="AZ72" s="383">
        <v>0</v>
      </c>
      <c r="BA72" s="383">
        <v>0</v>
      </c>
      <c r="BB72" s="383">
        <v>0</v>
      </c>
      <c r="BC72" s="383">
        <v>0</v>
      </c>
      <c r="BD72" s="383">
        <v>0</v>
      </c>
      <c r="BE72" s="383">
        <v>0</v>
      </c>
      <c r="BF72" s="383">
        <v>0</v>
      </c>
      <c r="BG72" s="383">
        <v>0</v>
      </c>
      <c r="BH72" s="383">
        <v>0</v>
      </c>
      <c r="BI72" s="383">
        <v>0</v>
      </c>
      <c r="BJ72" s="383">
        <v>0</v>
      </c>
      <c r="BK72" s="383">
        <v>0</v>
      </c>
      <c r="BL72" s="383">
        <v>0</v>
      </c>
      <c r="BM72" s="383">
        <v>0</v>
      </c>
      <c r="BN72" s="383">
        <v>0</v>
      </c>
      <c r="BO72" s="383">
        <v>0</v>
      </c>
      <c r="BP72" s="383">
        <v>0</v>
      </c>
      <c r="BQ72" s="383">
        <v>0</v>
      </c>
      <c r="BR72" s="383">
        <v>0.10060358863871849</v>
      </c>
      <c r="BS72" s="383">
        <v>0</v>
      </c>
      <c r="BT72" s="383">
        <v>0</v>
      </c>
      <c r="BU72" s="383">
        <v>0</v>
      </c>
      <c r="BV72" s="383">
        <v>0</v>
      </c>
      <c r="BW72" s="383">
        <v>0</v>
      </c>
      <c r="BX72" s="383">
        <v>0</v>
      </c>
      <c r="BY72" s="383">
        <v>0</v>
      </c>
      <c r="BZ72" s="383">
        <v>0</v>
      </c>
      <c r="CA72" s="383">
        <v>0</v>
      </c>
      <c r="CB72" s="383">
        <v>0</v>
      </c>
      <c r="CC72" s="383">
        <v>0</v>
      </c>
      <c r="CD72" s="383">
        <v>0</v>
      </c>
      <c r="CE72" s="383">
        <v>0</v>
      </c>
      <c r="CF72" s="383">
        <v>0</v>
      </c>
      <c r="CG72" s="383">
        <v>0</v>
      </c>
      <c r="CH72" s="383">
        <v>0</v>
      </c>
      <c r="CI72" s="383">
        <v>0</v>
      </c>
      <c r="CJ72" s="383">
        <v>0</v>
      </c>
      <c r="CK72" s="383">
        <v>0</v>
      </c>
      <c r="CL72" s="383">
        <v>0</v>
      </c>
      <c r="CM72" s="383">
        <v>0</v>
      </c>
      <c r="CN72" s="383">
        <v>0</v>
      </c>
      <c r="CO72" s="383">
        <v>0</v>
      </c>
      <c r="CP72" s="383">
        <v>0</v>
      </c>
      <c r="CQ72" s="383">
        <v>0</v>
      </c>
      <c r="CR72" s="383">
        <v>0</v>
      </c>
      <c r="CS72" s="383">
        <v>0</v>
      </c>
      <c r="CT72" s="383">
        <v>0</v>
      </c>
      <c r="CU72" s="383">
        <v>0</v>
      </c>
      <c r="CV72" s="383">
        <v>0</v>
      </c>
      <c r="CW72" s="383">
        <v>0</v>
      </c>
      <c r="CX72" s="383">
        <v>0</v>
      </c>
      <c r="CY72" s="383">
        <v>0</v>
      </c>
      <c r="CZ72" s="383">
        <v>0</v>
      </c>
      <c r="DA72" s="383">
        <v>0</v>
      </c>
      <c r="DB72" s="383">
        <v>0</v>
      </c>
      <c r="DC72" s="383">
        <v>0</v>
      </c>
      <c r="DD72" s="383">
        <v>0</v>
      </c>
      <c r="DE72" s="383">
        <v>0</v>
      </c>
      <c r="DF72" s="384">
        <v>0</v>
      </c>
    </row>
    <row r="73" spans="1:110" s="444" customFormat="1">
      <c r="A73" s="298" t="s">
        <v>327</v>
      </c>
      <c r="B73" s="299" t="s">
        <v>563</v>
      </c>
      <c r="C73" s="382">
        <v>0</v>
      </c>
      <c r="D73" s="383">
        <v>0</v>
      </c>
      <c r="E73" s="383">
        <v>0</v>
      </c>
      <c r="F73" s="383">
        <v>0</v>
      </c>
      <c r="G73" s="383">
        <v>0</v>
      </c>
      <c r="H73" s="383">
        <v>0</v>
      </c>
      <c r="I73" s="383">
        <v>0</v>
      </c>
      <c r="J73" s="383">
        <v>0</v>
      </c>
      <c r="K73" s="383">
        <v>0</v>
      </c>
      <c r="L73" s="383">
        <v>0</v>
      </c>
      <c r="M73" s="383">
        <v>0</v>
      </c>
      <c r="N73" s="383">
        <v>0</v>
      </c>
      <c r="O73" s="383">
        <v>0</v>
      </c>
      <c r="P73" s="383">
        <v>0</v>
      </c>
      <c r="Q73" s="383">
        <v>0</v>
      </c>
      <c r="R73" s="383">
        <v>0</v>
      </c>
      <c r="S73" s="383">
        <v>0</v>
      </c>
      <c r="T73" s="383">
        <v>0</v>
      </c>
      <c r="U73" s="383">
        <v>0</v>
      </c>
      <c r="V73" s="383">
        <v>0</v>
      </c>
      <c r="W73" s="383">
        <v>0</v>
      </c>
      <c r="X73" s="383">
        <v>0</v>
      </c>
      <c r="Y73" s="383">
        <v>0</v>
      </c>
      <c r="Z73" s="383">
        <v>0</v>
      </c>
      <c r="AA73" s="383">
        <v>0</v>
      </c>
      <c r="AB73" s="383">
        <v>0</v>
      </c>
      <c r="AC73" s="383">
        <v>0</v>
      </c>
      <c r="AD73" s="383">
        <v>0</v>
      </c>
      <c r="AE73" s="383">
        <v>0</v>
      </c>
      <c r="AF73" s="383">
        <v>0</v>
      </c>
      <c r="AG73" s="383">
        <v>0</v>
      </c>
      <c r="AH73" s="383">
        <v>0</v>
      </c>
      <c r="AI73" s="383">
        <v>0</v>
      </c>
      <c r="AJ73" s="383">
        <v>0</v>
      </c>
      <c r="AK73" s="383">
        <v>0</v>
      </c>
      <c r="AL73" s="383">
        <v>0</v>
      </c>
      <c r="AM73" s="383">
        <v>0</v>
      </c>
      <c r="AN73" s="383">
        <v>0</v>
      </c>
      <c r="AO73" s="383">
        <v>0</v>
      </c>
      <c r="AP73" s="383">
        <v>0</v>
      </c>
      <c r="AQ73" s="383">
        <v>0</v>
      </c>
      <c r="AR73" s="383">
        <v>0</v>
      </c>
      <c r="AS73" s="383">
        <v>0</v>
      </c>
      <c r="AT73" s="383">
        <v>0</v>
      </c>
      <c r="AU73" s="383">
        <v>0</v>
      </c>
      <c r="AV73" s="383">
        <v>0</v>
      </c>
      <c r="AW73" s="383">
        <v>0</v>
      </c>
      <c r="AX73" s="383">
        <v>0</v>
      </c>
      <c r="AY73" s="383">
        <v>0</v>
      </c>
      <c r="AZ73" s="383">
        <v>0</v>
      </c>
      <c r="BA73" s="383">
        <v>0</v>
      </c>
      <c r="BB73" s="383">
        <v>0</v>
      </c>
      <c r="BC73" s="383">
        <v>0</v>
      </c>
      <c r="BD73" s="383">
        <v>0</v>
      </c>
      <c r="BE73" s="383">
        <v>0</v>
      </c>
      <c r="BF73" s="383">
        <v>0</v>
      </c>
      <c r="BG73" s="383">
        <v>0</v>
      </c>
      <c r="BH73" s="383">
        <v>0</v>
      </c>
      <c r="BI73" s="383">
        <v>0</v>
      </c>
      <c r="BJ73" s="383">
        <v>0</v>
      </c>
      <c r="BK73" s="383">
        <v>0</v>
      </c>
      <c r="BL73" s="383">
        <v>0</v>
      </c>
      <c r="BM73" s="383">
        <v>0</v>
      </c>
      <c r="BN73" s="383">
        <v>0</v>
      </c>
      <c r="BO73" s="383">
        <v>0</v>
      </c>
      <c r="BP73" s="383">
        <v>0</v>
      </c>
      <c r="BQ73" s="383">
        <v>0</v>
      </c>
      <c r="BR73" s="383">
        <v>0</v>
      </c>
      <c r="BS73" s="383">
        <v>0.39600971115537847</v>
      </c>
      <c r="BT73" s="383">
        <v>0</v>
      </c>
      <c r="BU73" s="383">
        <v>0</v>
      </c>
      <c r="BV73" s="383">
        <v>0</v>
      </c>
      <c r="BW73" s="383">
        <v>0</v>
      </c>
      <c r="BX73" s="383">
        <v>0</v>
      </c>
      <c r="BY73" s="383">
        <v>0</v>
      </c>
      <c r="BZ73" s="383">
        <v>0</v>
      </c>
      <c r="CA73" s="383">
        <v>0</v>
      </c>
      <c r="CB73" s="383">
        <v>0</v>
      </c>
      <c r="CC73" s="383">
        <v>0</v>
      </c>
      <c r="CD73" s="383">
        <v>0</v>
      </c>
      <c r="CE73" s="383">
        <v>0</v>
      </c>
      <c r="CF73" s="383">
        <v>0</v>
      </c>
      <c r="CG73" s="383">
        <v>0</v>
      </c>
      <c r="CH73" s="383">
        <v>0</v>
      </c>
      <c r="CI73" s="383">
        <v>0</v>
      </c>
      <c r="CJ73" s="383">
        <v>0</v>
      </c>
      <c r="CK73" s="383">
        <v>0</v>
      </c>
      <c r="CL73" s="383">
        <v>0</v>
      </c>
      <c r="CM73" s="383">
        <v>0</v>
      </c>
      <c r="CN73" s="383">
        <v>0</v>
      </c>
      <c r="CO73" s="383">
        <v>0</v>
      </c>
      <c r="CP73" s="383">
        <v>0</v>
      </c>
      <c r="CQ73" s="383">
        <v>0</v>
      </c>
      <c r="CR73" s="383">
        <v>0</v>
      </c>
      <c r="CS73" s="383">
        <v>0</v>
      </c>
      <c r="CT73" s="383">
        <v>0</v>
      </c>
      <c r="CU73" s="383">
        <v>0</v>
      </c>
      <c r="CV73" s="383">
        <v>0</v>
      </c>
      <c r="CW73" s="383">
        <v>0</v>
      </c>
      <c r="CX73" s="383">
        <v>0</v>
      </c>
      <c r="CY73" s="383">
        <v>0</v>
      </c>
      <c r="CZ73" s="383">
        <v>0</v>
      </c>
      <c r="DA73" s="383">
        <v>0</v>
      </c>
      <c r="DB73" s="383">
        <v>0</v>
      </c>
      <c r="DC73" s="383">
        <v>0</v>
      </c>
      <c r="DD73" s="383">
        <v>0</v>
      </c>
      <c r="DE73" s="383">
        <v>0</v>
      </c>
      <c r="DF73" s="384">
        <v>0</v>
      </c>
    </row>
    <row r="74" spans="1:110" s="444" customFormat="1">
      <c r="A74" s="300" t="s">
        <v>328</v>
      </c>
      <c r="B74" s="301" t="s">
        <v>564</v>
      </c>
      <c r="C74" s="385">
        <v>0</v>
      </c>
      <c r="D74" s="386">
        <v>0</v>
      </c>
      <c r="E74" s="386">
        <v>0</v>
      </c>
      <c r="F74" s="386">
        <v>0</v>
      </c>
      <c r="G74" s="386">
        <v>0</v>
      </c>
      <c r="H74" s="386">
        <v>0</v>
      </c>
      <c r="I74" s="386">
        <v>0</v>
      </c>
      <c r="J74" s="386">
        <v>0</v>
      </c>
      <c r="K74" s="386">
        <v>0</v>
      </c>
      <c r="L74" s="386">
        <v>0</v>
      </c>
      <c r="M74" s="386">
        <v>0</v>
      </c>
      <c r="N74" s="386">
        <v>0</v>
      </c>
      <c r="O74" s="386">
        <v>0</v>
      </c>
      <c r="P74" s="386">
        <v>0</v>
      </c>
      <c r="Q74" s="386">
        <v>0</v>
      </c>
      <c r="R74" s="386">
        <v>0</v>
      </c>
      <c r="S74" s="386">
        <v>0</v>
      </c>
      <c r="T74" s="386">
        <v>0</v>
      </c>
      <c r="U74" s="386">
        <v>0</v>
      </c>
      <c r="V74" s="386">
        <v>0</v>
      </c>
      <c r="W74" s="386">
        <v>0</v>
      </c>
      <c r="X74" s="386">
        <v>0</v>
      </c>
      <c r="Y74" s="386">
        <v>0</v>
      </c>
      <c r="Z74" s="386">
        <v>0</v>
      </c>
      <c r="AA74" s="386">
        <v>0</v>
      </c>
      <c r="AB74" s="386">
        <v>0</v>
      </c>
      <c r="AC74" s="386">
        <v>0</v>
      </c>
      <c r="AD74" s="386">
        <v>0</v>
      </c>
      <c r="AE74" s="386">
        <v>0</v>
      </c>
      <c r="AF74" s="386">
        <v>0</v>
      </c>
      <c r="AG74" s="386">
        <v>0</v>
      </c>
      <c r="AH74" s="386">
        <v>0</v>
      </c>
      <c r="AI74" s="386">
        <v>0</v>
      </c>
      <c r="AJ74" s="386">
        <v>0</v>
      </c>
      <c r="AK74" s="386">
        <v>0</v>
      </c>
      <c r="AL74" s="386">
        <v>0</v>
      </c>
      <c r="AM74" s="386">
        <v>0</v>
      </c>
      <c r="AN74" s="386">
        <v>0</v>
      </c>
      <c r="AO74" s="386">
        <v>0</v>
      </c>
      <c r="AP74" s="386">
        <v>0</v>
      </c>
      <c r="AQ74" s="386">
        <v>0</v>
      </c>
      <c r="AR74" s="386">
        <v>0</v>
      </c>
      <c r="AS74" s="386">
        <v>0</v>
      </c>
      <c r="AT74" s="386">
        <v>0</v>
      </c>
      <c r="AU74" s="386">
        <v>0</v>
      </c>
      <c r="AV74" s="386">
        <v>0</v>
      </c>
      <c r="AW74" s="386">
        <v>0</v>
      </c>
      <c r="AX74" s="386">
        <v>0</v>
      </c>
      <c r="AY74" s="386">
        <v>0</v>
      </c>
      <c r="AZ74" s="386">
        <v>0</v>
      </c>
      <c r="BA74" s="386">
        <v>0</v>
      </c>
      <c r="BB74" s="386">
        <v>0</v>
      </c>
      <c r="BC74" s="386">
        <v>0</v>
      </c>
      <c r="BD74" s="386">
        <v>0</v>
      </c>
      <c r="BE74" s="386">
        <v>0</v>
      </c>
      <c r="BF74" s="386">
        <v>0</v>
      </c>
      <c r="BG74" s="386">
        <v>0</v>
      </c>
      <c r="BH74" s="386">
        <v>0</v>
      </c>
      <c r="BI74" s="386">
        <v>0</v>
      </c>
      <c r="BJ74" s="386">
        <v>0</v>
      </c>
      <c r="BK74" s="386">
        <v>0</v>
      </c>
      <c r="BL74" s="386">
        <v>0</v>
      </c>
      <c r="BM74" s="386">
        <v>0</v>
      </c>
      <c r="BN74" s="386">
        <v>0</v>
      </c>
      <c r="BO74" s="386">
        <v>0</v>
      </c>
      <c r="BP74" s="386">
        <v>0</v>
      </c>
      <c r="BQ74" s="386">
        <v>0</v>
      </c>
      <c r="BR74" s="386">
        <v>0</v>
      </c>
      <c r="BS74" s="386">
        <v>0</v>
      </c>
      <c r="BT74" s="386">
        <v>0.37595273922122591</v>
      </c>
      <c r="BU74" s="386">
        <v>0</v>
      </c>
      <c r="BV74" s="386">
        <v>0</v>
      </c>
      <c r="BW74" s="386">
        <v>0</v>
      </c>
      <c r="BX74" s="386">
        <v>0</v>
      </c>
      <c r="BY74" s="386">
        <v>0</v>
      </c>
      <c r="BZ74" s="386">
        <v>0</v>
      </c>
      <c r="CA74" s="386">
        <v>0</v>
      </c>
      <c r="CB74" s="386">
        <v>0</v>
      </c>
      <c r="CC74" s="386">
        <v>0</v>
      </c>
      <c r="CD74" s="386">
        <v>0</v>
      </c>
      <c r="CE74" s="386">
        <v>0</v>
      </c>
      <c r="CF74" s="386">
        <v>0</v>
      </c>
      <c r="CG74" s="386">
        <v>0</v>
      </c>
      <c r="CH74" s="386">
        <v>0</v>
      </c>
      <c r="CI74" s="386">
        <v>0</v>
      </c>
      <c r="CJ74" s="386">
        <v>0</v>
      </c>
      <c r="CK74" s="386">
        <v>0</v>
      </c>
      <c r="CL74" s="386">
        <v>0</v>
      </c>
      <c r="CM74" s="386">
        <v>0</v>
      </c>
      <c r="CN74" s="386">
        <v>0</v>
      </c>
      <c r="CO74" s="386">
        <v>0</v>
      </c>
      <c r="CP74" s="386">
        <v>0</v>
      </c>
      <c r="CQ74" s="386">
        <v>0</v>
      </c>
      <c r="CR74" s="386">
        <v>0</v>
      </c>
      <c r="CS74" s="386">
        <v>0</v>
      </c>
      <c r="CT74" s="386">
        <v>0</v>
      </c>
      <c r="CU74" s="386">
        <v>0</v>
      </c>
      <c r="CV74" s="386">
        <v>0</v>
      </c>
      <c r="CW74" s="386">
        <v>0</v>
      </c>
      <c r="CX74" s="386">
        <v>0</v>
      </c>
      <c r="CY74" s="386">
        <v>0</v>
      </c>
      <c r="CZ74" s="386">
        <v>0</v>
      </c>
      <c r="DA74" s="386">
        <v>0</v>
      </c>
      <c r="DB74" s="386">
        <v>0</v>
      </c>
      <c r="DC74" s="386">
        <v>0</v>
      </c>
      <c r="DD74" s="386">
        <v>0</v>
      </c>
      <c r="DE74" s="386">
        <v>0</v>
      </c>
      <c r="DF74" s="387">
        <v>0</v>
      </c>
    </row>
    <row r="75" spans="1:110" s="444" customFormat="1">
      <c r="A75" s="304" t="s">
        <v>329</v>
      </c>
      <c r="B75" s="305" t="s">
        <v>565</v>
      </c>
      <c r="C75" s="388">
        <v>0</v>
      </c>
      <c r="D75" s="389">
        <v>0</v>
      </c>
      <c r="E75" s="389">
        <v>0</v>
      </c>
      <c r="F75" s="389">
        <v>0</v>
      </c>
      <c r="G75" s="389">
        <v>0</v>
      </c>
      <c r="H75" s="389">
        <v>0</v>
      </c>
      <c r="I75" s="389">
        <v>0</v>
      </c>
      <c r="J75" s="389">
        <v>0</v>
      </c>
      <c r="K75" s="389">
        <v>0</v>
      </c>
      <c r="L75" s="389">
        <v>0</v>
      </c>
      <c r="M75" s="389">
        <v>0</v>
      </c>
      <c r="N75" s="389">
        <v>0</v>
      </c>
      <c r="O75" s="389">
        <v>0</v>
      </c>
      <c r="P75" s="389">
        <v>0</v>
      </c>
      <c r="Q75" s="389">
        <v>0</v>
      </c>
      <c r="R75" s="389">
        <v>0</v>
      </c>
      <c r="S75" s="389">
        <v>0</v>
      </c>
      <c r="T75" s="389">
        <v>0</v>
      </c>
      <c r="U75" s="389">
        <v>0</v>
      </c>
      <c r="V75" s="389">
        <v>0</v>
      </c>
      <c r="W75" s="389">
        <v>0</v>
      </c>
      <c r="X75" s="389">
        <v>0</v>
      </c>
      <c r="Y75" s="389">
        <v>0</v>
      </c>
      <c r="Z75" s="389">
        <v>0</v>
      </c>
      <c r="AA75" s="389">
        <v>0</v>
      </c>
      <c r="AB75" s="389">
        <v>0</v>
      </c>
      <c r="AC75" s="389">
        <v>0</v>
      </c>
      <c r="AD75" s="389">
        <v>0</v>
      </c>
      <c r="AE75" s="389">
        <v>0</v>
      </c>
      <c r="AF75" s="389">
        <v>0</v>
      </c>
      <c r="AG75" s="389">
        <v>0</v>
      </c>
      <c r="AH75" s="389">
        <v>0</v>
      </c>
      <c r="AI75" s="389">
        <v>0</v>
      </c>
      <c r="AJ75" s="389">
        <v>0</v>
      </c>
      <c r="AK75" s="389">
        <v>0</v>
      </c>
      <c r="AL75" s="389">
        <v>0</v>
      </c>
      <c r="AM75" s="389">
        <v>0</v>
      </c>
      <c r="AN75" s="389">
        <v>0</v>
      </c>
      <c r="AO75" s="389">
        <v>0</v>
      </c>
      <c r="AP75" s="389">
        <v>0</v>
      </c>
      <c r="AQ75" s="389">
        <v>0</v>
      </c>
      <c r="AR75" s="389">
        <v>0</v>
      </c>
      <c r="AS75" s="389">
        <v>0</v>
      </c>
      <c r="AT75" s="389">
        <v>0</v>
      </c>
      <c r="AU75" s="389">
        <v>0</v>
      </c>
      <c r="AV75" s="389">
        <v>0</v>
      </c>
      <c r="AW75" s="389">
        <v>0</v>
      </c>
      <c r="AX75" s="389">
        <v>0</v>
      </c>
      <c r="AY75" s="389">
        <v>0</v>
      </c>
      <c r="AZ75" s="389">
        <v>0</v>
      </c>
      <c r="BA75" s="389">
        <v>0</v>
      </c>
      <c r="BB75" s="389">
        <v>0</v>
      </c>
      <c r="BC75" s="389">
        <v>0</v>
      </c>
      <c r="BD75" s="389">
        <v>0</v>
      </c>
      <c r="BE75" s="389">
        <v>0</v>
      </c>
      <c r="BF75" s="389">
        <v>0</v>
      </c>
      <c r="BG75" s="389">
        <v>0</v>
      </c>
      <c r="BH75" s="389">
        <v>0</v>
      </c>
      <c r="BI75" s="389">
        <v>0</v>
      </c>
      <c r="BJ75" s="389">
        <v>0</v>
      </c>
      <c r="BK75" s="389">
        <v>0</v>
      </c>
      <c r="BL75" s="389">
        <v>0</v>
      </c>
      <c r="BM75" s="389">
        <v>0</v>
      </c>
      <c r="BN75" s="389">
        <v>0</v>
      </c>
      <c r="BO75" s="389">
        <v>0</v>
      </c>
      <c r="BP75" s="389">
        <v>0</v>
      </c>
      <c r="BQ75" s="389">
        <v>0</v>
      </c>
      <c r="BR75" s="389">
        <v>0</v>
      </c>
      <c r="BS75" s="389">
        <v>0</v>
      </c>
      <c r="BT75" s="389">
        <v>0</v>
      </c>
      <c r="BU75" s="389">
        <v>0.24801784454511941</v>
      </c>
      <c r="BV75" s="389">
        <v>0</v>
      </c>
      <c r="BW75" s="389">
        <v>0</v>
      </c>
      <c r="BX75" s="389">
        <v>0</v>
      </c>
      <c r="BY75" s="389">
        <v>0</v>
      </c>
      <c r="BZ75" s="389">
        <v>0</v>
      </c>
      <c r="CA75" s="389">
        <v>0</v>
      </c>
      <c r="CB75" s="389">
        <v>0</v>
      </c>
      <c r="CC75" s="389">
        <v>0</v>
      </c>
      <c r="CD75" s="389">
        <v>0</v>
      </c>
      <c r="CE75" s="389">
        <v>0</v>
      </c>
      <c r="CF75" s="389">
        <v>0</v>
      </c>
      <c r="CG75" s="389">
        <v>0</v>
      </c>
      <c r="CH75" s="389">
        <v>0</v>
      </c>
      <c r="CI75" s="389">
        <v>0</v>
      </c>
      <c r="CJ75" s="389">
        <v>0</v>
      </c>
      <c r="CK75" s="389">
        <v>0</v>
      </c>
      <c r="CL75" s="389">
        <v>0</v>
      </c>
      <c r="CM75" s="389">
        <v>0</v>
      </c>
      <c r="CN75" s="389">
        <v>0</v>
      </c>
      <c r="CO75" s="389">
        <v>0</v>
      </c>
      <c r="CP75" s="389">
        <v>0</v>
      </c>
      <c r="CQ75" s="389">
        <v>0</v>
      </c>
      <c r="CR75" s="389">
        <v>0</v>
      </c>
      <c r="CS75" s="389">
        <v>0</v>
      </c>
      <c r="CT75" s="389">
        <v>0</v>
      </c>
      <c r="CU75" s="389">
        <v>0</v>
      </c>
      <c r="CV75" s="389">
        <v>0</v>
      </c>
      <c r="CW75" s="389">
        <v>0</v>
      </c>
      <c r="CX75" s="389">
        <v>0</v>
      </c>
      <c r="CY75" s="389">
        <v>0</v>
      </c>
      <c r="CZ75" s="389">
        <v>0</v>
      </c>
      <c r="DA75" s="389">
        <v>0</v>
      </c>
      <c r="DB75" s="389">
        <v>0</v>
      </c>
      <c r="DC75" s="389">
        <v>0</v>
      </c>
      <c r="DD75" s="389">
        <v>0</v>
      </c>
      <c r="DE75" s="389">
        <v>0</v>
      </c>
      <c r="DF75" s="390">
        <v>0</v>
      </c>
    </row>
    <row r="76" spans="1:110" s="444" customFormat="1">
      <c r="A76" s="298" t="s">
        <v>330</v>
      </c>
      <c r="B76" s="299" t="s">
        <v>566</v>
      </c>
      <c r="C76" s="382">
        <v>0</v>
      </c>
      <c r="D76" s="383">
        <v>0</v>
      </c>
      <c r="E76" s="383">
        <v>0</v>
      </c>
      <c r="F76" s="383">
        <v>0</v>
      </c>
      <c r="G76" s="383">
        <v>0</v>
      </c>
      <c r="H76" s="383">
        <v>0</v>
      </c>
      <c r="I76" s="383">
        <v>0</v>
      </c>
      <c r="J76" s="383">
        <v>0</v>
      </c>
      <c r="K76" s="383">
        <v>0</v>
      </c>
      <c r="L76" s="383">
        <v>0</v>
      </c>
      <c r="M76" s="383">
        <v>0</v>
      </c>
      <c r="N76" s="383">
        <v>0</v>
      </c>
      <c r="O76" s="383">
        <v>0</v>
      </c>
      <c r="P76" s="383">
        <v>0</v>
      </c>
      <c r="Q76" s="383">
        <v>0</v>
      </c>
      <c r="R76" s="383">
        <v>0</v>
      </c>
      <c r="S76" s="383">
        <v>0</v>
      </c>
      <c r="T76" s="383">
        <v>0</v>
      </c>
      <c r="U76" s="383">
        <v>0</v>
      </c>
      <c r="V76" s="383">
        <v>0</v>
      </c>
      <c r="W76" s="383">
        <v>0</v>
      </c>
      <c r="X76" s="383">
        <v>0</v>
      </c>
      <c r="Y76" s="383">
        <v>0</v>
      </c>
      <c r="Z76" s="383">
        <v>0</v>
      </c>
      <c r="AA76" s="383">
        <v>0</v>
      </c>
      <c r="AB76" s="383">
        <v>0</v>
      </c>
      <c r="AC76" s="383">
        <v>0</v>
      </c>
      <c r="AD76" s="383">
        <v>0</v>
      </c>
      <c r="AE76" s="383">
        <v>0</v>
      </c>
      <c r="AF76" s="383">
        <v>0</v>
      </c>
      <c r="AG76" s="383">
        <v>0</v>
      </c>
      <c r="AH76" s="383">
        <v>0</v>
      </c>
      <c r="AI76" s="383">
        <v>0</v>
      </c>
      <c r="AJ76" s="383">
        <v>0</v>
      </c>
      <c r="AK76" s="383">
        <v>0</v>
      </c>
      <c r="AL76" s="383">
        <v>0</v>
      </c>
      <c r="AM76" s="383">
        <v>0</v>
      </c>
      <c r="AN76" s="383">
        <v>0</v>
      </c>
      <c r="AO76" s="383">
        <v>0</v>
      </c>
      <c r="AP76" s="383">
        <v>0</v>
      </c>
      <c r="AQ76" s="383">
        <v>0</v>
      </c>
      <c r="AR76" s="383">
        <v>0</v>
      </c>
      <c r="AS76" s="383">
        <v>0</v>
      </c>
      <c r="AT76" s="383">
        <v>0</v>
      </c>
      <c r="AU76" s="383">
        <v>0</v>
      </c>
      <c r="AV76" s="383">
        <v>0</v>
      </c>
      <c r="AW76" s="383">
        <v>0</v>
      </c>
      <c r="AX76" s="383">
        <v>0</v>
      </c>
      <c r="AY76" s="383">
        <v>0</v>
      </c>
      <c r="AZ76" s="383">
        <v>0</v>
      </c>
      <c r="BA76" s="383">
        <v>0</v>
      </c>
      <c r="BB76" s="383">
        <v>0</v>
      </c>
      <c r="BC76" s="383">
        <v>0</v>
      </c>
      <c r="BD76" s="383">
        <v>0</v>
      </c>
      <c r="BE76" s="383">
        <v>0</v>
      </c>
      <c r="BF76" s="383">
        <v>0</v>
      </c>
      <c r="BG76" s="383">
        <v>0</v>
      </c>
      <c r="BH76" s="383">
        <v>0</v>
      </c>
      <c r="BI76" s="383">
        <v>0</v>
      </c>
      <c r="BJ76" s="383">
        <v>0</v>
      </c>
      <c r="BK76" s="383">
        <v>0</v>
      </c>
      <c r="BL76" s="383">
        <v>0</v>
      </c>
      <c r="BM76" s="383">
        <v>0</v>
      </c>
      <c r="BN76" s="383">
        <v>0</v>
      </c>
      <c r="BO76" s="383">
        <v>0</v>
      </c>
      <c r="BP76" s="383">
        <v>0</v>
      </c>
      <c r="BQ76" s="383">
        <v>0</v>
      </c>
      <c r="BR76" s="383">
        <v>0</v>
      </c>
      <c r="BS76" s="383">
        <v>0</v>
      </c>
      <c r="BT76" s="383">
        <v>0</v>
      </c>
      <c r="BU76" s="383">
        <v>0</v>
      </c>
      <c r="BV76" s="383">
        <v>0.14025662888199569</v>
      </c>
      <c r="BW76" s="383">
        <v>0</v>
      </c>
      <c r="BX76" s="383">
        <v>0</v>
      </c>
      <c r="BY76" s="383">
        <v>0</v>
      </c>
      <c r="BZ76" s="383">
        <v>0</v>
      </c>
      <c r="CA76" s="383">
        <v>0</v>
      </c>
      <c r="CB76" s="383">
        <v>0</v>
      </c>
      <c r="CC76" s="383">
        <v>0</v>
      </c>
      <c r="CD76" s="383">
        <v>0</v>
      </c>
      <c r="CE76" s="383">
        <v>0</v>
      </c>
      <c r="CF76" s="383">
        <v>0</v>
      </c>
      <c r="CG76" s="383">
        <v>0</v>
      </c>
      <c r="CH76" s="383">
        <v>0</v>
      </c>
      <c r="CI76" s="383">
        <v>0</v>
      </c>
      <c r="CJ76" s="383">
        <v>0</v>
      </c>
      <c r="CK76" s="383">
        <v>0</v>
      </c>
      <c r="CL76" s="383">
        <v>0</v>
      </c>
      <c r="CM76" s="383">
        <v>0</v>
      </c>
      <c r="CN76" s="383">
        <v>0</v>
      </c>
      <c r="CO76" s="383">
        <v>0</v>
      </c>
      <c r="CP76" s="383">
        <v>0</v>
      </c>
      <c r="CQ76" s="383">
        <v>0</v>
      </c>
      <c r="CR76" s="383">
        <v>0</v>
      </c>
      <c r="CS76" s="383">
        <v>0</v>
      </c>
      <c r="CT76" s="383">
        <v>0</v>
      </c>
      <c r="CU76" s="383">
        <v>0</v>
      </c>
      <c r="CV76" s="383">
        <v>0</v>
      </c>
      <c r="CW76" s="383">
        <v>0</v>
      </c>
      <c r="CX76" s="383">
        <v>0</v>
      </c>
      <c r="CY76" s="383">
        <v>0</v>
      </c>
      <c r="CZ76" s="383">
        <v>0</v>
      </c>
      <c r="DA76" s="383">
        <v>0</v>
      </c>
      <c r="DB76" s="383">
        <v>0</v>
      </c>
      <c r="DC76" s="383">
        <v>0</v>
      </c>
      <c r="DD76" s="383">
        <v>0</v>
      </c>
      <c r="DE76" s="383">
        <v>0</v>
      </c>
      <c r="DF76" s="384">
        <v>0</v>
      </c>
    </row>
    <row r="77" spans="1:110" s="444" customFormat="1">
      <c r="A77" s="298" t="s">
        <v>331</v>
      </c>
      <c r="B77" s="299" t="s">
        <v>567</v>
      </c>
      <c r="C77" s="382">
        <v>0</v>
      </c>
      <c r="D77" s="383">
        <v>0</v>
      </c>
      <c r="E77" s="383">
        <v>0</v>
      </c>
      <c r="F77" s="383">
        <v>0</v>
      </c>
      <c r="G77" s="383">
        <v>0</v>
      </c>
      <c r="H77" s="383">
        <v>0</v>
      </c>
      <c r="I77" s="383">
        <v>0</v>
      </c>
      <c r="J77" s="383">
        <v>0</v>
      </c>
      <c r="K77" s="383">
        <v>0</v>
      </c>
      <c r="L77" s="383">
        <v>0</v>
      </c>
      <c r="M77" s="383">
        <v>0</v>
      </c>
      <c r="N77" s="383">
        <v>0</v>
      </c>
      <c r="O77" s="383">
        <v>0</v>
      </c>
      <c r="P77" s="383">
        <v>0</v>
      </c>
      <c r="Q77" s="383">
        <v>0</v>
      </c>
      <c r="R77" s="383">
        <v>0</v>
      </c>
      <c r="S77" s="383">
        <v>0</v>
      </c>
      <c r="T77" s="383">
        <v>0</v>
      </c>
      <c r="U77" s="383">
        <v>0</v>
      </c>
      <c r="V77" s="383">
        <v>0</v>
      </c>
      <c r="W77" s="383">
        <v>0</v>
      </c>
      <c r="X77" s="383">
        <v>0</v>
      </c>
      <c r="Y77" s="383">
        <v>0</v>
      </c>
      <c r="Z77" s="383">
        <v>0</v>
      </c>
      <c r="AA77" s="383">
        <v>0</v>
      </c>
      <c r="AB77" s="383">
        <v>0</v>
      </c>
      <c r="AC77" s="383">
        <v>0</v>
      </c>
      <c r="AD77" s="383">
        <v>0</v>
      </c>
      <c r="AE77" s="383">
        <v>0</v>
      </c>
      <c r="AF77" s="383">
        <v>0</v>
      </c>
      <c r="AG77" s="383">
        <v>0</v>
      </c>
      <c r="AH77" s="383">
        <v>0</v>
      </c>
      <c r="AI77" s="383">
        <v>0</v>
      </c>
      <c r="AJ77" s="383">
        <v>0</v>
      </c>
      <c r="AK77" s="383">
        <v>0</v>
      </c>
      <c r="AL77" s="383">
        <v>0</v>
      </c>
      <c r="AM77" s="383">
        <v>0</v>
      </c>
      <c r="AN77" s="383">
        <v>0</v>
      </c>
      <c r="AO77" s="383">
        <v>0</v>
      </c>
      <c r="AP77" s="383">
        <v>0</v>
      </c>
      <c r="AQ77" s="383">
        <v>0</v>
      </c>
      <c r="AR77" s="383">
        <v>0</v>
      </c>
      <c r="AS77" s="383">
        <v>0</v>
      </c>
      <c r="AT77" s="383">
        <v>0</v>
      </c>
      <c r="AU77" s="383">
        <v>0</v>
      </c>
      <c r="AV77" s="383">
        <v>0</v>
      </c>
      <c r="AW77" s="383">
        <v>0</v>
      </c>
      <c r="AX77" s="383">
        <v>0</v>
      </c>
      <c r="AY77" s="383">
        <v>0</v>
      </c>
      <c r="AZ77" s="383">
        <v>0</v>
      </c>
      <c r="BA77" s="383">
        <v>0</v>
      </c>
      <c r="BB77" s="383">
        <v>0</v>
      </c>
      <c r="BC77" s="383">
        <v>0</v>
      </c>
      <c r="BD77" s="383">
        <v>0</v>
      </c>
      <c r="BE77" s="383">
        <v>0</v>
      </c>
      <c r="BF77" s="383">
        <v>0</v>
      </c>
      <c r="BG77" s="383">
        <v>0</v>
      </c>
      <c r="BH77" s="383">
        <v>0</v>
      </c>
      <c r="BI77" s="383">
        <v>0</v>
      </c>
      <c r="BJ77" s="383">
        <v>0</v>
      </c>
      <c r="BK77" s="383">
        <v>0</v>
      </c>
      <c r="BL77" s="383">
        <v>0</v>
      </c>
      <c r="BM77" s="383">
        <v>0</v>
      </c>
      <c r="BN77" s="383">
        <v>0</v>
      </c>
      <c r="BO77" s="383">
        <v>0</v>
      </c>
      <c r="BP77" s="383">
        <v>0</v>
      </c>
      <c r="BQ77" s="383">
        <v>0</v>
      </c>
      <c r="BR77" s="383">
        <v>0</v>
      </c>
      <c r="BS77" s="383">
        <v>0</v>
      </c>
      <c r="BT77" s="383">
        <v>0</v>
      </c>
      <c r="BU77" s="383">
        <v>0</v>
      </c>
      <c r="BV77" s="383">
        <v>0</v>
      </c>
      <c r="BW77" s="383">
        <v>9.0717030808756399E-2</v>
      </c>
      <c r="BX77" s="383">
        <v>0</v>
      </c>
      <c r="BY77" s="383">
        <v>0</v>
      </c>
      <c r="BZ77" s="383">
        <v>0</v>
      </c>
      <c r="CA77" s="383">
        <v>0</v>
      </c>
      <c r="CB77" s="383">
        <v>0</v>
      </c>
      <c r="CC77" s="383">
        <v>0</v>
      </c>
      <c r="CD77" s="383">
        <v>0</v>
      </c>
      <c r="CE77" s="383">
        <v>0</v>
      </c>
      <c r="CF77" s="383">
        <v>0</v>
      </c>
      <c r="CG77" s="383">
        <v>0</v>
      </c>
      <c r="CH77" s="383">
        <v>0</v>
      </c>
      <c r="CI77" s="383">
        <v>0</v>
      </c>
      <c r="CJ77" s="383">
        <v>0</v>
      </c>
      <c r="CK77" s="383">
        <v>0</v>
      </c>
      <c r="CL77" s="383">
        <v>0</v>
      </c>
      <c r="CM77" s="383">
        <v>0</v>
      </c>
      <c r="CN77" s="383">
        <v>0</v>
      </c>
      <c r="CO77" s="383">
        <v>0</v>
      </c>
      <c r="CP77" s="383">
        <v>0</v>
      </c>
      <c r="CQ77" s="383">
        <v>0</v>
      </c>
      <c r="CR77" s="383">
        <v>0</v>
      </c>
      <c r="CS77" s="383">
        <v>0</v>
      </c>
      <c r="CT77" s="383">
        <v>0</v>
      </c>
      <c r="CU77" s="383">
        <v>0</v>
      </c>
      <c r="CV77" s="383">
        <v>0</v>
      </c>
      <c r="CW77" s="383">
        <v>0</v>
      </c>
      <c r="CX77" s="383">
        <v>0</v>
      </c>
      <c r="CY77" s="383">
        <v>0</v>
      </c>
      <c r="CZ77" s="383">
        <v>0</v>
      </c>
      <c r="DA77" s="383">
        <v>0</v>
      </c>
      <c r="DB77" s="383">
        <v>0</v>
      </c>
      <c r="DC77" s="383">
        <v>0</v>
      </c>
      <c r="DD77" s="383">
        <v>0</v>
      </c>
      <c r="DE77" s="383">
        <v>0</v>
      </c>
      <c r="DF77" s="384">
        <v>0</v>
      </c>
    </row>
    <row r="78" spans="1:110" s="444" customFormat="1">
      <c r="A78" s="298" t="s">
        <v>332</v>
      </c>
      <c r="B78" s="299" t="s">
        <v>568</v>
      </c>
      <c r="C78" s="382">
        <v>0</v>
      </c>
      <c r="D78" s="383">
        <v>0</v>
      </c>
      <c r="E78" s="383">
        <v>0</v>
      </c>
      <c r="F78" s="383">
        <v>0</v>
      </c>
      <c r="G78" s="383">
        <v>0</v>
      </c>
      <c r="H78" s="383">
        <v>0</v>
      </c>
      <c r="I78" s="383">
        <v>0</v>
      </c>
      <c r="J78" s="383">
        <v>0</v>
      </c>
      <c r="K78" s="383">
        <v>0</v>
      </c>
      <c r="L78" s="383">
        <v>0</v>
      </c>
      <c r="M78" s="383">
        <v>0</v>
      </c>
      <c r="N78" s="383">
        <v>0</v>
      </c>
      <c r="O78" s="383">
        <v>0</v>
      </c>
      <c r="P78" s="383">
        <v>0</v>
      </c>
      <c r="Q78" s="383">
        <v>0</v>
      </c>
      <c r="R78" s="383">
        <v>0</v>
      </c>
      <c r="S78" s="383">
        <v>0</v>
      </c>
      <c r="T78" s="383">
        <v>0</v>
      </c>
      <c r="U78" s="383">
        <v>0</v>
      </c>
      <c r="V78" s="383">
        <v>0</v>
      </c>
      <c r="W78" s="383">
        <v>0</v>
      </c>
      <c r="X78" s="383">
        <v>0</v>
      </c>
      <c r="Y78" s="383">
        <v>0</v>
      </c>
      <c r="Z78" s="383">
        <v>0</v>
      </c>
      <c r="AA78" s="383">
        <v>0</v>
      </c>
      <c r="AB78" s="383">
        <v>0</v>
      </c>
      <c r="AC78" s="383">
        <v>0</v>
      </c>
      <c r="AD78" s="383">
        <v>0</v>
      </c>
      <c r="AE78" s="383">
        <v>0</v>
      </c>
      <c r="AF78" s="383">
        <v>0</v>
      </c>
      <c r="AG78" s="383">
        <v>0</v>
      </c>
      <c r="AH78" s="383">
        <v>0</v>
      </c>
      <c r="AI78" s="383">
        <v>0</v>
      </c>
      <c r="AJ78" s="383">
        <v>0</v>
      </c>
      <c r="AK78" s="383">
        <v>0</v>
      </c>
      <c r="AL78" s="383">
        <v>0</v>
      </c>
      <c r="AM78" s="383">
        <v>0</v>
      </c>
      <c r="AN78" s="383">
        <v>0</v>
      </c>
      <c r="AO78" s="383">
        <v>0</v>
      </c>
      <c r="AP78" s="383">
        <v>0</v>
      </c>
      <c r="AQ78" s="383">
        <v>0</v>
      </c>
      <c r="AR78" s="383">
        <v>0</v>
      </c>
      <c r="AS78" s="383">
        <v>0</v>
      </c>
      <c r="AT78" s="383">
        <v>0</v>
      </c>
      <c r="AU78" s="383">
        <v>0</v>
      </c>
      <c r="AV78" s="383">
        <v>0</v>
      </c>
      <c r="AW78" s="383">
        <v>0</v>
      </c>
      <c r="AX78" s="383">
        <v>0</v>
      </c>
      <c r="AY78" s="383">
        <v>0</v>
      </c>
      <c r="AZ78" s="383">
        <v>0</v>
      </c>
      <c r="BA78" s="383">
        <v>0</v>
      </c>
      <c r="BB78" s="383">
        <v>0</v>
      </c>
      <c r="BC78" s="383">
        <v>0</v>
      </c>
      <c r="BD78" s="383">
        <v>0</v>
      </c>
      <c r="BE78" s="383">
        <v>0</v>
      </c>
      <c r="BF78" s="383">
        <v>0</v>
      </c>
      <c r="BG78" s="383">
        <v>0</v>
      </c>
      <c r="BH78" s="383">
        <v>0</v>
      </c>
      <c r="BI78" s="383">
        <v>0</v>
      </c>
      <c r="BJ78" s="383">
        <v>0</v>
      </c>
      <c r="BK78" s="383">
        <v>0</v>
      </c>
      <c r="BL78" s="383">
        <v>0</v>
      </c>
      <c r="BM78" s="383">
        <v>0</v>
      </c>
      <c r="BN78" s="383">
        <v>0</v>
      </c>
      <c r="BO78" s="383">
        <v>0</v>
      </c>
      <c r="BP78" s="383">
        <v>0</v>
      </c>
      <c r="BQ78" s="383">
        <v>0</v>
      </c>
      <c r="BR78" s="383">
        <v>0</v>
      </c>
      <c r="BS78" s="383">
        <v>0</v>
      </c>
      <c r="BT78" s="383">
        <v>0</v>
      </c>
      <c r="BU78" s="383">
        <v>0</v>
      </c>
      <c r="BV78" s="383">
        <v>0</v>
      </c>
      <c r="BW78" s="383">
        <v>0</v>
      </c>
      <c r="BX78" s="383">
        <v>0</v>
      </c>
      <c r="BY78" s="383">
        <v>0</v>
      </c>
      <c r="BZ78" s="383">
        <v>0</v>
      </c>
      <c r="CA78" s="383">
        <v>0</v>
      </c>
      <c r="CB78" s="383">
        <v>0</v>
      </c>
      <c r="CC78" s="383">
        <v>0</v>
      </c>
      <c r="CD78" s="383">
        <v>0</v>
      </c>
      <c r="CE78" s="383">
        <v>0</v>
      </c>
      <c r="CF78" s="383">
        <v>0</v>
      </c>
      <c r="CG78" s="383">
        <v>0</v>
      </c>
      <c r="CH78" s="383">
        <v>0</v>
      </c>
      <c r="CI78" s="383">
        <v>0</v>
      </c>
      <c r="CJ78" s="383">
        <v>0</v>
      </c>
      <c r="CK78" s="383">
        <v>0</v>
      </c>
      <c r="CL78" s="383">
        <v>0</v>
      </c>
      <c r="CM78" s="383">
        <v>0</v>
      </c>
      <c r="CN78" s="383">
        <v>0</v>
      </c>
      <c r="CO78" s="383">
        <v>0</v>
      </c>
      <c r="CP78" s="383">
        <v>0</v>
      </c>
      <c r="CQ78" s="383">
        <v>0</v>
      </c>
      <c r="CR78" s="383">
        <v>0</v>
      </c>
      <c r="CS78" s="383">
        <v>0</v>
      </c>
      <c r="CT78" s="383">
        <v>0</v>
      </c>
      <c r="CU78" s="383">
        <v>0</v>
      </c>
      <c r="CV78" s="383">
        <v>0</v>
      </c>
      <c r="CW78" s="383">
        <v>0</v>
      </c>
      <c r="CX78" s="383">
        <v>0</v>
      </c>
      <c r="CY78" s="383">
        <v>0</v>
      </c>
      <c r="CZ78" s="383">
        <v>0</v>
      </c>
      <c r="DA78" s="383">
        <v>0</v>
      </c>
      <c r="DB78" s="383">
        <v>0</v>
      </c>
      <c r="DC78" s="383">
        <v>0</v>
      </c>
      <c r="DD78" s="383">
        <v>0</v>
      </c>
      <c r="DE78" s="383">
        <v>0</v>
      </c>
      <c r="DF78" s="384">
        <v>0</v>
      </c>
    </row>
    <row r="79" spans="1:110" s="444" customFormat="1">
      <c r="A79" s="300" t="s">
        <v>333</v>
      </c>
      <c r="B79" s="301" t="s">
        <v>569</v>
      </c>
      <c r="C79" s="385">
        <v>0</v>
      </c>
      <c r="D79" s="386">
        <v>0</v>
      </c>
      <c r="E79" s="386">
        <v>0</v>
      </c>
      <c r="F79" s="386">
        <v>0</v>
      </c>
      <c r="G79" s="386">
        <v>0</v>
      </c>
      <c r="H79" s="386">
        <v>0</v>
      </c>
      <c r="I79" s="386">
        <v>0</v>
      </c>
      <c r="J79" s="386">
        <v>0</v>
      </c>
      <c r="K79" s="386">
        <v>0</v>
      </c>
      <c r="L79" s="386">
        <v>0</v>
      </c>
      <c r="M79" s="386">
        <v>0</v>
      </c>
      <c r="N79" s="386">
        <v>0</v>
      </c>
      <c r="O79" s="386">
        <v>0</v>
      </c>
      <c r="P79" s="386">
        <v>0</v>
      </c>
      <c r="Q79" s="386">
        <v>0</v>
      </c>
      <c r="R79" s="386">
        <v>0</v>
      </c>
      <c r="S79" s="386">
        <v>0</v>
      </c>
      <c r="T79" s="386">
        <v>0</v>
      </c>
      <c r="U79" s="386">
        <v>0</v>
      </c>
      <c r="V79" s="386">
        <v>0</v>
      </c>
      <c r="W79" s="386">
        <v>0</v>
      </c>
      <c r="X79" s="386">
        <v>0</v>
      </c>
      <c r="Y79" s="386">
        <v>0</v>
      </c>
      <c r="Z79" s="386">
        <v>0</v>
      </c>
      <c r="AA79" s="386">
        <v>0</v>
      </c>
      <c r="AB79" s="386">
        <v>0</v>
      </c>
      <c r="AC79" s="386">
        <v>0</v>
      </c>
      <c r="AD79" s="386">
        <v>0</v>
      </c>
      <c r="AE79" s="386">
        <v>0</v>
      </c>
      <c r="AF79" s="386">
        <v>0</v>
      </c>
      <c r="AG79" s="386">
        <v>0</v>
      </c>
      <c r="AH79" s="386">
        <v>0</v>
      </c>
      <c r="AI79" s="386">
        <v>0</v>
      </c>
      <c r="AJ79" s="386">
        <v>0</v>
      </c>
      <c r="AK79" s="386">
        <v>0</v>
      </c>
      <c r="AL79" s="386">
        <v>0</v>
      </c>
      <c r="AM79" s="386">
        <v>0</v>
      </c>
      <c r="AN79" s="386">
        <v>0</v>
      </c>
      <c r="AO79" s="386">
        <v>0</v>
      </c>
      <c r="AP79" s="386">
        <v>0</v>
      </c>
      <c r="AQ79" s="386">
        <v>0</v>
      </c>
      <c r="AR79" s="386">
        <v>0</v>
      </c>
      <c r="AS79" s="386">
        <v>0</v>
      </c>
      <c r="AT79" s="386">
        <v>0</v>
      </c>
      <c r="AU79" s="386">
        <v>0</v>
      </c>
      <c r="AV79" s="386">
        <v>0</v>
      </c>
      <c r="AW79" s="386">
        <v>0</v>
      </c>
      <c r="AX79" s="386">
        <v>0</v>
      </c>
      <c r="AY79" s="386">
        <v>0</v>
      </c>
      <c r="AZ79" s="386">
        <v>0</v>
      </c>
      <c r="BA79" s="386">
        <v>0</v>
      </c>
      <c r="BB79" s="386">
        <v>0</v>
      </c>
      <c r="BC79" s="386">
        <v>0</v>
      </c>
      <c r="BD79" s="386">
        <v>0</v>
      </c>
      <c r="BE79" s="386">
        <v>0</v>
      </c>
      <c r="BF79" s="386">
        <v>0</v>
      </c>
      <c r="BG79" s="386">
        <v>0</v>
      </c>
      <c r="BH79" s="386">
        <v>0</v>
      </c>
      <c r="BI79" s="386">
        <v>0</v>
      </c>
      <c r="BJ79" s="386">
        <v>0</v>
      </c>
      <c r="BK79" s="386">
        <v>0</v>
      </c>
      <c r="BL79" s="386">
        <v>0</v>
      </c>
      <c r="BM79" s="386">
        <v>0</v>
      </c>
      <c r="BN79" s="386">
        <v>0</v>
      </c>
      <c r="BO79" s="386">
        <v>0</v>
      </c>
      <c r="BP79" s="386">
        <v>0</v>
      </c>
      <c r="BQ79" s="386">
        <v>0</v>
      </c>
      <c r="BR79" s="386">
        <v>0</v>
      </c>
      <c r="BS79" s="386">
        <v>0</v>
      </c>
      <c r="BT79" s="386">
        <v>0</v>
      </c>
      <c r="BU79" s="386">
        <v>0</v>
      </c>
      <c r="BV79" s="386">
        <v>0</v>
      </c>
      <c r="BW79" s="386">
        <v>0</v>
      </c>
      <c r="BX79" s="386">
        <v>0</v>
      </c>
      <c r="BY79" s="386">
        <v>0.25596502696519041</v>
      </c>
      <c r="BZ79" s="386">
        <v>0</v>
      </c>
      <c r="CA79" s="386">
        <v>0</v>
      </c>
      <c r="CB79" s="386">
        <v>0</v>
      </c>
      <c r="CC79" s="386">
        <v>0</v>
      </c>
      <c r="CD79" s="386">
        <v>0</v>
      </c>
      <c r="CE79" s="386">
        <v>0</v>
      </c>
      <c r="CF79" s="386">
        <v>0</v>
      </c>
      <c r="CG79" s="386">
        <v>0</v>
      </c>
      <c r="CH79" s="386">
        <v>0</v>
      </c>
      <c r="CI79" s="386">
        <v>0</v>
      </c>
      <c r="CJ79" s="386">
        <v>0</v>
      </c>
      <c r="CK79" s="386">
        <v>0</v>
      </c>
      <c r="CL79" s="386">
        <v>0</v>
      </c>
      <c r="CM79" s="386">
        <v>0</v>
      </c>
      <c r="CN79" s="386">
        <v>0</v>
      </c>
      <c r="CO79" s="386">
        <v>0</v>
      </c>
      <c r="CP79" s="386">
        <v>0</v>
      </c>
      <c r="CQ79" s="386">
        <v>0</v>
      </c>
      <c r="CR79" s="386">
        <v>0</v>
      </c>
      <c r="CS79" s="386">
        <v>0</v>
      </c>
      <c r="CT79" s="386">
        <v>0</v>
      </c>
      <c r="CU79" s="386">
        <v>0</v>
      </c>
      <c r="CV79" s="386">
        <v>0</v>
      </c>
      <c r="CW79" s="386">
        <v>0</v>
      </c>
      <c r="CX79" s="386">
        <v>0</v>
      </c>
      <c r="CY79" s="386">
        <v>0</v>
      </c>
      <c r="CZ79" s="386">
        <v>0</v>
      </c>
      <c r="DA79" s="386">
        <v>0</v>
      </c>
      <c r="DB79" s="386">
        <v>0</v>
      </c>
      <c r="DC79" s="386">
        <v>0</v>
      </c>
      <c r="DD79" s="386">
        <v>0</v>
      </c>
      <c r="DE79" s="386">
        <v>0</v>
      </c>
      <c r="DF79" s="387">
        <v>0</v>
      </c>
    </row>
    <row r="80" spans="1:110" s="444" customFormat="1">
      <c r="A80" s="304" t="s">
        <v>334</v>
      </c>
      <c r="B80" s="305" t="s">
        <v>570</v>
      </c>
      <c r="C80" s="388">
        <v>0</v>
      </c>
      <c r="D80" s="389">
        <v>0</v>
      </c>
      <c r="E80" s="389">
        <v>0</v>
      </c>
      <c r="F80" s="389">
        <v>0</v>
      </c>
      <c r="G80" s="389">
        <v>0</v>
      </c>
      <c r="H80" s="389">
        <v>0</v>
      </c>
      <c r="I80" s="389">
        <v>0</v>
      </c>
      <c r="J80" s="389">
        <v>0</v>
      </c>
      <c r="K80" s="389">
        <v>0</v>
      </c>
      <c r="L80" s="389">
        <v>0</v>
      </c>
      <c r="M80" s="389">
        <v>0</v>
      </c>
      <c r="N80" s="389">
        <v>0</v>
      </c>
      <c r="O80" s="389">
        <v>0</v>
      </c>
      <c r="P80" s="389">
        <v>0</v>
      </c>
      <c r="Q80" s="389">
        <v>0</v>
      </c>
      <c r="R80" s="389">
        <v>0</v>
      </c>
      <c r="S80" s="389">
        <v>0</v>
      </c>
      <c r="T80" s="389">
        <v>0</v>
      </c>
      <c r="U80" s="389">
        <v>0</v>
      </c>
      <c r="V80" s="389">
        <v>0</v>
      </c>
      <c r="W80" s="389">
        <v>0</v>
      </c>
      <c r="X80" s="389">
        <v>0</v>
      </c>
      <c r="Y80" s="389">
        <v>0</v>
      </c>
      <c r="Z80" s="389">
        <v>0</v>
      </c>
      <c r="AA80" s="389">
        <v>0</v>
      </c>
      <c r="AB80" s="389">
        <v>0</v>
      </c>
      <c r="AC80" s="389">
        <v>0</v>
      </c>
      <c r="AD80" s="389">
        <v>0</v>
      </c>
      <c r="AE80" s="389">
        <v>0</v>
      </c>
      <c r="AF80" s="389">
        <v>0</v>
      </c>
      <c r="AG80" s="389">
        <v>0</v>
      </c>
      <c r="AH80" s="389">
        <v>0</v>
      </c>
      <c r="AI80" s="389">
        <v>0</v>
      </c>
      <c r="AJ80" s="389">
        <v>0</v>
      </c>
      <c r="AK80" s="389">
        <v>0</v>
      </c>
      <c r="AL80" s="389">
        <v>0</v>
      </c>
      <c r="AM80" s="389">
        <v>0</v>
      </c>
      <c r="AN80" s="389">
        <v>0</v>
      </c>
      <c r="AO80" s="389">
        <v>0</v>
      </c>
      <c r="AP80" s="389">
        <v>0</v>
      </c>
      <c r="AQ80" s="389">
        <v>0</v>
      </c>
      <c r="AR80" s="389">
        <v>0</v>
      </c>
      <c r="AS80" s="389">
        <v>0</v>
      </c>
      <c r="AT80" s="389">
        <v>0</v>
      </c>
      <c r="AU80" s="389">
        <v>0</v>
      </c>
      <c r="AV80" s="389">
        <v>0</v>
      </c>
      <c r="AW80" s="389">
        <v>0</v>
      </c>
      <c r="AX80" s="389">
        <v>0</v>
      </c>
      <c r="AY80" s="389">
        <v>0</v>
      </c>
      <c r="AZ80" s="389">
        <v>0</v>
      </c>
      <c r="BA80" s="389">
        <v>0</v>
      </c>
      <c r="BB80" s="389">
        <v>0</v>
      </c>
      <c r="BC80" s="389">
        <v>0</v>
      </c>
      <c r="BD80" s="389">
        <v>0</v>
      </c>
      <c r="BE80" s="389">
        <v>0</v>
      </c>
      <c r="BF80" s="389">
        <v>0</v>
      </c>
      <c r="BG80" s="389">
        <v>0</v>
      </c>
      <c r="BH80" s="389">
        <v>0</v>
      </c>
      <c r="BI80" s="389">
        <v>0</v>
      </c>
      <c r="BJ80" s="389">
        <v>0</v>
      </c>
      <c r="BK80" s="389">
        <v>0</v>
      </c>
      <c r="BL80" s="389">
        <v>0</v>
      </c>
      <c r="BM80" s="389">
        <v>0</v>
      </c>
      <c r="BN80" s="389">
        <v>0</v>
      </c>
      <c r="BO80" s="389">
        <v>0</v>
      </c>
      <c r="BP80" s="389">
        <v>0</v>
      </c>
      <c r="BQ80" s="389">
        <v>0</v>
      </c>
      <c r="BR80" s="389">
        <v>0</v>
      </c>
      <c r="BS80" s="389">
        <v>0</v>
      </c>
      <c r="BT80" s="389">
        <v>0</v>
      </c>
      <c r="BU80" s="389">
        <v>0</v>
      </c>
      <c r="BV80" s="389">
        <v>0</v>
      </c>
      <c r="BW80" s="389">
        <v>0</v>
      </c>
      <c r="BX80" s="389">
        <v>0</v>
      </c>
      <c r="BY80" s="389">
        <v>0</v>
      </c>
      <c r="BZ80" s="389">
        <v>0.48404298926049261</v>
      </c>
      <c r="CA80" s="389">
        <v>0</v>
      </c>
      <c r="CB80" s="389">
        <v>0</v>
      </c>
      <c r="CC80" s="389">
        <v>0</v>
      </c>
      <c r="CD80" s="389">
        <v>0</v>
      </c>
      <c r="CE80" s="389">
        <v>0</v>
      </c>
      <c r="CF80" s="389">
        <v>0</v>
      </c>
      <c r="CG80" s="389">
        <v>0</v>
      </c>
      <c r="CH80" s="389">
        <v>0</v>
      </c>
      <c r="CI80" s="389">
        <v>0</v>
      </c>
      <c r="CJ80" s="389">
        <v>0</v>
      </c>
      <c r="CK80" s="389">
        <v>0</v>
      </c>
      <c r="CL80" s="389">
        <v>0</v>
      </c>
      <c r="CM80" s="389">
        <v>0</v>
      </c>
      <c r="CN80" s="389">
        <v>0</v>
      </c>
      <c r="CO80" s="389">
        <v>0</v>
      </c>
      <c r="CP80" s="389">
        <v>0</v>
      </c>
      <c r="CQ80" s="389">
        <v>0</v>
      </c>
      <c r="CR80" s="389">
        <v>0</v>
      </c>
      <c r="CS80" s="389">
        <v>0</v>
      </c>
      <c r="CT80" s="389">
        <v>0</v>
      </c>
      <c r="CU80" s="389">
        <v>0</v>
      </c>
      <c r="CV80" s="389">
        <v>0</v>
      </c>
      <c r="CW80" s="389">
        <v>0</v>
      </c>
      <c r="CX80" s="389">
        <v>0</v>
      </c>
      <c r="CY80" s="389">
        <v>0</v>
      </c>
      <c r="CZ80" s="389">
        <v>0</v>
      </c>
      <c r="DA80" s="389">
        <v>0</v>
      </c>
      <c r="DB80" s="389">
        <v>0</v>
      </c>
      <c r="DC80" s="389">
        <v>0</v>
      </c>
      <c r="DD80" s="389">
        <v>0</v>
      </c>
      <c r="DE80" s="389">
        <v>0</v>
      </c>
      <c r="DF80" s="390">
        <v>0</v>
      </c>
    </row>
    <row r="81" spans="1:110" s="444" customFormat="1">
      <c r="A81" s="298" t="s">
        <v>335</v>
      </c>
      <c r="B81" s="299" t="s">
        <v>571</v>
      </c>
      <c r="C81" s="382">
        <v>0</v>
      </c>
      <c r="D81" s="383">
        <v>0</v>
      </c>
      <c r="E81" s="383">
        <v>0</v>
      </c>
      <c r="F81" s="383">
        <v>0</v>
      </c>
      <c r="G81" s="383">
        <v>0</v>
      </c>
      <c r="H81" s="383">
        <v>0</v>
      </c>
      <c r="I81" s="383">
        <v>0</v>
      </c>
      <c r="J81" s="383">
        <v>0</v>
      </c>
      <c r="K81" s="383">
        <v>0</v>
      </c>
      <c r="L81" s="383">
        <v>0</v>
      </c>
      <c r="M81" s="383">
        <v>0</v>
      </c>
      <c r="N81" s="383">
        <v>0</v>
      </c>
      <c r="O81" s="383">
        <v>0</v>
      </c>
      <c r="P81" s="383">
        <v>0</v>
      </c>
      <c r="Q81" s="383">
        <v>0</v>
      </c>
      <c r="R81" s="383">
        <v>0</v>
      </c>
      <c r="S81" s="383">
        <v>0</v>
      </c>
      <c r="T81" s="383">
        <v>0</v>
      </c>
      <c r="U81" s="383">
        <v>0</v>
      </c>
      <c r="V81" s="383">
        <v>0</v>
      </c>
      <c r="W81" s="383">
        <v>0</v>
      </c>
      <c r="X81" s="383">
        <v>0</v>
      </c>
      <c r="Y81" s="383">
        <v>0</v>
      </c>
      <c r="Z81" s="383">
        <v>0</v>
      </c>
      <c r="AA81" s="383">
        <v>0</v>
      </c>
      <c r="AB81" s="383">
        <v>0</v>
      </c>
      <c r="AC81" s="383">
        <v>0</v>
      </c>
      <c r="AD81" s="383">
        <v>0</v>
      </c>
      <c r="AE81" s="383">
        <v>0</v>
      </c>
      <c r="AF81" s="383">
        <v>0</v>
      </c>
      <c r="AG81" s="383">
        <v>0</v>
      </c>
      <c r="AH81" s="383">
        <v>0</v>
      </c>
      <c r="AI81" s="383">
        <v>0</v>
      </c>
      <c r="AJ81" s="383">
        <v>0</v>
      </c>
      <c r="AK81" s="383">
        <v>0</v>
      </c>
      <c r="AL81" s="383">
        <v>0</v>
      </c>
      <c r="AM81" s="383">
        <v>0</v>
      </c>
      <c r="AN81" s="383">
        <v>0</v>
      </c>
      <c r="AO81" s="383">
        <v>0</v>
      </c>
      <c r="AP81" s="383">
        <v>0</v>
      </c>
      <c r="AQ81" s="383">
        <v>0</v>
      </c>
      <c r="AR81" s="383">
        <v>0</v>
      </c>
      <c r="AS81" s="383">
        <v>0</v>
      </c>
      <c r="AT81" s="383">
        <v>0</v>
      </c>
      <c r="AU81" s="383">
        <v>0</v>
      </c>
      <c r="AV81" s="383">
        <v>0</v>
      </c>
      <c r="AW81" s="383">
        <v>0</v>
      </c>
      <c r="AX81" s="383">
        <v>0</v>
      </c>
      <c r="AY81" s="383">
        <v>0</v>
      </c>
      <c r="AZ81" s="383">
        <v>0</v>
      </c>
      <c r="BA81" s="383">
        <v>0</v>
      </c>
      <c r="BB81" s="383">
        <v>0</v>
      </c>
      <c r="BC81" s="383">
        <v>0</v>
      </c>
      <c r="BD81" s="383">
        <v>0</v>
      </c>
      <c r="BE81" s="383">
        <v>0</v>
      </c>
      <c r="BF81" s="383">
        <v>0</v>
      </c>
      <c r="BG81" s="383">
        <v>0</v>
      </c>
      <c r="BH81" s="383">
        <v>0</v>
      </c>
      <c r="BI81" s="383">
        <v>0</v>
      </c>
      <c r="BJ81" s="383">
        <v>0</v>
      </c>
      <c r="BK81" s="383">
        <v>0</v>
      </c>
      <c r="BL81" s="383">
        <v>0</v>
      </c>
      <c r="BM81" s="383">
        <v>0</v>
      </c>
      <c r="BN81" s="383">
        <v>0</v>
      </c>
      <c r="BO81" s="383">
        <v>0</v>
      </c>
      <c r="BP81" s="383">
        <v>0</v>
      </c>
      <c r="BQ81" s="383">
        <v>0</v>
      </c>
      <c r="BR81" s="383">
        <v>0</v>
      </c>
      <c r="BS81" s="383">
        <v>0</v>
      </c>
      <c r="BT81" s="383">
        <v>0</v>
      </c>
      <c r="BU81" s="383">
        <v>0</v>
      </c>
      <c r="BV81" s="383">
        <v>0</v>
      </c>
      <c r="BW81" s="383">
        <v>0</v>
      </c>
      <c r="BX81" s="383">
        <v>0</v>
      </c>
      <c r="BY81" s="383">
        <v>0</v>
      </c>
      <c r="BZ81" s="383">
        <v>0</v>
      </c>
      <c r="CA81" s="383">
        <v>0</v>
      </c>
      <c r="CB81" s="383">
        <v>0</v>
      </c>
      <c r="CC81" s="383">
        <v>0</v>
      </c>
      <c r="CD81" s="383">
        <v>0</v>
      </c>
      <c r="CE81" s="383">
        <v>0</v>
      </c>
      <c r="CF81" s="383">
        <v>0</v>
      </c>
      <c r="CG81" s="383">
        <v>0</v>
      </c>
      <c r="CH81" s="383">
        <v>0</v>
      </c>
      <c r="CI81" s="383">
        <v>0</v>
      </c>
      <c r="CJ81" s="383">
        <v>0</v>
      </c>
      <c r="CK81" s="383">
        <v>0</v>
      </c>
      <c r="CL81" s="383">
        <v>0</v>
      </c>
      <c r="CM81" s="383">
        <v>0</v>
      </c>
      <c r="CN81" s="383">
        <v>0</v>
      </c>
      <c r="CO81" s="383">
        <v>0</v>
      </c>
      <c r="CP81" s="383">
        <v>0</v>
      </c>
      <c r="CQ81" s="383">
        <v>0</v>
      </c>
      <c r="CR81" s="383">
        <v>0</v>
      </c>
      <c r="CS81" s="383">
        <v>0</v>
      </c>
      <c r="CT81" s="383">
        <v>0</v>
      </c>
      <c r="CU81" s="383">
        <v>0</v>
      </c>
      <c r="CV81" s="383">
        <v>0</v>
      </c>
      <c r="CW81" s="383">
        <v>0</v>
      </c>
      <c r="CX81" s="383">
        <v>0</v>
      </c>
      <c r="CY81" s="383">
        <v>0</v>
      </c>
      <c r="CZ81" s="383">
        <v>0</v>
      </c>
      <c r="DA81" s="383">
        <v>0</v>
      </c>
      <c r="DB81" s="383">
        <v>0</v>
      </c>
      <c r="DC81" s="383">
        <v>0</v>
      </c>
      <c r="DD81" s="383">
        <v>0</v>
      </c>
      <c r="DE81" s="383">
        <v>0</v>
      </c>
      <c r="DF81" s="384">
        <v>0</v>
      </c>
    </row>
    <row r="82" spans="1:110" s="444" customFormat="1">
      <c r="A82" s="298" t="s">
        <v>336</v>
      </c>
      <c r="B82" s="299" t="s">
        <v>572</v>
      </c>
      <c r="C82" s="382">
        <v>0</v>
      </c>
      <c r="D82" s="383">
        <v>0</v>
      </c>
      <c r="E82" s="383">
        <v>0</v>
      </c>
      <c r="F82" s="383">
        <v>0</v>
      </c>
      <c r="G82" s="383">
        <v>0</v>
      </c>
      <c r="H82" s="383">
        <v>0</v>
      </c>
      <c r="I82" s="383">
        <v>0</v>
      </c>
      <c r="J82" s="383">
        <v>0</v>
      </c>
      <c r="K82" s="383">
        <v>0</v>
      </c>
      <c r="L82" s="383">
        <v>0</v>
      </c>
      <c r="M82" s="383">
        <v>0</v>
      </c>
      <c r="N82" s="383">
        <v>0</v>
      </c>
      <c r="O82" s="383">
        <v>0</v>
      </c>
      <c r="P82" s="383">
        <v>0</v>
      </c>
      <c r="Q82" s="383">
        <v>0</v>
      </c>
      <c r="R82" s="383">
        <v>0</v>
      </c>
      <c r="S82" s="383">
        <v>0</v>
      </c>
      <c r="T82" s="383">
        <v>0</v>
      </c>
      <c r="U82" s="383">
        <v>0</v>
      </c>
      <c r="V82" s="383">
        <v>0</v>
      </c>
      <c r="W82" s="383">
        <v>0</v>
      </c>
      <c r="X82" s="383">
        <v>0</v>
      </c>
      <c r="Y82" s="383">
        <v>0</v>
      </c>
      <c r="Z82" s="383">
        <v>0</v>
      </c>
      <c r="AA82" s="383">
        <v>0</v>
      </c>
      <c r="AB82" s="383">
        <v>0</v>
      </c>
      <c r="AC82" s="383">
        <v>0</v>
      </c>
      <c r="AD82" s="383">
        <v>0</v>
      </c>
      <c r="AE82" s="383">
        <v>0</v>
      </c>
      <c r="AF82" s="383">
        <v>0</v>
      </c>
      <c r="AG82" s="383">
        <v>0</v>
      </c>
      <c r="AH82" s="383">
        <v>0</v>
      </c>
      <c r="AI82" s="383">
        <v>0</v>
      </c>
      <c r="AJ82" s="383">
        <v>0</v>
      </c>
      <c r="AK82" s="383">
        <v>0</v>
      </c>
      <c r="AL82" s="383">
        <v>0</v>
      </c>
      <c r="AM82" s="383">
        <v>0</v>
      </c>
      <c r="AN82" s="383">
        <v>0</v>
      </c>
      <c r="AO82" s="383">
        <v>0</v>
      </c>
      <c r="AP82" s="383">
        <v>0</v>
      </c>
      <c r="AQ82" s="383">
        <v>0</v>
      </c>
      <c r="AR82" s="383">
        <v>0</v>
      </c>
      <c r="AS82" s="383">
        <v>0</v>
      </c>
      <c r="AT82" s="383">
        <v>0</v>
      </c>
      <c r="AU82" s="383">
        <v>0</v>
      </c>
      <c r="AV82" s="383">
        <v>0</v>
      </c>
      <c r="AW82" s="383">
        <v>0</v>
      </c>
      <c r="AX82" s="383">
        <v>0</v>
      </c>
      <c r="AY82" s="383">
        <v>0</v>
      </c>
      <c r="AZ82" s="383">
        <v>0</v>
      </c>
      <c r="BA82" s="383">
        <v>0</v>
      </c>
      <c r="BB82" s="383">
        <v>0</v>
      </c>
      <c r="BC82" s="383">
        <v>0</v>
      </c>
      <c r="BD82" s="383">
        <v>0</v>
      </c>
      <c r="BE82" s="383">
        <v>0</v>
      </c>
      <c r="BF82" s="383">
        <v>0</v>
      </c>
      <c r="BG82" s="383">
        <v>0</v>
      </c>
      <c r="BH82" s="383">
        <v>0</v>
      </c>
      <c r="BI82" s="383">
        <v>0</v>
      </c>
      <c r="BJ82" s="383">
        <v>0</v>
      </c>
      <c r="BK82" s="383">
        <v>0</v>
      </c>
      <c r="BL82" s="383">
        <v>0</v>
      </c>
      <c r="BM82" s="383">
        <v>0</v>
      </c>
      <c r="BN82" s="383">
        <v>0</v>
      </c>
      <c r="BO82" s="383">
        <v>0</v>
      </c>
      <c r="BP82" s="383">
        <v>0</v>
      </c>
      <c r="BQ82" s="383">
        <v>0</v>
      </c>
      <c r="BR82" s="383">
        <v>0</v>
      </c>
      <c r="BS82" s="383">
        <v>0</v>
      </c>
      <c r="BT82" s="383">
        <v>0</v>
      </c>
      <c r="BU82" s="383">
        <v>0</v>
      </c>
      <c r="BV82" s="383">
        <v>0</v>
      </c>
      <c r="BW82" s="383">
        <v>0</v>
      </c>
      <c r="BX82" s="383">
        <v>0</v>
      </c>
      <c r="BY82" s="383">
        <v>0</v>
      </c>
      <c r="BZ82" s="383">
        <v>0</v>
      </c>
      <c r="CA82" s="383">
        <v>0</v>
      </c>
      <c r="CB82" s="383">
        <v>0.24647887323943662</v>
      </c>
      <c r="CC82" s="383">
        <v>0</v>
      </c>
      <c r="CD82" s="383">
        <v>0</v>
      </c>
      <c r="CE82" s="383">
        <v>0</v>
      </c>
      <c r="CF82" s="383">
        <v>0</v>
      </c>
      <c r="CG82" s="383">
        <v>0</v>
      </c>
      <c r="CH82" s="383">
        <v>0</v>
      </c>
      <c r="CI82" s="383">
        <v>0</v>
      </c>
      <c r="CJ82" s="383">
        <v>0</v>
      </c>
      <c r="CK82" s="383">
        <v>0</v>
      </c>
      <c r="CL82" s="383">
        <v>0</v>
      </c>
      <c r="CM82" s="383">
        <v>0</v>
      </c>
      <c r="CN82" s="383">
        <v>0</v>
      </c>
      <c r="CO82" s="383">
        <v>0</v>
      </c>
      <c r="CP82" s="383">
        <v>0</v>
      </c>
      <c r="CQ82" s="383">
        <v>0</v>
      </c>
      <c r="CR82" s="383">
        <v>0</v>
      </c>
      <c r="CS82" s="383">
        <v>0</v>
      </c>
      <c r="CT82" s="383">
        <v>0</v>
      </c>
      <c r="CU82" s="383">
        <v>0</v>
      </c>
      <c r="CV82" s="383">
        <v>0</v>
      </c>
      <c r="CW82" s="383">
        <v>0</v>
      </c>
      <c r="CX82" s="383">
        <v>0</v>
      </c>
      <c r="CY82" s="383">
        <v>0</v>
      </c>
      <c r="CZ82" s="383">
        <v>0</v>
      </c>
      <c r="DA82" s="383">
        <v>0</v>
      </c>
      <c r="DB82" s="383">
        <v>0</v>
      </c>
      <c r="DC82" s="383">
        <v>0</v>
      </c>
      <c r="DD82" s="383">
        <v>0</v>
      </c>
      <c r="DE82" s="383">
        <v>0</v>
      </c>
      <c r="DF82" s="384">
        <v>0</v>
      </c>
    </row>
    <row r="83" spans="1:110" s="444" customFormat="1">
      <c r="A83" s="298" t="s">
        <v>337</v>
      </c>
      <c r="B83" s="299" t="s">
        <v>573</v>
      </c>
      <c r="C83" s="382">
        <v>0</v>
      </c>
      <c r="D83" s="383">
        <v>0</v>
      </c>
      <c r="E83" s="383">
        <v>0</v>
      </c>
      <c r="F83" s="383">
        <v>0</v>
      </c>
      <c r="G83" s="383">
        <v>0</v>
      </c>
      <c r="H83" s="383">
        <v>0</v>
      </c>
      <c r="I83" s="383">
        <v>0</v>
      </c>
      <c r="J83" s="383">
        <v>0</v>
      </c>
      <c r="K83" s="383">
        <v>0</v>
      </c>
      <c r="L83" s="383">
        <v>0</v>
      </c>
      <c r="M83" s="383">
        <v>0</v>
      </c>
      <c r="N83" s="383">
        <v>0</v>
      </c>
      <c r="O83" s="383">
        <v>0</v>
      </c>
      <c r="P83" s="383">
        <v>0</v>
      </c>
      <c r="Q83" s="383">
        <v>0</v>
      </c>
      <c r="R83" s="383">
        <v>0</v>
      </c>
      <c r="S83" s="383">
        <v>0</v>
      </c>
      <c r="T83" s="383">
        <v>0</v>
      </c>
      <c r="U83" s="383">
        <v>0</v>
      </c>
      <c r="V83" s="383">
        <v>0</v>
      </c>
      <c r="W83" s="383">
        <v>0</v>
      </c>
      <c r="X83" s="383">
        <v>0</v>
      </c>
      <c r="Y83" s="383">
        <v>0</v>
      </c>
      <c r="Z83" s="383">
        <v>0</v>
      </c>
      <c r="AA83" s="383">
        <v>0</v>
      </c>
      <c r="AB83" s="383">
        <v>0</v>
      </c>
      <c r="AC83" s="383">
        <v>0</v>
      </c>
      <c r="AD83" s="383">
        <v>0</v>
      </c>
      <c r="AE83" s="383">
        <v>0</v>
      </c>
      <c r="AF83" s="383">
        <v>0</v>
      </c>
      <c r="AG83" s="383">
        <v>0</v>
      </c>
      <c r="AH83" s="383">
        <v>0</v>
      </c>
      <c r="AI83" s="383">
        <v>0</v>
      </c>
      <c r="AJ83" s="383">
        <v>0</v>
      </c>
      <c r="AK83" s="383">
        <v>0</v>
      </c>
      <c r="AL83" s="383">
        <v>0</v>
      </c>
      <c r="AM83" s="383">
        <v>0</v>
      </c>
      <c r="AN83" s="383">
        <v>0</v>
      </c>
      <c r="AO83" s="383">
        <v>0</v>
      </c>
      <c r="AP83" s="383">
        <v>0</v>
      </c>
      <c r="AQ83" s="383">
        <v>0</v>
      </c>
      <c r="AR83" s="383">
        <v>0</v>
      </c>
      <c r="AS83" s="383">
        <v>0</v>
      </c>
      <c r="AT83" s="383">
        <v>0</v>
      </c>
      <c r="AU83" s="383">
        <v>0</v>
      </c>
      <c r="AV83" s="383">
        <v>0</v>
      </c>
      <c r="AW83" s="383">
        <v>0</v>
      </c>
      <c r="AX83" s="383">
        <v>0</v>
      </c>
      <c r="AY83" s="383">
        <v>0</v>
      </c>
      <c r="AZ83" s="383">
        <v>0</v>
      </c>
      <c r="BA83" s="383">
        <v>0</v>
      </c>
      <c r="BB83" s="383">
        <v>0</v>
      </c>
      <c r="BC83" s="383">
        <v>0</v>
      </c>
      <c r="BD83" s="383">
        <v>0</v>
      </c>
      <c r="BE83" s="383">
        <v>0</v>
      </c>
      <c r="BF83" s="383">
        <v>0</v>
      </c>
      <c r="BG83" s="383">
        <v>0</v>
      </c>
      <c r="BH83" s="383">
        <v>0</v>
      </c>
      <c r="BI83" s="383">
        <v>0</v>
      </c>
      <c r="BJ83" s="383">
        <v>0</v>
      </c>
      <c r="BK83" s="383">
        <v>0</v>
      </c>
      <c r="BL83" s="383">
        <v>0</v>
      </c>
      <c r="BM83" s="383">
        <v>0</v>
      </c>
      <c r="BN83" s="383">
        <v>0</v>
      </c>
      <c r="BO83" s="383">
        <v>0</v>
      </c>
      <c r="BP83" s="383">
        <v>0</v>
      </c>
      <c r="BQ83" s="383">
        <v>0</v>
      </c>
      <c r="BR83" s="383">
        <v>0</v>
      </c>
      <c r="BS83" s="383">
        <v>0</v>
      </c>
      <c r="BT83" s="383">
        <v>0</v>
      </c>
      <c r="BU83" s="383">
        <v>0</v>
      </c>
      <c r="BV83" s="383">
        <v>0</v>
      </c>
      <c r="BW83" s="383">
        <v>0</v>
      </c>
      <c r="BX83" s="383">
        <v>0</v>
      </c>
      <c r="BY83" s="383">
        <v>0</v>
      </c>
      <c r="BZ83" s="383">
        <v>0</v>
      </c>
      <c r="CA83" s="383">
        <v>0</v>
      </c>
      <c r="CB83" s="383">
        <v>0</v>
      </c>
      <c r="CC83" s="383">
        <v>0.06</v>
      </c>
      <c r="CD83" s="383">
        <v>0</v>
      </c>
      <c r="CE83" s="383">
        <v>0</v>
      </c>
      <c r="CF83" s="383">
        <v>0</v>
      </c>
      <c r="CG83" s="383">
        <v>0</v>
      </c>
      <c r="CH83" s="383">
        <v>0</v>
      </c>
      <c r="CI83" s="383">
        <v>0</v>
      </c>
      <c r="CJ83" s="383">
        <v>0</v>
      </c>
      <c r="CK83" s="383">
        <v>0</v>
      </c>
      <c r="CL83" s="383">
        <v>0</v>
      </c>
      <c r="CM83" s="383">
        <v>0</v>
      </c>
      <c r="CN83" s="383">
        <v>0</v>
      </c>
      <c r="CO83" s="383">
        <v>0</v>
      </c>
      <c r="CP83" s="383">
        <v>0</v>
      </c>
      <c r="CQ83" s="383">
        <v>0</v>
      </c>
      <c r="CR83" s="383">
        <v>0</v>
      </c>
      <c r="CS83" s="383">
        <v>0</v>
      </c>
      <c r="CT83" s="383">
        <v>0</v>
      </c>
      <c r="CU83" s="383">
        <v>0</v>
      </c>
      <c r="CV83" s="383">
        <v>0</v>
      </c>
      <c r="CW83" s="383">
        <v>0</v>
      </c>
      <c r="CX83" s="383">
        <v>0</v>
      </c>
      <c r="CY83" s="383">
        <v>0</v>
      </c>
      <c r="CZ83" s="383">
        <v>0</v>
      </c>
      <c r="DA83" s="383">
        <v>0</v>
      </c>
      <c r="DB83" s="383">
        <v>0</v>
      </c>
      <c r="DC83" s="383">
        <v>0</v>
      </c>
      <c r="DD83" s="383">
        <v>0</v>
      </c>
      <c r="DE83" s="383">
        <v>0</v>
      </c>
      <c r="DF83" s="384">
        <v>0</v>
      </c>
    </row>
    <row r="84" spans="1:110" s="444" customFormat="1">
      <c r="A84" s="300" t="s">
        <v>338</v>
      </c>
      <c r="B84" s="301" t="s">
        <v>574</v>
      </c>
      <c r="C84" s="385">
        <v>0</v>
      </c>
      <c r="D84" s="386">
        <v>0</v>
      </c>
      <c r="E84" s="386">
        <v>0</v>
      </c>
      <c r="F84" s="386">
        <v>0</v>
      </c>
      <c r="G84" s="386">
        <v>0</v>
      </c>
      <c r="H84" s="386">
        <v>0</v>
      </c>
      <c r="I84" s="386">
        <v>0</v>
      </c>
      <c r="J84" s="386">
        <v>0</v>
      </c>
      <c r="K84" s="386">
        <v>0</v>
      </c>
      <c r="L84" s="386">
        <v>0</v>
      </c>
      <c r="M84" s="386">
        <v>0</v>
      </c>
      <c r="N84" s="386">
        <v>0</v>
      </c>
      <c r="O84" s="386">
        <v>0</v>
      </c>
      <c r="P84" s="386">
        <v>0</v>
      </c>
      <c r="Q84" s="386">
        <v>0</v>
      </c>
      <c r="R84" s="386">
        <v>0</v>
      </c>
      <c r="S84" s="386">
        <v>0</v>
      </c>
      <c r="T84" s="386">
        <v>0</v>
      </c>
      <c r="U84" s="386">
        <v>0</v>
      </c>
      <c r="V84" s="386">
        <v>0</v>
      </c>
      <c r="W84" s="386">
        <v>0</v>
      </c>
      <c r="X84" s="386">
        <v>0</v>
      </c>
      <c r="Y84" s="386">
        <v>0</v>
      </c>
      <c r="Z84" s="386">
        <v>0</v>
      </c>
      <c r="AA84" s="386">
        <v>0</v>
      </c>
      <c r="AB84" s="386">
        <v>0</v>
      </c>
      <c r="AC84" s="386">
        <v>0</v>
      </c>
      <c r="AD84" s="386">
        <v>0</v>
      </c>
      <c r="AE84" s="386">
        <v>0</v>
      </c>
      <c r="AF84" s="386">
        <v>0</v>
      </c>
      <c r="AG84" s="386">
        <v>0</v>
      </c>
      <c r="AH84" s="386">
        <v>0</v>
      </c>
      <c r="AI84" s="386">
        <v>0</v>
      </c>
      <c r="AJ84" s="386">
        <v>0</v>
      </c>
      <c r="AK84" s="386">
        <v>0</v>
      </c>
      <c r="AL84" s="386">
        <v>0</v>
      </c>
      <c r="AM84" s="386">
        <v>0</v>
      </c>
      <c r="AN84" s="386">
        <v>0</v>
      </c>
      <c r="AO84" s="386">
        <v>0</v>
      </c>
      <c r="AP84" s="386">
        <v>0</v>
      </c>
      <c r="AQ84" s="386">
        <v>0</v>
      </c>
      <c r="AR84" s="386">
        <v>0</v>
      </c>
      <c r="AS84" s="386">
        <v>0</v>
      </c>
      <c r="AT84" s="386">
        <v>0</v>
      </c>
      <c r="AU84" s="386">
        <v>0</v>
      </c>
      <c r="AV84" s="386">
        <v>0</v>
      </c>
      <c r="AW84" s="386">
        <v>0</v>
      </c>
      <c r="AX84" s="386">
        <v>0</v>
      </c>
      <c r="AY84" s="386">
        <v>0</v>
      </c>
      <c r="AZ84" s="386">
        <v>0</v>
      </c>
      <c r="BA84" s="386">
        <v>0</v>
      </c>
      <c r="BB84" s="386">
        <v>0</v>
      </c>
      <c r="BC84" s="386">
        <v>0</v>
      </c>
      <c r="BD84" s="386">
        <v>0</v>
      </c>
      <c r="BE84" s="386">
        <v>0</v>
      </c>
      <c r="BF84" s="386">
        <v>0</v>
      </c>
      <c r="BG84" s="386">
        <v>0</v>
      </c>
      <c r="BH84" s="386">
        <v>0</v>
      </c>
      <c r="BI84" s="386">
        <v>0</v>
      </c>
      <c r="BJ84" s="386">
        <v>0</v>
      </c>
      <c r="BK84" s="386">
        <v>0</v>
      </c>
      <c r="BL84" s="386">
        <v>0</v>
      </c>
      <c r="BM84" s="386">
        <v>0</v>
      </c>
      <c r="BN84" s="386">
        <v>0</v>
      </c>
      <c r="BO84" s="386">
        <v>0</v>
      </c>
      <c r="BP84" s="386">
        <v>0</v>
      </c>
      <c r="BQ84" s="386">
        <v>0</v>
      </c>
      <c r="BR84" s="386">
        <v>0</v>
      </c>
      <c r="BS84" s="386">
        <v>0</v>
      </c>
      <c r="BT84" s="386">
        <v>0</v>
      </c>
      <c r="BU84" s="386">
        <v>0</v>
      </c>
      <c r="BV84" s="386">
        <v>0</v>
      </c>
      <c r="BW84" s="386">
        <v>0</v>
      </c>
      <c r="BX84" s="386">
        <v>0</v>
      </c>
      <c r="BY84" s="386">
        <v>0</v>
      </c>
      <c r="BZ84" s="386">
        <v>0</v>
      </c>
      <c r="CA84" s="386">
        <v>0</v>
      </c>
      <c r="CB84" s="386">
        <v>0</v>
      </c>
      <c r="CC84" s="386">
        <v>0</v>
      </c>
      <c r="CD84" s="386">
        <v>0.38734396242738844</v>
      </c>
      <c r="CE84" s="386">
        <v>0</v>
      </c>
      <c r="CF84" s="386">
        <v>0</v>
      </c>
      <c r="CG84" s="386">
        <v>0</v>
      </c>
      <c r="CH84" s="386">
        <v>0</v>
      </c>
      <c r="CI84" s="386">
        <v>0</v>
      </c>
      <c r="CJ84" s="386">
        <v>0</v>
      </c>
      <c r="CK84" s="386">
        <v>0</v>
      </c>
      <c r="CL84" s="386">
        <v>0</v>
      </c>
      <c r="CM84" s="386">
        <v>0</v>
      </c>
      <c r="CN84" s="386">
        <v>0</v>
      </c>
      <c r="CO84" s="386">
        <v>0</v>
      </c>
      <c r="CP84" s="386">
        <v>0</v>
      </c>
      <c r="CQ84" s="386">
        <v>0</v>
      </c>
      <c r="CR84" s="386">
        <v>0</v>
      </c>
      <c r="CS84" s="386">
        <v>0</v>
      </c>
      <c r="CT84" s="386">
        <v>0</v>
      </c>
      <c r="CU84" s="386">
        <v>0</v>
      </c>
      <c r="CV84" s="386">
        <v>0</v>
      </c>
      <c r="CW84" s="386">
        <v>0</v>
      </c>
      <c r="CX84" s="386">
        <v>0</v>
      </c>
      <c r="CY84" s="386">
        <v>0</v>
      </c>
      <c r="CZ84" s="386">
        <v>0</v>
      </c>
      <c r="DA84" s="386">
        <v>0</v>
      </c>
      <c r="DB84" s="386">
        <v>0</v>
      </c>
      <c r="DC84" s="386">
        <v>0</v>
      </c>
      <c r="DD84" s="386">
        <v>0</v>
      </c>
      <c r="DE84" s="386">
        <v>0</v>
      </c>
      <c r="DF84" s="387">
        <v>0</v>
      </c>
    </row>
    <row r="85" spans="1:110" s="444" customFormat="1">
      <c r="A85" s="304" t="s">
        <v>339</v>
      </c>
      <c r="B85" s="305" t="s">
        <v>575</v>
      </c>
      <c r="C85" s="388">
        <v>0</v>
      </c>
      <c r="D85" s="389">
        <v>0</v>
      </c>
      <c r="E85" s="389">
        <v>0</v>
      </c>
      <c r="F85" s="389">
        <v>0</v>
      </c>
      <c r="G85" s="389">
        <v>0</v>
      </c>
      <c r="H85" s="389">
        <v>0</v>
      </c>
      <c r="I85" s="389">
        <v>0</v>
      </c>
      <c r="J85" s="389">
        <v>0</v>
      </c>
      <c r="K85" s="389">
        <v>0</v>
      </c>
      <c r="L85" s="389">
        <v>0</v>
      </c>
      <c r="M85" s="389">
        <v>0</v>
      </c>
      <c r="N85" s="389">
        <v>0</v>
      </c>
      <c r="O85" s="389">
        <v>0</v>
      </c>
      <c r="P85" s="389">
        <v>0</v>
      </c>
      <c r="Q85" s="389">
        <v>0</v>
      </c>
      <c r="R85" s="389">
        <v>0</v>
      </c>
      <c r="S85" s="389">
        <v>0</v>
      </c>
      <c r="T85" s="389">
        <v>0</v>
      </c>
      <c r="U85" s="389">
        <v>0</v>
      </c>
      <c r="V85" s="389">
        <v>0</v>
      </c>
      <c r="W85" s="389">
        <v>0</v>
      </c>
      <c r="X85" s="389">
        <v>0</v>
      </c>
      <c r="Y85" s="389">
        <v>0</v>
      </c>
      <c r="Z85" s="389">
        <v>0</v>
      </c>
      <c r="AA85" s="389">
        <v>0</v>
      </c>
      <c r="AB85" s="389">
        <v>0</v>
      </c>
      <c r="AC85" s="389">
        <v>0</v>
      </c>
      <c r="AD85" s="389">
        <v>0</v>
      </c>
      <c r="AE85" s="389">
        <v>0</v>
      </c>
      <c r="AF85" s="389">
        <v>0</v>
      </c>
      <c r="AG85" s="389">
        <v>0</v>
      </c>
      <c r="AH85" s="389">
        <v>0</v>
      </c>
      <c r="AI85" s="389">
        <v>0</v>
      </c>
      <c r="AJ85" s="389">
        <v>0</v>
      </c>
      <c r="AK85" s="389">
        <v>0</v>
      </c>
      <c r="AL85" s="389">
        <v>0</v>
      </c>
      <c r="AM85" s="389">
        <v>0</v>
      </c>
      <c r="AN85" s="389">
        <v>0</v>
      </c>
      <c r="AO85" s="389">
        <v>0</v>
      </c>
      <c r="AP85" s="389">
        <v>0</v>
      </c>
      <c r="AQ85" s="389">
        <v>0</v>
      </c>
      <c r="AR85" s="389">
        <v>0</v>
      </c>
      <c r="AS85" s="389">
        <v>0</v>
      </c>
      <c r="AT85" s="389">
        <v>0</v>
      </c>
      <c r="AU85" s="389">
        <v>0</v>
      </c>
      <c r="AV85" s="389">
        <v>0</v>
      </c>
      <c r="AW85" s="389">
        <v>0</v>
      </c>
      <c r="AX85" s="389">
        <v>0</v>
      </c>
      <c r="AY85" s="389">
        <v>0</v>
      </c>
      <c r="AZ85" s="389">
        <v>0</v>
      </c>
      <c r="BA85" s="389">
        <v>0</v>
      </c>
      <c r="BB85" s="389">
        <v>0</v>
      </c>
      <c r="BC85" s="389">
        <v>0</v>
      </c>
      <c r="BD85" s="389">
        <v>0</v>
      </c>
      <c r="BE85" s="389">
        <v>0</v>
      </c>
      <c r="BF85" s="389">
        <v>0</v>
      </c>
      <c r="BG85" s="389">
        <v>0</v>
      </c>
      <c r="BH85" s="389">
        <v>0</v>
      </c>
      <c r="BI85" s="389">
        <v>0</v>
      </c>
      <c r="BJ85" s="389">
        <v>0</v>
      </c>
      <c r="BK85" s="389">
        <v>0</v>
      </c>
      <c r="BL85" s="389">
        <v>0</v>
      </c>
      <c r="BM85" s="389">
        <v>0</v>
      </c>
      <c r="BN85" s="389">
        <v>0</v>
      </c>
      <c r="BO85" s="389">
        <v>0</v>
      </c>
      <c r="BP85" s="389">
        <v>0</v>
      </c>
      <c r="BQ85" s="389">
        <v>0</v>
      </c>
      <c r="BR85" s="389">
        <v>0</v>
      </c>
      <c r="BS85" s="389">
        <v>0</v>
      </c>
      <c r="BT85" s="389">
        <v>0</v>
      </c>
      <c r="BU85" s="389">
        <v>0</v>
      </c>
      <c r="BV85" s="389">
        <v>0</v>
      </c>
      <c r="BW85" s="389">
        <v>0</v>
      </c>
      <c r="BX85" s="389">
        <v>0</v>
      </c>
      <c r="BY85" s="389">
        <v>0</v>
      </c>
      <c r="BZ85" s="389">
        <v>0</v>
      </c>
      <c r="CA85" s="389">
        <v>0</v>
      </c>
      <c r="CB85" s="389">
        <v>0</v>
      </c>
      <c r="CC85" s="389">
        <v>0</v>
      </c>
      <c r="CD85" s="389">
        <v>0</v>
      </c>
      <c r="CE85" s="389">
        <v>0.26908396946564883</v>
      </c>
      <c r="CF85" s="389">
        <v>0</v>
      </c>
      <c r="CG85" s="389">
        <v>0</v>
      </c>
      <c r="CH85" s="389">
        <v>0</v>
      </c>
      <c r="CI85" s="389">
        <v>0</v>
      </c>
      <c r="CJ85" s="389">
        <v>0</v>
      </c>
      <c r="CK85" s="389">
        <v>0</v>
      </c>
      <c r="CL85" s="389">
        <v>0</v>
      </c>
      <c r="CM85" s="389">
        <v>0</v>
      </c>
      <c r="CN85" s="389">
        <v>0</v>
      </c>
      <c r="CO85" s="389">
        <v>0</v>
      </c>
      <c r="CP85" s="389">
        <v>0</v>
      </c>
      <c r="CQ85" s="389">
        <v>0</v>
      </c>
      <c r="CR85" s="389">
        <v>0</v>
      </c>
      <c r="CS85" s="389">
        <v>0</v>
      </c>
      <c r="CT85" s="389">
        <v>0</v>
      </c>
      <c r="CU85" s="389">
        <v>0</v>
      </c>
      <c r="CV85" s="389">
        <v>0</v>
      </c>
      <c r="CW85" s="389">
        <v>0</v>
      </c>
      <c r="CX85" s="389">
        <v>0</v>
      </c>
      <c r="CY85" s="389">
        <v>0</v>
      </c>
      <c r="CZ85" s="389">
        <v>0</v>
      </c>
      <c r="DA85" s="389">
        <v>0</v>
      </c>
      <c r="DB85" s="389">
        <v>0</v>
      </c>
      <c r="DC85" s="389">
        <v>0</v>
      </c>
      <c r="DD85" s="389">
        <v>0</v>
      </c>
      <c r="DE85" s="389">
        <v>0</v>
      </c>
      <c r="DF85" s="390">
        <v>0</v>
      </c>
    </row>
    <row r="86" spans="1:110" s="444" customFormat="1">
      <c r="A86" s="298" t="s">
        <v>340</v>
      </c>
      <c r="B86" s="299" t="s">
        <v>576</v>
      </c>
      <c r="C86" s="382">
        <v>0</v>
      </c>
      <c r="D86" s="383">
        <v>0</v>
      </c>
      <c r="E86" s="383">
        <v>0</v>
      </c>
      <c r="F86" s="383">
        <v>0</v>
      </c>
      <c r="G86" s="383">
        <v>0</v>
      </c>
      <c r="H86" s="383">
        <v>0</v>
      </c>
      <c r="I86" s="383">
        <v>0</v>
      </c>
      <c r="J86" s="383">
        <v>0</v>
      </c>
      <c r="K86" s="383">
        <v>0</v>
      </c>
      <c r="L86" s="383">
        <v>0</v>
      </c>
      <c r="M86" s="383">
        <v>0</v>
      </c>
      <c r="N86" s="383">
        <v>0</v>
      </c>
      <c r="O86" s="383">
        <v>0</v>
      </c>
      <c r="P86" s="383">
        <v>0</v>
      </c>
      <c r="Q86" s="383">
        <v>0</v>
      </c>
      <c r="R86" s="383">
        <v>0</v>
      </c>
      <c r="S86" s="383">
        <v>0</v>
      </c>
      <c r="T86" s="383">
        <v>0</v>
      </c>
      <c r="U86" s="383">
        <v>0</v>
      </c>
      <c r="V86" s="383">
        <v>0</v>
      </c>
      <c r="W86" s="383">
        <v>0</v>
      </c>
      <c r="X86" s="383">
        <v>0</v>
      </c>
      <c r="Y86" s="383">
        <v>0</v>
      </c>
      <c r="Z86" s="383">
        <v>0</v>
      </c>
      <c r="AA86" s="383">
        <v>0</v>
      </c>
      <c r="AB86" s="383">
        <v>0</v>
      </c>
      <c r="AC86" s="383">
        <v>0</v>
      </c>
      <c r="AD86" s="383">
        <v>0</v>
      </c>
      <c r="AE86" s="383">
        <v>0</v>
      </c>
      <c r="AF86" s="383">
        <v>0</v>
      </c>
      <c r="AG86" s="383">
        <v>0</v>
      </c>
      <c r="AH86" s="383">
        <v>0</v>
      </c>
      <c r="AI86" s="383">
        <v>0</v>
      </c>
      <c r="AJ86" s="383">
        <v>0</v>
      </c>
      <c r="AK86" s="383">
        <v>0</v>
      </c>
      <c r="AL86" s="383">
        <v>0</v>
      </c>
      <c r="AM86" s="383">
        <v>0</v>
      </c>
      <c r="AN86" s="383">
        <v>0</v>
      </c>
      <c r="AO86" s="383">
        <v>0</v>
      </c>
      <c r="AP86" s="383">
        <v>0</v>
      </c>
      <c r="AQ86" s="383">
        <v>0</v>
      </c>
      <c r="AR86" s="383">
        <v>0</v>
      </c>
      <c r="AS86" s="383">
        <v>0</v>
      </c>
      <c r="AT86" s="383">
        <v>0</v>
      </c>
      <c r="AU86" s="383">
        <v>0</v>
      </c>
      <c r="AV86" s="383">
        <v>0</v>
      </c>
      <c r="AW86" s="383">
        <v>0</v>
      </c>
      <c r="AX86" s="383">
        <v>0</v>
      </c>
      <c r="AY86" s="383">
        <v>0</v>
      </c>
      <c r="AZ86" s="383">
        <v>0</v>
      </c>
      <c r="BA86" s="383">
        <v>0</v>
      </c>
      <c r="BB86" s="383">
        <v>0</v>
      </c>
      <c r="BC86" s="383">
        <v>0</v>
      </c>
      <c r="BD86" s="383">
        <v>0</v>
      </c>
      <c r="BE86" s="383">
        <v>0</v>
      </c>
      <c r="BF86" s="383">
        <v>0</v>
      </c>
      <c r="BG86" s="383">
        <v>0</v>
      </c>
      <c r="BH86" s="383">
        <v>0</v>
      </c>
      <c r="BI86" s="383">
        <v>0</v>
      </c>
      <c r="BJ86" s="383">
        <v>0</v>
      </c>
      <c r="BK86" s="383">
        <v>0</v>
      </c>
      <c r="BL86" s="383">
        <v>0</v>
      </c>
      <c r="BM86" s="383">
        <v>0</v>
      </c>
      <c r="BN86" s="383">
        <v>0</v>
      </c>
      <c r="BO86" s="383">
        <v>0</v>
      </c>
      <c r="BP86" s="383">
        <v>0</v>
      </c>
      <c r="BQ86" s="383">
        <v>0</v>
      </c>
      <c r="BR86" s="383">
        <v>0</v>
      </c>
      <c r="BS86" s="383">
        <v>0</v>
      </c>
      <c r="BT86" s="383">
        <v>0</v>
      </c>
      <c r="BU86" s="383">
        <v>0</v>
      </c>
      <c r="BV86" s="383">
        <v>0</v>
      </c>
      <c r="BW86" s="383">
        <v>0</v>
      </c>
      <c r="BX86" s="383">
        <v>0</v>
      </c>
      <c r="BY86" s="383">
        <v>0</v>
      </c>
      <c r="BZ86" s="383">
        <v>0</v>
      </c>
      <c r="CA86" s="383">
        <v>0</v>
      </c>
      <c r="CB86" s="383">
        <v>0</v>
      </c>
      <c r="CC86" s="383">
        <v>0</v>
      </c>
      <c r="CD86" s="383">
        <v>0</v>
      </c>
      <c r="CE86" s="383">
        <v>0</v>
      </c>
      <c r="CF86" s="383">
        <v>0.22213616470906711</v>
      </c>
      <c r="CG86" s="383">
        <v>0</v>
      </c>
      <c r="CH86" s="383">
        <v>0</v>
      </c>
      <c r="CI86" s="383">
        <v>0</v>
      </c>
      <c r="CJ86" s="383">
        <v>0</v>
      </c>
      <c r="CK86" s="383">
        <v>0</v>
      </c>
      <c r="CL86" s="383">
        <v>0</v>
      </c>
      <c r="CM86" s="383">
        <v>0</v>
      </c>
      <c r="CN86" s="383">
        <v>0</v>
      </c>
      <c r="CO86" s="383">
        <v>0</v>
      </c>
      <c r="CP86" s="383">
        <v>0</v>
      </c>
      <c r="CQ86" s="383">
        <v>0</v>
      </c>
      <c r="CR86" s="383">
        <v>0</v>
      </c>
      <c r="CS86" s="383">
        <v>0</v>
      </c>
      <c r="CT86" s="383">
        <v>0</v>
      </c>
      <c r="CU86" s="383">
        <v>0</v>
      </c>
      <c r="CV86" s="383">
        <v>0</v>
      </c>
      <c r="CW86" s="383">
        <v>0</v>
      </c>
      <c r="CX86" s="383">
        <v>0</v>
      </c>
      <c r="CY86" s="383">
        <v>0</v>
      </c>
      <c r="CZ86" s="383">
        <v>0</v>
      </c>
      <c r="DA86" s="383">
        <v>0</v>
      </c>
      <c r="DB86" s="383">
        <v>0</v>
      </c>
      <c r="DC86" s="383">
        <v>0</v>
      </c>
      <c r="DD86" s="383">
        <v>0</v>
      </c>
      <c r="DE86" s="383">
        <v>0</v>
      </c>
      <c r="DF86" s="384">
        <v>0</v>
      </c>
    </row>
    <row r="87" spans="1:110" s="444" customFormat="1">
      <c r="A87" s="298" t="s">
        <v>341</v>
      </c>
      <c r="B87" s="299" t="s">
        <v>577</v>
      </c>
      <c r="C87" s="382">
        <v>0</v>
      </c>
      <c r="D87" s="383">
        <v>0</v>
      </c>
      <c r="E87" s="383">
        <v>0</v>
      </c>
      <c r="F87" s="383">
        <v>0</v>
      </c>
      <c r="G87" s="383">
        <v>0</v>
      </c>
      <c r="H87" s="383">
        <v>0</v>
      </c>
      <c r="I87" s="383">
        <v>0</v>
      </c>
      <c r="J87" s="383">
        <v>0</v>
      </c>
      <c r="K87" s="383">
        <v>0</v>
      </c>
      <c r="L87" s="383">
        <v>0</v>
      </c>
      <c r="M87" s="383">
        <v>0</v>
      </c>
      <c r="N87" s="383">
        <v>0</v>
      </c>
      <c r="O87" s="383">
        <v>0</v>
      </c>
      <c r="P87" s="383">
        <v>0</v>
      </c>
      <c r="Q87" s="383">
        <v>0</v>
      </c>
      <c r="R87" s="383">
        <v>0</v>
      </c>
      <c r="S87" s="383">
        <v>0</v>
      </c>
      <c r="T87" s="383">
        <v>0</v>
      </c>
      <c r="U87" s="383">
        <v>0</v>
      </c>
      <c r="V87" s="383">
        <v>0</v>
      </c>
      <c r="W87" s="383">
        <v>0</v>
      </c>
      <c r="X87" s="383">
        <v>0</v>
      </c>
      <c r="Y87" s="383">
        <v>0</v>
      </c>
      <c r="Z87" s="383">
        <v>0</v>
      </c>
      <c r="AA87" s="383">
        <v>0</v>
      </c>
      <c r="AB87" s="383">
        <v>0</v>
      </c>
      <c r="AC87" s="383">
        <v>0</v>
      </c>
      <c r="AD87" s="383">
        <v>0</v>
      </c>
      <c r="AE87" s="383">
        <v>0</v>
      </c>
      <c r="AF87" s="383">
        <v>0</v>
      </c>
      <c r="AG87" s="383">
        <v>0</v>
      </c>
      <c r="AH87" s="383">
        <v>0</v>
      </c>
      <c r="AI87" s="383">
        <v>0</v>
      </c>
      <c r="AJ87" s="383">
        <v>0</v>
      </c>
      <c r="AK87" s="383">
        <v>0</v>
      </c>
      <c r="AL87" s="383">
        <v>0</v>
      </c>
      <c r="AM87" s="383">
        <v>0</v>
      </c>
      <c r="AN87" s="383">
        <v>0</v>
      </c>
      <c r="AO87" s="383">
        <v>0</v>
      </c>
      <c r="AP87" s="383">
        <v>0</v>
      </c>
      <c r="AQ87" s="383">
        <v>0</v>
      </c>
      <c r="AR87" s="383">
        <v>0</v>
      </c>
      <c r="AS87" s="383">
        <v>0</v>
      </c>
      <c r="AT87" s="383">
        <v>0</v>
      </c>
      <c r="AU87" s="383">
        <v>0</v>
      </c>
      <c r="AV87" s="383">
        <v>0</v>
      </c>
      <c r="AW87" s="383">
        <v>0</v>
      </c>
      <c r="AX87" s="383">
        <v>0</v>
      </c>
      <c r="AY87" s="383">
        <v>0</v>
      </c>
      <c r="AZ87" s="383">
        <v>0</v>
      </c>
      <c r="BA87" s="383">
        <v>0</v>
      </c>
      <c r="BB87" s="383">
        <v>0</v>
      </c>
      <c r="BC87" s="383">
        <v>0</v>
      </c>
      <c r="BD87" s="383">
        <v>0</v>
      </c>
      <c r="BE87" s="383">
        <v>0</v>
      </c>
      <c r="BF87" s="383">
        <v>0</v>
      </c>
      <c r="BG87" s="383">
        <v>0</v>
      </c>
      <c r="BH87" s="383">
        <v>0</v>
      </c>
      <c r="BI87" s="383">
        <v>0</v>
      </c>
      <c r="BJ87" s="383">
        <v>0</v>
      </c>
      <c r="BK87" s="383">
        <v>0</v>
      </c>
      <c r="BL87" s="383">
        <v>0</v>
      </c>
      <c r="BM87" s="383">
        <v>0</v>
      </c>
      <c r="BN87" s="383">
        <v>0</v>
      </c>
      <c r="BO87" s="383">
        <v>0</v>
      </c>
      <c r="BP87" s="383">
        <v>0</v>
      </c>
      <c r="BQ87" s="383">
        <v>0</v>
      </c>
      <c r="BR87" s="383">
        <v>0</v>
      </c>
      <c r="BS87" s="383">
        <v>0</v>
      </c>
      <c r="BT87" s="383">
        <v>0</v>
      </c>
      <c r="BU87" s="383">
        <v>0</v>
      </c>
      <c r="BV87" s="383">
        <v>0</v>
      </c>
      <c r="BW87" s="383">
        <v>0</v>
      </c>
      <c r="BX87" s="383">
        <v>0</v>
      </c>
      <c r="BY87" s="383">
        <v>0</v>
      </c>
      <c r="BZ87" s="383">
        <v>0</v>
      </c>
      <c r="CA87" s="383">
        <v>0</v>
      </c>
      <c r="CB87" s="383">
        <v>0</v>
      </c>
      <c r="CC87" s="383">
        <v>0</v>
      </c>
      <c r="CD87" s="383">
        <v>0</v>
      </c>
      <c r="CE87" s="383">
        <v>0</v>
      </c>
      <c r="CF87" s="383">
        <v>0</v>
      </c>
      <c r="CG87" s="383">
        <v>0.47567407907506648</v>
      </c>
      <c r="CH87" s="383">
        <v>0</v>
      </c>
      <c r="CI87" s="383">
        <v>0</v>
      </c>
      <c r="CJ87" s="383">
        <v>0</v>
      </c>
      <c r="CK87" s="383">
        <v>0</v>
      </c>
      <c r="CL87" s="383">
        <v>0</v>
      </c>
      <c r="CM87" s="383">
        <v>0</v>
      </c>
      <c r="CN87" s="383">
        <v>0</v>
      </c>
      <c r="CO87" s="383">
        <v>0</v>
      </c>
      <c r="CP87" s="383">
        <v>0</v>
      </c>
      <c r="CQ87" s="383">
        <v>0</v>
      </c>
      <c r="CR87" s="383">
        <v>0</v>
      </c>
      <c r="CS87" s="383">
        <v>0</v>
      </c>
      <c r="CT87" s="383">
        <v>0</v>
      </c>
      <c r="CU87" s="383">
        <v>0</v>
      </c>
      <c r="CV87" s="383">
        <v>0</v>
      </c>
      <c r="CW87" s="383">
        <v>0</v>
      </c>
      <c r="CX87" s="383">
        <v>0</v>
      </c>
      <c r="CY87" s="383">
        <v>0</v>
      </c>
      <c r="CZ87" s="383">
        <v>0</v>
      </c>
      <c r="DA87" s="383">
        <v>0</v>
      </c>
      <c r="DB87" s="383">
        <v>0</v>
      </c>
      <c r="DC87" s="383">
        <v>0</v>
      </c>
      <c r="DD87" s="383">
        <v>0</v>
      </c>
      <c r="DE87" s="383">
        <v>0</v>
      </c>
      <c r="DF87" s="384">
        <v>0</v>
      </c>
    </row>
    <row r="88" spans="1:110" s="444" customFormat="1">
      <c r="A88" s="298" t="s">
        <v>342</v>
      </c>
      <c r="B88" s="299" t="s">
        <v>578</v>
      </c>
      <c r="C88" s="382">
        <v>0</v>
      </c>
      <c r="D88" s="383">
        <v>0</v>
      </c>
      <c r="E88" s="383">
        <v>0</v>
      </c>
      <c r="F88" s="383">
        <v>0</v>
      </c>
      <c r="G88" s="383">
        <v>0</v>
      </c>
      <c r="H88" s="383">
        <v>0</v>
      </c>
      <c r="I88" s="383">
        <v>0</v>
      </c>
      <c r="J88" s="383">
        <v>0</v>
      </c>
      <c r="K88" s="383">
        <v>0</v>
      </c>
      <c r="L88" s="383">
        <v>0</v>
      </c>
      <c r="M88" s="383">
        <v>0</v>
      </c>
      <c r="N88" s="383">
        <v>0</v>
      </c>
      <c r="O88" s="383">
        <v>0</v>
      </c>
      <c r="P88" s="383">
        <v>0</v>
      </c>
      <c r="Q88" s="383">
        <v>0</v>
      </c>
      <c r="R88" s="383">
        <v>0</v>
      </c>
      <c r="S88" s="383">
        <v>0</v>
      </c>
      <c r="T88" s="383">
        <v>0</v>
      </c>
      <c r="U88" s="383">
        <v>0</v>
      </c>
      <c r="V88" s="383">
        <v>0</v>
      </c>
      <c r="W88" s="383">
        <v>0</v>
      </c>
      <c r="X88" s="383">
        <v>0</v>
      </c>
      <c r="Y88" s="383">
        <v>0</v>
      </c>
      <c r="Z88" s="383">
        <v>0</v>
      </c>
      <c r="AA88" s="383">
        <v>0</v>
      </c>
      <c r="AB88" s="383">
        <v>0</v>
      </c>
      <c r="AC88" s="383">
        <v>0</v>
      </c>
      <c r="AD88" s="383">
        <v>0</v>
      </c>
      <c r="AE88" s="383">
        <v>0</v>
      </c>
      <c r="AF88" s="383">
        <v>0</v>
      </c>
      <c r="AG88" s="383">
        <v>0</v>
      </c>
      <c r="AH88" s="383">
        <v>0</v>
      </c>
      <c r="AI88" s="383">
        <v>0</v>
      </c>
      <c r="AJ88" s="383">
        <v>0</v>
      </c>
      <c r="AK88" s="383">
        <v>0</v>
      </c>
      <c r="AL88" s="383">
        <v>0</v>
      </c>
      <c r="AM88" s="383">
        <v>0</v>
      </c>
      <c r="AN88" s="383">
        <v>0</v>
      </c>
      <c r="AO88" s="383">
        <v>0</v>
      </c>
      <c r="AP88" s="383">
        <v>0</v>
      </c>
      <c r="AQ88" s="383">
        <v>0</v>
      </c>
      <c r="AR88" s="383">
        <v>0</v>
      </c>
      <c r="AS88" s="383">
        <v>0</v>
      </c>
      <c r="AT88" s="383">
        <v>0</v>
      </c>
      <c r="AU88" s="383">
        <v>0</v>
      </c>
      <c r="AV88" s="383">
        <v>0</v>
      </c>
      <c r="AW88" s="383">
        <v>0</v>
      </c>
      <c r="AX88" s="383">
        <v>0</v>
      </c>
      <c r="AY88" s="383">
        <v>0</v>
      </c>
      <c r="AZ88" s="383">
        <v>0</v>
      </c>
      <c r="BA88" s="383">
        <v>0</v>
      </c>
      <c r="BB88" s="383">
        <v>0</v>
      </c>
      <c r="BC88" s="383">
        <v>0</v>
      </c>
      <c r="BD88" s="383">
        <v>0</v>
      </c>
      <c r="BE88" s="383">
        <v>0</v>
      </c>
      <c r="BF88" s="383">
        <v>0</v>
      </c>
      <c r="BG88" s="383">
        <v>0</v>
      </c>
      <c r="BH88" s="383">
        <v>0</v>
      </c>
      <c r="BI88" s="383">
        <v>0</v>
      </c>
      <c r="BJ88" s="383">
        <v>0</v>
      </c>
      <c r="BK88" s="383">
        <v>0</v>
      </c>
      <c r="BL88" s="383">
        <v>0</v>
      </c>
      <c r="BM88" s="383">
        <v>0</v>
      </c>
      <c r="BN88" s="383">
        <v>0</v>
      </c>
      <c r="BO88" s="383">
        <v>0</v>
      </c>
      <c r="BP88" s="383">
        <v>0</v>
      </c>
      <c r="BQ88" s="383">
        <v>0</v>
      </c>
      <c r="BR88" s="383">
        <v>0</v>
      </c>
      <c r="BS88" s="383">
        <v>0</v>
      </c>
      <c r="BT88" s="383">
        <v>0</v>
      </c>
      <c r="BU88" s="383">
        <v>0</v>
      </c>
      <c r="BV88" s="383">
        <v>0</v>
      </c>
      <c r="BW88" s="383">
        <v>0</v>
      </c>
      <c r="BX88" s="383">
        <v>0</v>
      </c>
      <c r="BY88" s="383">
        <v>0</v>
      </c>
      <c r="BZ88" s="383">
        <v>0</v>
      </c>
      <c r="CA88" s="383">
        <v>0</v>
      </c>
      <c r="CB88" s="383">
        <v>0</v>
      </c>
      <c r="CC88" s="383">
        <v>0</v>
      </c>
      <c r="CD88" s="383">
        <v>0</v>
      </c>
      <c r="CE88" s="383">
        <v>0</v>
      </c>
      <c r="CF88" s="383">
        <v>0</v>
      </c>
      <c r="CG88" s="383">
        <v>0</v>
      </c>
      <c r="CH88" s="383">
        <v>5.6870838937635192E-2</v>
      </c>
      <c r="CI88" s="383">
        <v>0</v>
      </c>
      <c r="CJ88" s="383">
        <v>0</v>
      </c>
      <c r="CK88" s="383">
        <v>0</v>
      </c>
      <c r="CL88" s="383">
        <v>0</v>
      </c>
      <c r="CM88" s="383">
        <v>0</v>
      </c>
      <c r="CN88" s="383">
        <v>0</v>
      </c>
      <c r="CO88" s="383">
        <v>0</v>
      </c>
      <c r="CP88" s="383">
        <v>0</v>
      </c>
      <c r="CQ88" s="383">
        <v>0</v>
      </c>
      <c r="CR88" s="383">
        <v>0</v>
      </c>
      <c r="CS88" s="383">
        <v>0</v>
      </c>
      <c r="CT88" s="383">
        <v>0</v>
      </c>
      <c r="CU88" s="383">
        <v>0</v>
      </c>
      <c r="CV88" s="383">
        <v>0</v>
      </c>
      <c r="CW88" s="383">
        <v>0</v>
      </c>
      <c r="CX88" s="383">
        <v>0</v>
      </c>
      <c r="CY88" s="383">
        <v>0</v>
      </c>
      <c r="CZ88" s="383">
        <v>0</v>
      </c>
      <c r="DA88" s="383">
        <v>0</v>
      </c>
      <c r="DB88" s="383">
        <v>0</v>
      </c>
      <c r="DC88" s="383">
        <v>0</v>
      </c>
      <c r="DD88" s="383">
        <v>0</v>
      </c>
      <c r="DE88" s="383">
        <v>0</v>
      </c>
      <c r="DF88" s="384">
        <v>0</v>
      </c>
    </row>
    <row r="89" spans="1:110" s="444" customFormat="1">
      <c r="A89" s="300" t="s">
        <v>343</v>
      </c>
      <c r="B89" s="301" t="s">
        <v>579</v>
      </c>
      <c r="C89" s="385">
        <v>0</v>
      </c>
      <c r="D89" s="386">
        <v>0</v>
      </c>
      <c r="E89" s="386">
        <v>0</v>
      </c>
      <c r="F89" s="386">
        <v>0</v>
      </c>
      <c r="G89" s="386">
        <v>0</v>
      </c>
      <c r="H89" s="386">
        <v>0</v>
      </c>
      <c r="I89" s="386">
        <v>0</v>
      </c>
      <c r="J89" s="386">
        <v>0</v>
      </c>
      <c r="K89" s="386">
        <v>0</v>
      </c>
      <c r="L89" s="386">
        <v>0</v>
      </c>
      <c r="M89" s="386">
        <v>0</v>
      </c>
      <c r="N89" s="386">
        <v>0</v>
      </c>
      <c r="O89" s="386">
        <v>0</v>
      </c>
      <c r="P89" s="386">
        <v>0</v>
      </c>
      <c r="Q89" s="386">
        <v>0</v>
      </c>
      <c r="R89" s="386">
        <v>0</v>
      </c>
      <c r="S89" s="386">
        <v>0</v>
      </c>
      <c r="T89" s="386">
        <v>0</v>
      </c>
      <c r="U89" s="386">
        <v>0</v>
      </c>
      <c r="V89" s="386">
        <v>0</v>
      </c>
      <c r="W89" s="386">
        <v>0</v>
      </c>
      <c r="X89" s="386">
        <v>0</v>
      </c>
      <c r="Y89" s="386">
        <v>0</v>
      </c>
      <c r="Z89" s="386">
        <v>0</v>
      </c>
      <c r="AA89" s="386">
        <v>0</v>
      </c>
      <c r="AB89" s="386">
        <v>0</v>
      </c>
      <c r="AC89" s="386">
        <v>0</v>
      </c>
      <c r="AD89" s="386">
        <v>0</v>
      </c>
      <c r="AE89" s="386">
        <v>0</v>
      </c>
      <c r="AF89" s="386">
        <v>0</v>
      </c>
      <c r="AG89" s="386">
        <v>0</v>
      </c>
      <c r="AH89" s="386">
        <v>0</v>
      </c>
      <c r="AI89" s="386">
        <v>0</v>
      </c>
      <c r="AJ89" s="386">
        <v>0</v>
      </c>
      <c r="AK89" s="386">
        <v>0</v>
      </c>
      <c r="AL89" s="386">
        <v>0</v>
      </c>
      <c r="AM89" s="386">
        <v>0</v>
      </c>
      <c r="AN89" s="386">
        <v>0</v>
      </c>
      <c r="AO89" s="386">
        <v>0</v>
      </c>
      <c r="AP89" s="386">
        <v>0</v>
      </c>
      <c r="AQ89" s="386">
        <v>0</v>
      </c>
      <c r="AR89" s="386">
        <v>0</v>
      </c>
      <c r="AS89" s="386">
        <v>0</v>
      </c>
      <c r="AT89" s="386">
        <v>0</v>
      </c>
      <c r="AU89" s="386">
        <v>0</v>
      </c>
      <c r="AV89" s="386">
        <v>0</v>
      </c>
      <c r="AW89" s="386">
        <v>0</v>
      </c>
      <c r="AX89" s="386">
        <v>0</v>
      </c>
      <c r="AY89" s="386">
        <v>0</v>
      </c>
      <c r="AZ89" s="386">
        <v>0</v>
      </c>
      <c r="BA89" s="386">
        <v>0</v>
      </c>
      <c r="BB89" s="386">
        <v>0</v>
      </c>
      <c r="BC89" s="386">
        <v>0</v>
      </c>
      <c r="BD89" s="386">
        <v>0</v>
      </c>
      <c r="BE89" s="386">
        <v>0</v>
      </c>
      <c r="BF89" s="386">
        <v>0</v>
      </c>
      <c r="BG89" s="386">
        <v>0</v>
      </c>
      <c r="BH89" s="386">
        <v>0</v>
      </c>
      <c r="BI89" s="386">
        <v>0</v>
      </c>
      <c r="BJ89" s="386">
        <v>0</v>
      </c>
      <c r="BK89" s="386">
        <v>0</v>
      </c>
      <c r="BL89" s="386">
        <v>0</v>
      </c>
      <c r="BM89" s="386">
        <v>0</v>
      </c>
      <c r="BN89" s="386">
        <v>0</v>
      </c>
      <c r="BO89" s="386">
        <v>0</v>
      </c>
      <c r="BP89" s="386">
        <v>0</v>
      </c>
      <c r="BQ89" s="386">
        <v>0</v>
      </c>
      <c r="BR89" s="386">
        <v>0</v>
      </c>
      <c r="BS89" s="386">
        <v>0</v>
      </c>
      <c r="BT89" s="386">
        <v>0</v>
      </c>
      <c r="BU89" s="386">
        <v>0</v>
      </c>
      <c r="BV89" s="386">
        <v>0</v>
      </c>
      <c r="BW89" s="386">
        <v>0</v>
      </c>
      <c r="BX89" s="386">
        <v>0</v>
      </c>
      <c r="BY89" s="386">
        <v>0</v>
      </c>
      <c r="BZ89" s="386">
        <v>0</v>
      </c>
      <c r="CA89" s="386">
        <v>0</v>
      </c>
      <c r="CB89" s="386">
        <v>0</v>
      </c>
      <c r="CC89" s="386">
        <v>0</v>
      </c>
      <c r="CD89" s="386">
        <v>0</v>
      </c>
      <c r="CE89" s="386">
        <v>0</v>
      </c>
      <c r="CF89" s="386">
        <v>0</v>
      </c>
      <c r="CG89" s="386">
        <v>0</v>
      </c>
      <c r="CH89" s="386">
        <v>0</v>
      </c>
      <c r="CI89" s="386">
        <v>0.13862615128720737</v>
      </c>
      <c r="CJ89" s="386">
        <v>0</v>
      </c>
      <c r="CK89" s="386">
        <v>0</v>
      </c>
      <c r="CL89" s="386">
        <v>0</v>
      </c>
      <c r="CM89" s="386">
        <v>0</v>
      </c>
      <c r="CN89" s="386">
        <v>0</v>
      </c>
      <c r="CO89" s="386">
        <v>0</v>
      </c>
      <c r="CP89" s="386">
        <v>0</v>
      </c>
      <c r="CQ89" s="386">
        <v>0</v>
      </c>
      <c r="CR89" s="386">
        <v>0</v>
      </c>
      <c r="CS89" s="386">
        <v>0</v>
      </c>
      <c r="CT89" s="386">
        <v>0</v>
      </c>
      <c r="CU89" s="386">
        <v>0</v>
      </c>
      <c r="CV89" s="386">
        <v>0</v>
      </c>
      <c r="CW89" s="386">
        <v>0</v>
      </c>
      <c r="CX89" s="386">
        <v>0</v>
      </c>
      <c r="CY89" s="386">
        <v>0</v>
      </c>
      <c r="CZ89" s="386">
        <v>0</v>
      </c>
      <c r="DA89" s="386">
        <v>0</v>
      </c>
      <c r="DB89" s="386">
        <v>0</v>
      </c>
      <c r="DC89" s="386">
        <v>0</v>
      </c>
      <c r="DD89" s="386">
        <v>0</v>
      </c>
      <c r="DE89" s="386">
        <v>0</v>
      </c>
      <c r="DF89" s="387">
        <v>0</v>
      </c>
    </row>
    <row r="90" spans="1:110" s="444" customFormat="1">
      <c r="A90" s="304" t="s">
        <v>344</v>
      </c>
      <c r="B90" s="305" t="s">
        <v>580</v>
      </c>
      <c r="C90" s="388">
        <v>0</v>
      </c>
      <c r="D90" s="389">
        <v>0</v>
      </c>
      <c r="E90" s="389">
        <v>0</v>
      </c>
      <c r="F90" s="389">
        <v>0</v>
      </c>
      <c r="G90" s="389">
        <v>0</v>
      </c>
      <c r="H90" s="389">
        <v>0</v>
      </c>
      <c r="I90" s="389">
        <v>0</v>
      </c>
      <c r="J90" s="389">
        <v>0</v>
      </c>
      <c r="K90" s="389">
        <v>0</v>
      </c>
      <c r="L90" s="389">
        <v>0</v>
      </c>
      <c r="M90" s="389">
        <v>0</v>
      </c>
      <c r="N90" s="389">
        <v>0</v>
      </c>
      <c r="O90" s="389">
        <v>0</v>
      </c>
      <c r="P90" s="389">
        <v>0</v>
      </c>
      <c r="Q90" s="389">
        <v>0</v>
      </c>
      <c r="R90" s="389">
        <v>0</v>
      </c>
      <c r="S90" s="389">
        <v>0</v>
      </c>
      <c r="T90" s="389">
        <v>0</v>
      </c>
      <c r="U90" s="389">
        <v>0</v>
      </c>
      <c r="V90" s="389">
        <v>0</v>
      </c>
      <c r="W90" s="389">
        <v>0</v>
      </c>
      <c r="X90" s="389">
        <v>0</v>
      </c>
      <c r="Y90" s="389">
        <v>0</v>
      </c>
      <c r="Z90" s="389">
        <v>0</v>
      </c>
      <c r="AA90" s="389">
        <v>0</v>
      </c>
      <c r="AB90" s="389">
        <v>0</v>
      </c>
      <c r="AC90" s="389">
        <v>0</v>
      </c>
      <c r="AD90" s="389">
        <v>0</v>
      </c>
      <c r="AE90" s="389">
        <v>0</v>
      </c>
      <c r="AF90" s="389">
        <v>0</v>
      </c>
      <c r="AG90" s="389">
        <v>0</v>
      </c>
      <c r="AH90" s="389">
        <v>0</v>
      </c>
      <c r="AI90" s="389">
        <v>0</v>
      </c>
      <c r="AJ90" s="389">
        <v>0</v>
      </c>
      <c r="AK90" s="389">
        <v>0</v>
      </c>
      <c r="AL90" s="389">
        <v>0</v>
      </c>
      <c r="AM90" s="389">
        <v>0</v>
      </c>
      <c r="AN90" s="389">
        <v>0</v>
      </c>
      <c r="AO90" s="389">
        <v>0</v>
      </c>
      <c r="AP90" s="389">
        <v>0</v>
      </c>
      <c r="AQ90" s="389">
        <v>0</v>
      </c>
      <c r="AR90" s="389">
        <v>0</v>
      </c>
      <c r="AS90" s="389">
        <v>0</v>
      </c>
      <c r="AT90" s="389">
        <v>0</v>
      </c>
      <c r="AU90" s="389">
        <v>0</v>
      </c>
      <c r="AV90" s="389">
        <v>0</v>
      </c>
      <c r="AW90" s="389">
        <v>0</v>
      </c>
      <c r="AX90" s="389">
        <v>0</v>
      </c>
      <c r="AY90" s="389">
        <v>0</v>
      </c>
      <c r="AZ90" s="389">
        <v>0</v>
      </c>
      <c r="BA90" s="389">
        <v>0</v>
      </c>
      <c r="BB90" s="389">
        <v>0</v>
      </c>
      <c r="BC90" s="389">
        <v>0</v>
      </c>
      <c r="BD90" s="389">
        <v>0</v>
      </c>
      <c r="BE90" s="389">
        <v>0</v>
      </c>
      <c r="BF90" s="389">
        <v>0</v>
      </c>
      <c r="BG90" s="389">
        <v>0</v>
      </c>
      <c r="BH90" s="389">
        <v>0</v>
      </c>
      <c r="BI90" s="389">
        <v>0</v>
      </c>
      <c r="BJ90" s="389">
        <v>0</v>
      </c>
      <c r="BK90" s="389">
        <v>0</v>
      </c>
      <c r="BL90" s="389">
        <v>0</v>
      </c>
      <c r="BM90" s="389">
        <v>0</v>
      </c>
      <c r="BN90" s="389">
        <v>0</v>
      </c>
      <c r="BO90" s="389">
        <v>0</v>
      </c>
      <c r="BP90" s="389">
        <v>0</v>
      </c>
      <c r="BQ90" s="389">
        <v>0</v>
      </c>
      <c r="BR90" s="389">
        <v>0</v>
      </c>
      <c r="BS90" s="389">
        <v>0</v>
      </c>
      <c r="BT90" s="389">
        <v>0</v>
      </c>
      <c r="BU90" s="389">
        <v>0</v>
      </c>
      <c r="BV90" s="389">
        <v>0</v>
      </c>
      <c r="BW90" s="389">
        <v>0</v>
      </c>
      <c r="BX90" s="389">
        <v>0</v>
      </c>
      <c r="BY90" s="389">
        <v>0</v>
      </c>
      <c r="BZ90" s="389">
        <v>0</v>
      </c>
      <c r="CA90" s="389">
        <v>0</v>
      </c>
      <c r="CB90" s="389">
        <v>0</v>
      </c>
      <c r="CC90" s="389">
        <v>0</v>
      </c>
      <c r="CD90" s="389">
        <v>0</v>
      </c>
      <c r="CE90" s="389">
        <v>0</v>
      </c>
      <c r="CF90" s="389">
        <v>0</v>
      </c>
      <c r="CG90" s="389">
        <v>0</v>
      </c>
      <c r="CH90" s="389">
        <v>0</v>
      </c>
      <c r="CI90" s="389">
        <v>0</v>
      </c>
      <c r="CJ90" s="389">
        <v>0.29526109960892571</v>
      </c>
      <c r="CK90" s="389">
        <v>0</v>
      </c>
      <c r="CL90" s="389">
        <v>0</v>
      </c>
      <c r="CM90" s="389">
        <v>0</v>
      </c>
      <c r="CN90" s="389">
        <v>0</v>
      </c>
      <c r="CO90" s="389">
        <v>0</v>
      </c>
      <c r="CP90" s="389">
        <v>0</v>
      </c>
      <c r="CQ90" s="389">
        <v>0</v>
      </c>
      <c r="CR90" s="389">
        <v>0</v>
      </c>
      <c r="CS90" s="389">
        <v>0</v>
      </c>
      <c r="CT90" s="389">
        <v>0</v>
      </c>
      <c r="CU90" s="389">
        <v>0</v>
      </c>
      <c r="CV90" s="389">
        <v>0</v>
      </c>
      <c r="CW90" s="389">
        <v>0</v>
      </c>
      <c r="CX90" s="389">
        <v>0</v>
      </c>
      <c r="CY90" s="389">
        <v>0</v>
      </c>
      <c r="CZ90" s="389">
        <v>0</v>
      </c>
      <c r="DA90" s="389">
        <v>0</v>
      </c>
      <c r="DB90" s="389">
        <v>0</v>
      </c>
      <c r="DC90" s="389">
        <v>0</v>
      </c>
      <c r="DD90" s="389">
        <v>0</v>
      </c>
      <c r="DE90" s="389">
        <v>0</v>
      </c>
      <c r="DF90" s="390">
        <v>0</v>
      </c>
    </row>
    <row r="91" spans="1:110" s="444" customFormat="1">
      <c r="A91" s="298" t="s">
        <v>345</v>
      </c>
      <c r="B91" s="299" t="s">
        <v>581</v>
      </c>
      <c r="C91" s="382">
        <v>0</v>
      </c>
      <c r="D91" s="383">
        <v>0</v>
      </c>
      <c r="E91" s="383">
        <v>0</v>
      </c>
      <c r="F91" s="383">
        <v>0</v>
      </c>
      <c r="G91" s="383">
        <v>0</v>
      </c>
      <c r="H91" s="383">
        <v>0</v>
      </c>
      <c r="I91" s="383">
        <v>0</v>
      </c>
      <c r="J91" s="383">
        <v>0</v>
      </c>
      <c r="K91" s="383">
        <v>0</v>
      </c>
      <c r="L91" s="383">
        <v>0</v>
      </c>
      <c r="M91" s="383">
        <v>0</v>
      </c>
      <c r="N91" s="383">
        <v>0</v>
      </c>
      <c r="O91" s="383">
        <v>0</v>
      </c>
      <c r="P91" s="383">
        <v>0</v>
      </c>
      <c r="Q91" s="383">
        <v>0</v>
      </c>
      <c r="R91" s="383">
        <v>0</v>
      </c>
      <c r="S91" s="383">
        <v>0</v>
      </c>
      <c r="T91" s="383">
        <v>0</v>
      </c>
      <c r="U91" s="383">
        <v>0</v>
      </c>
      <c r="V91" s="383">
        <v>0</v>
      </c>
      <c r="W91" s="383">
        <v>0</v>
      </c>
      <c r="X91" s="383">
        <v>0</v>
      </c>
      <c r="Y91" s="383">
        <v>0</v>
      </c>
      <c r="Z91" s="383">
        <v>0</v>
      </c>
      <c r="AA91" s="383">
        <v>0</v>
      </c>
      <c r="AB91" s="383">
        <v>0</v>
      </c>
      <c r="AC91" s="383">
        <v>0</v>
      </c>
      <c r="AD91" s="383">
        <v>0</v>
      </c>
      <c r="AE91" s="383">
        <v>0</v>
      </c>
      <c r="AF91" s="383">
        <v>0</v>
      </c>
      <c r="AG91" s="383">
        <v>0</v>
      </c>
      <c r="AH91" s="383">
        <v>0</v>
      </c>
      <c r="AI91" s="383">
        <v>0</v>
      </c>
      <c r="AJ91" s="383">
        <v>0</v>
      </c>
      <c r="AK91" s="383">
        <v>0</v>
      </c>
      <c r="AL91" s="383">
        <v>0</v>
      </c>
      <c r="AM91" s="383">
        <v>0</v>
      </c>
      <c r="AN91" s="383">
        <v>0</v>
      </c>
      <c r="AO91" s="383">
        <v>0</v>
      </c>
      <c r="AP91" s="383">
        <v>0</v>
      </c>
      <c r="AQ91" s="383">
        <v>0</v>
      </c>
      <c r="AR91" s="383">
        <v>0</v>
      </c>
      <c r="AS91" s="383">
        <v>0</v>
      </c>
      <c r="AT91" s="383">
        <v>0</v>
      </c>
      <c r="AU91" s="383">
        <v>0</v>
      </c>
      <c r="AV91" s="383">
        <v>0</v>
      </c>
      <c r="AW91" s="383">
        <v>0</v>
      </c>
      <c r="AX91" s="383">
        <v>0</v>
      </c>
      <c r="AY91" s="383">
        <v>0</v>
      </c>
      <c r="AZ91" s="383">
        <v>0</v>
      </c>
      <c r="BA91" s="383">
        <v>0</v>
      </c>
      <c r="BB91" s="383">
        <v>0</v>
      </c>
      <c r="BC91" s="383">
        <v>0</v>
      </c>
      <c r="BD91" s="383">
        <v>0</v>
      </c>
      <c r="BE91" s="383">
        <v>0</v>
      </c>
      <c r="BF91" s="383">
        <v>0</v>
      </c>
      <c r="BG91" s="383">
        <v>0</v>
      </c>
      <c r="BH91" s="383">
        <v>0</v>
      </c>
      <c r="BI91" s="383">
        <v>0</v>
      </c>
      <c r="BJ91" s="383">
        <v>0</v>
      </c>
      <c r="BK91" s="383">
        <v>0</v>
      </c>
      <c r="BL91" s="383">
        <v>0</v>
      </c>
      <c r="BM91" s="383">
        <v>0</v>
      </c>
      <c r="BN91" s="383">
        <v>0</v>
      </c>
      <c r="BO91" s="383">
        <v>0</v>
      </c>
      <c r="BP91" s="383">
        <v>0</v>
      </c>
      <c r="BQ91" s="383">
        <v>0</v>
      </c>
      <c r="BR91" s="383">
        <v>0</v>
      </c>
      <c r="BS91" s="383">
        <v>0</v>
      </c>
      <c r="BT91" s="383">
        <v>0</v>
      </c>
      <c r="BU91" s="383">
        <v>0</v>
      </c>
      <c r="BV91" s="383">
        <v>0</v>
      </c>
      <c r="BW91" s="383">
        <v>0</v>
      </c>
      <c r="BX91" s="383">
        <v>0</v>
      </c>
      <c r="BY91" s="383">
        <v>0</v>
      </c>
      <c r="BZ91" s="383">
        <v>0</v>
      </c>
      <c r="CA91" s="383">
        <v>0</v>
      </c>
      <c r="CB91" s="383">
        <v>0</v>
      </c>
      <c r="CC91" s="383">
        <v>0</v>
      </c>
      <c r="CD91" s="383">
        <v>0</v>
      </c>
      <c r="CE91" s="383">
        <v>0</v>
      </c>
      <c r="CF91" s="383">
        <v>0</v>
      </c>
      <c r="CG91" s="383">
        <v>0</v>
      </c>
      <c r="CH91" s="383">
        <v>0</v>
      </c>
      <c r="CI91" s="383">
        <v>0</v>
      </c>
      <c r="CJ91" s="383">
        <v>0</v>
      </c>
      <c r="CK91" s="383">
        <v>0.18121831847579095</v>
      </c>
      <c r="CL91" s="383">
        <v>0</v>
      </c>
      <c r="CM91" s="383">
        <v>0</v>
      </c>
      <c r="CN91" s="383">
        <v>0</v>
      </c>
      <c r="CO91" s="383">
        <v>0</v>
      </c>
      <c r="CP91" s="383">
        <v>0</v>
      </c>
      <c r="CQ91" s="383">
        <v>0</v>
      </c>
      <c r="CR91" s="383">
        <v>0</v>
      </c>
      <c r="CS91" s="383">
        <v>0</v>
      </c>
      <c r="CT91" s="383">
        <v>0</v>
      </c>
      <c r="CU91" s="383">
        <v>0</v>
      </c>
      <c r="CV91" s="383">
        <v>0</v>
      </c>
      <c r="CW91" s="383">
        <v>0</v>
      </c>
      <c r="CX91" s="383">
        <v>0</v>
      </c>
      <c r="CY91" s="383">
        <v>0</v>
      </c>
      <c r="CZ91" s="383">
        <v>0</v>
      </c>
      <c r="DA91" s="383">
        <v>0</v>
      </c>
      <c r="DB91" s="383">
        <v>0</v>
      </c>
      <c r="DC91" s="383">
        <v>0</v>
      </c>
      <c r="DD91" s="383">
        <v>0</v>
      </c>
      <c r="DE91" s="383">
        <v>0</v>
      </c>
      <c r="DF91" s="384">
        <v>0</v>
      </c>
    </row>
    <row r="92" spans="1:110" s="444" customFormat="1">
      <c r="A92" s="298" t="s">
        <v>346</v>
      </c>
      <c r="B92" s="299" t="s">
        <v>582</v>
      </c>
      <c r="C92" s="382">
        <v>0</v>
      </c>
      <c r="D92" s="383">
        <v>0</v>
      </c>
      <c r="E92" s="383">
        <v>0</v>
      </c>
      <c r="F92" s="383">
        <v>0</v>
      </c>
      <c r="G92" s="383">
        <v>0</v>
      </c>
      <c r="H92" s="383">
        <v>0</v>
      </c>
      <c r="I92" s="383">
        <v>0</v>
      </c>
      <c r="J92" s="383">
        <v>0</v>
      </c>
      <c r="K92" s="383">
        <v>0</v>
      </c>
      <c r="L92" s="383">
        <v>0</v>
      </c>
      <c r="M92" s="383">
        <v>0</v>
      </c>
      <c r="N92" s="383">
        <v>0</v>
      </c>
      <c r="O92" s="383">
        <v>0</v>
      </c>
      <c r="P92" s="383">
        <v>0</v>
      </c>
      <c r="Q92" s="383">
        <v>0</v>
      </c>
      <c r="R92" s="383">
        <v>0</v>
      </c>
      <c r="S92" s="383">
        <v>0</v>
      </c>
      <c r="T92" s="383">
        <v>0</v>
      </c>
      <c r="U92" s="383">
        <v>0</v>
      </c>
      <c r="V92" s="383">
        <v>0</v>
      </c>
      <c r="W92" s="383">
        <v>0</v>
      </c>
      <c r="X92" s="383">
        <v>0</v>
      </c>
      <c r="Y92" s="383">
        <v>0</v>
      </c>
      <c r="Z92" s="383">
        <v>0</v>
      </c>
      <c r="AA92" s="383">
        <v>0</v>
      </c>
      <c r="AB92" s="383">
        <v>0</v>
      </c>
      <c r="AC92" s="383">
        <v>0</v>
      </c>
      <c r="AD92" s="383">
        <v>0</v>
      </c>
      <c r="AE92" s="383">
        <v>0</v>
      </c>
      <c r="AF92" s="383">
        <v>0</v>
      </c>
      <c r="AG92" s="383">
        <v>0</v>
      </c>
      <c r="AH92" s="383">
        <v>0</v>
      </c>
      <c r="AI92" s="383">
        <v>0</v>
      </c>
      <c r="AJ92" s="383">
        <v>0</v>
      </c>
      <c r="AK92" s="383">
        <v>0</v>
      </c>
      <c r="AL92" s="383">
        <v>0</v>
      </c>
      <c r="AM92" s="383">
        <v>0</v>
      </c>
      <c r="AN92" s="383">
        <v>0</v>
      </c>
      <c r="AO92" s="383">
        <v>0</v>
      </c>
      <c r="AP92" s="383">
        <v>0</v>
      </c>
      <c r="AQ92" s="383">
        <v>0</v>
      </c>
      <c r="AR92" s="383">
        <v>0</v>
      </c>
      <c r="AS92" s="383">
        <v>0</v>
      </c>
      <c r="AT92" s="383">
        <v>0</v>
      </c>
      <c r="AU92" s="383">
        <v>0</v>
      </c>
      <c r="AV92" s="383">
        <v>0</v>
      </c>
      <c r="AW92" s="383">
        <v>0</v>
      </c>
      <c r="AX92" s="383">
        <v>0</v>
      </c>
      <c r="AY92" s="383">
        <v>0</v>
      </c>
      <c r="AZ92" s="383">
        <v>0</v>
      </c>
      <c r="BA92" s="383">
        <v>0</v>
      </c>
      <c r="BB92" s="383">
        <v>0</v>
      </c>
      <c r="BC92" s="383">
        <v>0</v>
      </c>
      <c r="BD92" s="383">
        <v>0</v>
      </c>
      <c r="BE92" s="383">
        <v>0</v>
      </c>
      <c r="BF92" s="383">
        <v>0</v>
      </c>
      <c r="BG92" s="383">
        <v>0</v>
      </c>
      <c r="BH92" s="383">
        <v>0</v>
      </c>
      <c r="BI92" s="383">
        <v>0</v>
      </c>
      <c r="BJ92" s="383">
        <v>0</v>
      </c>
      <c r="BK92" s="383">
        <v>0</v>
      </c>
      <c r="BL92" s="383">
        <v>0</v>
      </c>
      <c r="BM92" s="383">
        <v>0</v>
      </c>
      <c r="BN92" s="383">
        <v>0</v>
      </c>
      <c r="BO92" s="383">
        <v>0</v>
      </c>
      <c r="BP92" s="383">
        <v>0</v>
      </c>
      <c r="BQ92" s="383">
        <v>0</v>
      </c>
      <c r="BR92" s="383">
        <v>0</v>
      </c>
      <c r="BS92" s="383">
        <v>0</v>
      </c>
      <c r="BT92" s="383">
        <v>0</v>
      </c>
      <c r="BU92" s="383">
        <v>0</v>
      </c>
      <c r="BV92" s="383">
        <v>0</v>
      </c>
      <c r="BW92" s="383">
        <v>0</v>
      </c>
      <c r="BX92" s="383">
        <v>0</v>
      </c>
      <c r="BY92" s="383">
        <v>0</v>
      </c>
      <c r="BZ92" s="383">
        <v>0</v>
      </c>
      <c r="CA92" s="383">
        <v>0</v>
      </c>
      <c r="CB92" s="383">
        <v>0</v>
      </c>
      <c r="CC92" s="383">
        <v>0</v>
      </c>
      <c r="CD92" s="383">
        <v>0</v>
      </c>
      <c r="CE92" s="383">
        <v>0</v>
      </c>
      <c r="CF92" s="383">
        <v>0</v>
      </c>
      <c r="CG92" s="383">
        <v>0</v>
      </c>
      <c r="CH92" s="383">
        <v>0</v>
      </c>
      <c r="CI92" s="383">
        <v>0</v>
      </c>
      <c r="CJ92" s="383">
        <v>0</v>
      </c>
      <c r="CK92" s="383">
        <v>0</v>
      </c>
      <c r="CL92" s="383">
        <v>0.21650875321578716</v>
      </c>
      <c r="CM92" s="383">
        <v>0</v>
      </c>
      <c r="CN92" s="383">
        <v>0</v>
      </c>
      <c r="CO92" s="383">
        <v>0</v>
      </c>
      <c r="CP92" s="383">
        <v>0</v>
      </c>
      <c r="CQ92" s="383">
        <v>0</v>
      </c>
      <c r="CR92" s="383">
        <v>0</v>
      </c>
      <c r="CS92" s="383">
        <v>0</v>
      </c>
      <c r="CT92" s="383">
        <v>0</v>
      </c>
      <c r="CU92" s="383">
        <v>0</v>
      </c>
      <c r="CV92" s="383">
        <v>0</v>
      </c>
      <c r="CW92" s="383">
        <v>0</v>
      </c>
      <c r="CX92" s="383">
        <v>0</v>
      </c>
      <c r="CY92" s="383">
        <v>0</v>
      </c>
      <c r="CZ92" s="383">
        <v>0</v>
      </c>
      <c r="DA92" s="383">
        <v>0</v>
      </c>
      <c r="DB92" s="383">
        <v>0</v>
      </c>
      <c r="DC92" s="383">
        <v>0</v>
      </c>
      <c r="DD92" s="383">
        <v>0</v>
      </c>
      <c r="DE92" s="383">
        <v>0</v>
      </c>
      <c r="DF92" s="384">
        <v>0</v>
      </c>
    </row>
    <row r="93" spans="1:110" s="444" customFormat="1">
      <c r="A93" s="298" t="s">
        <v>347</v>
      </c>
      <c r="B93" s="299" t="s">
        <v>583</v>
      </c>
      <c r="C93" s="382">
        <v>0</v>
      </c>
      <c r="D93" s="383">
        <v>0</v>
      </c>
      <c r="E93" s="383">
        <v>0</v>
      </c>
      <c r="F93" s="383">
        <v>0</v>
      </c>
      <c r="G93" s="383">
        <v>0</v>
      </c>
      <c r="H93" s="383">
        <v>0</v>
      </c>
      <c r="I93" s="383">
        <v>0</v>
      </c>
      <c r="J93" s="383">
        <v>0</v>
      </c>
      <c r="K93" s="383">
        <v>0</v>
      </c>
      <c r="L93" s="383">
        <v>0</v>
      </c>
      <c r="M93" s="383">
        <v>0</v>
      </c>
      <c r="N93" s="383">
        <v>0</v>
      </c>
      <c r="O93" s="383">
        <v>0</v>
      </c>
      <c r="P93" s="383">
        <v>0</v>
      </c>
      <c r="Q93" s="383">
        <v>0</v>
      </c>
      <c r="R93" s="383">
        <v>0</v>
      </c>
      <c r="S93" s="383">
        <v>0</v>
      </c>
      <c r="T93" s="383">
        <v>0</v>
      </c>
      <c r="U93" s="383">
        <v>0</v>
      </c>
      <c r="V93" s="383">
        <v>0</v>
      </c>
      <c r="W93" s="383">
        <v>0</v>
      </c>
      <c r="X93" s="383">
        <v>0</v>
      </c>
      <c r="Y93" s="383">
        <v>0</v>
      </c>
      <c r="Z93" s="383">
        <v>0</v>
      </c>
      <c r="AA93" s="383">
        <v>0</v>
      </c>
      <c r="AB93" s="383">
        <v>0</v>
      </c>
      <c r="AC93" s="383">
        <v>0</v>
      </c>
      <c r="AD93" s="383">
        <v>0</v>
      </c>
      <c r="AE93" s="383">
        <v>0</v>
      </c>
      <c r="AF93" s="383">
        <v>0</v>
      </c>
      <c r="AG93" s="383">
        <v>0</v>
      </c>
      <c r="AH93" s="383">
        <v>0</v>
      </c>
      <c r="AI93" s="383">
        <v>0</v>
      </c>
      <c r="AJ93" s="383">
        <v>0</v>
      </c>
      <c r="AK93" s="383">
        <v>0</v>
      </c>
      <c r="AL93" s="383">
        <v>0</v>
      </c>
      <c r="AM93" s="383">
        <v>0</v>
      </c>
      <c r="AN93" s="383">
        <v>0</v>
      </c>
      <c r="AO93" s="383">
        <v>0</v>
      </c>
      <c r="AP93" s="383">
        <v>0</v>
      </c>
      <c r="AQ93" s="383">
        <v>0</v>
      </c>
      <c r="AR93" s="383">
        <v>0</v>
      </c>
      <c r="AS93" s="383">
        <v>0</v>
      </c>
      <c r="AT93" s="383">
        <v>0</v>
      </c>
      <c r="AU93" s="383">
        <v>0</v>
      </c>
      <c r="AV93" s="383">
        <v>0</v>
      </c>
      <c r="AW93" s="383">
        <v>0</v>
      </c>
      <c r="AX93" s="383">
        <v>0</v>
      </c>
      <c r="AY93" s="383">
        <v>0</v>
      </c>
      <c r="AZ93" s="383">
        <v>0</v>
      </c>
      <c r="BA93" s="383">
        <v>0</v>
      </c>
      <c r="BB93" s="383">
        <v>0</v>
      </c>
      <c r="BC93" s="383">
        <v>0</v>
      </c>
      <c r="BD93" s="383">
        <v>0</v>
      </c>
      <c r="BE93" s="383">
        <v>0</v>
      </c>
      <c r="BF93" s="383">
        <v>0</v>
      </c>
      <c r="BG93" s="383">
        <v>0</v>
      </c>
      <c r="BH93" s="383">
        <v>0</v>
      </c>
      <c r="BI93" s="383">
        <v>0</v>
      </c>
      <c r="BJ93" s="383">
        <v>0</v>
      </c>
      <c r="BK93" s="383">
        <v>0</v>
      </c>
      <c r="BL93" s="383">
        <v>0</v>
      </c>
      <c r="BM93" s="383">
        <v>0</v>
      </c>
      <c r="BN93" s="383">
        <v>0</v>
      </c>
      <c r="BO93" s="383">
        <v>0</v>
      </c>
      <c r="BP93" s="383">
        <v>0</v>
      </c>
      <c r="BQ93" s="383">
        <v>0</v>
      </c>
      <c r="BR93" s="383">
        <v>0</v>
      </c>
      <c r="BS93" s="383">
        <v>0</v>
      </c>
      <c r="BT93" s="383">
        <v>0</v>
      </c>
      <c r="BU93" s="383">
        <v>0</v>
      </c>
      <c r="BV93" s="383">
        <v>0</v>
      </c>
      <c r="BW93" s="383">
        <v>0</v>
      </c>
      <c r="BX93" s="383">
        <v>0</v>
      </c>
      <c r="BY93" s="383">
        <v>0</v>
      </c>
      <c r="BZ93" s="383">
        <v>0</v>
      </c>
      <c r="CA93" s="383">
        <v>0</v>
      </c>
      <c r="CB93" s="383">
        <v>0</v>
      </c>
      <c r="CC93" s="383">
        <v>0</v>
      </c>
      <c r="CD93" s="383">
        <v>0</v>
      </c>
      <c r="CE93" s="383">
        <v>0</v>
      </c>
      <c r="CF93" s="383">
        <v>0</v>
      </c>
      <c r="CG93" s="383">
        <v>0</v>
      </c>
      <c r="CH93" s="383">
        <v>0</v>
      </c>
      <c r="CI93" s="383">
        <v>0</v>
      </c>
      <c r="CJ93" s="383">
        <v>0</v>
      </c>
      <c r="CK93" s="383">
        <v>0</v>
      </c>
      <c r="CL93" s="383">
        <v>0</v>
      </c>
      <c r="CM93" s="383">
        <v>0.25428024820074702</v>
      </c>
      <c r="CN93" s="383">
        <v>0</v>
      </c>
      <c r="CO93" s="383">
        <v>0</v>
      </c>
      <c r="CP93" s="383">
        <v>0</v>
      </c>
      <c r="CQ93" s="383">
        <v>0</v>
      </c>
      <c r="CR93" s="383">
        <v>0</v>
      </c>
      <c r="CS93" s="383">
        <v>0</v>
      </c>
      <c r="CT93" s="383">
        <v>0</v>
      </c>
      <c r="CU93" s="383">
        <v>0</v>
      </c>
      <c r="CV93" s="383">
        <v>0</v>
      </c>
      <c r="CW93" s="383">
        <v>0</v>
      </c>
      <c r="CX93" s="383">
        <v>0</v>
      </c>
      <c r="CY93" s="383">
        <v>0</v>
      </c>
      <c r="CZ93" s="383">
        <v>0</v>
      </c>
      <c r="DA93" s="383">
        <v>0</v>
      </c>
      <c r="DB93" s="383">
        <v>0</v>
      </c>
      <c r="DC93" s="383">
        <v>0</v>
      </c>
      <c r="DD93" s="383">
        <v>0</v>
      </c>
      <c r="DE93" s="383">
        <v>0</v>
      </c>
      <c r="DF93" s="384">
        <v>0</v>
      </c>
    </row>
    <row r="94" spans="1:110" s="444" customFormat="1">
      <c r="A94" s="300" t="s">
        <v>348</v>
      </c>
      <c r="B94" s="301" t="s">
        <v>584</v>
      </c>
      <c r="C94" s="385">
        <v>0</v>
      </c>
      <c r="D94" s="386">
        <v>0</v>
      </c>
      <c r="E94" s="386">
        <v>0</v>
      </c>
      <c r="F94" s="386">
        <v>0</v>
      </c>
      <c r="G94" s="386">
        <v>0</v>
      </c>
      <c r="H94" s="386">
        <v>0</v>
      </c>
      <c r="I94" s="386">
        <v>0</v>
      </c>
      <c r="J94" s="386">
        <v>0</v>
      </c>
      <c r="K94" s="386">
        <v>0</v>
      </c>
      <c r="L94" s="386">
        <v>0</v>
      </c>
      <c r="M94" s="386">
        <v>0</v>
      </c>
      <c r="N94" s="386">
        <v>0</v>
      </c>
      <c r="O94" s="386">
        <v>0</v>
      </c>
      <c r="P94" s="386">
        <v>0</v>
      </c>
      <c r="Q94" s="386">
        <v>0</v>
      </c>
      <c r="R94" s="386">
        <v>0</v>
      </c>
      <c r="S94" s="386">
        <v>0</v>
      </c>
      <c r="T94" s="386">
        <v>0</v>
      </c>
      <c r="U94" s="386">
        <v>0</v>
      </c>
      <c r="V94" s="386">
        <v>0</v>
      </c>
      <c r="W94" s="386">
        <v>0</v>
      </c>
      <c r="X94" s="386">
        <v>0</v>
      </c>
      <c r="Y94" s="386">
        <v>0</v>
      </c>
      <c r="Z94" s="386">
        <v>0</v>
      </c>
      <c r="AA94" s="386">
        <v>0</v>
      </c>
      <c r="AB94" s="386">
        <v>0</v>
      </c>
      <c r="AC94" s="386">
        <v>0</v>
      </c>
      <c r="AD94" s="386">
        <v>0</v>
      </c>
      <c r="AE94" s="386">
        <v>0</v>
      </c>
      <c r="AF94" s="386">
        <v>0</v>
      </c>
      <c r="AG94" s="386">
        <v>0</v>
      </c>
      <c r="AH94" s="386">
        <v>0</v>
      </c>
      <c r="AI94" s="386">
        <v>0</v>
      </c>
      <c r="AJ94" s="386">
        <v>0</v>
      </c>
      <c r="AK94" s="386">
        <v>0</v>
      </c>
      <c r="AL94" s="386">
        <v>0</v>
      </c>
      <c r="AM94" s="386">
        <v>0</v>
      </c>
      <c r="AN94" s="386">
        <v>0</v>
      </c>
      <c r="AO94" s="386">
        <v>0</v>
      </c>
      <c r="AP94" s="386">
        <v>0</v>
      </c>
      <c r="AQ94" s="386">
        <v>0</v>
      </c>
      <c r="AR94" s="386">
        <v>0</v>
      </c>
      <c r="AS94" s="386">
        <v>0</v>
      </c>
      <c r="AT94" s="386">
        <v>0</v>
      </c>
      <c r="AU94" s="386">
        <v>0</v>
      </c>
      <c r="AV94" s="386">
        <v>0</v>
      </c>
      <c r="AW94" s="386">
        <v>0</v>
      </c>
      <c r="AX94" s="386">
        <v>0</v>
      </c>
      <c r="AY94" s="386">
        <v>0</v>
      </c>
      <c r="AZ94" s="386">
        <v>0</v>
      </c>
      <c r="BA94" s="386">
        <v>0</v>
      </c>
      <c r="BB94" s="386">
        <v>0</v>
      </c>
      <c r="BC94" s="386">
        <v>0</v>
      </c>
      <c r="BD94" s="386">
        <v>0</v>
      </c>
      <c r="BE94" s="386">
        <v>0</v>
      </c>
      <c r="BF94" s="386">
        <v>0</v>
      </c>
      <c r="BG94" s="386">
        <v>0</v>
      </c>
      <c r="BH94" s="386">
        <v>0</v>
      </c>
      <c r="BI94" s="386">
        <v>0</v>
      </c>
      <c r="BJ94" s="386">
        <v>0</v>
      </c>
      <c r="BK94" s="386">
        <v>0</v>
      </c>
      <c r="BL94" s="386">
        <v>0</v>
      </c>
      <c r="BM94" s="386">
        <v>0</v>
      </c>
      <c r="BN94" s="386">
        <v>0</v>
      </c>
      <c r="BO94" s="386">
        <v>0</v>
      </c>
      <c r="BP94" s="386">
        <v>0</v>
      </c>
      <c r="BQ94" s="386">
        <v>0</v>
      </c>
      <c r="BR94" s="386">
        <v>0</v>
      </c>
      <c r="BS94" s="386">
        <v>0</v>
      </c>
      <c r="BT94" s="386">
        <v>0</v>
      </c>
      <c r="BU94" s="386">
        <v>0</v>
      </c>
      <c r="BV94" s="386">
        <v>0</v>
      </c>
      <c r="BW94" s="386">
        <v>0</v>
      </c>
      <c r="BX94" s="386">
        <v>0</v>
      </c>
      <c r="BY94" s="386">
        <v>0</v>
      </c>
      <c r="BZ94" s="386">
        <v>0</v>
      </c>
      <c r="CA94" s="386">
        <v>0</v>
      </c>
      <c r="CB94" s="386">
        <v>0</v>
      </c>
      <c r="CC94" s="386">
        <v>0</v>
      </c>
      <c r="CD94" s="386">
        <v>0</v>
      </c>
      <c r="CE94" s="386">
        <v>0</v>
      </c>
      <c r="CF94" s="386">
        <v>0</v>
      </c>
      <c r="CG94" s="386">
        <v>0</v>
      </c>
      <c r="CH94" s="386">
        <v>0</v>
      </c>
      <c r="CI94" s="386">
        <v>0</v>
      </c>
      <c r="CJ94" s="386">
        <v>0</v>
      </c>
      <c r="CK94" s="386">
        <v>0</v>
      </c>
      <c r="CL94" s="386">
        <v>0</v>
      </c>
      <c r="CM94" s="386">
        <v>0</v>
      </c>
      <c r="CN94" s="386">
        <v>0.48019746795127</v>
      </c>
      <c r="CO94" s="386">
        <v>0</v>
      </c>
      <c r="CP94" s="386">
        <v>0</v>
      </c>
      <c r="CQ94" s="386">
        <v>0</v>
      </c>
      <c r="CR94" s="386">
        <v>0</v>
      </c>
      <c r="CS94" s="386">
        <v>0</v>
      </c>
      <c r="CT94" s="386">
        <v>0</v>
      </c>
      <c r="CU94" s="386">
        <v>0</v>
      </c>
      <c r="CV94" s="386">
        <v>0</v>
      </c>
      <c r="CW94" s="386">
        <v>0</v>
      </c>
      <c r="CX94" s="386">
        <v>0</v>
      </c>
      <c r="CY94" s="386">
        <v>0</v>
      </c>
      <c r="CZ94" s="386">
        <v>0</v>
      </c>
      <c r="DA94" s="386">
        <v>0</v>
      </c>
      <c r="DB94" s="386">
        <v>0</v>
      </c>
      <c r="DC94" s="386">
        <v>0</v>
      </c>
      <c r="DD94" s="386">
        <v>0</v>
      </c>
      <c r="DE94" s="386">
        <v>0</v>
      </c>
      <c r="DF94" s="387">
        <v>0</v>
      </c>
    </row>
    <row r="95" spans="1:110" s="444" customFormat="1">
      <c r="A95" s="304" t="s">
        <v>349</v>
      </c>
      <c r="B95" s="305" t="s">
        <v>645</v>
      </c>
      <c r="C95" s="388">
        <v>0</v>
      </c>
      <c r="D95" s="389">
        <v>0</v>
      </c>
      <c r="E95" s="389">
        <v>0</v>
      </c>
      <c r="F95" s="389">
        <v>0</v>
      </c>
      <c r="G95" s="389">
        <v>0</v>
      </c>
      <c r="H95" s="389">
        <v>0</v>
      </c>
      <c r="I95" s="389">
        <v>0</v>
      </c>
      <c r="J95" s="389">
        <v>0</v>
      </c>
      <c r="K95" s="389">
        <v>0</v>
      </c>
      <c r="L95" s="389">
        <v>0</v>
      </c>
      <c r="M95" s="389">
        <v>0</v>
      </c>
      <c r="N95" s="389">
        <v>0</v>
      </c>
      <c r="O95" s="389">
        <v>0</v>
      </c>
      <c r="P95" s="389">
        <v>0</v>
      </c>
      <c r="Q95" s="389">
        <v>0</v>
      </c>
      <c r="R95" s="389">
        <v>0</v>
      </c>
      <c r="S95" s="389">
        <v>0</v>
      </c>
      <c r="T95" s="389">
        <v>0</v>
      </c>
      <c r="U95" s="389">
        <v>0</v>
      </c>
      <c r="V95" s="389">
        <v>0</v>
      </c>
      <c r="W95" s="389">
        <v>0</v>
      </c>
      <c r="X95" s="389">
        <v>0</v>
      </c>
      <c r="Y95" s="389">
        <v>0</v>
      </c>
      <c r="Z95" s="389">
        <v>0</v>
      </c>
      <c r="AA95" s="389">
        <v>0</v>
      </c>
      <c r="AB95" s="389">
        <v>0</v>
      </c>
      <c r="AC95" s="389">
        <v>0</v>
      </c>
      <c r="AD95" s="389">
        <v>0</v>
      </c>
      <c r="AE95" s="389">
        <v>0</v>
      </c>
      <c r="AF95" s="389">
        <v>0</v>
      </c>
      <c r="AG95" s="389">
        <v>0</v>
      </c>
      <c r="AH95" s="389">
        <v>0</v>
      </c>
      <c r="AI95" s="389">
        <v>0</v>
      </c>
      <c r="AJ95" s="389">
        <v>0</v>
      </c>
      <c r="AK95" s="389">
        <v>0</v>
      </c>
      <c r="AL95" s="389">
        <v>0</v>
      </c>
      <c r="AM95" s="389">
        <v>0</v>
      </c>
      <c r="AN95" s="389">
        <v>0</v>
      </c>
      <c r="AO95" s="389">
        <v>0</v>
      </c>
      <c r="AP95" s="389">
        <v>0</v>
      </c>
      <c r="AQ95" s="389">
        <v>0</v>
      </c>
      <c r="AR95" s="389">
        <v>0</v>
      </c>
      <c r="AS95" s="389">
        <v>0</v>
      </c>
      <c r="AT95" s="389">
        <v>0</v>
      </c>
      <c r="AU95" s="389">
        <v>0</v>
      </c>
      <c r="AV95" s="389">
        <v>0</v>
      </c>
      <c r="AW95" s="389">
        <v>0</v>
      </c>
      <c r="AX95" s="389">
        <v>0</v>
      </c>
      <c r="AY95" s="389">
        <v>0</v>
      </c>
      <c r="AZ95" s="389">
        <v>0</v>
      </c>
      <c r="BA95" s="389">
        <v>0</v>
      </c>
      <c r="BB95" s="389">
        <v>0</v>
      </c>
      <c r="BC95" s="389">
        <v>0</v>
      </c>
      <c r="BD95" s="389">
        <v>0</v>
      </c>
      <c r="BE95" s="389">
        <v>0</v>
      </c>
      <c r="BF95" s="389">
        <v>0</v>
      </c>
      <c r="BG95" s="389">
        <v>0</v>
      </c>
      <c r="BH95" s="389">
        <v>0</v>
      </c>
      <c r="BI95" s="389">
        <v>0</v>
      </c>
      <c r="BJ95" s="389">
        <v>0</v>
      </c>
      <c r="BK95" s="389">
        <v>0</v>
      </c>
      <c r="BL95" s="389">
        <v>0</v>
      </c>
      <c r="BM95" s="389">
        <v>0</v>
      </c>
      <c r="BN95" s="389">
        <v>0</v>
      </c>
      <c r="BO95" s="389">
        <v>0</v>
      </c>
      <c r="BP95" s="389">
        <v>0</v>
      </c>
      <c r="BQ95" s="389">
        <v>0</v>
      </c>
      <c r="BR95" s="389">
        <v>0</v>
      </c>
      <c r="BS95" s="389">
        <v>0</v>
      </c>
      <c r="BT95" s="389">
        <v>0</v>
      </c>
      <c r="BU95" s="389">
        <v>0</v>
      </c>
      <c r="BV95" s="389">
        <v>0</v>
      </c>
      <c r="BW95" s="389">
        <v>0</v>
      </c>
      <c r="BX95" s="389">
        <v>0</v>
      </c>
      <c r="BY95" s="389">
        <v>0</v>
      </c>
      <c r="BZ95" s="389">
        <v>0</v>
      </c>
      <c r="CA95" s="389">
        <v>0</v>
      </c>
      <c r="CB95" s="389">
        <v>0</v>
      </c>
      <c r="CC95" s="389">
        <v>0</v>
      </c>
      <c r="CD95" s="389">
        <v>0</v>
      </c>
      <c r="CE95" s="389">
        <v>0</v>
      </c>
      <c r="CF95" s="389">
        <v>0</v>
      </c>
      <c r="CG95" s="389">
        <v>0</v>
      </c>
      <c r="CH95" s="389">
        <v>0</v>
      </c>
      <c r="CI95" s="389">
        <v>0</v>
      </c>
      <c r="CJ95" s="389">
        <v>0</v>
      </c>
      <c r="CK95" s="389">
        <v>0</v>
      </c>
      <c r="CL95" s="389">
        <v>0</v>
      </c>
      <c r="CM95" s="389">
        <v>0</v>
      </c>
      <c r="CN95" s="389">
        <v>0</v>
      </c>
      <c r="CO95" s="389">
        <v>0.29424368213559093</v>
      </c>
      <c r="CP95" s="389">
        <v>0</v>
      </c>
      <c r="CQ95" s="389">
        <v>0</v>
      </c>
      <c r="CR95" s="389">
        <v>0</v>
      </c>
      <c r="CS95" s="389">
        <v>0</v>
      </c>
      <c r="CT95" s="389">
        <v>0</v>
      </c>
      <c r="CU95" s="389">
        <v>0</v>
      </c>
      <c r="CV95" s="389">
        <v>0</v>
      </c>
      <c r="CW95" s="389">
        <v>0</v>
      </c>
      <c r="CX95" s="389">
        <v>0</v>
      </c>
      <c r="CY95" s="389">
        <v>0</v>
      </c>
      <c r="CZ95" s="389">
        <v>0</v>
      </c>
      <c r="DA95" s="389">
        <v>0</v>
      </c>
      <c r="DB95" s="389">
        <v>0</v>
      </c>
      <c r="DC95" s="389">
        <v>0</v>
      </c>
      <c r="DD95" s="389">
        <v>0</v>
      </c>
      <c r="DE95" s="389">
        <v>0</v>
      </c>
      <c r="DF95" s="390">
        <v>0</v>
      </c>
    </row>
    <row r="96" spans="1:110" s="444" customFormat="1">
      <c r="A96" s="298" t="s">
        <v>350</v>
      </c>
      <c r="B96" s="299" t="s">
        <v>644</v>
      </c>
      <c r="C96" s="382">
        <v>0</v>
      </c>
      <c r="D96" s="383">
        <v>0</v>
      </c>
      <c r="E96" s="383">
        <v>0</v>
      </c>
      <c r="F96" s="383">
        <v>0</v>
      </c>
      <c r="G96" s="383">
        <v>0</v>
      </c>
      <c r="H96" s="383">
        <v>0</v>
      </c>
      <c r="I96" s="383">
        <v>0</v>
      </c>
      <c r="J96" s="383">
        <v>0</v>
      </c>
      <c r="K96" s="383">
        <v>0</v>
      </c>
      <c r="L96" s="383">
        <v>0</v>
      </c>
      <c r="M96" s="383">
        <v>0</v>
      </c>
      <c r="N96" s="383">
        <v>0</v>
      </c>
      <c r="O96" s="383">
        <v>0</v>
      </c>
      <c r="P96" s="383">
        <v>0</v>
      </c>
      <c r="Q96" s="383">
        <v>0</v>
      </c>
      <c r="R96" s="383">
        <v>0</v>
      </c>
      <c r="S96" s="383">
        <v>0</v>
      </c>
      <c r="T96" s="383">
        <v>0</v>
      </c>
      <c r="U96" s="383">
        <v>0</v>
      </c>
      <c r="V96" s="383">
        <v>0</v>
      </c>
      <c r="W96" s="383">
        <v>0</v>
      </c>
      <c r="X96" s="383">
        <v>0</v>
      </c>
      <c r="Y96" s="383">
        <v>0</v>
      </c>
      <c r="Z96" s="383">
        <v>0</v>
      </c>
      <c r="AA96" s="383">
        <v>0</v>
      </c>
      <c r="AB96" s="383">
        <v>0</v>
      </c>
      <c r="AC96" s="383">
        <v>0</v>
      </c>
      <c r="AD96" s="383">
        <v>0</v>
      </c>
      <c r="AE96" s="383">
        <v>0</v>
      </c>
      <c r="AF96" s="383">
        <v>0</v>
      </c>
      <c r="AG96" s="383">
        <v>0</v>
      </c>
      <c r="AH96" s="383">
        <v>0</v>
      </c>
      <c r="AI96" s="383">
        <v>0</v>
      </c>
      <c r="AJ96" s="383">
        <v>0</v>
      </c>
      <c r="AK96" s="383">
        <v>0</v>
      </c>
      <c r="AL96" s="383">
        <v>0</v>
      </c>
      <c r="AM96" s="383">
        <v>0</v>
      </c>
      <c r="AN96" s="383">
        <v>0</v>
      </c>
      <c r="AO96" s="383">
        <v>0</v>
      </c>
      <c r="AP96" s="383">
        <v>0</v>
      </c>
      <c r="AQ96" s="383">
        <v>0</v>
      </c>
      <c r="AR96" s="383">
        <v>0</v>
      </c>
      <c r="AS96" s="383">
        <v>0</v>
      </c>
      <c r="AT96" s="383">
        <v>0</v>
      </c>
      <c r="AU96" s="383">
        <v>0</v>
      </c>
      <c r="AV96" s="383">
        <v>0</v>
      </c>
      <c r="AW96" s="383">
        <v>0</v>
      </c>
      <c r="AX96" s="383">
        <v>0</v>
      </c>
      <c r="AY96" s="383">
        <v>0</v>
      </c>
      <c r="AZ96" s="383">
        <v>0</v>
      </c>
      <c r="BA96" s="383">
        <v>0</v>
      </c>
      <c r="BB96" s="383">
        <v>0</v>
      </c>
      <c r="BC96" s="383">
        <v>0</v>
      </c>
      <c r="BD96" s="383">
        <v>0</v>
      </c>
      <c r="BE96" s="383">
        <v>0</v>
      </c>
      <c r="BF96" s="383">
        <v>0</v>
      </c>
      <c r="BG96" s="383">
        <v>0</v>
      </c>
      <c r="BH96" s="383">
        <v>0</v>
      </c>
      <c r="BI96" s="383">
        <v>0</v>
      </c>
      <c r="BJ96" s="383">
        <v>0</v>
      </c>
      <c r="BK96" s="383">
        <v>0</v>
      </c>
      <c r="BL96" s="383">
        <v>0</v>
      </c>
      <c r="BM96" s="383">
        <v>0</v>
      </c>
      <c r="BN96" s="383">
        <v>0</v>
      </c>
      <c r="BO96" s="383">
        <v>0</v>
      </c>
      <c r="BP96" s="383">
        <v>0</v>
      </c>
      <c r="BQ96" s="383">
        <v>0</v>
      </c>
      <c r="BR96" s="383">
        <v>0</v>
      </c>
      <c r="BS96" s="383">
        <v>0</v>
      </c>
      <c r="BT96" s="383">
        <v>0</v>
      </c>
      <c r="BU96" s="383">
        <v>0</v>
      </c>
      <c r="BV96" s="383">
        <v>0</v>
      </c>
      <c r="BW96" s="383">
        <v>0</v>
      </c>
      <c r="BX96" s="383">
        <v>0</v>
      </c>
      <c r="BY96" s="383">
        <v>0</v>
      </c>
      <c r="BZ96" s="383">
        <v>0</v>
      </c>
      <c r="CA96" s="383">
        <v>0</v>
      </c>
      <c r="CB96" s="383">
        <v>0</v>
      </c>
      <c r="CC96" s="383">
        <v>0</v>
      </c>
      <c r="CD96" s="383">
        <v>0</v>
      </c>
      <c r="CE96" s="383">
        <v>0</v>
      </c>
      <c r="CF96" s="383">
        <v>0</v>
      </c>
      <c r="CG96" s="383">
        <v>0</v>
      </c>
      <c r="CH96" s="383">
        <v>0</v>
      </c>
      <c r="CI96" s="383">
        <v>0</v>
      </c>
      <c r="CJ96" s="383">
        <v>0</v>
      </c>
      <c r="CK96" s="383">
        <v>0</v>
      </c>
      <c r="CL96" s="383">
        <v>0</v>
      </c>
      <c r="CM96" s="383">
        <v>0</v>
      </c>
      <c r="CN96" s="383">
        <v>0</v>
      </c>
      <c r="CO96" s="383">
        <v>0</v>
      </c>
      <c r="CP96" s="383">
        <v>0.40016090013906169</v>
      </c>
      <c r="CQ96" s="383">
        <v>0</v>
      </c>
      <c r="CR96" s="383">
        <v>0</v>
      </c>
      <c r="CS96" s="383">
        <v>0</v>
      </c>
      <c r="CT96" s="383">
        <v>0</v>
      </c>
      <c r="CU96" s="383">
        <v>0</v>
      </c>
      <c r="CV96" s="383">
        <v>0</v>
      </c>
      <c r="CW96" s="383">
        <v>0</v>
      </c>
      <c r="CX96" s="383">
        <v>0</v>
      </c>
      <c r="CY96" s="383">
        <v>0</v>
      </c>
      <c r="CZ96" s="383">
        <v>0</v>
      </c>
      <c r="DA96" s="383">
        <v>0</v>
      </c>
      <c r="DB96" s="383">
        <v>0</v>
      </c>
      <c r="DC96" s="383">
        <v>0</v>
      </c>
      <c r="DD96" s="383">
        <v>0</v>
      </c>
      <c r="DE96" s="383">
        <v>0</v>
      </c>
      <c r="DF96" s="384">
        <v>0</v>
      </c>
    </row>
    <row r="97" spans="1:110" s="444" customFormat="1">
      <c r="A97" s="298" t="s">
        <v>351</v>
      </c>
      <c r="B97" s="299" t="s">
        <v>587</v>
      </c>
      <c r="C97" s="382">
        <v>0</v>
      </c>
      <c r="D97" s="383">
        <v>0</v>
      </c>
      <c r="E97" s="383">
        <v>0</v>
      </c>
      <c r="F97" s="383">
        <v>0</v>
      </c>
      <c r="G97" s="383">
        <v>0</v>
      </c>
      <c r="H97" s="383">
        <v>0</v>
      </c>
      <c r="I97" s="383">
        <v>0</v>
      </c>
      <c r="J97" s="383">
        <v>0</v>
      </c>
      <c r="K97" s="383">
        <v>0</v>
      </c>
      <c r="L97" s="383">
        <v>0</v>
      </c>
      <c r="M97" s="383">
        <v>0</v>
      </c>
      <c r="N97" s="383">
        <v>0</v>
      </c>
      <c r="O97" s="383">
        <v>0</v>
      </c>
      <c r="P97" s="383">
        <v>0</v>
      </c>
      <c r="Q97" s="383">
        <v>0</v>
      </c>
      <c r="R97" s="383">
        <v>0</v>
      </c>
      <c r="S97" s="383">
        <v>0</v>
      </c>
      <c r="T97" s="383">
        <v>0</v>
      </c>
      <c r="U97" s="383">
        <v>0</v>
      </c>
      <c r="V97" s="383">
        <v>0</v>
      </c>
      <c r="W97" s="383">
        <v>0</v>
      </c>
      <c r="X97" s="383">
        <v>0</v>
      </c>
      <c r="Y97" s="383">
        <v>0</v>
      </c>
      <c r="Z97" s="383">
        <v>0</v>
      </c>
      <c r="AA97" s="383">
        <v>0</v>
      </c>
      <c r="AB97" s="383">
        <v>0</v>
      </c>
      <c r="AC97" s="383">
        <v>0</v>
      </c>
      <c r="AD97" s="383">
        <v>0</v>
      </c>
      <c r="AE97" s="383">
        <v>0</v>
      </c>
      <c r="AF97" s="383">
        <v>0</v>
      </c>
      <c r="AG97" s="383">
        <v>0</v>
      </c>
      <c r="AH97" s="383">
        <v>0</v>
      </c>
      <c r="AI97" s="383">
        <v>0</v>
      </c>
      <c r="AJ97" s="383">
        <v>0</v>
      </c>
      <c r="AK97" s="383">
        <v>0</v>
      </c>
      <c r="AL97" s="383">
        <v>0</v>
      </c>
      <c r="AM97" s="383">
        <v>0</v>
      </c>
      <c r="AN97" s="383">
        <v>0</v>
      </c>
      <c r="AO97" s="383">
        <v>0</v>
      </c>
      <c r="AP97" s="383">
        <v>0</v>
      </c>
      <c r="AQ97" s="383">
        <v>0</v>
      </c>
      <c r="AR97" s="383">
        <v>0</v>
      </c>
      <c r="AS97" s="383">
        <v>0</v>
      </c>
      <c r="AT97" s="383">
        <v>0</v>
      </c>
      <c r="AU97" s="383">
        <v>0</v>
      </c>
      <c r="AV97" s="383">
        <v>0</v>
      </c>
      <c r="AW97" s="383">
        <v>0</v>
      </c>
      <c r="AX97" s="383">
        <v>0</v>
      </c>
      <c r="AY97" s="383">
        <v>0</v>
      </c>
      <c r="AZ97" s="383">
        <v>0</v>
      </c>
      <c r="BA97" s="383">
        <v>0</v>
      </c>
      <c r="BB97" s="383">
        <v>0</v>
      </c>
      <c r="BC97" s="383">
        <v>0</v>
      </c>
      <c r="BD97" s="383">
        <v>0</v>
      </c>
      <c r="BE97" s="383">
        <v>0</v>
      </c>
      <c r="BF97" s="383">
        <v>0</v>
      </c>
      <c r="BG97" s="383">
        <v>0</v>
      </c>
      <c r="BH97" s="383">
        <v>0</v>
      </c>
      <c r="BI97" s="383">
        <v>0</v>
      </c>
      <c r="BJ97" s="383">
        <v>0</v>
      </c>
      <c r="BK97" s="383">
        <v>0</v>
      </c>
      <c r="BL97" s="383">
        <v>0</v>
      </c>
      <c r="BM97" s="383">
        <v>0</v>
      </c>
      <c r="BN97" s="383">
        <v>0</v>
      </c>
      <c r="BO97" s="383">
        <v>0</v>
      </c>
      <c r="BP97" s="383">
        <v>0</v>
      </c>
      <c r="BQ97" s="383">
        <v>0</v>
      </c>
      <c r="BR97" s="383">
        <v>0</v>
      </c>
      <c r="BS97" s="383">
        <v>0</v>
      </c>
      <c r="BT97" s="383">
        <v>0</v>
      </c>
      <c r="BU97" s="383">
        <v>0</v>
      </c>
      <c r="BV97" s="383">
        <v>0</v>
      </c>
      <c r="BW97" s="383">
        <v>0</v>
      </c>
      <c r="BX97" s="383">
        <v>0</v>
      </c>
      <c r="BY97" s="383">
        <v>0</v>
      </c>
      <c r="BZ97" s="383">
        <v>0</v>
      </c>
      <c r="CA97" s="383">
        <v>0</v>
      </c>
      <c r="CB97" s="383">
        <v>0</v>
      </c>
      <c r="CC97" s="383">
        <v>0</v>
      </c>
      <c r="CD97" s="383">
        <v>0</v>
      </c>
      <c r="CE97" s="383">
        <v>0</v>
      </c>
      <c r="CF97" s="383">
        <v>0</v>
      </c>
      <c r="CG97" s="383">
        <v>0</v>
      </c>
      <c r="CH97" s="383">
        <v>0</v>
      </c>
      <c r="CI97" s="383">
        <v>0</v>
      </c>
      <c r="CJ97" s="383">
        <v>0</v>
      </c>
      <c r="CK97" s="383">
        <v>0</v>
      </c>
      <c r="CL97" s="383">
        <v>0</v>
      </c>
      <c r="CM97" s="383">
        <v>0</v>
      </c>
      <c r="CN97" s="383">
        <v>0</v>
      </c>
      <c r="CO97" s="383">
        <v>0</v>
      </c>
      <c r="CP97" s="383">
        <v>0</v>
      </c>
      <c r="CQ97" s="383">
        <v>0.40919339098832319</v>
      </c>
      <c r="CR97" s="383">
        <v>0</v>
      </c>
      <c r="CS97" s="383">
        <v>0</v>
      </c>
      <c r="CT97" s="383">
        <v>0</v>
      </c>
      <c r="CU97" s="383">
        <v>0</v>
      </c>
      <c r="CV97" s="383">
        <v>0</v>
      </c>
      <c r="CW97" s="383">
        <v>0</v>
      </c>
      <c r="CX97" s="383">
        <v>0</v>
      </c>
      <c r="CY97" s="383">
        <v>0</v>
      </c>
      <c r="CZ97" s="383">
        <v>0</v>
      </c>
      <c r="DA97" s="383">
        <v>0</v>
      </c>
      <c r="DB97" s="383">
        <v>0</v>
      </c>
      <c r="DC97" s="383">
        <v>0</v>
      </c>
      <c r="DD97" s="383">
        <v>0</v>
      </c>
      <c r="DE97" s="383">
        <v>0</v>
      </c>
      <c r="DF97" s="384">
        <v>0</v>
      </c>
    </row>
    <row r="98" spans="1:110" s="444" customFormat="1">
      <c r="A98" s="298" t="s">
        <v>352</v>
      </c>
      <c r="B98" s="299" t="s">
        <v>588</v>
      </c>
      <c r="C98" s="382">
        <v>0</v>
      </c>
      <c r="D98" s="383">
        <v>0</v>
      </c>
      <c r="E98" s="383">
        <v>0</v>
      </c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v>0</v>
      </c>
      <c r="L98" s="383">
        <v>0</v>
      </c>
      <c r="M98" s="383">
        <v>0</v>
      </c>
      <c r="N98" s="383">
        <v>0</v>
      </c>
      <c r="O98" s="383">
        <v>0</v>
      </c>
      <c r="P98" s="383">
        <v>0</v>
      </c>
      <c r="Q98" s="383">
        <v>0</v>
      </c>
      <c r="R98" s="383">
        <v>0</v>
      </c>
      <c r="S98" s="383">
        <v>0</v>
      </c>
      <c r="T98" s="383">
        <v>0</v>
      </c>
      <c r="U98" s="383">
        <v>0</v>
      </c>
      <c r="V98" s="383">
        <v>0</v>
      </c>
      <c r="W98" s="383">
        <v>0</v>
      </c>
      <c r="X98" s="383">
        <v>0</v>
      </c>
      <c r="Y98" s="383">
        <v>0</v>
      </c>
      <c r="Z98" s="383">
        <v>0</v>
      </c>
      <c r="AA98" s="383">
        <v>0</v>
      </c>
      <c r="AB98" s="383">
        <v>0</v>
      </c>
      <c r="AC98" s="383">
        <v>0</v>
      </c>
      <c r="AD98" s="383">
        <v>0</v>
      </c>
      <c r="AE98" s="383">
        <v>0</v>
      </c>
      <c r="AF98" s="383">
        <v>0</v>
      </c>
      <c r="AG98" s="383">
        <v>0</v>
      </c>
      <c r="AH98" s="383">
        <v>0</v>
      </c>
      <c r="AI98" s="383">
        <v>0</v>
      </c>
      <c r="AJ98" s="383">
        <v>0</v>
      </c>
      <c r="AK98" s="383">
        <v>0</v>
      </c>
      <c r="AL98" s="383">
        <v>0</v>
      </c>
      <c r="AM98" s="383">
        <v>0</v>
      </c>
      <c r="AN98" s="383">
        <v>0</v>
      </c>
      <c r="AO98" s="383">
        <v>0</v>
      </c>
      <c r="AP98" s="383">
        <v>0</v>
      </c>
      <c r="AQ98" s="383">
        <v>0</v>
      </c>
      <c r="AR98" s="383">
        <v>0</v>
      </c>
      <c r="AS98" s="383">
        <v>0</v>
      </c>
      <c r="AT98" s="383">
        <v>0</v>
      </c>
      <c r="AU98" s="383">
        <v>0</v>
      </c>
      <c r="AV98" s="383">
        <v>0</v>
      </c>
      <c r="AW98" s="383">
        <v>0</v>
      </c>
      <c r="AX98" s="383">
        <v>0</v>
      </c>
      <c r="AY98" s="383">
        <v>0</v>
      </c>
      <c r="AZ98" s="383">
        <v>0</v>
      </c>
      <c r="BA98" s="383">
        <v>0</v>
      </c>
      <c r="BB98" s="383">
        <v>0</v>
      </c>
      <c r="BC98" s="383">
        <v>0</v>
      </c>
      <c r="BD98" s="383">
        <v>0</v>
      </c>
      <c r="BE98" s="383">
        <v>0</v>
      </c>
      <c r="BF98" s="383">
        <v>0</v>
      </c>
      <c r="BG98" s="383">
        <v>0</v>
      </c>
      <c r="BH98" s="383">
        <v>0</v>
      </c>
      <c r="BI98" s="383">
        <v>0</v>
      </c>
      <c r="BJ98" s="383">
        <v>0</v>
      </c>
      <c r="BK98" s="383">
        <v>0</v>
      </c>
      <c r="BL98" s="383">
        <v>0</v>
      </c>
      <c r="BM98" s="383">
        <v>0</v>
      </c>
      <c r="BN98" s="383">
        <v>0</v>
      </c>
      <c r="BO98" s="383">
        <v>0</v>
      </c>
      <c r="BP98" s="383">
        <v>0</v>
      </c>
      <c r="BQ98" s="383">
        <v>0</v>
      </c>
      <c r="BR98" s="383">
        <v>0</v>
      </c>
      <c r="BS98" s="383">
        <v>0</v>
      </c>
      <c r="BT98" s="383">
        <v>0</v>
      </c>
      <c r="BU98" s="383">
        <v>0</v>
      </c>
      <c r="BV98" s="383">
        <v>0</v>
      </c>
      <c r="BW98" s="383">
        <v>0</v>
      </c>
      <c r="BX98" s="383">
        <v>0</v>
      </c>
      <c r="BY98" s="383">
        <v>0</v>
      </c>
      <c r="BZ98" s="383">
        <v>0</v>
      </c>
      <c r="CA98" s="383">
        <v>0</v>
      </c>
      <c r="CB98" s="383">
        <v>0</v>
      </c>
      <c r="CC98" s="383">
        <v>0</v>
      </c>
      <c r="CD98" s="383">
        <v>0</v>
      </c>
      <c r="CE98" s="383">
        <v>0</v>
      </c>
      <c r="CF98" s="383">
        <v>0</v>
      </c>
      <c r="CG98" s="383">
        <v>0</v>
      </c>
      <c r="CH98" s="383">
        <v>0</v>
      </c>
      <c r="CI98" s="383">
        <v>0</v>
      </c>
      <c r="CJ98" s="383">
        <v>0</v>
      </c>
      <c r="CK98" s="383">
        <v>0</v>
      </c>
      <c r="CL98" s="383">
        <v>0</v>
      </c>
      <c r="CM98" s="383">
        <v>0</v>
      </c>
      <c r="CN98" s="383">
        <v>0</v>
      </c>
      <c r="CO98" s="383">
        <v>0</v>
      </c>
      <c r="CP98" s="383">
        <v>0</v>
      </c>
      <c r="CQ98" s="383">
        <v>0</v>
      </c>
      <c r="CR98" s="383">
        <v>0.53745147227444434</v>
      </c>
      <c r="CS98" s="383">
        <v>0</v>
      </c>
      <c r="CT98" s="383">
        <v>0</v>
      </c>
      <c r="CU98" s="383">
        <v>0</v>
      </c>
      <c r="CV98" s="383">
        <v>0</v>
      </c>
      <c r="CW98" s="383">
        <v>0</v>
      </c>
      <c r="CX98" s="383">
        <v>0</v>
      </c>
      <c r="CY98" s="383">
        <v>0</v>
      </c>
      <c r="CZ98" s="383">
        <v>0</v>
      </c>
      <c r="DA98" s="383">
        <v>0</v>
      </c>
      <c r="DB98" s="383">
        <v>0</v>
      </c>
      <c r="DC98" s="383">
        <v>0</v>
      </c>
      <c r="DD98" s="383">
        <v>0</v>
      </c>
      <c r="DE98" s="383">
        <v>0</v>
      </c>
      <c r="DF98" s="384">
        <v>0</v>
      </c>
    </row>
    <row r="99" spans="1:110" s="444" customFormat="1">
      <c r="A99" s="300" t="s">
        <v>353</v>
      </c>
      <c r="B99" s="301" t="s">
        <v>589</v>
      </c>
      <c r="C99" s="385">
        <v>0</v>
      </c>
      <c r="D99" s="386">
        <v>0</v>
      </c>
      <c r="E99" s="386">
        <v>0</v>
      </c>
      <c r="F99" s="386">
        <v>0</v>
      </c>
      <c r="G99" s="386">
        <v>0</v>
      </c>
      <c r="H99" s="386">
        <v>0</v>
      </c>
      <c r="I99" s="386">
        <v>0</v>
      </c>
      <c r="J99" s="386">
        <v>0</v>
      </c>
      <c r="K99" s="386">
        <v>0</v>
      </c>
      <c r="L99" s="386">
        <v>0</v>
      </c>
      <c r="M99" s="386">
        <v>0</v>
      </c>
      <c r="N99" s="386">
        <v>0</v>
      </c>
      <c r="O99" s="386">
        <v>0</v>
      </c>
      <c r="P99" s="386">
        <v>0</v>
      </c>
      <c r="Q99" s="386">
        <v>0</v>
      </c>
      <c r="R99" s="386">
        <v>0</v>
      </c>
      <c r="S99" s="386">
        <v>0</v>
      </c>
      <c r="T99" s="386">
        <v>0</v>
      </c>
      <c r="U99" s="386">
        <v>0</v>
      </c>
      <c r="V99" s="386">
        <v>0</v>
      </c>
      <c r="W99" s="386">
        <v>0</v>
      </c>
      <c r="X99" s="386">
        <v>0</v>
      </c>
      <c r="Y99" s="386">
        <v>0</v>
      </c>
      <c r="Z99" s="386">
        <v>0</v>
      </c>
      <c r="AA99" s="386">
        <v>0</v>
      </c>
      <c r="AB99" s="386">
        <v>0</v>
      </c>
      <c r="AC99" s="386">
        <v>0</v>
      </c>
      <c r="AD99" s="386">
        <v>0</v>
      </c>
      <c r="AE99" s="386">
        <v>0</v>
      </c>
      <c r="AF99" s="386">
        <v>0</v>
      </c>
      <c r="AG99" s="386">
        <v>0</v>
      </c>
      <c r="AH99" s="386">
        <v>0</v>
      </c>
      <c r="AI99" s="386">
        <v>0</v>
      </c>
      <c r="AJ99" s="386">
        <v>0</v>
      </c>
      <c r="AK99" s="386">
        <v>0</v>
      </c>
      <c r="AL99" s="386">
        <v>0</v>
      </c>
      <c r="AM99" s="386">
        <v>0</v>
      </c>
      <c r="AN99" s="386">
        <v>0</v>
      </c>
      <c r="AO99" s="386">
        <v>0</v>
      </c>
      <c r="AP99" s="386">
        <v>0</v>
      </c>
      <c r="AQ99" s="386">
        <v>0</v>
      </c>
      <c r="AR99" s="386">
        <v>0</v>
      </c>
      <c r="AS99" s="386">
        <v>0</v>
      </c>
      <c r="AT99" s="386">
        <v>0</v>
      </c>
      <c r="AU99" s="386">
        <v>0</v>
      </c>
      <c r="AV99" s="386">
        <v>0</v>
      </c>
      <c r="AW99" s="386">
        <v>0</v>
      </c>
      <c r="AX99" s="386">
        <v>0</v>
      </c>
      <c r="AY99" s="386">
        <v>0</v>
      </c>
      <c r="AZ99" s="386">
        <v>0</v>
      </c>
      <c r="BA99" s="386">
        <v>0</v>
      </c>
      <c r="BB99" s="386">
        <v>0</v>
      </c>
      <c r="BC99" s="386">
        <v>0</v>
      </c>
      <c r="BD99" s="386">
        <v>0</v>
      </c>
      <c r="BE99" s="386">
        <v>0</v>
      </c>
      <c r="BF99" s="386">
        <v>0</v>
      </c>
      <c r="BG99" s="386">
        <v>0</v>
      </c>
      <c r="BH99" s="386">
        <v>0</v>
      </c>
      <c r="BI99" s="386">
        <v>0</v>
      </c>
      <c r="BJ99" s="386">
        <v>0</v>
      </c>
      <c r="BK99" s="386">
        <v>0</v>
      </c>
      <c r="BL99" s="386">
        <v>0</v>
      </c>
      <c r="BM99" s="386">
        <v>0</v>
      </c>
      <c r="BN99" s="386">
        <v>0</v>
      </c>
      <c r="BO99" s="386">
        <v>0</v>
      </c>
      <c r="BP99" s="386">
        <v>0</v>
      </c>
      <c r="BQ99" s="386">
        <v>0</v>
      </c>
      <c r="BR99" s="386">
        <v>0</v>
      </c>
      <c r="BS99" s="386">
        <v>0</v>
      </c>
      <c r="BT99" s="386">
        <v>0</v>
      </c>
      <c r="BU99" s="386">
        <v>0</v>
      </c>
      <c r="BV99" s="386">
        <v>0</v>
      </c>
      <c r="BW99" s="386">
        <v>0</v>
      </c>
      <c r="BX99" s="386">
        <v>0</v>
      </c>
      <c r="BY99" s="386">
        <v>0</v>
      </c>
      <c r="BZ99" s="386">
        <v>0</v>
      </c>
      <c r="CA99" s="386">
        <v>0</v>
      </c>
      <c r="CB99" s="386">
        <v>0</v>
      </c>
      <c r="CC99" s="386">
        <v>0</v>
      </c>
      <c r="CD99" s="386">
        <v>0</v>
      </c>
      <c r="CE99" s="386">
        <v>0</v>
      </c>
      <c r="CF99" s="386">
        <v>0</v>
      </c>
      <c r="CG99" s="386">
        <v>0</v>
      </c>
      <c r="CH99" s="386">
        <v>0</v>
      </c>
      <c r="CI99" s="386">
        <v>0</v>
      </c>
      <c r="CJ99" s="386">
        <v>0</v>
      </c>
      <c r="CK99" s="386">
        <v>0</v>
      </c>
      <c r="CL99" s="386">
        <v>0</v>
      </c>
      <c r="CM99" s="386">
        <v>0</v>
      </c>
      <c r="CN99" s="386">
        <v>0</v>
      </c>
      <c r="CO99" s="386">
        <v>0</v>
      </c>
      <c r="CP99" s="386">
        <v>0</v>
      </c>
      <c r="CQ99" s="386">
        <v>0</v>
      </c>
      <c r="CR99" s="386">
        <v>0</v>
      </c>
      <c r="CS99" s="386">
        <v>0.57981220657276999</v>
      </c>
      <c r="CT99" s="386">
        <v>0</v>
      </c>
      <c r="CU99" s="386">
        <v>0</v>
      </c>
      <c r="CV99" s="386">
        <v>0</v>
      </c>
      <c r="CW99" s="386">
        <v>0</v>
      </c>
      <c r="CX99" s="386">
        <v>0</v>
      </c>
      <c r="CY99" s="386">
        <v>0</v>
      </c>
      <c r="CZ99" s="386">
        <v>0</v>
      </c>
      <c r="DA99" s="386">
        <v>0</v>
      </c>
      <c r="DB99" s="386">
        <v>0</v>
      </c>
      <c r="DC99" s="386">
        <v>0</v>
      </c>
      <c r="DD99" s="386">
        <v>0</v>
      </c>
      <c r="DE99" s="386">
        <v>0</v>
      </c>
      <c r="DF99" s="387">
        <v>0</v>
      </c>
    </row>
    <row r="100" spans="1:110" s="444" customFormat="1">
      <c r="A100" s="304" t="s">
        <v>354</v>
      </c>
      <c r="B100" s="305" t="s">
        <v>643</v>
      </c>
      <c r="C100" s="388">
        <v>0</v>
      </c>
      <c r="D100" s="389">
        <v>0</v>
      </c>
      <c r="E100" s="389">
        <v>0</v>
      </c>
      <c r="F100" s="389">
        <v>0</v>
      </c>
      <c r="G100" s="389">
        <v>0</v>
      </c>
      <c r="H100" s="389">
        <v>0</v>
      </c>
      <c r="I100" s="389">
        <v>0</v>
      </c>
      <c r="J100" s="389">
        <v>0</v>
      </c>
      <c r="K100" s="389">
        <v>0</v>
      </c>
      <c r="L100" s="389">
        <v>0</v>
      </c>
      <c r="M100" s="389">
        <v>0</v>
      </c>
      <c r="N100" s="389">
        <v>0</v>
      </c>
      <c r="O100" s="389">
        <v>0</v>
      </c>
      <c r="P100" s="389">
        <v>0</v>
      </c>
      <c r="Q100" s="389">
        <v>0</v>
      </c>
      <c r="R100" s="389">
        <v>0</v>
      </c>
      <c r="S100" s="389">
        <v>0</v>
      </c>
      <c r="T100" s="389">
        <v>0</v>
      </c>
      <c r="U100" s="389">
        <v>0</v>
      </c>
      <c r="V100" s="389">
        <v>0</v>
      </c>
      <c r="W100" s="389">
        <v>0</v>
      </c>
      <c r="X100" s="389">
        <v>0</v>
      </c>
      <c r="Y100" s="389">
        <v>0</v>
      </c>
      <c r="Z100" s="389">
        <v>0</v>
      </c>
      <c r="AA100" s="389">
        <v>0</v>
      </c>
      <c r="AB100" s="389">
        <v>0</v>
      </c>
      <c r="AC100" s="389">
        <v>0</v>
      </c>
      <c r="AD100" s="389">
        <v>0</v>
      </c>
      <c r="AE100" s="389">
        <v>0</v>
      </c>
      <c r="AF100" s="389">
        <v>0</v>
      </c>
      <c r="AG100" s="389">
        <v>0</v>
      </c>
      <c r="AH100" s="389">
        <v>0</v>
      </c>
      <c r="AI100" s="389">
        <v>0</v>
      </c>
      <c r="AJ100" s="389">
        <v>0</v>
      </c>
      <c r="AK100" s="389">
        <v>0</v>
      </c>
      <c r="AL100" s="389">
        <v>0</v>
      </c>
      <c r="AM100" s="389">
        <v>0</v>
      </c>
      <c r="AN100" s="389">
        <v>0</v>
      </c>
      <c r="AO100" s="389">
        <v>0</v>
      </c>
      <c r="AP100" s="389">
        <v>0</v>
      </c>
      <c r="AQ100" s="389">
        <v>0</v>
      </c>
      <c r="AR100" s="389">
        <v>0</v>
      </c>
      <c r="AS100" s="389">
        <v>0</v>
      </c>
      <c r="AT100" s="389">
        <v>0</v>
      </c>
      <c r="AU100" s="389">
        <v>0</v>
      </c>
      <c r="AV100" s="389">
        <v>0</v>
      </c>
      <c r="AW100" s="389">
        <v>0</v>
      </c>
      <c r="AX100" s="389">
        <v>0</v>
      </c>
      <c r="AY100" s="389">
        <v>0</v>
      </c>
      <c r="AZ100" s="389">
        <v>0</v>
      </c>
      <c r="BA100" s="389">
        <v>0</v>
      </c>
      <c r="BB100" s="389">
        <v>0</v>
      </c>
      <c r="BC100" s="389">
        <v>0</v>
      </c>
      <c r="BD100" s="389">
        <v>0</v>
      </c>
      <c r="BE100" s="389">
        <v>0</v>
      </c>
      <c r="BF100" s="389">
        <v>0</v>
      </c>
      <c r="BG100" s="389">
        <v>0</v>
      </c>
      <c r="BH100" s="389">
        <v>0</v>
      </c>
      <c r="BI100" s="389">
        <v>0</v>
      </c>
      <c r="BJ100" s="389">
        <v>0</v>
      </c>
      <c r="BK100" s="389">
        <v>0</v>
      </c>
      <c r="BL100" s="389">
        <v>0</v>
      </c>
      <c r="BM100" s="389">
        <v>0</v>
      </c>
      <c r="BN100" s="389">
        <v>0</v>
      </c>
      <c r="BO100" s="389">
        <v>0</v>
      </c>
      <c r="BP100" s="389">
        <v>0</v>
      </c>
      <c r="BQ100" s="389">
        <v>0</v>
      </c>
      <c r="BR100" s="389">
        <v>0</v>
      </c>
      <c r="BS100" s="389">
        <v>0</v>
      </c>
      <c r="BT100" s="389">
        <v>0</v>
      </c>
      <c r="BU100" s="389">
        <v>0</v>
      </c>
      <c r="BV100" s="389">
        <v>0</v>
      </c>
      <c r="BW100" s="389">
        <v>0</v>
      </c>
      <c r="BX100" s="389">
        <v>0</v>
      </c>
      <c r="BY100" s="389">
        <v>0</v>
      </c>
      <c r="BZ100" s="389">
        <v>0</v>
      </c>
      <c r="CA100" s="389">
        <v>0</v>
      </c>
      <c r="CB100" s="389">
        <v>0</v>
      </c>
      <c r="CC100" s="389">
        <v>0</v>
      </c>
      <c r="CD100" s="389">
        <v>0</v>
      </c>
      <c r="CE100" s="389">
        <v>0</v>
      </c>
      <c r="CF100" s="389">
        <v>0</v>
      </c>
      <c r="CG100" s="389">
        <v>0</v>
      </c>
      <c r="CH100" s="389">
        <v>0</v>
      </c>
      <c r="CI100" s="389">
        <v>0</v>
      </c>
      <c r="CJ100" s="389">
        <v>0</v>
      </c>
      <c r="CK100" s="389">
        <v>0</v>
      </c>
      <c r="CL100" s="389">
        <v>0</v>
      </c>
      <c r="CM100" s="389">
        <v>0</v>
      </c>
      <c r="CN100" s="389">
        <v>0</v>
      </c>
      <c r="CO100" s="389">
        <v>0</v>
      </c>
      <c r="CP100" s="389">
        <v>0</v>
      </c>
      <c r="CQ100" s="389">
        <v>0</v>
      </c>
      <c r="CR100" s="389">
        <v>0</v>
      </c>
      <c r="CS100" s="389">
        <v>0</v>
      </c>
      <c r="CT100" s="389">
        <v>0.47355638101670261</v>
      </c>
      <c r="CU100" s="389">
        <v>0</v>
      </c>
      <c r="CV100" s="389">
        <v>0</v>
      </c>
      <c r="CW100" s="389">
        <v>0</v>
      </c>
      <c r="CX100" s="389">
        <v>0</v>
      </c>
      <c r="CY100" s="389">
        <v>0</v>
      </c>
      <c r="CZ100" s="389">
        <v>0</v>
      </c>
      <c r="DA100" s="389">
        <v>0</v>
      </c>
      <c r="DB100" s="389">
        <v>0</v>
      </c>
      <c r="DC100" s="389">
        <v>0</v>
      </c>
      <c r="DD100" s="389">
        <v>0</v>
      </c>
      <c r="DE100" s="389">
        <v>0</v>
      </c>
      <c r="DF100" s="390">
        <v>0</v>
      </c>
    </row>
    <row r="101" spans="1:110" s="444" customFormat="1">
      <c r="A101" s="298" t="s">
        <v>355</v>
      </c>
      <c r="B101" s="299" t="s">
        <v>590</v>
      </c>
      <c r="C101" s="382">
        <v>0</v>
      </c>
      <c r="D101" s="383">
        <v>0</v>
      </c>
      <c r="E101" s="383">
        <v>0</v>
      </c>
      <c r="F101" s="383">
        <v>0</v>
      </c>
      <c r="G101" s="383">
        <v>0</v>
      </c>
      <c r="H101" s="383">
        <v>0</v>
      </c>
      <c r="I101" s="383">
        <v>0</v>
      </c>
      <c r="J101" s="383">
        <v>0</v>
      </c>
      <c r="K101" s="383">
        <v>0</v>
      </c>
      <c r="L101" s="383">
        <v>0</v>
      </c>
      <c r="M101" s="383">
        <v>0</v>
      </c>
      <c r="N101" s="383">
        <v>0</v>
      </c>
      <c r="O101" s="383">
        <v>0</v>
      </c>
      <c r="P101" s="383">
        <v>0</v>
      </c>
      <c r="Q101" s="383">
        <v>0</v>
      </c>
      <c r="R101" s="383">
        <v>0</v>
      </c>
      <c r="S101" s="383">
        <v>0</v>
      </c>
      <c r="T101" s="383">
        <v>0</v>
      </c>
      <c r="U101" s="383">
        <v>0</v>
      </c>
      <c r="V101" s="383">
        <v>0</v>
      </c>
      <c r="W101" s="383">
        <v>0</v>
      </c>
      <c r="X101" s="383">
        <v>0</v>
      </c>
      <c r="Y101" s="383">
        <v>0</v>
      </c>
      <c r="Z101" s="383">
        <v>0</v>
      </c>
      <c r="AA101" s="383">
        <v>0</v>
      </c>
      <c r="AB101" s="383">
        <v>0</v>
      </c>
      <c r="AC101" s="383">
        <v>0</v>
      </c>
      <c r="AD101" s="383">
        <v>0</v>
      </c>
      <c r="AE101" s="383">
        <v>0</v>
      </c>
      <c r="AF101" s="383">
        <v>0</v>
      </c>
      <c r="AG101" s="383">
        <v>0</v>
      </c>
      <c r="AH101" s="383">
        <v>0</v>
      </c>
      <c r="AI101" s="383">
        <v>0</v>
      </c>
      <c r="AJ101" s="383">
        <v>0</v>
      </c>
      <c r="AK101" s="383">
        <v>0</v>
      </c>
      <c r="AL101" s="383">
        <v>0</v>
      </c>
      <c r="AM101" s="383">
        <v>0</v>
      </c>
      <c r="AN101" s="383">
        <v>0</v>
      </c>
      <c r="AO101" s="383">
        <v>0</v>
      </c>
      <c r="AP101" s="383">
        <v>0</v>
      </c>
      <c r="AQ101" s="383">
        <v>0</v>
      </c>
      <c r="AR101" s="383">
        <v>0</v>
      </c>
      <c r="AS101" s="383">
        <v>0</v>
      </c>
      <c r="AT101" s="383">
        <v>0</v>
      </c>
      <c r="AU101" s="383">
        <v>0</v>
      </c>
      <c r="AV101" s="383">
        <v>0</v>
      </c>
      <c r="AW101" s="383">
        <v>0</v>
      </c>
      <c r="AX101" s="383">
        <v>0</v>
      </c>
      <c r="AY101" s="383">
        <v>0</v>
      </c>
      <c r="AZ101" s="383">
        <v>0</v>
      </c>
      <c r="BA101" s="383">
        <v>0</v>
      </c>
      <c r="BB101" s="383">
        <v>0</v>
      </c>
      <c r="BC101" s="383">
        <v>0</v>
      </c>
      <c r="BD101" s="383">
        <v>0</v>
      </c>
      <c r="BE101" s="383">
        <v>0</v>
      </c>
      <c r="BF101" s="383">
        <v>0</v>
      </c>
      <c r="BG101" s="383">
        <v>0</v>
      </c>
      <c r="BH101" s="383">
        <v>0</v>
      </c>
      <c r="BI101" s="383">
        <v>0</v>
      </c>
      <c r="BJ101" s="383">
        <v>0</v>
      </c>
      <c r="BK101" s="383">
        <v>0</v>
      </c>
      <c r="BL101" s="383">
        <v>0</v>
      </c>
      <c r="BM101" s="383">
        <v>0</v>
      </c>
      <c r="BN101" s="383">
        <v>0</v>
      </c>
      <c r="BO101" s="383">
        <v>0</v>
      </c>
      <c r="BP101" s="383">
        <v>0</v>
      </c>
      <c r="BQ101" s="383">
        <v>0</v>
      </c>
      <c r="BR101" s="383">
        <v>0</v>
      </c>
      <c r="BS101" s="383">
        <v>0</v>
      </c>
      <c r="BT101" s="383">
        <v>0</v>
      </c>
      <c r="BU101" s="383">
        <v>0</v>
      </c>
      <c r="BV101" s="383">
        <v>0</v>
      </c>
      <c r="BW101" s="383">
        <v>0</v>
      </c>
      <c r="BX101" s="383">
        <v>0</v>
      </c>
      <c r="BY101" s="383">
        <v>0</v>
      </c>
      <c r="BZ101" s="383">
        <v>0</v>
      </c>
      <c r="CA101" s="383">
        <v>0</v>
      </c>
      <c r="CB101" s="383">
        <v>0</v>
      </c>
      <c r="CC101" s="383">
        <v>0</v>
      </c>
      <c r="CD101" s="383">
        <v>0</v>
      </c>
      <c r="CE101" s="383">
        <v>0</v>
      </c>
      <c r="CF101" s="383">
        <v>0</v>
      </c>
      <c r="CG101" s="383">
        <v>0</v>
      </c>
      <c r="CH101" s="383">
        <v>0</v>
      </c>
      <c r="CI101" s="383">
        <v>0</v>
      </c>
      <c r="CJ101" s="383">
        <v>0</v>
      </c>
      <c r="CK101" s="383">
        <v>0</v>
      </c>
      <c r="CL101" s="383">
        <v>0</v>
      </c>
      <c r="CM101" s="383">
        <v>0</v>
      </c>
      <c r="CN101" s="383">
        <v>0</v>
      </c>
      <c r="CO101" s="383">
        <v>0</v>
      </c>
      <c r="CP101" s="383">
        <v>0</v>
      </c>
      <c r="CQ101" s="383">
        <v>0</v>
      </c>
      <c r="CR101" s="383">
        <v>0</v>
      </c>
      <c r="CS101" s="383">
        <v>0</v>
      </c>
      <c r="CT101" s="383">
        <v>0</v>
      </c>
      <c r="CU101" s="383">
        <v>0.10782049681687679</v>
      </c>
      <c r="CV101" s="383">
        <v>0</v>
      </c>
      <c r="CW101" s="383">
        <v>0</v>
      </c>
      <c r="CX101" s="383">
        <v>0</v>
      </c>
      <c r="CY101" s="383">
        <v>0</v>
      </c>
      <c r="CZ101" s="383">
        <v>0</v>
      </c>
      <c r="DA101" s="383">
        <v>0</v>
      </c>
      <c r="DB101" s="383">
        <v>0</v>
      </c>
      <c r="DC101" s="383">
        <v>0</v>
      </c>
      <c r="DD101" s="383">
        <v>0</v>
      </c>
      <c r="DE101" s="383">
        <v>0</v>
      </c>
      <c r="DF101" s="384">
        <v>0</v>
      </c>
    </row>
    <row r="102" spans="1:110" s="444" customFormat="1">
      <c r="A102" s="298" t="s">
        <v>356</v>
      </c>
      <c r="B102" s="299" t="s">
        <v>591</v>
      </c>
      <c r="C102" s="382">
        <v>0</v>
      </c>
      <c r="D102" s="383">
        <v>0</v>
      </c>
      <c r="E102" s="383">
        <v>0</v>
      </c>
      <c r="F102" s="383">
        <v>0</v>
      </c>
      <c r="G102" s="383">
        <v>0</v>
      </c>
      <c r="H102" s="383">
        <v>0</v>
      </c>
      <c r="I102" s="383">
        <v>0</v>
      </c>
      <c r="J102" s="383">
        <v>0</v>
      </c>
      <c r="K102" s="383">
        <v>0</v>
      </c>
      <c r="L102" s="383">
        <v>0</v>
      </c>
      <c r="M102" s="383">
        <v>0</v>
      </c>
      <c r="N102" s="383">
        <v>0</v>
      </c>
      <c r="O102" s="383">
        <v>0</v>
      </c>
      <c r="P102" s="383">
        <v>0</v>
      </c>
      <c r="Q102" s="383">
        <v>0</v>
      </c>
      <c r="R102" s="383">
        <v>0</v>
      </c>
      <c r="S102" s="383">
        <v>0</v>
      </c>
      <c r="T102" s="383">
        <v>0</v>
      </c>
      <c r="U102" s="383">
        <v>0</v>
      </c>
      <c r="V102" s="383">
        <v>0</v>
      </c>
      <c r="W102" s="383">
        <v>0</v>
      </c>
      <c r="X102" s="383">
        <v>0</v>
      </c>
      <c r="Y102" s="383">
        <v>0</v>
      </c>
      <c r="Z102" s="383">
        <v>0</v>
      </c>
      <c r="AA102" s="383">
        <v>0</v>
      </c>
      <c r="AB102" s="383">
        <v>0</v>
      </c>
      <c r="AC102" s="383">
        <v>0</v>
      </c>
      <c r="AD102" s="383">
        <v>0</v>
      </c>
      <c r="AE102" s="383">
        <v>0</v>
      </c>
      <c r="AF102" s="383">
        <v>0</v>
      </c>
      <c r="AG102" s="383">
        <v>0</v>
      </c>
      <c r="AH102" s="383">
        <v>0</v>
      </c>
      <c r="AI102" s="383">
        <v>0</v>
      </c>
      <c r="AJ102" s="383">
        <v>0</v>
      </c>
      <c r="AK102" s="383">
        <v>0</v>
      </c>
      <c r="AL102" s="383">
        <v>0</v>
      </c>
      <c r="AM102" s="383">
        <v>0</v>
      </c>
      <c r="AN102" s="383">
        <v>0</v>
      </c>
      <c r="AO102" s="383">
        <v>0</v>
      </c>
      <c r="AP102" s="383">
        <v>0</v>
      </c>
      <c r="AQ102" s="383">
        <v>0</v>
      </c>
      <c r="AR102" s="383">
        <v>0</v>
      </c>
      <c r="AS102" s="383">
        <v>0</v>
      </c>
      <c r="AT102" s="383">
        <v>0</v>
      </c>
      <c r="AU102" s="383">
        <v>0</v>
      </c>
      <c r="AV102" s="383">
        <v>0</v>
      </c>
      <c r="AW102" s="383">
        <v>0</v>
      </c>
      <c r="AX102" s="383">
        <v>0</v>
      </c>
      <c r="AY102" s="383">
        <v>0</v>
      </c>
      <c r="AZ102" s="383">
        <v>0</v>
      </c>
      <c r="BA102" s="383">
        <v>0</v>
      </c>
      <c r="BB102" s="383">
        <v>0</v>
      </c>
      <c r="BC102" s="383">
        <v>0</v>
      </c>
      <c r="BD102" s="383">
        <v>0</v>
      </c>
      <c r="BE102" s="383">
        <v>0</v>
      </c>
      <c r="BF102" s="383">
        <v>0</v>
      </c>
      <c r="BG102" s="383">
        <v>0</v>
      </c>
      <c r="BH102" s="383">
        <v>0</v>
      </c>
      <c r="BI102" s="383">
        <v>0</v>
      </c>
      <c r="BJ102" s="383">
        <v>0</v>
      </c>
      <c r="BK102" s="383">
        <v>0</v>
      </c>
      <c r="BL102" s="383">
        <v>0</v>
      </c>
      <c r="BM102" s="383">
        <v>0</v>
      </c>
      <c r="BN102" s="383">
        <v>0</v>
      </c>
      <c r="BO102" s="383">
        <v>0</v>
      </c>
      <c r="BP102" s="383">
        <v>0</v>
      </c>
      <c r="BQ102" s="383">
        <v>0</v>
      </c>
      <c r="BR102" s="383">
        <v>0</v>
      </c>
      <c r="BS102" s="383">
        <v>0</v>
      </c>
      <c r="BT102" s="383">
        <v>0</v>
      </c>
      <c r="BU102" s="383">
        <v>0</v>
      </c>
      <c r="BV102" s="383">
        <v>0</v>
      </c>
      <c r="BW102" s="383">
        <v>0</v>
      </c>
      <c r="BX102" s="383">
        <v>0</v>
      </c>
      <c r="BY102" s="383">
        <v>0</v>
      </c>
      <c r="BZ102" s="383">
        <v>0</v>
      </c>
      <c r="CA102" s="383">
        <v>0</v>
      </c>
      <c r="CB102" s="383">
        <v>0</v>
      </c>
      <c r="CC102" s="383">
        <v>0</v>
      </c>
      <c r="CD102" s="383">
        <v>0</v>
      </c>
      <c r="CE102" s="383">
        <v>0</v>
      </c>
      <c r="CF102" s="383">
        <v>0</v>
      </c>
      <c r="CG102" s="383">
        <v>0</v>
      </c>
      <c r="CH102" s="383">
        <v>0</v>
      </c>
      <c r="CI102" s="383">
        <v>0</v>
      </c>
      <c r="CJ102" s="383">
        <v>0</v>
      </c>
      <c r="CK102" s="383">
        <v>0</v>
      </c>
      <c r="CL102" s="383">
        <v>0</v>
      </c>
      <c r="CM102" s="383">
        <v>0</v>
      </c>
      <c r="CN102" s="383">
        <v>0</v>
      </c>
      <c r="CO102" s="383">
        <v>0</v>
      </c>
      <c r="CP102" s="383">
        <v>0</v>
      </c>
      <c r="CQ102" s="383">
        <v>0</v>
      </c>
      <c r="CR102" s="383">
        <v>0</v>
      </c>
      <c r="CS102" s="383">
        <v>0</v>
      </c>
      <c r="CT102" s="383">
        <v>0</v>
      </c>
      <c r="CU102" s="383">
        <v>0</v>
      </c>
      <c r="CV102" s="383">
        <v>8.0931796349663784E-2</v>
      </c>
      <c r="CW102" s="383">
        <v>0</v>
      </c>
      <c r="CX102" s="383">
        <v>0</v>
      </c>
      <c r="CY102" s="383">
        <v>0</v>
      </c>
      <c r="CZ102" s="383">
        <v>0</v>
      </c>
      <c r="DA102" s="383">
        <v>0</v>
      </c>
      <c r="DB102" s="383">
        <v>0</v>
      </c>
      <c r="DC102" s="383">
        <v>0</v>
      </c>
      <c r="DD102" s="383">
        <v>0</v>
      </c>
      <c r="DE102" s="383">
        <v>0</v>
      </c>
      <c r="DF102" s="384">
        <v>0</v>
      </c>
    </row>
    <row r="103" spans="1:110" s="444" customFormat="1">
      <c r="A103" s="298" t="s">
        <v>357</v>
      </c>
      <c r="B103" s="299" t="s">
        <v>592</v>
      </c>
      <c r="C103" s="382">
        <v>0</v>
      </c>
      <c r="D103" s="383">
        <v>0</v>
      </c>
      <c r="E103" s="383">
        <v>0</v>
      </c>
      <c r="F103" s="383">
        <v>0</v>
      </c>
      <c r="G103" s="383">
        <v>0</v>
      </c>
      <c r="H103" s="383">
        <v>0</v>
      </c>
      <c r="I103" s="383">
        <v>0</v>
      </c>
      <c r="J103" s="383">
        <v>0</v>
      </c>
      <c r="K103" s="383">
        <v>0</v>
      </c>
      <c r="L103" s="383">
        <v>0</v>
      </c>
      <c r="M103" s="383">
        <v>0</v>
      </c>
      <c r="N103" s="383">
        <v>0</v>
      </c>
      <c r="O103" s="383">
        <v>0</v>
      </c>
      <c r="P103" s="383">
        <v>0</v>
      </c>
      <c r="Q103" s="383">
        <v>0</v>
      </c>
      <c r="R103" s="383">
        <v>0</v>
      </c>
      <c r="S103" s="383">
        <v>0</v>
      </c>
      <c r="T103" s="383">
        <v>0</v>
      </c>
      <c r="U103" s="383">
        <v>0</v>
      </c>
      <c r="V103" s="383">
        <v>0</v>
      </c>
      <c r="W103" s="383">
        <v>0</v>
      </c>
      <c r="X103" s="383">
        <v>0</v>
      </c>
      <c r="Y103" s="383">
        <v>0</v>
      </c>
      <c r="Z103" s="383">
        <v>0</v>
      </c>
      <c r="AA103" s="383">
        <v>0</v>
      </c>
      <c r="AB103" s="383">
        <v>0</v>
      </c>
      <c r="AC103" s="383">
        <v>0</v>
      </c>
      <c r="AD103" s="383">
        <v>0</v>
      </c>
      <c r="AE103" s="383">
        <v>0</v>
      </c>
      <c r="AF103" s="383">
        <v>0</v>
      </c>
      <c r="AG103" s="383">
        <v>0</v>
      </c>
      <c r="AH103" s="383">
        <v>0</v>
      </c>
      <c r="AI103" s="383">
        <v>0</v>
      </c>
      <c r="AJ103" s="383">
        <v>0</v>
      </c>
      <c r="AK103" s="383">
        <v>0</v>
      </c>
      <c r="AL103" s="383">
        <v>0</v>
      </c>
      <c r="AM103" s="383">
        <v>0</v>
      </c>
      <c r="AN103" s="383">
        <v>0</v>
      </c>
      <c r="AO103" s="383">
        <v>0</v>
      </c>
      <c r="AP103" s="383">
        <v>0</v>
      </c>
      <c r="AQ103" s="383">
        <v>0</v>
      </c>
      <c r="AR103" s="383">
        <v>0</v>
      </c>
      <c r="AS103" s="383">
        <v>0</v>
      </c>
      <c r="AT103" s="383">
        <v>0</v>
      </c>
      <c r="AU103" s="383">
        <v>0</v>
      </c>
      <c r="AV103" s="383">
        <v>0</v>
      </c>
      <c r="AW103" s="383">
        <v>0</v>
      </c>
      <c r="AX103" s="383">
        <v>0</v>
      </c>
      <c r="AY103" s="383">
        <v>0</v>
      </c>
      <c r="AZ103" s="383">
        <v>0</v>
      </c>
      <c r="BA103" s="383">
        <v>0</v>
      </c>
      <c r="BB103" s="383">
        <v>0</v>
      </c>
      <c r="BC103" s="383">
        <v>0</v>
      </c>
      <c r="BD103" s="383">
        <v>0</v>
      </c>
      <c r="BE103" s="383">
        <v>0</v>
      </c>
      <c r="BF103" s="383">
        <v>0</v>
      </c>
      <c r="BG103" s="383">
        <v>0</v>
      </c>
      <c r="BH103" s="383">
        <v>0</v>
      </c>
      <c r="BI103" s="383">
        <v>0</v>
      </c>
      <c r="BJ103" s="383">
        <v>0</v>
      </c>
      <c r="BK103" s="383">
        <v>0</v>
      </c>
      <c r="BL103" s="383">
        <v>0</v>
      </c>
      <c r="BM103" s="383">
        <v>0</v>
      </c>
      <c r="BN103" s="383">
        <v>0</v>
      </c>
      <c r="BO103" s="383">
        <v>0</v>
      </c>
      <c r="BP103" s="383">
        <v>0</v>
      </c>
      <c r="BQ103" s="383">
        <v>0</v>
      </c>
      <c r="BR103" s="383">
        <v>0</v>
      </c>
      <c r="BS103" s="383">
        <v>0</v>
      </c>
      <c r="BT103" s="383">
        <v>0</v>
      </c>
      <c r="BU103" s="383">
        <v>0</v>
      </c>
      <c r="BV103" s="383">
        <v>0</v>
      </c>
      <c r="BW103" s="383">
        <v>0</v>
      </c>
      <c r="BX103" s="383">
        <v>0</v>
      </c>
      <c r="BY103" s="383">
        <v>0</v>
      </c>
      <c r="BZ103" s="383">
        <v>0</v>
      </c>
      <c r="CA103" s="383">
        <v>0</v>
      </c>
      <c r="CB103" s="383">
        <v>0</v>
      </c>
      <c r="CC103" s="383">
        <v>0</v>
      </c>
      <c r="CD103" s="383">
        <v>0</v>
      </c>
      <c r="CE103" s="383">
        <v>0</v>
      </c>
      <c r="CF103" s="383">
        <v>0</v>
      </c>
      <c r="CG103" s="383">
        <v>0</v>
      </c>
      <c r="CH103" s="383">
        <v>0</v>
      </c>
      <c r="CI103" s="383">
        <v>0</v>
      </c>
      <c r="CJ103" s="383">
        <v>0</v>
      </c>
      <c r="CK103" s="383">
        <v>0</v>
      </c>
      <c r="CL103" s="383">
        <v>0</v>
      </c>
      <c r="CM103" s="383">
        <v>0</v>
      </c>
      <c r="CN103" s="383">
        <v>0</v>
      </c>
      <c r="CO103" s="383">
        <v>0</v>
      </c>
      <c r="CP103" s="383">
        <v>0</v>
      </c>
      <c r="CQ103" s="383">
        <v>0</v>
      </c>
      <c r="CR103" s="383">
        <v>0</v>
      </c>
      <c r="CS103" s="383">
        <v>0</v>
      </c>
      <c r="CT103" s="383">
        <v>0</v>
      </c>
      <c r="CU103" s="383">
        <v>0</v>
      </c>
      <c r="CV103" s="383">
        <v>0</v>
      </c>
      <c r="CW103" s="383">
        <v>0.24872409314577351</v>
      </c>
      <c r="CX103" s="383">
        <v>0</v>
      </c>
      <c r="CY103" s="383">
        <v>0</v>
      </c>
      <c r="CZ103" s="383">
        <v>0</v>
      </c>
      <c r="DA103" s="383">
        <v>0</v>
      </c>
      <c r="DB103" s="383">
        <v>0</v>
      </c>
      <c r="DC103" s="383">
        <v>0</v>
      </c>
      <c r="DD103" s="383">
        <v>0</v>
      </c>
      <c r="DE103" s="383">
        <v>0</v>
      </c>
      <c r="DF103" s="384">
        <v>0</v>
      </c>
    </row>
    <row r="104" spans="1:110" s="444" customFormat="1">
      <c r="A104" s="300" t="s">
        <v>358</v>
      </c>
      <c r="B104" s="301" t="s">
        <v>593</v>
      </c>
      <c r="C104" s="385">
        <v>0</v>
      </c>
      <c r="D104" s="386">
        <v>0</v>
      </c>
      <c r="E104" s="386">
        <v>0</v>
      </c>
      <c r="F104" s="386">
        <v>0</v>
      </c>
      <c r="G104" s="386">
        <v>0</v>
      </c>
      <c r="H104" s="386">
        <v>0</v>
      </c>
      <c r="I104" s="386">
        <v>0</v>
      </c>
      <c r="J104" s="386">
        <v>0</v>
      </c>
      <c r="K104" s="386">
        <v>0</v>
      </c>
      <c r="L104" s="386">
        <v>0</v>
      </c>
      <c r="M104" s="386">
        <v>0</v>
      </c>
      <c r="N104" s="386">
        <v>0</v>
      </c>
      <c r="O104" s="386">
        <v>0</v>
      </c>
      <c r="P104" s="386">
        <v>0</v>
      </c>
      <c r="Q104" s="386">
        <v>0</v>
      </c>
      <c r="R104" s="386">
        <v>0</v>
      </c>
      <c r="S104" s="386">
        <v>0</v>
      </c>
      <c r="T104" s="386">
        <v>0</v>
      </c>
      <c r="U104" s="386">
        <v>0</v>
      </c>
      <c r="V104" s="386">
        <v>0</v>
      </c>
      <c r="W104" s="386">
        <v>0</v>
      </c>
      <c r="X104" s="386">
        <v>0</v>
      </c>
      <c r="Y104" s="386">
        <v>0</v>
      </c>
      <c r="Z104" s="386">
        <v>0</v>
      </c>
      <c r="AA104" s="386">
        <v>0</v>
      </c>
      <c r="AB104" s="386">
        <v>0</v>
      </c>
      <c r="AC104" s="386">
        <v>0</v>
      </c>
      <c r="AD104" s="386">
        <v>0</v>
      </c>
      <c r="AE104" s="386">
        <v>0</v>
      </c>
      <c r="AF104" s="386">
        <v>0</v>
      </c>
      <c r="AG104" s="386">
        <v>0</v>
      </c>
      <c r="AH104" s="386">
        <v>0</v>
      </c>
      <c r="AI104" s="386">
        <v>0</v>
      </c>
      <c r="AJ104" s="386">
        <v>0</v>
      </c>
      <c r="AK104" s="386">
        <v>0</v>
      </c>
      <c r="AL104" s="386">
        <v>0</v>
      </c>
      <c r="AM104" s="386">
        <v>0</v>
      </c>
      <c r="AN104" s="386">
        <v>0</v>
      </c>
      <c r="AO104" s="386">
        <v>0</v>
      </c>
      <c r="AP104" s="386">
        <v>0</v>
      </c>
      <c r="AQ104" s="386">
        <v>0</v>
      </c>
      <c r="AR104" s="386">
        <v>0</v>
      </c>
      <c r="AS104" s="386">
        <v>0</v>
      </c>
      <c r="AT104" s="386">
        <v>0</v>
      </c>
      <c r="AU104" s="386">
        <v>0</v>
      </c>
      <c r="AV104" s="386">
        <v>0</v>
      </c>
      <c r="AW104" s="386">
        <v>0</v>
      </c>
      <c r="AX104" s="386">
        <v>0</v>
      </c>
      <c r="AY104" s="386">
        <v>0</v>
      </c>
      <c r="AZ104" s="386">
        <v>0</v>
      </c>
      <c r="BA104" s="386">
        <v>0</v>
      </c>
      <c r="BB104" s="386">
        <v>0</v>
      </c>
      <c r="BC104" s="386">
        <v>0</v>
      </c>
      <c r="BD104" s="386">
        <v>0</v>
      </c>
      <c r="BE104" s="386">
        <v>0</v>
      </c>
      <c r="BF104" s="386">
        <v>0</v>
      </c>
      <c r="BG104" s="386">
        <v>0</v>
      </c>
      <c r="BH104" s="386">
        <v>0</v>
      </c>
      <c r="BI104" s="386">
        <v>0</v>
      </c>
      <c r="BJ104" s="386">
        <v>0</v>
      </c>
      <c r="BK104" s="386">
        <v>0</v>
      </c>
      <c r="BL104" s="386">
        <v>0</v>
      </c>
      <c r="BM104" s="386">
        <v>0</v>
      </c>
      <c r="BN104" s="386">
        <v>0</v>
      </c>
      <c r="BO104" s="386">
        <v>0</v>
      </c>
      <c r="BP104" s="386">
        <v>0</v>
      </c>
      <c r="BQ104" s="386">
        <v>0</v>
      </c>
      <c r="BR104" s="386">
        <v>0</v>
      </c>
      <c r="BS104" s="386">
        <v>0</v>
      </c>
      <c r="BT104" s="386">
        <v>0</v>
      </c>
      <c r="BU104" s="386">
        <v>0</v>
      </c>
      <c r="BV104" s="386">
        <v>0</v>
      </c>
      <c r="BW104" s="386">
        <v>0</v>
      </c>
      <c r="BX104" s="386">
        <v>0</v>
      </c>
      <c r="BY104" s="386">
        <v>0</v>
      </c>
      <c r="BZ104" s="386">
        <v>0</v>
      </c>
      <c r="CA104" s="386">
        <v>0</v>
      </c>
      <c r="CB104" s="386">
        <v>0</v>
      </c>
      <c r="CC104" s="386">
        <v>0</v>
      </c>
      <c r="CD104" s="386">
        <v>0</v>
      </c>
      <c r="CE104" s="386">
        <v>0</v>
      </c>
      <c r="CF104" s="386">
        <v>0</v>
      </c>
      <c r="CG104" s="386">
        <v>0</v>
      </c>
      <c r="CH104" s="386">
        <v>0</v>
      </c>
      <c r="CI104" s="386">
        <v>0</v>
      </c>
      <c r="CJ104" s="386">
        <v>0</v>
      </c>
      <c r="CK104" s="386">
        <v>0</v>
      </c>
      <c r="CL104" s="386">
        <v>0</v>
      </c>
      <c r="CM104" s="386">
        <v>0</v>
      </c>
      <c r="CN104" s="386">
        <v>0</v>
      </c>
      <c r="CO104" s="386">
        <v>0</v>
      </c>
      <c r="CP104" s="386">
        <v>0</v>
      </c>
      <c r="CQ104" s="386">
        <v>0</v>
      </c>
      <c r="CR104" s="386">
        <v>0</v>
      </c>
      <c r="CS104" s="386">
        <v>0</v>
      </c>
      <c r="CT104" s="386">
        <v>0</v>
      </c>
      <c r="CU104" s="386">
        <v>0</v>
      </c>
      <c r="CV104" s="386">
        <v>0</v>
      </c>
      <c r="CW104" s="386">
        <v>0</v>
      </c>
      <c r="CX104" s="386">
        <v>0.37986951263413787</v>
      </c>
      <c r="CY104" s="386">
        <v>0</v>
      </c>
      <c r="CZ104" s="386">
        <v>0</v>
      </c>
      <c r="DA104" s="386">
        <v>0</v>
      </c>
      <c r="DB104" s="386">
        <v>0</v>
      </c>
      <c r="DC104" s="386">
        <v>0</v>
      </c>
      <c r="DD104" s="386">
        <v>0</v>
      </c>
      <c r="DE104" s="386">
        <v>0</v>
      </c>
      <c r="DF104" s="387">
        <v>0</v>
      </c>
    </row>
    <row r="105" spans="1:110" s="444" customFormat="1">
      <c r="A105" s="304" t="s">
        <v>359</v>
      </c>
      <c r="B105" s="305" t="s">
        <v>594</v>
      </c>
      <c r="C105" s="388">
        <v>0</v>
      </c>
      <c r="D105" s="389">
        <v>0</v>
      </c>
      <c r="E105" s="389">
        <v>0</v>
      </c>
      <c r="F105" s="389">
        <v>0</v>
      </c>
      <c r="G105" s="389">
        <v>0</v>
      </c>
      <c r="H105" s="389">
        <v>0</v>
      </c>
      <c r="I105" s="389">
        <v>0</v>
      </c>
      <c r="J105" s="389">
        <v>0</v>
      </c>
      <c r="K105" s="389">
        <v>0</v>
      </c>
      <c r="L105" s="389">
        <v>0</v>
      </c>
      <c r="M105" s="389">
        <v>0</v>
      </c>
      <c r="N105" s="389">
        <v>0</v>
      </c>
      <c r="O105" s="389">
        <v>0</v>
      </c>
      <c r="P105" s="389">
        <v>0</v>
      </c>
      <c r="Q105" s="389">
        <v>0</v>
      </c>
      <c r="R105" s="389">
        <v>0</v>
      </c>
      <c r="S105" s="389">
        <v>0</v>
      </c>
      <c r="T105" s="389">
        <v>0</v>
      </c>
      <c r="U105" s="389">
        <v>0</v>
      </c>
      <c r="V105" s="389">
        <v>0</v>
      </c>
      <c r="W105" s="389">
        <v>0</v>
      </c>
      <c r="X105" s="389">
        <v>0</v>
      </c>
      <c r="Y105" s="389">
        <v>0</v>
      </c>
      <c r="Z105" s="389">
        <v>0</v>
      </c>
      <c r="AA105" s="389">
        <v>0</v>
      </c>
      <c r="AB105" s="389">
        <v>0</v>
      </c>
      <c r="AC105" s="389">
        <v>0</v>
      </c>
      <c r="AD105" s="389">
        <v>0</v>
      </c>
      <c r="AE105" s="389">
        <v>0</v>
      </c>
      <c r="AF105" s="389">
        <v>0</v>
      </c>
      <c r="AG105" s="389">
        <v>0</v>
      </c>
      <c r="AH105" s="389">
        <v>0</v>
      </c>
      <c r="AI105" s="389">
        <v>0</v>
      </c>
      <c r="AJ105" s="389">
        <v>0</v>
      </c>
      <c r="AK105" s="389">
        <v>0</v>
      </c>
      <c r="AL105" s="389">
        <v>0</v>
      </c>
      <c r="AM105" s="389">
        <v>0</v>
      </c>
      <c r="AN105" s="389">
        <v>0</v>
      </c>
      <c r="AO105" s="389">
        <v>0</v>
      </c>
      <c r="AP105" s="389">
        <v>0</v>
      </c>
      <c r="AQ105" s="389">
        <v>0</v>
      </c>
      <c r="AR105" s="389">
        <v>0</v>
      </c>
      <c r="AS105" s="389">
        <v>0</v>
      </c>
      <c r="AT105" s="389">
        <v>0</v>
      </c>
      <c r="AU105" s="389">
        <v>0</v>
      </c>
      <c r="AV105" s="389">
        <v>0</v>
      </c>
      <c r="AW105" s="389">
        <v>0</v>
      </c>
      <c r="AX105" s="389">
        <v>0</v>
      </c>
      <c r="AY105" s="389">
        <v>0</v>
      </c>
      <c r="AZ105" s="389">
        <v>0</v>
      </c>
      <c r="BA105" s="389">
        <v>0</v>
      </c>
      <c r="BB105" s="389">
        <v>0</v>
      </c>
      <c r="BC105" s="389">
        <v>0</v>
      </c>
      <c r="BD105" s="389">
        <v>0</v>
      </c>
      <c r="BE105" s="389">
        <v>0</v>
      </c>
      <c r="BF105" s="389">
        <v>0</v>
      </c>
      <c r="BG105" s="389">
        <v>0</v>
      </c>
      <c r="BH105" s="389">
        <v>0</v>
      </c>
      <c r="BI105" s="389">
        <v>0</v>
      </c>
      <c r="BJ105" s="389">
        <v>0</v>
      </c>
      <c r="BK105" s="389">
        <v>0</v>
      </c>
      <c r="BL105" s="389">
        <v>0</v>
      </c>
      <c r="BM105" s="389">
        <v>0</v>
      </c>
      <c r="BN105" s="389">
        <v>0</v>
      </c>
      <c r="BO105" s="389">
        <v>0</v>
      </c>
      <c r="BP105" s="389">
        <v>0</v>
      </c>
      <c r="BQ105" s="389">
        <v>0</v>
      </c>
      <c r="BR105" s="389">
        <v>0</v>
      </c>
      <c r="BS105" s="389">
        <v>0</v>
      </c>
      <c r="BT105" s="389">
        <v>0</v>
      </c>
      <c r="BU105" s="389">
        <v>0</v>
      </c>
      <c r="BV105" s="389">
        <v>0</v>
      </c>
      <c r="BW105" s="389">
        <v>0</v>
      </c>
      <c r="BX105" s="389">
        <v>0</v>
      </c>
      <c r="BY105" s="389">
        <v>0</v>
      </c>
      <c r="BZ105" s="389">
        <v>0</v>
      </c>
      <c r="CA105" s="389">
        <v>0</v>
      </c>
      <c r="CB105" s="389">
        <v>0</v>
      </c>
      <c r="CC105" s="389">
        <v>0</v>
      </c>
      <c r="CD105" s="389">
        <v>0</v>
      </c>
      <c r="CE105" s="389">
        <v>0</v>
      </c>
      <c r="CF105" s="389">
        <v>0</v>
      </c>
      <c r="CG105" s="389">
        <v>0</v>
      </c>
      <c r="CH105" s="389">
        <v>0</v>
      </c>
      <c r="CI105" s="389">
        <v>0</v>
      </c>
      <c r="CJ105" s="389">
        <v>0</v>
      </c>
      <c r="CK105" s="389">
        <v>0</v>
      </c>
      <c r="CL105" s="389">
        <v>0</v>
      </c>
      <c r="CM105" s="389">
        <v>0</v>
      </c>
      <c r="CN105" s="389">
        <v>0</v>
      </c>
      <c r="CO105" s="389">
        <v>0</v>
      </c>
      <c r="CP105" s="389">
        <v>0</v>
      </c>
      <c r="CQ105" s="389">
        <v>0</v>
      </c>
      <c r="CR105" s="389">
        <v>0</v>
      </c>
      <c r="CS105" s="389">
        <v>0</v>
      </c>
      <c r="CT105" s="389">
        <v>0</v>
      </c>
      <c r="CU105" s="389">
        <v>0</v>
      </c>
      <c r="CV105" s="389">
        <v>0</v>
      </c>
      <c r="CW105" s="389">
        <v>0</v>
      </c>
      <c r="CX105" s="389">
        <v>0</v>
      </c>
      <c r="CY105" s="389">
        <v>0.29288143151792184</v>
      </c>
      <c r="CZ105" s="389">
        <v>0</v>
      </c>
      <c r="DA105" s="389">
        <v>0</v>
      </c>
      <c r="DB105" s="389">
        <v>0</v>
      </c>
      <c r="DC105" s="389">
        <v>0</v>
      </c>
      <c r="DD105" s="389">
        <v>0</v>
      </c>
      <c r="DE105" s="389">
        <v>0</v>
      </c>
      <c r="DF105" s="390">
        <v>0</v>
      </c>
    </row>
    <row r="106" spans="1:110" s="444" customFormat="1">
      <c r="A106" s="298" t="s">
        <v>360</v>
      </c>
      <c r="B106" s="299" t="s">
        <v>595</v>
      </c>
      <c r="C106" s="382">
        <v>0</v>
      </c>
      <c r="D106" s="383">
        <v>0</v>
      </c>
      <c r="E106" s="383">
        <v>0</v>
      </c>
      <c r="F106" s="383">
        <v>0</v>
      </c>
      <c r="G106" s="383">
        <v>0</v>
      </c>
      <c r="H106" s="383">
        <v>0</v>
      </c>
      <c r="I106" s="383">
        <v>0</v>
      </c>
      <c r="J106" s="383">
        <v>0</v>
      </c>
      <c r="K106" s="383">
        <v>0</v>
      </c>
      <c r="L106" s="383">
        <v>0</v>
      </c>
      <c r="M106" s="383">
        <v>0</v>
      </c>
      <c r="N106" s="383">
        <v>0</v>
      </c>
      <c r="O106" s="383">
        <v>0</v>
      </c>
      <c r="P106" s="383">
        <v>0</v>
      </c>
      <c r="Q106" s="383">
        <v>0</v>
      </c>
      <c r="R106" s="383">
        <v>0</v>
      </c>
      <c r="S106" s="383">
        <v>0</v>
      </c>
      <c r="T106" s="383">
        <v>0</v>
      </c>
      <c r="U106" s="383">
        <v>0</v>
      </c>
      <c r="V106" s="383">
        <v>0</v>
      </c>
      <c r="W106" s="383">
        <v>0</v>
      </c>
      <c r="X106" s="383">
        <v>0</v>
      </c>
      <c r="Y106" s="383">
        <v>0</v>
      </c>
      <c r="Z106" s="383">
        <v>0</v>
      </c>
      <c r="AA106" s="383">
        <v>0</v>
      </c>
      <c r="AB106" s="383">
        <v>0</v>
      </c>
      <c r="AC106" s="383">
        <v>0</v>
      </c>
      <c r="AD106" s="383">
        <v>0</v>
      </c>
      <c r="AE106" s="383">
        <v>0</v>
      </c>
      <c r="AF106" s="383">
        <v>0</v>
      </c>
      <c r="AG106" s="383">
        <v>0</v>
      </c>
      <c r="AH106" s="383">
        <v>0</v>
      </c>
      <c r="AI106" s="383">
        <v>0</v>
      </c>
      <c r="AJ106" s="383">
        <v>0</v>
      </c>
      <c r="AK106" s="383">
        <v>0</v>
      </c>
      <c r="AL106" s="383">
        <v>0</v>
      </c>
      <c r="AM106" s="383">
        <v>0</v>
      </c>
      <c r="AN106" s="383">
        <v>0</v>
      </c>
      <c r="AO106" s="383">
        <v>0</v>
      </c>
      <c r="AP106" s="383">
        <v>0</v>
      </c>
      <c r="AQ106" s="383">
        <v>0</v>
      </c>
      <c r="AR106" s="383">
        <v>0</v>
      </c>
      <c r="AS106" s="383">
        <v>0</v>
      </c>
      <c r="AT106" s="383">
        <v>0</v>
      </c>
      <c r="AU106" s="383">
        <v>0</v>
      </c>
      <c r="AV106" s="383">
        <v>0</v>
      </c>
      <c r="AW106" s="383">
        <v>0</v>
      </c>
      <c r="AX106" s="383">
        <v>0</v>
      </c>
      <c r="AY106" s="383">
        <v>0</v>
      </c>
      <c r="AZ106" s="383">
        <v>0</v>
      </c>
      <c r="BA106" s="383">
        <v>0</v>
      </c>
      <c r="BB106" s="383">
        <v>0</v>
      </c>
      <c r="BC106" s="383">
        <v>0</v>
      </c>
      <c r="BD106" s="383">
        <v>0</v>
      </c>
      <c r="BE106" s="383">
        <v>0</v>
      </c>
      <c r="BF106" s="383">
        <v>0</v>
      </c>
      <c r="BG106" s="383">
        <v>0</v>
      </c>
      <c r="BH106" s="383">
        <v>0</v>
      </c>
      <c r="BI106" s="383">
        <v>0</v>
      </c>
      <c r="BJ106" s="383">
        <v>0</v>
      </c>
      <c r="BK106" s="383">
        <v>0</v>
      </c>
      <c r="BL106" s="383">
        <v>0</v>
      </c>
      <c r="BM106" s="383">
        <v>0</v>
      </c>
      <c r="BN106" s="383">
        <v>0</v>
      </c>
      <c r="BO106" s="383">
        <v>0</v>
      </c>
      <c r="BP106" s="383">
        <v>0</v>
      </c>
      <c r="BQ106" s="383">
        <v>0</v>
      </c>
      <c r="BR106" s="383">
        <v>0</v>
      </c>
      <c r="BS106" s="383">
        <v>0</v>
      </c>
      <c r="BT106" s="383">
        <v>0</v>
      </c>
      <c r="BU106" s="383">
        <v>0</v>
      </c>
      <c r="BV106" s="383">
        <v>0</v>
      </c>
      <c r="BW106" s="383">
        <v>0</v>
      </c>
      <c r="BX106" s="383">
        <v>0</v>
      </c>
      <c r="BY106" s="383">
        <v>0</v>
      </c>
      <c r="BZ106" s="383">
        <v>0</v>
      </c>
      <c r="CA106" s="383">
        <v>0</v>
      </c>
      <c r="CB106" s="383">
        <v>0</v>
      </c>
      <c r="CC106" s="383">
        <v>0</v>
      </c>
      <c r="CD106" s="383">
        <v>0</v>
      </c>
      <c r="CE106" s="383">
        <v>0</v>
      </c>
      <c r="CF106" s="383">
        <v>0</v>
      </c>
      <c r="CG106" s="383">
        <v>0</v>
      </c>
      <c r="CH106" s="383">
        <v>0</v>
      </c>
      <c r="CI106" s="383">
        <v>0</v>
      </c>
      <c r="CJ106" s="383">
        <v>0</v>
      </c>
      <c r="CK106" s="383">
        <v>0</v>
      </c>
      <c r="CL106" s="383">
        <v>0</v>
      </c>
      <c r="CM106" s="383">
        <v>0</v>
      </c>
      <c r="CN106" s="383">
        <v>0</v>
      </c>
      <c r="CO106" s="383">
        <v>0</v>
      </c>
      <c r="CP106" s="383">
        <v>0</v>
      </c>
      <c r="CQ106" s="383">
        <v>0</v>
      </c>
      <c r="CR106" s="383">
        <v>0</v>
      </c>
      <c r="CS106" s="383">
        <v>0</v>
      </c>
      <c r="CT106" s="383">
        <v>0</v>
      </c>
      <c r="CU106" s="383">
        <v>0</v>
      </c>
      <c r="CV106" s="383">
        <v>0</v>
      </c>
      <c r="CW106" s="383">
        <v>0</v>
      </c>
      <c r="CX106" s="383">
        <v>0</v>
      </c>
      <c r="CY106" s="383">
        <v>0</v>
      </c>
      <c r="CZ106" s="383">
        <v>0.28782457209724088</v>
      </c>
      <c r="DA106" s="383">
        <v>0</v>
      </c>
      <c r="DB106" s="383">
        <v>0</v>
      </c>
      <c r="DC106" s="383">
        <v>0</v>
      </c>
      <c r="DD106" s="383">
        <v>0</v>
      </c>
      <c r="DE106" s="383">
        <v>0</v>
      </c>
      <c r="DF106" s="384">
        <v>0</v>
      </c>
    </row>
    <row r="107" spans="1:110" s="444" customFormat="1">
      <c r="A107" s="298" t="s">
        <v>361</v>
      </c>
      <c r="B107" s="299" t="s">
        <v>596</v>
      </c>
      <c r="C107" s="382">
        <v>0</v>
      </c>
      <c r="D107" s="383">
        <v>0</v>
      </c>
      <c r="E107" s="383">
        <v>0</v>
      </c>
      <c r="F107" s="383">
        <v>0</v>
      </c>
      <c r="G107" s="383">
        <v>0</v>
      </c>
      <c r="H107" s="383">
        <v>0</v>
      </c>
      <c r="I107" s="383">
        <v>0</v>
      </c>
      <c r="J107" s="383">
        <v>0</v>
      </c>
      <c r="K107" s="383">
        <v>0</v>
      </c>
      <c r="L107" s="383">
        <v>0</v>
      </c>
      <c r="M107" s="383">
        <v>0</v>
      </c>
      <c r="N107" s="383">
        <v>0</v>
      </c>
      <c r="O107" s="383">
        <v>0</v>
      </c>
      <c r="P107" s="383">
        <v>0</v>
      </c>
      <c r="Q107" s="383">
        <v>0</v>
      </c>
      <c r="R107" s="383">
        <v>0</v>
      </c>
      <c r="S107" s="383">
        <v>0</v>
      </c>
      <c r="T107" s="383">
        <v>0</v>
      </c>
      <c r="U107" s="383">
        <v>0</v>
      </c>
      <c r="V107" s="383">
        <v>0</v>
      </c>
      <c r="W107" s="383">
        <v>0</v>
      </c>
      <c r="X107" s="383">
        <v>0</v>
      </c>
      <c r="Y107" s="383">
        <v>0</v>
      </c>
      <c r="Z107" s="383">
        <v>0</v>
      </c>
      <c r="AA107" s="383">
        <v>0</v>
      </c>
      <c r="AB107" s="383">
        <v>0</v>
      </c>
      <c r="AC107" s="383">
        <v>0</v>
      </c>
      <c r="AD107" s="383">
        <v>0</v>
      </c>
      <c r="AE107" s="383">
        <v>0</v>
      </c>
      <c r="AF107" s="383">
        <v>0</v>
      </c>
      <c r="AG107" s="383">
        <v>0</v>
      </c>
      <c r="AH107" s="383">
        <v>0</v>
      </c>
      <c r="AI107" s="383">
        <v>0</v>
      </c>
      <c r="AJ107" s="383">
        <v>0</v>
      </c>
      <c r="AK107" s="383">
        <v>0</v>
      </c>
      <c r="AL107" s="383">
        <v>0</v>
      </c>
      <c r="AM107" s="383">
        <v>0</v>
      </c>
      <c r="AN107" s="383">
        <v>0</v>
      </c>
      <c r="AO107" s="383">
        <v>0</v>
      </c>
      <c r="AP107" s="383">
        <v>0</v>
      </c>
      <c r="AQ107" s="383">
        <v>0</v>
      </c>
      <c r="AR107" s="383">
        <v>0</v>
      </c>
      <c r="AS107" s="383">
        <v>0</v>
      </c>
      <c r="AT107" s="383">
        <v>0</v>
      </c>
      <c r="AU107" s="383">
        <v>0</v>
      </c>
      <c r="AV107" s="383">
        <v>0</v>
      </c>
      <c r="AW107" s="383">
        <v>0</v>
      </c>
      <c r="AX107" s="383">
        <v>0</v>
      </c>
      <c r="AY107" s="383">
        <v>0</v>
      </c>
      <c r="AZ107" s="383">
        <v>0</v>
      </c>
      <c r="BA107" s="383">
        <v>0</v>
      </c>
      <c r="BB107" s="383">
        <v>0</v>
      </c>
      <c r="BC107" s="383">
        <v>0</v>
      </c>
      <c r="BD107" s="383">
        <v>0</v>
      </c>
      <c r="BE107" s="383">
        <v>0</v>
      </c>
      <c r="BF107" s="383">
        <v>0</v>
      </c>
      <c r="BG107" s="383">
        <v>0</v>
      </c>
      <c r="BH107" s="383">
        <v>0</v>
      </c>
      <c r="BI107" s="383">
        <v>0</v>
      </c>
      <c r="BJ107" s="383">
        <v>0</v>
      </c>
      <c r="BK107" s="383">
        <v>0</v>
      </c>
      <c r="BL107" s="383">
        <v>0</v>
      </c>
      <c r="BM107" s="383">
        <v>0</v>
      </c>
      <c r="BN107" s="383">
        <v>0</v>
      </c>
      <c r="BO107" s="383">
        <v>0</v>
      </c>
      <c r="BP107" s="383">
        <v>0</v>
      </c>
      <c r="BQ107" s="383">
        <v>0</v>
      </c>
      <c r="BR107" s="383">
        <v>0</v>
      </c>
      <c r="BS107" s="383">
        <v>0</v>
      </c>
      <c r="BT107" s="383">
        <v>0</v>
      </c>
      <c r="BU107" s="383">
        <v>0</v>
      </c>
      <c r="BV107" s="383">
        <v>0</v>
      </c>
      <c r="BW107" s="383">
        <v>0</v>
      </c>
      <c r="BX107" s="383">
        <v>0</v>
      </c>
      <c r="BY107" s="383">
        <v>0</v>
      </c>
      <c r="BZ107" s="383">
        <v>0</v>
      </c>
      <c r="CA107" s="383">
        <v>0</v>
      </c>
      <c r="CB107" s="383">
        <v>0</v>
      </c>
      <c r="CC107" s="383">
        <v>0</v>
      </c>
      <c r="CD107" s="383">
        <v>0</v>
      </c>
      <c r="CE107" s="383">
        <v>0</v>
      </c>
      <c r="CF107" s="383">
        <v>0</v>
      </c>
      <c r="CG107" s="383">
        <v>0</v>
      </c>
      <c r="CH107" s="383">
        <v>0</v>
      </c>
      <c r="CI107" s="383">
        <v>0</v>
      </c>
      <c r="CJ107" s="383">
        <v>0</v>
      </c>
      <c r="CK107" s="383">
        <v>0</v>
      </c>
      <c r="CL107" s="383">
        <v>0</v>
      </c>
      <c r="CM107" s="383">
        <v>0</v>
      </c>
      <c r="CN107" s="383">
        <v>0</v>
      </c>
      <c r="CO107" s="383">
        <v>0</v>
      </c>
      <c r="CP107" s="383">
        <v>0</v>
      </c>
      <c r="CQ107" s="383">
        <v>0</v>
      </c>
      <c r="CR107" s="383">
        <v>0</v>
      </c>
      <c r="CS107" s="383">
        <v>0</v>
      </c>
      <c r="CT107" s="383">
        <v>0</v>
      </c>
      <c r="CU107" s="383">
        <v>0</v>
      </c>
      <c r="CV107" s="383">
        <v>0</v>
      </c>
      <c r="CW107" s="383">
        <v>0</v>
      </c>
      <c r="CX107" s="383">
        <v>0</v>
      </c>
      <c r="CY107" s="383">
        <v>0</v>
      </c>
      <c r="CZ107" s="383">
        <v>0</v>
      </c>
      <c r="DA107" s="383">
        <v>0.28820024750264728</v>
      </c>
      <c r="DB107" s="383">
        <v>0</v>
      </c>
      <c r="DC107" s="383">
        <v>0</v>
      </c>
      <c r="DD107" s="383">
        <v>0</v>
      </c>
      <c r="DE107" s="383">
        <v>0</v>
      </c>
      <c r="DF107" s="384">
        <v>0</v>
      </c>
    </row>
    <row r="108" spans="1:110" s="444" customFormat="1">
      <c r="A108" s="298" t="s">
        <v>362</v>
      </c>
      <c r="B108" s="299" t="s">
        <v>597</v>
      </c>
      <c r="C108" s="382">
        <v>0</v>
      </c>
      <c r="D108" s="383">
        <v>0</v>
      </c>
      <c r="E108" s="383">
        <v>0</v>
      </c>
      <c r="F108" s="383">
        <v>0</v>
      </c>
      <c r="G108" s="383">
        <v>0</v>
      </c>
      <c r="H108" s="383">
        <v>0</v>
      </c>
      <c r="I108" s="383">
        <v>0</v>
      </c>
      <c r="J108" s="383">
        <v>0</v>
      </c>
      <c r="K108" s="383">
        <v>0</v>
      </c>
      <c r="L108" s="383">
        <v>0</v>
      </c>
      <c r="M108" s="383">
        <v>0</v>
      </c>
      <c r="N108" s="383">
        <v>0</v>
      </c>
      <c r="O108" s="383">
        <v>0</v>
      </c>
      <c r="P108" s="383">
        <v>0</v>
      </c>
      <c r="Q108" s="383">
        <v>0</v>
      </c>
      <c r="R108" s="383">
        <v>0</v>
      </c>
      <c r="S108" s="383">
        <v>0</v>
      </c>
      <c r="T108" s="383">
        <v>0</v>
      </c>
      <c r="U108" s="383">
        <v>0</v>
      </c>
      <c r="V108" s="383">
        <v>0</v>
      </c>
      <c r="W108" s="383">
        <v>0</v>
      </c>
      <c r="X108" s="383">
        <v>0</v>
      </c>
      <c r="Y108" s="383">
        <v>0</v>
      </c>
      <c r="Z108" s="383">
        <v>0</v>
      </c>
      <c r="AA108" s="383">
        <v>0</v>
      </c>
      <c r="AB108" s="383">
        <v>0</v>
      </c>
      <c r="AC108" s="383">
        <v>0</v>
      </c>
      <c r="AD108" s="383">
        <v>0</v>
      </c>
      <c r="AE108" s="383">
        <v>0</v>
      </c>
      <c r="AF108" s="383">
        <v>0</v>
      </c>
      <c r="AG108" s="383">
        <v>0</v>
      </c>
      <c r="AH108" s="383">
        <v>0</v>
      </c>
      <c r="AI108" s="383">
        <v>0</v>
      </c>
      <c r="AJ108" s="383">
        <v>0</v>
      </c>
      <c r="AK108" s="383">
        <v>0</v>
      </c>
      <c r="AL108" s="383">
        <v>0</v>
      </c>
      <c r="AM108" s="383">
        <v>0</v>
      </c>
      <c r="AN108" s="383">
        <v>0</v>
      </c>
      <c r="AO108" s="383">
        <v>0</v>
      </c>
      <c r="AP108" s="383">
        <v>0</v>
      </c>
      <c r="AQ108" s="383">
        <v>0</v>
      </c>
      <c r="AR108" s="383">
        <v>0</v>
      </c>
      <c r="AS108" s="383">
        <v>0</v>
      </c>
      <c r="AT108" s="383">
        <v>0</v>
      </c>
      <c r="AU108" s="383">
        <v>0</v>
      </c>
      <c r="AV108" s="383">
        <v>0</v>
      </c>
      <c r="AW108" s="383">
        <v>0</v>
      </c>
      <c r="AX108" s="383">
        <v>0</v>
      </c>
      <c r="AY108" s="383">
        <v>0</v>
      </c>
      <c r="AZ108" s="383">
        <v>0</v>
      </c>
      <c r="BA108" s="383">
        <v>0</v>
      </c>
      <c r="BB108" s="383">
        <v>0</v>
      </c>
      <c r="BC108" s="383">
        <v>0</v>
      </c>
      <c r="BD108" s="383">
        <v>0</v>
      </c>
      <c r="BE108" s="383">
        <v>0</v>
      </c>
      <c r="BF108" s="383">
        <v>0</v>
      </c>
      <c r="BG108" s="383">
        <v>0</v>
      </c>
      <c r="BH108" s="383">
        <v>0</v>
      </c>
      <c r="BI108" s="383">
        <v>0</v>
      </c>
      <c r="BJ108" s="383">
        <v>0</v>
      </c>
      <c r="BK108" s="383">
        <v>0</v>
      </c>
      <c r="BL108" s="383">
        <v>0</v>
      </c>
      <c r="BM108" s="383">
        <v>0</v>
      </c>
      <c r="BN108" s="383">
        <v>0</v>
      </c>
      <c r="BO108" s="383">
        <v>0</v>
      </c>
      <c r="BP108" s="383">
        <v>0</v>
      </c>
      <c r="BQ108" s="383">
        <v>0</v>
      </c>
      <c r="BR108" s="383">
        <v>0</v>
      </c>
      <c r="BS108" s="383">
        <v>0</v>
      </c>
      <c r="BT108" s="383">
        <v>0</v>
      </c>
      <c r="BU108" s="383">
        <v>0</v>
      </c>
      <c r="BV108" s="383">
        <v>0</v>
      </c>
      <c r="BW108" s="383">
        <v>0</v>
      </c>
      <c r="BX108" s="383">
        <v>0</v>
      </c>
      <c r="BY108" s="383">
        <v>0</v>
      </c>
      <c r="BZ108" s="383">
        <v>0</v>
      </c>
      <c r="CA108" s="383">
        <v>0</v>
      </c>
      <c r="CB108" s="383">
        <v>0</v>
      </c>
      <c r="CC108" s="383">
        <v>0</v>
      </c>
      <c r="CD108" s="383">
        <v>0</v>
      </c>
      <c r="CE108" s="383">
        <v>0</v>
      </c>
      <c r="CF108" s="383">
        <v>0</v>
      </c>
      <c r="CG108" s="383">
        <v>0</v>
      </c>
      <c r="CH108" s="383">
        <v>0</v>
      </c>
      <c r="CI108" s="383">
        <v>0</v>
      </c>
      <c r="CJ108" s="383">
        <v>0</v>
      </c>
      <c r="CK108" s="383">
        <v>0</v>
      </c>
      <c r="CL108" s="383">
        <v>0</v>
      </c>
      <c r="CM108" s="383">
        <v>0</v>
      </c>
      <c r="CN108" s="383">
        <v>0</v>
      </c>
      <c r="CO108" s="383">
        <v>0</v>
      </c>
      <c r="CP108" s="383">
        <v>0</v>
      </c>
      <c r="CQ108" s="383">
        <v>0</v>
      </c>
      <c r="CR108" s="383">
        <v>0</v>
      </c>
      <c r="CS108" s="383">
        <v>0</v>
      </c>
      <c r="CT108" s="383">
        <v>0</v>
      </c>
      <c r="CU108" s="383">
        <v>0</v>
      </c>
      <c r="CV108" s="383">
        <v>0</v>
      </c>
      <c r="CW108" s="383">
        <v>0</v>
      </c>
      <c r="CX108" s="383">
        <v>0</v>
      </c>
      <c r="CY108" s="383">
        <v>0</v>
      </c>
      <c r="CZ108" s="383">
        <v>0</v>
      </c>
      <c r="DA108" s="383">
        <v>0</v>
      </c>
      <c r="DB108" s="383">
        <v>0.23433519127710042</v>
      </c>
      <c r="DC108" s="383">
        <v>0</v>
      </c>
      <c r="DD108" s="383">
        <v>0</v>
      </c>
      <c r="DE108" s="383">
        <v>0</v>
      </c>
      <c r="DF108" s="384">
        <v>0</v>
      </c>
    </row>
    <row r="109" spans="1:110" s="444" customFormat="1">
      <c r="A109" s="298" t="s">
        <v>683</v>
      </c>
      <c r="B109" s="299" t="s">
        <v>684</v>
      </c>
      <c r="C109" s="382">
        <v>0</v>
      </c>
      <c r="D109" s="383">
        <v>0</v>
      </c>
      <c r="E109" s="383">
        <v>0</v>
      </c>
      <c r="F109" s="383">
        <v>0</v>
      </c>
      <c r="G109" s="383">
        <v>0</v>
      </c>
      <c r="H109" s="383">
        <v>0</v>
      </c>
      <c r="I109" s="383">
        <v>0</v>
      </c>
      <c r="J109" s="383">
        <v>0</v>
      </c>
      <c r="K109" s="383">
        <v>0</v>
      </c>
      <c r="L109" s="383">
        <v>0</v>
      </c>
      <c r="M109" s="383">
        <v>0</v>
      </c>
      <c r="N109" s="383">
        <v>0</v>
      </c>
      <c r="O109" s="383">
        <v>0</v>
      </c>
      <c r="P109" s="383">
        <v>0</v>
      </c>
      <c r="Q109" s="383">
        <v>0</v>
      </c>
      <c r="R109" s="383">
        <v>0</v>
      </c>
      <c r="S109" s="383">
        <v>0</v>
      </c>
      <c r="T109" s="383">
        <v>0</v>
      </c>
      <c r="U109" s="383">
        <v>0</v>
      </c>
      <c r="V109" s="383">
        <v>0</v>
      </c>
      <c r="W109" s="383">
        <v>0</v>
      </c>
      <c r="X109" s="383">
        <v>0</v>
      </c>
      <c r="Y109" s="383">
        <v>0</v>
      </c>
      <c r="Z109" s="383">
        <v>0</v>
      </c>
      <c r="AA109" s="383">
        <v>0</v>
      </c>
      <c r="AB109" s="383">
        <v>0</v>
      </c>
      <c r="AC109" s="383">
        <v>0</v>
      </c>
      <c r="AD109" s="383">
        <v>0</v>
      </c>
      <c r="AE109" s="383">
        <v>0</v>
      </c>
      <c r="AF109" s="383">
        <v>0</v>
      </c>
      <c r="AG109" s="383">
        <v>0</v>
      </c>
      <c r="AH109" s="383">
        <v>0</v>
      </c>
      <c r="AI109" s="383">
        <v>0</v>
      </c>
      <c r="AJ109" s="383">
        <v>0</v>
      </c>
      <c r="AK109" s="383">
        <v>0</v>
      </c>
      <c r="AL109" s="383">
        <v>0</v>
      </c>
      <c r="AM109" s="383">
        <v>0</v>
      </c>
      <c r="AN109" s="383">
        <v>0</v>
      </c>
      <c r="AO109" s="383">
        <v>0</v>
      </c>
      <c r="AP109" s="383">
        <v>0</v>
      </c>
      <c r="AQ109" s="383">
        <v>0</v>
      </c>
      <c r="AR109" s="383">
        <v>0</v>
      </c>
      <c r="AS109" s="383">
        <v>0</v>
      </c>
      <c r="AT109" s="383">
        <v>0</v>
      </c>
      <c r="AU109" s="383">
        <v>0</v>
      </c>
      <c r="AV109" s="383">
        <v>0</v>
      </c>
      <c r="AW109" s="383">
        <v>0</v>
      </c>
      <c r="AX109" s="383">
        <v>0</v>
      </c>
      <c r="AY109" s="383">
        <v>0</v>
      </c>
      <c r="AZ109" s="383">
        <v>0</v>
      </c>
      <c r="BA109" s="383">
        <v>0</v>
      </c>
      <c r="BB109" s="383">
        <v>0</v>
      </c>
      <c r="BC109" s="383">
        <v>0</v>
      </c>
      <c r="BD109" s="383">
        <v>0</v>
      </c>
      <c r="BE109" s="383">
        <v>0</v>
      </c>
      <c r="BF109" s="383">
        <v>0</v>
      </c>
      <c r="BG109" s="383">
        <v>0</v>
      </c>
      <c r="BH109" s="383">
        <v>0</v>
      </c>
      <c r="BI109" s="383">
        <v>0</v>
      </c>
      <c r="BJ109" s="383">
        <v>0</v>
      </c>
      <c r="BK109" s="383">
        <v>0</v>
      </c>
      <c r="BL109" s="383">
        <v>0</v>
      </c>
      <c r="BM109" s="383">
        <v>0</v>
      </c>
      <c r="BN109" s="383">
        <v>0</v>
      </c>
      <c r="BO109" s="383">
        <v>0</v>
      </c>
      <c r="BP109" s="383">
        <v>0</v>
      </c>
      <c r="BQ109" s="383">
        <v>0</v>
      </c>
      <c r="BR109" s="383">
        <v>0</v>
      </c>
      <c r="BS109" s="383">
        <v>0</v>
      </c>
      <c r="BT109" s="383">
        <v>0</v>
      </c>
      <c r="BU109" s="383">
        <v>0</v>
      </c>
      <c r="BV109" s="383">
        <v>0</v>
      </c>
      <c r="BW109" s="383">
        <v>0</v>
      </c>
      <c r="BX109" s="383">
        <v>0</v>
      </c>
      <c r="BY109" s="383">
        <v>0</v>
      </c>
      <c r="BZ109" s="383">
        <v>0</v>
      </c>
      <c r="CA109" s="383">
        <v>0</v>
      </c>
      <c r="CB109" s="383">
        <v>0</v>
      </c>
      <c r="CC109" s="383">
        <v>0</v>
      </c>
      <c r="CD109" s="383">
        <v>0</v>
      </c>
      <c r="CE109" s="383">
        <v>0</v>
      </c>
      <c r="CF109" s="383">
        <v>0</v>
      </c>
      <c r="CG109" s="383">
        <v>0</v>
      </c>
      <c r="CH109" s="383">
        <v>0</v>
      </c>
      <c r="CI109" s="383">
        <v>0</v>
      </c>
      <c r="CJ109" s="383">
        <v>0</v>
      </c>
      <c r="CK109" s="383">
        <v>0</v>
      </c>
      <c r="CL109" s="383">
        <v>0</v>
      </c>
      <c r="CM109" s="383">
        <v>0</v>
      </c>
      <c r="CN109" s="383">
        <v>0</v>
      </c>
      <c r="CO109" s="383">
        <v>0</v>
      </c>
      <c r="CP109" s="383">
        <v>0</v>
      </c>
      <c r="CQ109" s="383">
        <v>0</v>
      </c>
      <c r="CR109" s="383">
        <v>0</v>
      </c>
      <c r="CS109" s="383">
        <v>0</v>
      </c>
      <c r="CT109" s="383">
        <v>0</v>
      </c>
      <c r="CU109" s="383">
        <v>0</v>
      </c>
      <c r="CV109" s="383">
        <v>0</v>
      </c>
      <c r="CW109" s="383">
        <v>0</v>
      </c>
      <c r="CX109" s="383">
        <v>0</v>
      </c>
      <c r="CY109" s="383">
        <v>0</v>
      </c>
      <c r="CZ109" s="383">
        <v>0</v>
      </c>
      <c r="DA109" s="383">
        <v>0</v>
      </c>
      <c r="DB109" s="383">
        <v>0</v>
      </c>
      <c r="DC109" s="383">
        <v>0.30596907067495305</v>
      </c>
      <c r="DD109" s="383">
        <v>0</v>
      </c>
      <c r="DE109" s="383">
        <v>0</v>
      </c>
      <c r="DF109" s="384">
        <v>0</v>
      </c>
    </row>
    <row r="110" spans="1:110" s="444" customFormat="1">
      <c r="A110" s="304" t="s">
        <v>363</v>
      </c>
      <c r="B110" s="305" t="s">
        <v>598</v>
      </c>
      <c r="C110" s="388">
        <v>0</v>
      </c>
      <c r="D110" s="389">
        <v>0</v>
      </c>
      <c r="E110" s="389">
        <v>0</v>
      </c>
      <c r="F110" s="389">
        <v>0</v>
      </c>
      <c r="G110" s="389">
        <v>0</v>
      </c>
      <c r="H110" s="389">
        <v>0</v>
      </c>
      <c r="I110" s="389">
        <v>0</v>
      </c>
      <c r="J110" s="389">
        <v>0</v>
      </c>
      <c r="K110" s="389">
        <v>0</v>
      </c>
      <c r="L110" s="389">
        <v>0</v>
      </c>
      <c r="M110" s="389">
        <v>0</v>
      </c>
      <c r="N110" s="389">
        <v>0</v>
      </c>
      <c r="O110" s="389">
        <v>0</v>
      </c>
      <c r="P110" s="389">
        <v>0</v>
      </c>
      <c r="Q110" s="389">
        <v>0</v>
      </c>
      <c r="R110" s="389">
        <v>0</v>
      </c>
      <c r="S110" s="389">
        <v>0</v>
      </c>
      <c r="T110" s="389">
        <v>0</v>
      </c>
      <c r="U110" s="389">
        <v>0</v>
      </c>
      <c r="V110" s="389">
        <v>0</v>
      </c>
      <c r="W110" s="389">
        <v>0</v>
      </c>
      <c r="X110" s="389">
        <v>0</v>
      </c>
      <c r="Y110" s="389">
        <v>0</v>
      </c>
      <c r="Z110" s="389">
        <v>0</v>
      </c>
      <c r="AA110" s="389">
        <v>0</v>
      </c>
      <c r="AB110" s="389">
        <v>0</v>
      </c>
      <c r="AC110" s="389">
        <v>0</v>
      </c>
      <c r="AD110" s="389">
        <v>0</v>
      </c>
      <c r="AE110" s="389">
        <v>0</v>
      </c>
      <c r="AF110" s="389">
        <v>0</v>
      </c>
      <c r="AG110" s="389">
        <v>0</v>
      </c>
      <c r="AH110" s="389">
        <v>0</v>
      </c>
      <c r="AI110" s="389">
        <v>0</v>
      </c>
      <c r="AJ110" s="389">
        <v>0</v>
      </c>
      <c r="AK110" s="389">
        <v>0</v>
      </c>
      <c r="AL110" s="389">
        <v>0</v>
      </c>
      <c r="AM110" s="389">
        <v>0</v>
      </c>
      <c r="AN110" s="389">
        <v>0</v>
      </c>
      <c r="AO110" s="389">
        <v>0</v>
      </c>
      <c r="AP110" s="389">
        <v>0</v>
      </c>
      <c r="AQ110" s="389">
        <v>0</v>
      </c>
      <c r="AR110" s="389">
        <v>0</v>
      </c>
      <c r="AS110" s="389">
        <v>0</v>
      </c>
      <c r="AT110" s="389">
        <v>0</v>
      </c>
      <c r="AU110" s="389">
        <v>0</v>
      </c>
      <c r="AV110" s="389">
        <v>0</v>
      </c>
      <c r="AW110" s="389">
        <v>0</v>
      </c>
      <c r="AX110" s="389">
        <v>0</v>
      </c>
      <c r="AY110" s="389">
        <v>0</v>
      </c>
      <c r="AZ110" s="389">
        <v>0</v>
      </c>
      <c r="BA110" s="389">
        <v>0</v>
      </c>
      <c r="BB110" s="389">
        <v>0</v>
      </c>
      <c r="BC110" s="389">
        <v>0</v>
      </c>
      <c r="BD110" s="389">
        <v>0</v>
      </c>
      <c r="BE110" s="389">
        <v>0</v>
      </c>
      <c r="BF110" s="389">
        <v>0</v>
      </c>
      <c r="BG110" s="389">
        <v>0</v>
      </c>
      <c r="BH110" s="389">
        <v>0</v>
      </c>
      <c r="BI110" s="389">
        <v>0</v>
      </c>
      <c r="BJ110" s="389">
        <v>0</v>
      </c>
      <c r="BK110" s="389">
        <v>0</v>
      </c>
      <c r="BL110" s="389">
        <v>0</v>
      </c>
      <c r="BM110" s="389">
        <v>0</v>
      </c>
      <c r="BN110" s="389">
        <v>0</v>
      </c>
      <c r="BO110" s="389">
        <v>0</v>
      </c>
      <c r="BP110" s="389">
        <v>0</v>
      </c>
      <c r="BQ110" s="389">
        <v>0</v>
      </c>
      <c r="BR110" s="389">
        <v>0</v>
      </c>
      <c r="BS110" s="389">
        <v>0</v>
      </c>
      <c r="BT110" s="389">
        <v>0</v>
      </c>
      <c r="BU110" s="389">
        <v>0</v>
      </c>
      <c r="BV110" s="389">
        <v>0</v>
      </c>
      <c r="BW110" s="389">
        <v>0</v>
      </c>
      <c r="BX110" s="389">
        <v>0</v>
      </c>
      <c r="BY110" s="389">
        <v>0</v>
      </c>
      <c r="BZ110" s="389">
        <v>0</v>
      </c>
      <c r="CA110" s="389">
        <v>0</v>
      </c>
      <c r="CB110" s="389">
        <v>0</v>
      </c>
      <c r="CC110" s="389">
        <v>0</v>
      </c>
      <c r="CD110" s="389">
        <v>0</v>
      </c>
      <c r="CE110" s="389">
        <v>0</v>
      </c>
      <c r="CF110" s="389">
        <v>0</v>
      </c>
      <c r="CG110" s="389">
        <v>0</v>
      </c>
      <c r="CH110" s="389">
        <v>0</v>
      </c>
      <c r="CI110" s="389">
        <v>0</v>
      </c>
      <c r="CJ110" s="389">
        <v>0</v>
      </c>
      <c r="CK110" s="389">
        <v>0</v>
      </c>
      <c r="CL110" s="389">
        <v>0</v>
      </c>
      <c r="CM110" s="389">
        <v>0</v>
      </c>
      <c r="CN110" s="389">
        <v>0</v>
      </c>
      <c r="CO110" s="389">
        <v>0</v>
      </c>
      <c r="CP110" s="389">
        <v>0</v>
      </c>
      <c r="CQ110" s="389">
        <v>0</v>
      </c>
      <c r="CR110" s="389">
        <v>0</v>
      </c>
      <c r="CS110" s="389">
        <v>0</v>
      </c>
      <c r="CT110" s="389">
        <v>0</v>
      </c>
      <c r="CU110" s="389">
        <v>0</v>
      </c>
      <c r="CV110" s="389">
        <v>0</v>
      </c>
      <c r="CW110" s="389">
        <v>0</v>
      </c>
      <c r="CX110" s="389">
        <v>0</v>
      </c>
      <c r="CY110" s="389">
        <v>0</v>
      </c>
      <c r="CZ110" s="389">
        <v>0</v>
      </c>
      <c r="DA110" s="389">
        <v>0</v>
      </c>
      <c r="DB110" s="389">
        <v>0</v>
      </c>
      <c r="DC110" s="389">
        <v>0</v>
      </c>
      <c r="DD110" s="389">
        <v>0.32218003127094036</v>
      </c>
      <c r="DE110" s="389">
        <v>0</v>
      </c>
      <c r="DF110" s="390">
        <v>0</v>
      </c>
    </row>
    <row r="111" spans="1:110" s="444" customFormat="1">
      <c r="A111" s="298" t="s">
        <v>364</v>
      </c>
      <c r="B111" s="299" t="s">
        <v>599</v>
      </c>
      <c r="C111" s="382">
        <v>0</v>
      </c>
      <c r="D111" s="383">
        <v>0</v>
      </c>
      <c r="E111" s="383">
        <v>0</v>
      </c>
      <c r="F111" s="383">
        <v>0</v>
      </c>
      <c r="G111" s="383">
        <v>0</v>
      </c>
      <c r="H111" s="383">
        <v>0</v>
      </c>
      <c r="I111" s="383">
        <v>0</v>
      </c>
      <c r="J111" s="383">
        <v>0</v>
      </c>
      <c r="K111" s="383">
        <v>0</v>
      </c>
      <c r="L111" s="383">
        <v>0</v>
      </c>
      <c r="M111" s="383">
        <v>0</v>
      </c>
      <c r="N111" s="383">
        <v>0</v>
      </c>
      <c r="O111" s="383">
        <v>0</v>
      </c>
      <c r="P111" s="383">
        <v>0</v>
      </c>
      <c r="Q111" s="383">
        <v>0</v>
      </c>
      <c r="R111" s="383">
        <v>0</v>
      </c>
      <c r="S111" s="383">
        <v>0</v>
      </c>
      <c r="T111" s="383">
        <v>0</v>
      </c>
      <c r="U111" s="383">
        <v>0</v>
      </c>
      <c r="V111" s="383">
        <v>0</v>
      </c>
      <c r="W111" s="383">
        <v>0</v>
      </c>
      <c r="X111" s="383">
        <v>0</v>
      </c>
      <c r="Y111" s="383">
        <v>0</v>
      </c>
      <c r="Z111" s="383">
        <v>0</v>
      </c>
      <c r="AA111" s="383">
        <v>0</v>
      </c>
      <c r="AB111" s="383">
        <v>0</v>
      </c>
      <c r="AC111" s="383">
        <v>0</v>
      </c>
      <c r="AD111" s="383">
        <v>0</v>
      </c>
      <c r="AE111" s="383">
        <v>0</v>
      </c>
      <c r="AF111" s="383">
        <v>0</v>
      </c>
      <c r="AG111" s="383">
        <v>0</v>
      </c>
      <c r="AH111" s="383">
        <v>0</v>
      </c>
      <c r="AI111" s="383">
        <v>0</v>
      </c>
      <c r="AJ111" s="383">
        <v>0</v>
      </c>
      <c r="AK111" s="383">
        <v>0</v>
      </c>
      <c r="AL111" s="383">
        <v>0</v>
      </c>
      <c r="AM111" s="383">
        <v>0</v>
      </c>
      <c r="AN111" s="383">
        <v>0</v>
      </c>
      <c r="AO111" s="383">
        <v>0</v>
      </c>
      <c r="AP111" s="383">
        <v>0</v>
      </c>
      <c r="AQ111" s="383">
        <v>0</v>
      </c>
      <c r="AR111" s="383">
        <v>0</v>
      </c>
      <c r="AS111" s="383">
        <v>0</v>
      </c>
      <c r="AT111" s="383">
        <v>0</v>
      </c>
      <c r="AU111" s="383">
        <v>0</v>
      </c>
      <c r="AV111" s="383">
        <v>0</v>
      </c>
      <c r="AW111" s="383">
        <v>0</v>
      </c>
      <c r="AX111" s="383">
        <v>0</v>
      </c>
      <c r="AY111" s="383">
        <v>0</v>
      </c>
      <c r="AZ111" s="383">
        <v>0</v>
      </c>
      <c r="BA111" s="383">
        <v>0</v>
      </c>
      <c r="BB111" s="383">
        <v>0</v>
      </c>
      <c r="BC111" s="383">
        <v>0</v>
      </c>
      <c r="BD111" s="383">
        <v>0</v>
      </c>
      <c r="BE111" s="383">
        <v>0</v>
      </c>
      <c r="BF111" s="383">
        <v>0</v>
      </c>
      <c r="BG111" s="383">
        <v>0</v>
      </c>
      <c r="BH111" s="383">
        <v>0</v>
      </c>
      <c r="BI111" s="383">
        <v>0</v>
      </c>
      <c r="BJ111" s="383">
        <v>0</v>
      </c>
      <c r="BK111" s="383">
        <v>0</v>
      </c>
      <c r="BL111" s="383">
        <v>0</v>
      </c>
      <c r="BM111" s="383">
        <v>0</v>
      </c>
      <c r="BN111" s="383">
        <v>0</v>
      </c>
      <c r="BO111" s="383">
        <v>0</v>
      </c>
      <c r="BP111" s="383">
        <v>0</v>
      </c>
      <c r="BQ111" s="383">
        <v>0</v>
      </c>
      <c r="BR111" s="383">
        <v>0</v>
      </c>
      <c r="BS111" s="383">
        <v>0</v>
      </c>
      <c r="BT111" s="383">
        <v>0</v>
      </c>
      <c r="BU111" s="383">
        <v>0</v>
      </c>
      <c r="BV111" s="383">
        <v>0</v>
      </c>
      <c r="BW111" s="383">
        <v>0</v>
      </c>
      <c r="BX111" s="383">
        <v>0</v>
      </c>
      <c r="BY111" s="383">
        <v>0</v>
      </c>
      <c r="BZ111" s="383">
        <v>0</v>
      </c>
      <c r="CA111" s="383">
        <v>0</v>
      </c>
      <c r="CB111" s="383">
        <v>0</v>
      </c>
      <c r="CC111" s="383">
        <v>0</v>
      </c>
      <c r="CD111" s="383">
        <v>0</v>
      </c>
      <c r="CE111" s="383">
        <v>0</v>
      </c>
      <c r="CF111" s="383">
        <v>0</v>
      </c>
      <c r="CG111" s="383">
        <v>0</v>
      </c>
      <c r="CH111" s="383">
        <v>0</v>
      </c>
      <c r="CI111" s="383">
        <v>0</v>
      </c>
      <c r="CJ111" s="383">
        <v>0</v>
      </c>
      <c r="CK111" s="383">
        <v>0</v>
      </c>
      <c r="CL111" s="383">
        <v>0</v>
      </c>
      <c r="CM111" s="383">
        <v>0</v>
      </c>
      <c r="CN111" s="383">
        <v>0</v>
      </c>
      <c r="CO111" s="383">
        <v>0</v>
      </c>
      <c r="CP111" s="383">
        <v>0</v>
      </c>
      <c r="CQ111" s="383">
        <v>0</v>
      </c>
      <c r="CR111" s="383">
        <v>0</v>
      </c>
      <c r="CS111" s="383">
        <v>0</v>
      </c>
      <c r="CT111" s="383">
        <v>0</v>
      </c>
      <c r="CU111" s="383">
        <v>0</v>
      </c>
      <c r="CV111" s="383">
        <v>0</v>
      </c>
      <c r="CW111" s="383">
        <v>0</v>
      </c>
      <c r="CX111" s="383">
        <v>0</v>
      </c>
      <c r="CY111" s="383">
        <v>0</v>
      </c>
      <c r="CZ111" s="383">
        <v>0</v>
      </c>
      <c r="DA111" s="383">
        <v>0</v>
      </c>
      <c r="DB111" s="383">
        <v>0</v>
      </c>
      <c r="DC111" s="383">
        <v>0</v>
      </c>
      <c r="DD111" s="383">
        <v>0</v>
      </c>
      <c r="DE111" s="383">
        <v>0</v>
      </c>
      <c r="DF111" s="384">
        <v>0</v>
      </c>
    </row>
    <row r="112" spans="1:110" s="444" customFormat="1">
      <c r="A112" s="308" t="s">
        <v>365</v>
      </c>
      <c r="B112" s="309" t="s">
        <v>600</v>
      </c>
      <c r="C112" s="395">
        <v>0</v>
      </c>
      <c r="D112" s="396">
        <v>0</v>
      </c>
      <c r="E112" s="396">
        <v>0</v>
      </c>
      <c r="F112" s="396">
        <v>0</v>
      </c>
      <c r="G112" s="396">
        <v>0</v>
      </c>
      <c r="H112" s="396">
        <v>0</v>
      </c>
      <c r="I112" s="396">
        <v>0</v>
      </c>
      <c r="J112" s="396">
        <v>0</v>
      </c>
      <c r="K112" s="396">
        <v>0</v>
      </c>
      <c r="L112" s="396">
        <v>0</v>
      </c>
      <c r="M112" s="396">
        <v>0</v>
      </c>
      <c r="N112" s="396">
        <v>0</v>
      </c>
      <c r="O112" s="396">
        <v>0</v>
      </c>
      <c r="P112" s="396">
        <v>0</v>
      </c>
      <c r="Q112" s="396">
        <v>0</v>
      </c>
      <c r="R112" s="396">
        <v>0</v>
      </c>
      <c r="S112" s="396">
        <v>0</v>
      </c>
      <c r="T112" s="396">
        <v>0</v>
      </c>
      <c r="U112" s="396">
        <v>0</v>
      </c>
      <c r="V112" s="396">
        <v>0</v>
      </c>
      <c r="W112" s="396">
        <v>0</v>
      </c>
      <c r="X112" s="396">
        <v>0</v>
      </c>
      <c r="Y112" s="396">
        <v>0</v>
      </c>
      <c r="Z112" s="396">
        <v>0</v>
      </c>
      <c r="AA112" s="396">
        <v>0</v>
      </c>
      <c r="AB112" s="396">
        <v>0</v>
      </c>
      <c r="AC112" s="396">
        <v>0</v>
      </c>
      <c r="AD112" s="396">
        <v>0</v>
      </c>
      <c r="AE112" s="396">
        <v>0</v>
      </c>
      <c r="AF112" s="396">
        <v>0</v>
      </c>
      <c r="AG112" s="396">
        <v>0</v>
      </c>
      <c r="AH112" s="396">
        <v>0</v>
      </c>
      <c r="AI112" s="396">
        <v>0</v>
      </c>
      <c r="AJ112" s="396">
        <v>0</v>
      </c>
      <c r="AK112" s="396">
        <v>0</v>
      </c>
      <c r="AL112" s="396">
        <v>0</v>
      </c>
      <c r="AM112" s="396">
        <v>0</v>
      </c>
      <c r="AN112" s="396">
        <v>0</v>
      </c>
      <c r="AO112" s="396">
        <v>0</v>
      </c>
      <c r="AP112" s="396">
        <v>0</v>
      </c>
      <c r="AQ112" s="396">
        <v>0</v>
      </c>
      <c r="AR112" s="396">
        <v>0</v>
      </c>
      <c r="AS112" s="396">
        <v>0</v>
      </c>
      <c r="AT112" s="396">
        <v>0</v>
      </c>
      <c r="AU112" s="396">
        <v>0</v>
      </c>
      <c r="AV112" s="396">
        <v>0</v>
      </c>
      <c r="AW112" s="396">
        <v>0</v>
      </c>
      <c r="AX112" s="396">
        <v>0</v>
      </c>
      <c r="AY112" s="396">
        <v>0</v>
      </c>
      <c r="AZ112" s="396">
        <v>0</v>
      </c>
      <c r="BA112" s="396">
        <v>0</v>
      </c>
      <c r="BB112" s="396">
        <v>0</v>
      </c>
      <c r="BC112" s="396">
        <v>0</v>
      </c>
      <c r="BD112" s="396">
        <v>0</v>
      </c>
      <c r="BE112" s="396">
        <v>0</v>
      </c>
      <c r="BF112" s="396">
        <v>0</v>
      </c>
      <c r="BG112" s="396">
        <v>0</v>
      </c>
      <c r="BH112" s="396">
        <v>0</v>
      </c>
      <c r="BI112" s="396">
        <v>0</v>
      </c>
      <c r="BJ112" s="396">
        <v>0</v>
      </c>
      <c r="BK112" s="396">
        <v>0</v>
      </c>
      <c r="BL112" s="396">
        <v>0</v>
      </c>
      <c r="BM112" s="396">
        <v>0</v>
      </c>
      <c r="BN112" s="396">
        <v>0</v>
      </c>
      <c r="BO112" s="396">
        <v>0</v>
      </c>
      <c r="BP112" s="396">
        <v>0</v>
      </c>
      <c r="BQ112" s="396">
        <v>0</v>
      </c>
      <c r="BR112" s="396">
        <v>0</v>
      </c>
      <c r="BS112" s="396">
        <v>0</v>
      </c>
      <c r="BT112" s="396">
        <v>0</v>
      </c>
      <c r="BU112" s="396">
        <v>0</v>
      </c>
      <c r="BV112" s="396">
        <v>0</v>
      </c>
      <c r="BW112" s="396">
        <v>0</v>
      </c>
      <c r="BX112" s="396">
        <v>0</v>
      </c>
      <c r="BY112" s="396">
        <v>0</v>
      </c>
      <c r="BZ112" s="396">
        <v>0</v>
      </c>
      <c r="CA112" s="396">
        <v>0</v>
      </c>
      <c r="CB112" s="396">
        <v>0</v>
      </c>
      <c r="CC112" s="396">
        <v>0</v>
      </c>
      <c r="CD112" s="396">
        <v>0</v>
      </c>
      <c r="CE112" s="396">
        <v>0</v>
      </c>
      <c r="CF112" s="396">
        <v>0</v>
      </c>
      <c r="CG112" s="396">
        <v>0</v>
      </c>
      <c r="CH112" s="396">
        <v>0</v>
      </c>
      <c r="CI112" s="396">
        <v>0</v>
      </c>
      <c r="CJ112" s="396">
        <v>0</v>
      </c>
      <c r="CK112" s="396">
        <v>0</v>
      </c>
      <c r="CL112" s="396">
        <v>0</v>
      </c>
      <c r="CM112" s="396">
        <v>0</v>
      </c>
      <c r="CN112" s="396">
        <v>0</v>
      </c>
      <c r="CO112" s="396">
        <v>0</v>
      </c>
      <c r="CP112" s="396">
        <v>0</v>
      </c>
      <c r="CQ112" s="396">
        <v>0</v>
      </c>
      <c r="CR112" s="396">
        <v>0</v>
      </c>
      <c r="CS112" s="396">
        <v>0</v>
      </c>
      <c r="CT112" s="396">
        <v>0</v>
      </c>
      <c r="CU112" s="396">
        <v>0</v>
      </c>
      <c r="CV112" s="396">
        <v>0</v>
      </c>
      <c r="CW112" s="396">
        <v>0</v>
      </c>
      <c r="CX112" s="396">
        <v>0</v>
      </c>
      <c r="CY112" s="396">
        <v>0</v>
      </c>
      <c r="CZ112" s="396">
        <v>0</v>
      </c>
      <c r="DA112" s="396">
        <v>0</v>
      </c>
      <c r="DB112" s="396">
        <v>0</v>
      </c>
      <c r="DC112" s="396">
        <v>0</v>
      </c>
      <c r="DD112" s="396">
        <v>0</v>
      </c>
      <c r="DE112" s="396">
        <v>0</v>
      </c>
      <c r="DF112" s="397">
        <v>6.6328471781864299E-3</v>
      </c>
    </row>
    <row r="113" spans="3:110">
      <c r="C113" s="499"/>
      <c r="D113" s="499"/>
      <c r="E113" s="499"/>
      <c r="F113" s="499"/>
      <c r="G113" s="499"/>
      <c r="H113" s="499"/>
      <c r="I113" s="499"/>
      <c r="J113" s="499"/>
      <c r="K113" s="499"/>
      <c r="L113" s="499"/>
      <c r="M113" s="499"/>
      <c r="N113" s="499"/>
      <c r="O113" s="499"/>
      <c r="P113" s="499"/>
      <c r="Q113" s="499"/>
      <c r="R113" s="499"/>
      <c r="S113" s="499"/>
      <c r="T113" s="499"/>
      <c r="U113" s="499"/>
      <c r="V113" s="499"/>
      <c r="W113" s="499"/>
      <c r="X113" s="499"/>
      <c r="Y113" s="499"/>
      <c r="Z113" s="499"/>
      <c r="AA113" s="499"/>
      <c r="AB113" s="499"/>
      <c r="AC113" s="499"/>
      <c r="AD113" s="499"/>
      <c r="AE113" s="499"/>
      <c r="AF113" s="499"/>
      <c r="AG113" s="499"/>
      <c r="AH113" s="499"/>
      <c r="AI113" s="499"/>
      <c r="AJ113" s="499"/>
      <c r="AK113" s="499"/>
      <c r="AL113" s="499"/>
      <c r="AM113" s="499"/>
      <c r="AN113" s="499"/>
      <c r="AO113" s="499"/>
      <c r="AP113" s="499"/>
      <c r="AQ113" s="499"/>
      <c r="AR113" s="499"/>
      <c r="AS113" s="499"/>
      <c r="AT113" s="499"/>
      <c r="AU113" s="499"/>
      <c r="AV113" s="499"/>
      <c r="AW113" s="499"/>
      <c r="AX113" s="499"/>
      <c r="AY113" s="499"/>
      <c r="AZ113" s="499"/>
      <c r="BA113" s="499"/>
      <c r="BB113" s="499"/>
      <c r="BC113" s="499"/>
      <c r="BD113" s="499"/>
      <c r="BE113" s="499"/>
      <c r="BF113" s="499"/>
      <c r="BG113" s="499"/>
      <c r="BH113" s="499"/>
      <c r="BI113" s="499"/>
      <c r="BJ113" s="499"/>
      <c r="BK113" s="499"/>
      <c r="BL113" s="499"/>
      <c r="BM113" s="499"/>
      <c r="BN113" s="499"/>
      <c r="BO113" s="499"/>
      <c r="BP113" s="499"/>
      <c r="BQ113" s="499"/>
      <c r="BR113" s="499"/>
      <c r="BS113" s="499"/>
      <c r="BT113" s="499"/>
      <c r="BU113" s="499"/>
      <c r="BV113" s="499"/>
      <c r="BW113" s="499"/>
      <c r="BX113" s="499"/>
      <c r="BY113" s="499"/>
      <c r="BZ113" s="499"/>
      <c r="CA113" s="499"/>
      <c r="CB113" s="499"/>
      <c r="CC113" s="499"/>
      <c r="CD113" s="499"/>
      <c r="CE113" s="499"/>
      <c r="CF113" s="499"/>
      <c r="CG113" s="499"/>
      <c r="CH113" s="499"/>
      <c r="CI113" s="499"/>
      <c r="CJ113" s="499"/>
      <c r="CK113" s="499"/>
      <c r="CL113" s="499"/>
      <c r="CM113" s="499"/>
      <c r="CN113" s="499"/>
      <c r="CO113" s="499"/>
      <c r="CP113" s="499"/>
      <c r="CQ113" s="499"/>
      <c r="CR113" s="499"/>
      <c r="CS113" s="499"/>
      <c r="CT113" s="499"/>
      <c r="CU113" s="499"/>
      <c r="CV113" s="499"/>
      <c r="CW113" s="499"/>
      <c r="CX113" s="499"/>
      <c r="CY113" s="499"/>
      <c r="CZ113" s="499"/>
      <c r="DA113" s="499"/>
      <c r="DB113" s="499"/>
      <c r="DC113" s="499"/>
      <c r="DD113" s="499"/>
      <c r="DE113" s="499"/>
      <c r="DF113" s="499"/>
    </row>
  </sheetData>
  <phoneticPr fontId="3"/>
  <pageMargins left="0.70866141732283472" right="0.70866141732283472" top="0.74803149606299213" bottom="0.74803149606299213" header="0.31496062992125984" footer="0.31496062992125984"/>
  <pageSetup paperSize="8" scale="48" fitToWidth="0" orientation="landscape" cellComments="asDisplayed" r:id="rId1"/>
  <headerFooter scaleWithDoc="0">
    <oddHeader>&amp;L&amp;A</oddHeader>
    <oddFooter>&amp;R&amp;F&amp;A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14"/>
  <sheetViews>
    <sheetView zoomScaleNormal="100" zoomScaleSheetLayoutView="100" workbookViewId="0"/>
  </sheetViews>
  <sheetFormatPr defaultColWidth="9.109375" defaultRowHeight="13.2"/>
  <cols>
    <col min="1" max="1" width="31.5546875" style="297" customWidth="1"/>
    <col min="2" max="6" width="19.6640625" style="297" customWidth="1"/>
    <col min="7" max="7" width="20" style="297" customWidth="1"/>
    <col min="8" max="8" width="18.6640625" style="297" bestFit="1" customWidth="1"/>
    <col min="9" max="16384" width="9.109375" style="297"/>
  </cols>
  <sheetData>
    <row r="1" spans="1:8" s="317" customFormat="1" ht="16.2">
      <c r="A1" s="271" t="str">
        <f>与件データ!$A$1</f>
        <v>令和２年（２０２０年）岐阜県産業連関表による経済波及効果分析システム（Ripple2025）</v>
      </c>
      <c r="B1" s="271"/>
    </row>
    <row r="2" spans="1:8" s="317" customFormat="1" ht="16.2">
      <c r="A2" s="271" t="s">
        <v>98</v>
      </c>
      <c r="B2" s="271"/>
    </row>
    <row r="3" spans="1:8">
      <c r="A3" s="297" t="s">
        <v>241</v>
      </c>
    </row>
    <row r="4" spans="1:8">
      <c r="C4" s="274" t="s">
        <v>201</v>
      </c>
      <c r="G4" s="274"/>
      <c r="H4" s="274"/>
    </row>
    <row r="5" spans="1:8">
      <c r="B5" s="297">
        <v>2020</v>
      </c>
      <c r="C5" s="336"/>
      <c r="D5" s="336"/>
      <c r="E5" s="336"/>
      <c r="F5" s="336"/>
      <c r="G5" s="336"/>
      <c r="H5" s="336"/>
    </row>
    <row r="6" spans="1:8">
      <c r="A6" s="500" t="s">
        <v>96</v>
      </c>
      <c r="B6" s="501" t="s">
        <v>679</v>
      </c>
      <c r="C6" s="337"/>
      <c r="D6" s="502"/>
      <c r="E6" s="502"/>
      <c r="F6" s="502"/>
      <c r="G6" s="502"/>
      <c r="H6" s="502"/>
    </row>
    <row r="7" spans="1:8">
      <c r="A7" s="500" t="s">
        <v>237</v>
      </c>
      <c r="B7" s="503">
        <v>529956</v>
      </c>
      <c r="C7" s="594"/>
      <c r="D7" s="335"/>
      <c r="E7" s="335"/>
      <c r="F7" s="335"/>
      <c r="G7" s="335"/>
      <c r="H7" s="504"/>
    </row>
    <row r="8" spans="1:8">
      <c r="A8" s="500" t="s">
        <v>97</v>
      </c>
      <c r="B8" s="503">
        <v>262359</v>
      </c>
      <c r="C8" s="594"/>
      <c r="D8" s="335"/>
      <c r="E8" s="335"/>
      <c r="F8" s="335"/>
      <c r="G8" s="335"/>
      <c r="H8" s="504"/>
    </row>
    <row r="9" spans="1:8">
      <c r="A9" s="500" t="s">
        <v>238</v>
      </c>
      <c r="B9" s="505">
        <v>0.49505808029345832</v>
      </c>
      <c r="C9" s="595"/>
      <c r="D9" s="506"/>
      <c r="E9" s="506"/>
      <c r="F9" s="506"/>
      <c r="G9" s="506"/>
      <c r="H9" s="507"/>
    </row>
    <row r="10" spans="1:8">
      <c r="D10" s="336"/>
      <c r="E10" s="336"/>
      <c r="F10" s="336"/>
      <c r="G10" s="336"/>
      <c r="H10" s="336"/>
    </row>
    <row r="11" spans="1:8">
      <c r="D11" s="336"/>
      <c r="E11" s="336"/>
      <c r="F11" s="336"/>
      <c r="G11" s="336"/>
      <c r="H11" s="336"/>
    </row>
    <row r="12" spans="1:8">
      <c r="D12" s="336"/>
      <c r="E12" s="336"/>
      <c r="F12" s="336"/>
      <c r="G12" s="336"/>
      <c r="H12" s="336"/>
    </row>
    <row r="13" spans="1:8">
      <c r="D13" s="336"/>
      <c r="E13" s="336"/>
      <c r="F13" s="336"/>
      <c r="G13" s="336"/>
      <c r="H13" s="336"/>
    </row>
    <row r="14" spans="1:8">
      <c r="D14" s="336"/>
      <c r="E14" s="336"/>
      <c r="F14" s="336"/>
      <c r="G14" s="336"/>
      <c r="H14" s="336"/>
    </row>
  </sheetData>
  <phoneticPr fontId="3"/>
  <pageMargins left="0.7" right="0.7" top="0.75" bottom="0.75" header="0.3" footer="0.3"/>
  <pageSetup paperSize="9" scale="46" orientation="portrait" cellComments="asDisplayed" r:id="rId1"/>
  <headerFooter scaleWithDoc="0">
    <oddHeader>&amp;L&amp;A</oddHeader>
    <oddFooter>&amp;R&amp;F&amp;A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113"/>
  <sheetViews>
    <sheetView view="pageBreakPreview" zoomScaleNormal="100" zoomScaleSheetLayoutView="100" workbookViewId="0">
      <pane xSplit="2" ySplit="4" topLeftCell="C5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5.109375" style="509" bestFit="1" customWidth="1"/>
    <col min="2" max="2" width="35.6640625" style="427" customWidth="1"/>
    <col min="3" max="3" width="10.88671875" style="297" customWidth="1"/>
    <col min="4" max="4" width="12.33203125" style="297" bestFit="1" customWidth="1"/>
    <col min="5" max="8" width="24.44140625" style="297" customWidth="1"/>
    <col min="9" max="9" width="10.88671875" style="297" customWidth="1"/>
    <col min="10" max="16384" width="9.109375" style="297"/>
  </cols>
  <sheetData>
    <row r="1" spans="1:8" s="317" customFormat="1" ht="16.2">
      <c r="A1" s="508"/>
      <c r="B1" s="366"/>
      <c r="C1" s="271" t="str">
        <f>与件データ!$A$1</f>
        <v>令和２年（２０２０年）岐阜県産業連関表による経済波及効果分析システム（Ripple2025）</v>
      </c>
    </row>
    <row r="2" spans="1:8" ht="16.2">
      <c r="C2" s="271" t="s">
        <v>691</v>
      </c>
      <c r="H2" s="274" t="s">
        <v>147</v>
      </c>
    </row>
    <row r="3" spans="1:8" s="426" customFormat="1">
      <c r="A3" s="510"/>
      <c r="B3" s="491"/>
      <c r="C3" s="511" t="s">
        <v>152</v>
      </c>
      <c r="D3" s="512"/>
    </row>
    <row r="4" spans="1:8" s="291" customFormat="1">
      <c r="A4" s="513"/>
      <c r="B4" s="495"/>
      <c r="C4" s="496" t="s">
        <v>153</v>
      </c>
      <c r="D4" s="498" t="s">
        <v>154</v>
      </c>
    </row>
    <row r="5" spans="1:8" s="444" customFormat="1">
      <c r="A5" s="514" t="s">
        <v>628</v>
      </c>
      <c r="B5" s="294" t="s">
        <v>497</v>
      </c>
      <c r="C5" s="515">
        <v>33512</v>
      </c>
      <c r="D5" s="516">
        <f>C5/$C$113</f>
        <v>7.2795994395629463E-3</v>
      </c>
      <c r="F5" s="517"/>
    </row>
    <row r="6" spans="1:8" s="444" customFormat="1">
      <c r="A6" s="518" t="s">
        <v>620</v>
      </c>
      <c r="B6" s="299" t="s">
        <v>498</v>
      </c>
      <c r="C6" s="519">
        <v>3156</v>
      </c>
      <c r="D6" s="520">
        <f t="shared" ref="D6:D36" si="0">C6/$C$113</f>
        <v>6.8555788467595657E-4</v>
      </c>
      <c r="F6" s="517"/>
    </row>
    <row r="7" spans="1:8" s="444" customFormat="1">
      <c r="A7" s="518" t="s">
        <v>621</v>
      </c>
      <c r="B7" s="299" t="s">
        <v>499</v>
      </c>
      <c r="C7" s="519">
        <v>0</v>
      </c>
      <c r="D7" s="520">
        <f t="shared" si="0"/>
        <v>0</v>
      </c>
      <c r="F7" s="517"/>
    </row>
    <row r="8" spans="1:8" s="444" customFormat="1">
      <c r="A8" s="518" t="s">
        <v>629</v>
      </c>
      <c r="B8" s="299" t="s">
        <v>500</v>
      </c>
      <c r="C8" s="519">
        <v>2344</v>
      </c>
      <c r="D8" s="520">
        <f t="shared" si="0"/>
        <v>5.0917226922700962E-4</v>
      </c>
      <c r="F8" s="517"/>
    </row>
    <row r="9" spans="1:8" s="444" customFormat="1">
      <c r="A9" s="521" t="s">
        <v>623</v>
      </c>
      <c r="B9" s="301" t="s">
        <v>501</v>
      </c>
      <c r="C9" s="522">
        <v>2319</v>
      </c>
      <c r="D9" s="523">
        <f t="shared" si="0"/>
        <v>5.0374167761835979E-4</v>
      </c>
      <c r="F9" s="517"/>
    </row>
    <row r="10" spans="1:8" s="444" customFormat="1">
      <c r="A10" s="518" t="s">
        <v>624</v>
      </c>
      <c r="B10" s="299" t="s">
        <v>502</v>
      </c>
      <c r="C10" s="519">
        <v>0</v>
      </c>
      <c r="D10" s="520">
        <f t="shared" si="0"/>
        <v>0</v>
      </c>
      <c r="F10" s="517"/>
    </row>
    <row r="11" spans="1:8" s="444" customFormat="1">
      <c r="A11" s="518" t="s">
        <v>630</v>
      </c>
      <c r="B11" s="299" t="s">
        <v>503</v>
      </c>
      <c r="C11" s="519">
        <v>-156</v>
      </c>
      <c r="D11" s="520">
        <f t="shared" si="0"/>
        <v>-3.3886891637975042E-5</v>
      </c>
      <c r="F11" s="517"/>
    </row>
    <row r="12" spans="1:8" s="444" customFormat="1">
      <c r="A12" s="518" t="s">
        <v>626</v>
      </c>
      <c r="B12" s="299" t="s">
        <v>504</v>
      </c>
      <c r="C12" s="519">
        <v>311229</v>
      </c>
      <c r="D12" s="520">
        <f t="shared" si="0"/>
        <v>6.7606303830739317E-2</v>
      </c>
      <c r="F12" s="517"/>
    </row>
    <row r="13" spans="1:8" s="444" customFormat="1">
      <c r="A13" s="518" t="s">
        <v>627</v>
      </c>
      <c r="B13" s="299" t="s">
        <v>505</v>
      </c>
      <c r="C13" s="519">
        <v>60388</v>
      </c>
      <c r="D13" s="520">
        <f t="shared" si="0"/>
        <v>1.3117702642525876E-2</v>
      </c>
      <c r="F13" s="517"/>
    </row>
    <row r="14" spans="1:8" s="444" customFormat="1">
      <c r="A14" s="521" t="s">
        <v>675</v>
      </c>
      <c r="B14" s="301" t="s">
        <v>506</v>
      </c>
      <c r="C14" s="522">
        <v>-3945</v>
      </c>
      <c r="D14" s="523">
        <f t="shared" si="0"/>
        <v>-8.5694735584494579E-4</v>
      </c>
      <c r="F14" s="517"/>
    </row>
    <row r="15" spans="1:8" s="444" customFormat="1">
      <c r="A15" s="524" t="s">
        <v>631</v>
      </c>
      <c r="B15" s="305" t="s">
        <v>666</v>
      </c>
      <c r="C15" s="525">
        <v>71860</v>
      </c>
      <c r="D15" s="526">
        <f t="shared" si="0"/>
        <v>1.5609692519903118E-2</v>
      </c>
      <c r="F15" s="517"/>
    </row>
    <row r="16" spans="1:8" s="444" customFormat="1">
      <c r="A16" s="518" t="s">
        <v>674</v>
      </c>
      <c r="B16" s="299" t="s">
        <v>507</v>
      </c>
      <c r="C16" s="519">
        <v>828</v>
      </c>
      <c r="D16" s="520">
        <f t="shared" si="0"/>
        <v>1.798611940784829E-4</v>
      </c>
      <c r="F16" s="517"/>
    </row>
    <row r="17" spans="1:6" s="444" customFormat="1">
      <c r="A17" s="518" t="s">
        <v>632</v>
      </c>
      <c r="B17" s="299" t="s">
        <v>508</v>
      </c>
      <c r="C17" s="519">
        <v>32692</v>
      </c>
      <c r="D17" s="520">
        <f t="shared" si="0"/>
        <v>7.101476034799231E-3</v>
      </c>
      <c r="F17" s="517"/>
    </row>
    <row r="18" spans="1:6" s="444" customFormat="1">
      <c r="A18" s="518" t="s">
        <v>673</v>
      </c>
      <c r="B18" s="299" t="s">
        <v>509</v>
      </c>
      <c r="C18" s="519">
        <v>387</v>
      </c>
      <c r="D18" s="520">
        <f t="shared" si="0"/>
        <v>8.4065558101899617E-5</v>
      </c>
      <c r="F18" s="517"/>
    </row>
    <row r="19" spans="1:6" s="444" customFormat="1">
      <c r="A19" s="521" t="s">
        <v>672</v>
      </c>
      <c r="B19" s="301" t="s">
        <v>510</v>
      </c>
      <c r="C19" s="522">
        <v>421</v>
      </c>
      <c r="D19" s="523">
        <f t="shared" si="0"/>
        <v>9.1451162689663406E-5</v>
      </c>
      <c r="F19" s="517"/>
    </row>
    <row r="20" spans="1:6" s="444" customFormat="1">
      <c r="A20" s="524" t="s">
        <v>671</v>
      </c>
      <c r="B20" s="305" t="s">
        <v>511</v>
      </c>
      <c r="C20" s="525">
        <v>-4867</v>
      </c>
      <c r="D20" s="526">
        <f t="shared" si="0"/>
        <v>-1.0572275743719521E-3</v>
      </c>
      <c r="F20" s="517"/>
    </row>
    <row r="21" spans="1:6" s="444" customFormat="1">
      <c r="A21" s="518" t="s">
        <v>670</v>
      </c>
      <c r="B21" s="299" t="s">
        <v>512</v>
      </c>
      <c r="C21" s="519">
        <v>4220</v>
      </c>
      <c r="D21" s="520">
        <f t="shared" si="0"/>
        <v>9.1668386354009409E-4</v>
      </c>
      <c r="F21" s="517"/>
    </row>
    <row r="22" spans="1:6" s="444" customFormat="1">
      <c r="A22" s="518" t="s">
        <v>669</v>
      </c>
      <c r="B22" s="299" t="s">
        <v>513</v>
      </c>
      <c r="C22" s="519">
        <v>593</v>
      </c>
      <c r="D22" s="520">
        <f t="shared" si="0"/>
        <v>1.2881363295717436E-4</v>
      </c>
      <c r="F22" s="517"/>
    </row>
    <row r="23" spans="1:6" s="444" customFormat="1">
      <c r="A23" s="518" t="s">
        <v>668</v>
      </c>
      <c r="B23" s="299" t="s">
        <v>514</v>
      </c>
      <c r="C23" s="519">
        <v>115</v>
      </c>
      <c r="D23" s="520">
        <f t="shared" si="0"/>
        <v>2.4980721399789292E-5</v>
      </c>
      <c r="F23" s="517"/>
    </row>
    <row r="24" spans="1:6" s="444" customFormat="1">
      <c r="A24" s="521" t="s">
        <v>278</v>
      </c>
      <c r="B24" s="301" t="s">
        <v>515</v>
      </c>
      <c r="C24" s="522">
        <v>128</v>
      </c>
      <c r="D24" s="523">
        <f t="shared" si="0"/>
        <v>2.7804629036287214E-5</v>
      </c>
      <c r="F24" s="517"/>
    </row>
    <row r="25" spans="1:6" s="444" customFormat="1">
      <c r="A25" s="524" t="s">
        <v>279</v>
      </c>
      <c r="B25" s="305" t="s">
        <v>653</v>
      </c>
      <c r="C25" s="525">
        <v>0</v>
      </c>
      <c r="D25" s="526">
        <f t="shared" si="0"/>
        <v>0</v>
      </c>
      <c r="F25" s="517"/>
    </row>
    <row r="26" spans="1:6" s="444" customFormat="1">
      <c r="A26" s="518" t="s">
        <v>280</v>
      </c>
      <c r="B26" s="299" t="s">
        <v>517</v>
      </c>
      <c r="C26" s="519">
        <v>3</v>
      </c>
      <c r="D26" s="520">
        <f t="shared" si="0"/>
        <v>6.5167099303798155E-7</v>
      </c>
      <c r="F26" s="517"/>
    </row>
    <row r="27" spans="1:6" s="444" customFormat="1">
      <c r="A27" s="518" t="s">
        <v>281</v>
      </c>
      <c r="B27" s="299" t="s">
        <v>652</v>
      </c>
      <c r="C27" s="519">
        <v>0</v>
      </c>
      <c r="D27" s="520">
        <f t="shared" si="0"/>
        <v>0</v>
      </c>
      <c r="F27" s="517"/>
    </row>
    <row r="28" spans="1:6" s="444" customFormat="1">
      <c r="A28" s="518" t="s">
        <v>282</v>
      </c>
      <c r="B28" s="299" t="s">
        <v>519</v>
      </c>
      <c r="C28" s="519">
        <v>0</v>
      </c>
      <c r="D28" s="520">
        <f t="shared" si="0"/>
        <v>0</v>
      </c>
      <c r="F28" s="517"/>
    </row>
    <row r="29" spans="1:6" s="444" customFormat="1">
      <c r="A29" s="521" t="s">
        <v>283</v>
      </c>
      <c r="B29" s="301" t="s">
        <v>520</v>
      </c>
      <c r="C29" s="522">
        <v>10243</v>
      </c>
      <c r="D29" s="523">
        <f t="shared" si="0"/>
        <v>2.2250219938960152E-3</v>
      </c>
      <c r="F29" s="517"/>
    </row>
    <row r="30" spans="1:6" s="444" customFormat="1">
      <c r="A30" s="524" t="s">
        <v>284</v>
      </c>
      <c r="B30" s="305" t="s">
        <v>521</v>
      </c>
      <c r="C30" s="525">
        <v>23340</v>
      </c>
      <c r="D30" s="526">
        <f t="shared" si="0"/>
        <v>5.0700003258354965E-3</v>
      </c>
      <c r="F30" s="517"/>
    </row>
    <row r="31" spans="1:6" s="444" customFormat="1">
      <c r="A31" s="518" t="s">
        <v>285</v>
      </c>
      <c r="B31" s="299" t="s">
        <v>522</v>
      </c>
      <c r="C31" s="519">
        <v>106293</v>
      </c>
      <c r="D31" s="520">
        <f t="shared" si="0"/>
        <v>2.3089354954328723E-2</v>
      </c>
      <c r="F31" s="517"/>
    </row>
    <row r="32" spans="1:6" s="444" customFormat="1">
      <c r="A32" s="518" t="s">
        <v>286</v>
      </c>
      <c r="B32" s="299" t="s">
        <v>523</v>
      </c>
      <c r="C32" s="519">
        <v>0</v>
      </c>
      <c r="D32" s="520">
        <f t="shared" si="0"/>
        <v>0</v>
      </c>
      <c r="F32" s="517"/>
    </row>
    <row r="33" spans="1:6" s="444" customFormat="1">
      <c r="A33" s="518" t="s">
        <v>287</v>
      </c>
      <c r="B33" s="299" t="s">
        <v>524</v>
      </c>
      <c r="C33" s="519">
        <v>3353</v>
      </c>
      <c r="D33" s="520">
        <f t="shared" si="0"/>
        <v>7.283509465521174E-4</v>
      </c>
      <c r="F33" s="517"/>
    </row>
    <row r="34" spans="1:6" s="444" customFormat="1">
      <c r="A34" s="521" t="s">
        <v>288</v>
      </c>
      <c r="B34" s="301" t="s">
        <v>525</v>
      </c>
      <c r="C34" s="522">
        <v>3568</v>
      </c>
      <c r="D34" s="523">
        <f t="shared" si="0"/>
        <v>7.7505403438650608E-4</v>
      </c>
      <c r="F34" s="517"/>
    </row>
    <row r="35" spans="1:6" s="444" customFormat="1">
      <c r="A35" s="524" t="s">
        <v>289</v>
      </c>
      <c r="B35" s="305" t="s">
        <v>651</v>
      </c>
      <c r="C35" s="525">
        <v>10304</v>
      </c>
      <c r="D35" s="526">
        <f t="shared" si="0"/>
        <v>2.2382726374211206E-3</v>
      </c>
      <c r="F35" s="517"/>
    </row>
    <row r="36" spans="1:6" s="444" customFormat="1">
      <c r="A36" s="518" t="s">
        <v>290</v>
      </c>
      <c r="B36" s="299" t="s">
        <v>650</v>
      </c>
      <c r="C36" s="519">
        <v>64</v>
      </c>
      <c r="D36" s="520">
        <f t="shared" si="0"/>
        <v>1.3902314518143607E-5</v>
      </c>
      <c r="F36" s="517"/>
    </row>
    <row r="37" spans="1:6" s="444" customFormat="1">
      <c r="A37" s="518" t="s">
        <v>291</v>
      </c>
      <c r="B37" s="299" t="s">
        <v>528</v>
      </c>
      <c r="C37" s="519">
        <v>30</v>
      </c>
      <c r="D37" s="520">
        <f t="shared" ref="D37:D68" si="1">C37/$C$113</f>
        <v>6.5167099303798155E-6</v>
      </c>
      <c r="F37" s="517"/>
    </row>
    <row r="38" spans="1:6" s="444" customFormat="1">
      <c r="A38" s="518" t="s">
        <v>292</v>
      </c>
      <c r="B38" s="299" t="s">
        <v>529</v>
      </c>
      <c r="C38" s="519">
        <v>72</v>
      </c>
      <c r="D38" s="520">
        <f t="shared" si="1"/>
        <v>1.5640103832911557E-5</v>
      </c>
      <c r="F38" s="517"/>
    </row>
    <row r="39" spans="1:6" s="444" customFormat="1">
      <c r="A39" s="521" t="s">
        <v>293</v>
      </c>
      <c r="B39" s="301" t="s">
        <v>530</v>
      </c>
      <c r="C39" s="522">
        <v>3115</v>
      </c>
      <c r="D39" s="523">
        <f t="shared" si="1"/>
        <v>6.7665171443777089E-4</v>
      </c>
      <c r="F39" s="517"/>
    </row>
    <row r="40" spans="1:6" s="444" customFormat="1">
      <c r="A40" s="524" t="s">
        <v>294</v>
      </c>
      <c r="B40" s="305" t="s">
        <v>531</v>
      </c>
      <c r="C40" s="525">
        <v>-1003</v>
      </c>
      <c r="D40" s="526">
        <f t="shared" si="1"/>
        <v>-2.1787533533903182E-4</v>
      </c>
      <c r="F40" s="517"/>
    </row>
    <row r="41" spans="1:6" s="444" customFormat="1">
      <c r="A41" s="518" t="s">
        <v>295</v>
      </c>
      <c r="B41" s="299" t="s">
        <v>532</v>
      </c>
      <c r="C41" s="519">
        <v>0</v>
      </c>
      <c r="D41" s="520">
        <f t="shared" si="1"/>
        <v>0</v>
      </c>
      <c r="F41" s="517"/>
    </row>
    <row r="42" spans="1:6" s="444" customFormat="1">
      <c r="A42" s="518" t="s">
        <v>296</v>
      </c>
      <c r="B42" s="299" t="s">
        <v>649</v>
      </c>
      <c r="C42" s="519">
        <v>2</v>
      </c>
      <c r="D42" s="520">
        <f t="shared" si="1"/>
        <v>4.3444732869198772E-7</v>
      </c>
      <c r="F42" s="517"/>
    </row>
    <row r="43" spans="1:6" s="444" customFormat="1">
      <c r="A43" s="518" t="s">
        <v>297</v>
      </c>
      <c r="B43" s="299" t="s">
        <v>648</v>
      </c>
      <c r="C43" s="519">
        <v>0</v>
      </c>
      <c r="D43" s="520">
        <f t="shared" si="1"/>
        <v>0</v>
      </c>
      <c r="F43" s="517"/>
    </row>
    <row r="44" spans="1:6" s="444" customFormat="1">
      <c r="A44" s="521" t="s">
        <v>298</v>
      </c>
      <c r="B44" s="301" t="s">
        <v>535</v>
      </c>
      <c r="C44" s="522">
        <v>3354</v>
      </c>
      <c r="D44" s="523">
        <f t="shared" si="1"/>
        <v>7.285681702164634E-4</v>
      </c>
      <c r="F44" s="517"/>
    </row>
    <row r="45" spans="1:6" s="444" customFormat="1">
      <c r="A45" s="524" t="s">
        <v>299</v>
      </c>
      <c r="B45" s="305" t="s">
        <v>536</v>
      </c>
      <c r="C45" s="525">
        <v>199</v>
      </c>
      <c r="D45" s="526">
        <f t="shared" si="1"/>
        <v>4.3227509204852774E-5</v>
      </c>
      <c r="F45" s="517"/>
    </row>
    <row r="46" spans="1:6" s="444" customFormat="1">
      <c r="A46" s="518" t="s">
        <v>300</v>
      </c>
      <c r="B46" s="299" t="s">
        <v>647</v>
      </c>
      <c r="C46" s="519">
        <v>290</v>
      </c>
      <c r="D46" s="520">
        <f t="shared" si="1"/>
        <v>6.2994862660338224E-5</v>
      </c>
      <c r="F46" s="517"/>
    </row>
    <row r="47" spans="1:6" s="444" customFormat="1">
      <c r="A47" s="518" t="s">
        <v>301</v>
      </c>
      <c r="B47" s="299" t="s">
        <v>646</v>
      </c>
      <c r="C47" s="519">
        <v>3478</v>
      </c>
      <c r="D47" s="520">
        <f t="shared" si="1"/>
        <v>7.5550390459536664E-4</v>
      </c>
      <c r="F47" s="517"/>
    </row>
    <row r="48" spans="1:6" s="444" customFormat="1">
      <c r="A48" s="518" t="s">
        <v>302</v>
      </c>
      <c r="B48" s="299" t="s">
        <v>539</v>
      </c>
      <c r="C48" s="519">
        <v>144</v>
      </c>
      <c r="D48" s="520">
        <f t="shared" si="1"/>
        <v>3.1280207665823115E-5</v>
      </c>
      <c r="F48" s="517"/>
    </row>
    <row r="49" spans="1:6" s="444" customFormat="1">
      <c r="A49" s="521" t="s">
        <v>303</v>
      </c>
      <c r="B49" s="301" t="s">
        <v>540</v>
      </c>
      <c r="C49" s="522">
        <v>409</v>
      </c>
      <c r="D49" s="523">
        <f t="shared" si="1"/>
        <v>8.8844478717511492E-5</v>
      </c>
      <c r="F49" s="517"/>
    </row>
    <row r="50" spans="1:6" s="444" customFormat="1">
      <c r="A50" s="524" t="s">
        <v>304</v>
      </c>
      <c r="B50" s="305" t="s">
        <v>541</v>
      </c>
      <c r="C50" s="525">
        <v>2111</v>
      </c>
      <c r="D50" s="526">
        <f t="shared" si="1"/>
        <v>4.5855915543439304E-4</v>
      </c>
      <c r="F50" s="517"/>
    </row>
    <row r="51" spans="1:6" s="444" customFormat="1">
      <c r="A51" s="518" t="s">
        <v>305</v>
      </c>
      <c r="B51" s="299" t="s">
        <v>542</v>
      </c>
      <c r="C51" s="519">
        <v>9</v>
      </c>
      <c r="D51" s="520">
        <f t="shared" si="1"/>
        <v>1.9550129791139447E-6</v>
      </c>
      <c r="F51" s="517"/>
    </row>
    <row r="52" spans="1:6" s="444" customFormat="1">
      <c r="A52" s="518" t="s">
        <v>306</v>
      </c>
      <c r="B52" s="299" t="s">
        <v>543</v>
      </c>
      <c r="C52" s="519">
        <v>270</v>
      </c>
      <c r="D52" s="520">
        <f t="shared" si="1"/>
        <v>5.8650389373418337E-5</v>
      </c>
      <c r="F52" s="517"/>
    </row>
    <row r="53" spans="1:6" s="444" customFormat="1">
      <c r="A53" s="518" t="s">
        <v>307</v>
      </c>
      <c r="B53" s="299" t="s">
        <v>544</v>
      </c>
      <c r="C53" s="519">
        <v>20</v>
      </c>
      <c r="D53" s="520">
        <f t="shared" si="1"/>
        <v>4.3444732869198773E-6</v>
      </c>
      <c r="F53" s="517"/>
    </row>
    <row r="54" spans="1:6" s="444" customFormat="1">
      <c r="A54" s="521" t="s">
        <v>308</v>
      </c>
      <c r="B54" s="301" t="s">
        <v>545</v>
      </c>
      <c r="C54" s="522">
        <v>25421</v>
      </c>
      <c r="D54" s="523">
        <f t="shared" si="1"/>
        <v>5.5220427713395101E-3</v>
      </c>
      <c r="F54" s="517"/>
    </row>
    <row r="55" spans="1:6" s="444" customFormat="1">
      <c r="A55" s="524" t="s">
        <v>309</v>
      </c>
      <c r="B55" s="305" t="s">
        <v>546</v>
      </c>
      <c r="C55" s="525">
        <v>3</v>
      </c>
      <c r="D55" s="526">
        <f t="shared" si="1"/>
        <v>6.5167099303798155E-7</v>
      </c>
      <c r="F55" s="517"/>
    </row>
    <row r="56" spans="1:6" s="444" customFormat="1">
      <c r="A56" s="518" t="s">
        <v>310</v>
      </c>
      <c r="B56" s="299" t="s">
        <v>547</v>
      </c>
      <c r="C56" s="519">
        <v>10026</v>
      </c>
      <c r="D56" s="520">
        <f t="shared" si="1"/>
        <v>2.1778844587329342E-3</v>
      </c>
      <c r="F56" s="517"/>
    </row>
    <row r="57" spans="1:6" s="444" customFormat="1">
      <c r="A57" s="518" t="s">
        <v>311</v>
      </c>
      <c r="B57" s="299" t="s">
        <v>548</v>
      </c>
      <c r="C57" s="519">
        <v>45413</v>
      </c>
      <c r="D57" s="520">
        <f t="shared" si="1"/>
        <v>9.8647782689446194E-3</v>
      </c>
      <c r="F57" s="517"/>
    </row>
    <row r="58" spans="1:6" s="444" customFormat="1">
      <c r="A58" s="518" t="s">
        <v>312</v>
      </c>
      <c r="B58" s="299" t="s">
        <v>549</v>
      </c>
      <c r="C58" s="519">
        <v>7005</v>
      </c>
      <c r="D58" s="520">
        <f t="shared" si="1"/>
        <v>1.5216517687436869E-3</v>
      </c>
      <c r="F58" s="517"/>
    </row>
    <row r="59" spans="1:6" s="444" customFormat="1">
      <c r="A59" s="521" t="s">
        <v>313</v>
      </c>
      <c r="B59" s="301" t="s">
        <v>550</v>
      </c>
      <c r="C59" s="522">
        <v>111175</v>
      </c>
      <c r="D59" s="523">
        <f t="shared" si="1"/>
        <v>2.4149840883665865E-2</v>
      </c>
      <c r="F59" s="517"/>
    </row>
    <row r="60" spans="1:6" s="444" customFormat="1">
      <c r="A60" s="524" t="s">
        <v>314</v>
      </c>
      <c r="B60" s="305" t="s">
        <v>551</v>
      </c>
      <c r="C60" s="525">
        <v>1834</v>
      </c>
      <c r="D60" s="526">
        <f t="shared" si="1"/>
        <v>3.9838820041055274E-4</v>
      </c>
      <c r="F60" s="517"/>
    </row>
    <row r="61" spans="1:6" s="444" customFormat="1">
      <c r="A61" s="518" t="s">
        <v>315</v>
      </c>
      <c r="B61" s="299" t="s">
        <v>552</v>
      </c>
      <c r="C61" s="519">
        <v>178</v>
      </c>
      <c r="D61" s="520">
        <f t="shared" si="1"/>
        <v>3.8665812253586904E-5</v>
      </c>
      <c r="F61" s="517"/>
    </row>
    <row r="62" spans="1:6" s="444" customFormat="1">
      <c r="A62" s="518" t="s">
        <v>316</v>
      </c>
      <c r="B62" s="299" t="s">
        <v>553</v>
      </c>
      <c r="C62" s="519">
        <v>141</v>
      </c>
      <c r="D62" s="520">
        <f t="shared" si="1"/>
        <v>3.0628536672785136E-5</v>
      </c>
      <c r="F62" s="517"/>
    </row>
    <row r="63" spans="1:6" s="444" customFormat="1">
      <c r="A63" s="518" t="s">
        <v>317</v>
      </c>
      <c r="B63" s="299" t="s">
        <v>554</v>
      </c>
      <c r="C63" s="519">
        <v>1889</v>
      </c>
      <c r="D63" s="520">
        <f t="shared" si="1"/>
        <v>4.1033550194958238E-4</v>
      </c>
      <c r="F63" s="517"/>
    </row>
    <row r="64" spans="1:6" s="444" customFormat="1">
      <c r="A64" s="521" t="s">
        <v>318</v>
      </c>
      <c r="B64" s="301" t="s">
        <v>555</v>
      </c>
      <c r="C64" s="522">
        <v>13827</v>
      </c>
      <c r="D64" s="523">
        <f t="shared" si="1"/>
        <v>3.0035516069120572E-3</v>
      </c>
      <c r="F64" s="517"/>
    </row>
    <row r="65" spans="1:6" s="444" customFormat="1">
      <c r="A65" s="524" t="s">
        <v>319</v>
      </c>
      <c r="B65" s="305" t="s">
        <v>556</v>
      </c>
      <c r="C65" s="525">
        <v>953</v>
      </c>
      <c r="D65" s="526">
        <f t="shared" si="1"/>
        <v>2.0701415212173214E-4</v>
      </c>
      <c r="F65" s="517"/>
    </row>
    <row r="66" spans="1:6" s="444" customFormat="1">
      <c r="A66" s="518" t="s">
        <v>320</v>
      </c>
      <c r="B66" s="299" t="s">
        <v>557</v>
      </c>
      <c r="C66" s="519">
        <v>0</v>
      </c>
      <c r="D66" s="520">
        <f t="shared" si="1"/>
        <v>0</v>
      </c>
      <c r="F66" s="517"/>
    </row>
    <row r="67" spans="1:6" s="444" customFormat="1">
      <c r="A67" s="518" t="s">
        <v>321</v>
      </c>
      <c r="B67" s="299" t="s">
        <v>558</v>
      </c>
      <c r="C67" s="519">
        <v>0</v>
      </c>
      <c r="D67" s="520">
        <f t="shared" si="1"/>
        <v>0</v>
      </c>
      <c r="F67" s="517"/>
    </row>
    <row r="68" spans="1:6" s="444" customFormat="1">
      <c r="A68" s="518" t="s">
        <v>322</v>
      </c>
      <c r="B68" s="299" t="s">
        <v>559</v>
      </c>
      <c r="C68" s="519">
        <v>0</v>
      </c>
      <c r="D68" s="520">
        <f t="shared" si="1"/>
        <v>0</v>
      </c>
      <c r="F68" s="517"/>
    </row>
    <row r="69" spans="1:6" s="444" customFormat="1">
      <c r="A69" s="521" t="s">
        <v>323</v>
      </c>
      <c r="B69" s="301" t="s">
        <v>560</v>
      </c>
      <c r="C69" s="522">
        <v>0</v>
      </c>
      <c r="D69" s="523">
        <f t="shared" ref="D69:D100" si="2">C69/$C$113</f>
        <v>0</v>
      </c>
      <c r="F69" s="517"/>
    </row>
    <row r="70" spans="1:6" s="444" customFormat="1">
      <c r="A70" s="524" t="s">
        <v>324</v>
      </c>
      <c r="B70" s="305" t="s">
        <v>704</v>
      </c>
      <c r="C70" s="525">
        <v>96404</v>
      </c>
      <c r="D70" s="526">
        <f t="shared" si="2"/>
        <v>2.0941230137611191E-2</v>
      </c>
      <c r="F70" s="517"/>
    </row>
    <row r="71" spans="1:6" s="444" customFormat="1">
      <c r="A71" s="518" t="s">
        <v>325</v>
      </c>
      <c r="B71" s="299" t="s">
        <v>561</v>
      </c>
      <c r="C71" s="519">
        <v>11328</v>
      </c>
      <c r="D71" s="520">
        <f t="shared" si="2"/>
        <v>2.4607096697114184E-3</v>
      </c>
      <c r="F71" s="517"/>
    </row>
    <row r="72" spans="1:6" s="444" customFormat="1">
      <c r="A72" s="518" t="s">
        <v>326</v>
      </c>
      <c r="B72" s="299" t="s">
        <v>562</v>
      </c>
      <c r="C72" s="519">
        <v>25782</v>
      </c>
      <c r="D72" s="520">
        <f t="shared" si="2"/>
        <v>5.6004605141684134E-3</v>
      </c>
      <c r="F72" s="517"/>
    </row>
    <row r="73" spans="1:6" s="444" customFormat="1">
      <c r="A73" s="518" t="s">
        <v>327</v>
      </c>
      <c r="B73" s="299" t="s">
        <v>563</v>
      </c>
      <c r="C73" s="519">
        <v>10106</v>
      </c>
      <c r="D73" s="520">
        <f t="shared" si="2"/>
        <v>2.195262351880614E-3</v>
      </c>
      <c r="F73" s="517"/>
    </row>
    <row r="74" spans="1:6" s="444" customFormat="1">
      <c r="A74" s="521" t="s">
        <v>328</v>
      </c>
      <c r="B74" s="301" t="s">
        <v>564</v>
      </c>
      <c r="C74" s="522">
        <v>1120208</v>
      </c>
      <c r="D74" s="523">
        <f t="shared" si="2"/>
        <v>0.24333568658969709</v>
      </c>
      <c r="F74" s="517"/>
    </row>
    <row r="75" spans="1:6" s="444" customFormat="1">
      <c r="A75" s="524" t="s">
        <v>329</v>
      </c>
      <c r="B75" s="305" t="s">
        <v>565</v>
      </c>
      <c r="C75" s="525">
        <v>360771</v>
      </c>
      <c r="D75" s="526">
        <f t="shared" si="2"/>
        <v>7.8367998609768549E-2</v>
      </c>
      <c r="F75" s="517"/>
    </row>
    <row r="76" spans="1:6" s="444" customFormat="1">
      <c r="A76" s="518" t="s">
        <v>330</v>
      </c>
      <c r="B76" s="299" t="s">
        <v>566</v>
      </c>
      <c r="C76" s="519">
        <v>2881</v>
      </c>
      <c r="D76" s="520">
        <f t="shared" si="2"/>
        <v>6.2582137698080826E-4</v>
      </c>
      <c r="F76" s="517"/>
    </row>
    <row r="77" spans="1:6" s="444" customFormat="1">
      <c r="A77" s="518" t="s">
        <v>331</v>
      </c>
      <c r="B77" s="299" t="s">
        <v>567</v>
      </c>
      <c r="C77" s="519">
        <v>94168</v>
      </c>
      <c r="D77" s="520">
        <f t="shared" si="2"/>
        <v>2.0455518024133548E-2</v>
      </c>
      <c r="F77" s="517"/>
    </row>
    <row r="78" spans="1:6" s="444" customFormat="1">
      <c r="A78" s="518" t="s">
        <v>332</v>
      </c>
      <c r="B78" s="299" t="s">
        <v>568</v>
      </c>
      <c r="C78" s="519">
        <v>845555</v>
      </c>
      <c r="D78" s="520">
        <f t="shared" si="2"/>
        <v>0.18367455550607684</v>
      </c>
      <c r="F78" s="517"/>
    </row>
    <row r="79" spans="1:6" s="444" customFormat="1">
      <c r="A79" s="521" t="s">
        <v>333</v>
      </c>
      <c r="B79" s="301" t="s">
        <v>569</v>
      </c>
      <c r="C79" s="522">
        <v>30172</v>
      </c>
      <c r="D79" s="523">
        <f t="shared" si="2"/>
        <v>6.5540724006473263E-3</v>
      </c>
      <c r="F79" s="517"/>
    </row>
    <row r="80" spans="1:6" s="444" customFormat="1">
      <c r="A80" s="524" t="s">
        <v>334</v>
      </c>
      <c r="B80" s="305" t="s">
        <v>570</v>
      </c>
      <c r="C80" s="525">
        <v>54834</v>
      </c>
      <c r="D80" s="526">
        <f t="shared" si="2"/>
        <v>1.1911242410748226E-2</v>
      </c>
      <c r="F80" s="517"/>
    </row>
    <row r="81" spans="1:6" s="444" customFormat="1">
      <c r="A81" s="518" t="s">
        <v>335</v>
      </c>
      <c r="B81" s="299" t="s">
        <v>571</v>
      </c>
      <c r="C81" s="519">
        <v>0</v>
      </c>
      <c r="D81" s="520">
        <f t="shared" si="2"/>
        <v>0</v>
      </c>
      <c r="F81" s="517"/>
    </row>
    <row r="82" spans="1:6" s="444" customFormat="1">
      <c r="A82" s="518" t="s">
        <v>336</v>
      </c>
      <c r="B82" s="299" t="s">
        <v>572</v>
      </c>
      <c r="C82" s="519">
        <v>6598</v>
      </c>
      <c r="D82" s="520">
        <f t="shared" si="2"/>
        <v>1.4332417373548675E-3</v>
      </c>
      <c r="F82" s="517"/>
    </row>
    <row r="83" spans="1:6" s="444" customFormat="1">
      <c r="A83" s="518" t="s">
        <v>337</v>
      </c>
      <c r="B83" s="299" t="s">
        <v>573</v>
      </c>
      <c r="C83" s="519">
        <v>8810</v>
      </c>
      <c r="D83" s="520">
        <f t="shared" si="2"/>
        <v>1.9137404828882059E-3</v>
      </c>
      <c r="F83" s="517"/>
    </row>
    <row r="84" spans="1:6" s="444" customFormat="1">
      <c r="A84" s="521" t="s">
        <v>338</v>
      </c>
      <c r="B84" s="301" t="s">
        <v>574</v>
      </c>
      <c r="C84" s="522">
        <v>4408</v>
      </c>
      <c r="D84" s="523">
        <f t="shared" si="2"/>
        <v>9.5752191243714095E-4</v>
      </c>
      <c r="F84" s="517"/>
    </row>
    <row r="85" spans="1:6" s="444" customFormat="1">
      <c r="A85" s="524" t="s">
        <v>339</v>
      </c>
      <c r="B85" s="305" t="s">
        <v>575</v>
      </c>
      <c r="C85" s="525">
        <v>12537</v>
      </c>
      <c r="D85" s="526">
        <f t="shared" si="2"/>
        <v>2.7233330799057249E-3</v>
      </c>
      <c r="F85" s="517"/>
    </row>
    <row r="86" spans="1:6" s="444" customFormat="1">
      <c r="A86" s="518" t="s">
        <v>340</v>
      </c>
      <c r="B86" s="299" t="s">
        <v>576</v>
      </c>
      <c r="C86" s="519">
        <v>34145</v>
      </c>
      <c r="D86" s="520">
        <f t="shared" si="2"/>
        <v>7.41710201909396E-3</v>
      </c>
      <c r="F86" s="517"/>
    </row>
    <row r="87" spans="1:6" s="444" customFormat="1">
      <c r="A87" s="518" t="s">
        <v>341</v>
      </c>
      <c r="B87" s="299" t="s">
        <v>577</v>
      </c>
      <c r="C87" s="519">
        <v>3391</v>
      </c>
      <c r="D87" s="520">
        <f t="shared" si="2"/>
        <v>7.3660544579726519E-4</v>
      </c>
      <c r="F87" s="517"/>
    </row>
    <row r="88" spans="1:6" s="444" customFormat="1">
      <c r="A88" s="518" t="s">
        <v>342</v>
      </c>
      <c r="B88" s="299" t="s">
        <v>578</v>
      </c>
      <c r="C88" s="519">
        <v>100540</v>
      </c>
      <c r="D88" s="520">
        <f t="shared" si="2"/>
        <v>2.1839667213346223E-2</v>
      </c>
      <c r="F88" s="517"/>
    </row>
    <row r="89" spans="1:6" s="444" customFormat="1">
      <c r="A89" s="521" t="s">
        <v>343</v>
      </c>
      <c r="B89" s="301" t="s">
        <v>579</v>
      </c>
      <c r="C89" s="522">
        <v>26598</v>
      </c>
      <c r="D89" s="523">
        <f t="shared" si="2"/>
        <v>5.7777150242747446E-3</v>
      </c>
      <c r="F89" s="517"/>
    </row>
    <row r="90" spans="1:6" s="444" customFormat="1">
      <c r="A90" s="524" t="s">
        <v>344</v>
      </c>
      <c r="B90" s="305" t="s">
        <v>580</v>
      </c>
      <c r="C90" s="525">
        <v>11776</v>
      </c>
      <c r="D90" s="526">
        <f t="shared" si="2"/>
        <v>2.5580258713384235E-3</v>
      </c>
      <c r="F90" s="517"/>
    </row>
    <row r="91" spans="1:6" s="444" customFormat="1">
      <c r="A91" s="518" t="s">
        <v>345</v>
      </c>
      <c r="B91" s="299" t="s">
        <v>581</v>
      </c>
      <c r="C91" s="519">
        <v>10614</v>
      </c>
      <c r="D91" s="520">
        <f t="shared" si="2"/>
        <v>2.3056119733683789E-3</v>
      </c>
      <c r="F91" s="517"/>
    </row>
    <row r="92" spans="1:6" s="444" customFormat="1">
      <c r="A92" s="518" t="s">
        <v>346</v>
      </c>
      <c r="B92" s="299" t="s">
        <v>582</v>
      </c>
      <c r="C92" s="519">
        <v>13782</v>
      </c>
      <c r="D92" s="520">
        <f t="shared" si="2"/>
        <v>2.9937765420164873E-3</v>
      </c>
      <c r="F92" s="517"/>
    </row>
    <row r="93" spans="1:6" s="444" customFormat="1">
      <c r="A93" s="518" t="s">
        <v>347</v>
      </c>
      <c r="B93" s="299" t="s">
        <v>583</v>
      </c>
      <c r="C93" s="519">
        <v>25232</v>
      </c>
      <c r="D93" s="520">
        <f t="shared" si="2"/>
        <v>5.4809874987781166E-3</v>
      </c>
      <c r="F93" s="517"/>
    </row>
    <row r="94" spans="1:6" s="444" customFormat="1">
      <c r="A94" s="521" t="s">
        <v>348</v>
      </c>
      <c r="B94" s="301" t="s">
        <v>584</v>
      </c>
      <c r="C94" s="522">
        <v>69223</v>
      </c>
      <c r="D94" s="523">
        <f t="shared" si="2"/>
        <v>1.5036873717022732E-2</v>
      </c>
      <c r="F94" s="517"/>
    </row>
    <row r="95" spans="1:6" s="444" customFormat="1">
      <c r="A95" s="524" t="s">
        <v>349</v>
      </c>
      <c r="B95" s="305" t="s">
        <v>645</v>
      </c>
      <c r="C95" s="525">
        <v>0</v>
      </c>
      <c r="D95" s="526">
        <f t="shared" si="2"/>
        <v>0</v>
      </c>
      <c r="F95" s="517"/>
    </row>
    <row r="96" spans="1:6" s="444" customFormat="1">
      <c r="A96" s="518" t="s">
        <v>350</v>
      </c>
      <c r="B96" s="299" t="s">
        <v>644</v>
      </c>
      <c r="C96" s="519">
        <v>171047</v>
      </c>
      <c r="D96" s="520">
        <f t="shared" si="2"/>
        <v>3.7155456115389209E-2</v>
      </c>
      <c r="F96" s="517"/>
    </row>
    <row r="97" spans="1:6" s="444" customFormat="1">
      <c r="A97" s="518" t="s">
        <v>351</v>
      </c>
      <c r="B97" s="299" t="s">
        <v>587</v>
      </c>
      <c r="C97" s="519">
        <v>540</v>
      </c>
      <c r="D97" s="520">
        <f t="shared" si="2"/>
        <v>1.1730077874683667E-4</v>
      </c>
      <c r="F97" s="517"/>
    </row>
    <row r="98" spans="1:6" s="444" customFormat="1">
      <c r="A98" s="518" t="s">
        <v>352</v>
      </c>
      <c r="B98" s="299" t="s">
        <v>588</v>
      </c>
      <c r="C98" s="519">
        <v>25345</v>
      </c>
      <c r="D98" s="520">
        <f t="shared" si="2"/>
        <v>5.5055337728492143E-3</v>
      </c>
      <c r="F98" s="517"/>
    </row>
    <row r="99" spans="1:6" s="444" customFormat="1">
      <c r="A99" s="521" t="s">
        <v>353</v>
      </c>
      <c r="B99" s="301" t="s">
        <v>589</v>
      </c>
      <c r="C99" s="522">
        <v>20446</v>
      </c>
      <c r="D99" s="523">
        <f t="shared" si="2"/>
        <v>4.4413550412181904E-3</v>
      </c>
      <c r="F99" s="517"/>
    </row>
    <row r="100" spans="1:6" s="444" customFormat="1">
      <c r="A100" s="524" t="s">
        <v>354</v>
      </c>
      <c r="B100" s="305" t="s">
        <v>643</v>
      </c>
      <c r="C100" s="525">
        <v>35688</v>
      </c>
      <c r="D100" s="526">
        <f t="shared" si="2"/>
        <v>7.7522781331798287E-3</v>
      </c>
      <c r="F100" s="517"/>
    </row>
    <row r="101" spans="1:6" s="444" customFormat="1">
      <c r="A101" s="518" t="s">
        <v>355</v>
      </c>
      <c r="B101" s="299" t="s">
        <v>590</v>
      </c>
      <c r="C101" s="519">
        <v>9221</v>
      </c>
      <c r="D101" s="520">
        <f t="shared" ref="D101:D104" si="3">C101/$C$113</f>
        <v>2.0030194089344093E-3</v>
      </c>
      <c r="F101" s="517"/>
    </row>
    <row r="102" spans="1:6" s="444" customFormat="1">
      <c r="A102" s="518" t="s">
        <v>356</v>
      </c>
      <c r="B102" s="299" t="s">
        <v>591</v>
      </c>
      <c r="C102" s="519">
        <v>47</v>
      </c>
      <c r="D102" s="520">
        <f t="shared" si="3"/>
        <v>1.0209512224261711E-5</v>
      </c>
      <c r="F102" s="517"/>
    </row>
    <row r="103" spans="1:6" s="444" customFormat="1">
      <c r="A103" s="518" t="s">
        <v>357</v>
      </c>
      <c r="B103" s="299" t="s">
        <v>592</v>
      </c>
      <c r="C103" s="519">
        <v>46137</v>
      </c>
      <c r="D103" s="520">
        <f t="shared" si="3"/>
        <v>1.0022048201931118E-2</v>
      </c>
      <c r="F103" s="517"/>
    </row>
    <row r="104" spans="1:6" s="444" customFormat="1">
      <c r="A104" s="521" t="s">
        <v>358</v>
      </c>
      <c r="B104" s="301" t="s">
        <v>593</v>
      </c>
      <c r="C104" s="522">
        <v>11355</v>
      </c>
      <c r="D104" s="523">
        <f t="shared" si="3"/>
        <v>2.4665747086487604E-3</v>
      </c>
      <c r="F104" s="517"/>
    </row>
    <row r="105" spans="1:6" s="444" customFormat="1">
      <c r="A105" s="524" t="s">
        <v>359</v>
      </c>
      <c r="B105" s="305" t="s">
        <v>594</v>
      </c>
      <c r="C105" s="525">
        <v>30480</v>
      </c>
      <c r="D105" s="526">
        <f t="shared" ref="D105:D112" si="4">C105/$C$113</f>
        <v>6.6209772892658926E-3</v>
      </c>
      <c r="F105" s="517"/>
    </row>
    <row r="106" spans="1:6" s="444" customFormat="1">
      <c r="A106" s="518" t="s">
        <v>360</v>
      </c>
      <c r="B106" s="299" t="s">
        <v>595</v>
      </c>
      <c r="C106" s="519">
        <v>165217</v>
      </c>
      <c r="D106" s="520">
        <f t="shared" si="4"/>
        <v>3.5889042152252068E-2</v>
      </c>
      <c r="F106" s="517"/>
    </row>
    <row r="107" spans="1:6" s="444" customFormat="1">
      <c r="A107" s="518" t="s">
        <v>361</v>
      </c>
      <c r="B107" s="299" t="s">
        <v>596</v>
      </c>
      <c r="C107" s="519">
        <v>46108</v>
      </c>
      <c r="D107" s="520">
        <f t="shared" si="4"/>
        <v>1.0015748715665084E-2</v>
      </c>
      <c r="F107" s="517"/>
    </row>
    <row r="108" spans="1:6" s="444" customFormat="1">
      <c r="A108" s="518" t="s">
        <v>362</v>
      </c>
      <c r="B108" s="299" t="s">
        <v>597</v>
      </c>
      <c r="C108" s="519">
        <v>95527</v>
      </c>
      <c r="D108" s="520">
        <f t="shared" si="4"/>
        <v>2.0750724983979753E-2</v>
      </c>
      <c r="F108" s="517"/>
    </row>
    <row r="109" spans="1:6" s="444" customFormat="1">
      <c r="A109" s="518" t="s">
        <v>683</v>
      </c>
      <c r="B109" s="299" t="s">
        <v>684</v>
      </c>
      <c r="C109" s="519">
        <v>6311</v>
      </c>
      <c r="D109" s="520">
        <f t="shared" si="4"/>
        <v>1.3708985456875671E-3</v>
      </c>
      <c r="F109" s="517"/>
    </row>
    <row r="110" spans="1:6" s="444" customFormat="1">
      <c r="A110" s="524" t="s">
        <v>363</v>
      </c>
      <c r="B110" s="305" t="s">
        <v>598</v>
      </c>
      <c r="C110" s="525">
        <v>57414</v>
      </c>
      <c r="D110" s="526">
        <f t="shared" si="4"/>
        <v>1.2471679464760891E-2</v>
      </c>
      <c r="F110" s="517"/>
    </row>
    <row r="111" spans="1:6" s="444" customFormat="1">
      <c r="A111" s="518" t="s">
        <v>364</v>
      </c>
      <c r="B111" s="299" t="s">
        <v>599</v>
      </c>
      <c r="C111" s="519">
        <v>0</v>
      </c>
      <c r="D111" s="520">
        <f t="shared" si="4"/>
        <v>0</v>
      </c>
      <c r="F111" s="517"/>
    </row>
    <row r="112" spans="1:6" s="444" customFormat="1">
      <c r="A112" s="527" t="s">
        <v>365</v>
      </c>
      <c r="B112" s="309" t="s">
        <v>600</v>
      </c>
      <c r="C112" s="528">
        <v>47</v>
      </c>
      <c r="D112" s="529">
        <f t="shared" si="4"/>
        <v>1.0209512224261711E-5</v>
      </c>
      <c r="F112" s="517"/>
    </row>
    <row r="113" spans="1:6" s="444" customFormat="1">
      <c r="A113" s="530" t="s">
        <v>366</v>
      </c>
      <c r="B113" s="313" t="s">
        <v>106</v>
      </c>
      <c r="C113" s="531">
        <v>4603550</v>
      </c>
      <c r="D113" s="532">
        <f>SUM(D5:D112)</f>
        <v>1.0000000000000002</v>
      </c>
      <c r="E113" s="533"/>
      <c r="F113" s="517"/>
    </row>
  </sheetData>
  <phoneticPr fontId="3"/>
  <pageMargins left="0.70866141732283472" right="0.70866141732283472" top="0.74803149606299213" bottom="0.74803149606299213" header="0.31496062992125984" footer="0.31496062992125984"/>
  <pageSetup paperSize="9" scale="51" fitToWidth="0" orientation="portrait" cellComments="asDisplayed" r:id="rId1"/>
  <headerFooter scaleWithDoc="0">
    <oddHeader>&amp;L&amp;A</oddHeader>
    <oddFooter>&amp;R&amp;F&amp;A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W121"/>
  <sheetViews>
    <sheetView view="pageBreakPreview" zoomScaleNormal="100" zoomScaleSheetLayoutView="100" workbookViewId="0">
      <pane xSplit="2" ySplit="6" topLeftCell="C7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11" style="593" customWidth="1"/>
    <col min="2" max="2" width="31" style="564" customWidth="1"/>
    <col min="3" max="14" width="11.6640625" style="538" customWidth="1"/>
    <col min="15" max="23" width="15.6640625" style="538" customWidth="1"/>
    <col min="24" max="16384" width="9.109375" style="538"/>
  </cols>
  <sheetData>
    <row r="1" spans="1:23" s="534" customFormat="1" ht="16.2">
      <c r="B1" s="535"/>
      <c r="C1" s="536" t="s">
        <v>692</v>
      </c>
      <c r="D1" s="537"/>
      <c r="E1" s="537"/>
      <c r="F1" s="537"/>
      <c r="G1" s="537"/>
      <c r="H1" s="537"/>
      <c r="I1" s="537"/>
      <c r="J1" s="538"/>
      <c r="K1" s="538"/>
      <c r="L1" s="538"/>
      <c r="M1" s="539"/>
      <c r="N1" s="539"/>
      <c r="O1" s="540" t="str">
        <f>与件データ!$A$1</f>
        <v>令和２年（２０２０年）岐阜県産業連関表による経済波及効果分析システム（Ripple2025）</v>
      </c>
    </row>
    <row r="2" spans="1:23" s="534" customFormat="1" ht="18.75" customHeight="1">
      <c r="B2" s="535"/>
      <c r="C2" s="536" t="s">
        <v>693</v>
      </c>
      <c r="D2" s="537"/>
      <c r="E2" s="536"/>
      <c r="G2" s="537"/>
      <c r="H2" s="537"/>
      <c r="I2" s="537"/>
      <c r="J2" s="541"/>
      <c r="K2" s="542"/>
      <c r="L2" s="542"/>
      <c r="M2" s="543"/>
      <c r="N2" s="544" t="s">
        <v>90</v>
      </c>
      <c r="O2" s="536" t="s">
        <v>694</v>
      </c>
      <c r="W2" s="544" t="s">
        <v>202</v>
      </c>
    </row>
    <row r="3" spans="1:23">
      <c r="A3" s="545"/>
      <c r="B3" s="546"/>
      <c r="C3" s="547"/>
      <c r="D3" s="547"/>
      <c r="E3" s="547"/>
      <c r="F3" s="548"/>
      <c r="G3" s="549"/>
      <c r="H3" s="550"/>
      <c r="I3" s="550"/>
      <c r="J3" s="550"/>
      <c r="K3" s="550"/>
      <c r="L3" s="550"/>
      <c r="M3" s="552" t="s">
        <v>460</v>
      </c>
      <c r="N3" s="553"/>
      <c r="O3" s="554"/>
      <c r="P3" s="554" t="s">
        <v>228</v>
      </c>
      <c r="Q3" s="555"/>
      <c r="R3" s="555"/>
      <c r="S3" s="556" t="s">
        <v>230</v>
      </c>
      <c r="T3" s="557"/>
      <c r="U3" s="558"/>
      <c r="V3" s="558"/>
      <c r="W3" s="559"/>
    </row>
    <row r="4" spans="1:23" ht="13.5" customHeight="1">
      <c r="A4" s="560"/>
      <c r="B4" s="561"/>
      <c r="C4" s="562" t="s">
        <v>461</v>
      </c>
      <c r="D4" s="562" t="s">
        <v>462</v>
      </c>
      <c r="E4" s="562" t="s">
        <v>463</v>
      </c>
      <c r="F4" s="563" t="s">
        <v>464</v>
      </c>
      <c r="G4" s="547" t="s">
        <v>465</v>
      </c>
      <c r="H4" s="564" t="s">
        <v>466</v>
      </c>
      <c r="I4" s="550"/>
      <c r="J4" s="550"/>
      <c r="K4" s="551"/>
      <c r="L4" s="561"/>
      <c r="M4" s="565"/>
      <c r="N4" s="565"/>
      <c r="O4" s="566" t="s">
        <v>203</v>
      </c>
      <c r="P4" s="658" t="s">
        <v>229</v>
      </c>
      <c r="Q4" s="658" t="s">
        <v>231</v>
      </c>
      <c r="R4" s="658" t="s">
        <v>232</v>
      </c>
      <c r="S4" s="658" t="s">
        <v>233</v>
      </c>
      <c r="T4" s="555"/>
      <c r="U4" s="567"/>
      <c r="V4" s="558"/>
      <c r="W4" s="559"/>
    </row>
    <row r="5" spans="1:23" ht="13.5" customHeight="1">
      <c r="A5" s="568"/>
      <c r="B5" s="561"/>
      <c r="C5" s="569"/>
      <c r="D5" s="569"/>
      <c r="E5" s="569"/>
      <c r="F5" s="563" t="s">
        <v>467</v>
      </c>
      <c r="G5" s="562"/>
      <c r="H5" s="562"/>
      <c r="I5" s="547" t="s">
        <v>468</v>
      </c>
      <c r="J5" s="561"/>
      <c r="K5" s="561"/>
      <c r="L5" s="561" t="s">
        <v>469</v>
      </c>
      <c r="M5" s="562" t="s">
        <v>470</v>
      </c>
      <c r="N5" s="562" t="s">
        <v>471</v>
      </c>
      <c r="O5" s="570"/>
      <c r="P5" s="658"/>
      <c r="Q5" s="658"/>
      <c r="R5" s="658"/>
      <c r="S5" s="658"/>
      <c r="T5" s="658" t="s">
        <v>234</v>
      </c>
      <c r="U5" s="658" t="s">
        <v>235</v>
      </c>
      <c r="V5" s="660" t="s">
        <v>236</v>
      </c>
      <c r="W5" s="660" t="s">
        <v>474</v>
      </c>
    </row>
    <row r="6" spans="1:23">
      <c r="A6" s="568"/>
      <c r="B6" s="561"/>
      <c r="C6" s="569"/>
      <c r="D6" s="569"/>
      <c r="E6" s="569"/>
      <c r="F6" s="564"/>
      <c r="G6" s="569"/>
      <c r="H6" s="569"/>
      <c r="I6" s="571"/>
      <c r="J6" s="572" t="s">
        <v>472</v>
      </c>
      <c r="K6" s="572" t="s">
        <v>473</v>
      </c>
      <c r="L6" s="572"/>
      <c r="M6" s="565"/>
      <c r="N6" s="565"/>
      <c r="O6" s="570"/>
      <c r="P6" s="570"/>
      <c r="Q6" s="570"/>
      <c r="R6" s="570"/>
      <c r="S6" s="661"/>
      <c r="T6" s="661"/>
      <c r="U6" s="659"/>
      <c r="V6" s="659"/>
      <c r="W6" s="659"/>
    </row>
    <row r="7" spans="1:23">
      <c r="A7" s="573" t="s">
        <v>259</v>
      </c>
      <c r="B7" s="549" t="s">
        <v>497</v>
      </c>
      <c r="C7" s="547">
        <v>23151</v>
      </c>
      <c r="D7" s="547">
        <v>11252</v>
      </c>
      <c r="E7" s="547">
        <v>7921</v>
      </c>
      <c r="F7" s="547">
        <v>3978</v>
      </c>
      <c r="G7" s="547">
        <v>859</v>
      </c>
      <c r="H7" s="547">
        <v>3119</v>
      </c>
      <c r="I7" s="547">
        <v>2501</v>
      </c>
      <c r="J7" s="547">
        <v>1585</v>
      </c>
      <c r="K7" s="547">
        <v>916</v>
      </c>
      <c r="L7" s="547">
        <v>618</v>
      </c>
      <c r="M7" s="574">
        <v>0.32156399749982639</v>
      </c>
      <c r="N7" s="574">
        <v>5.5253837072018891E-2</v>
      </c>
      <c r="O7" s="547">
        <v>71995</v>
      </c>
      <c r="P7" s="575">
        <f t="shared" ref="P7:V7" si="0">IF(ISERROR(C7/$O7),0,C7/$O7)</f>
        <v>0.32156399749982639</v>
      </c>
      <c r="Q7" s="575">
        <f t="shared" si="0"/>
        <v>0.15628863115494132</v>
      </c>
      <c r="R7" s="575">
        <f t="shared" si="0"/>
        <v>0.11002152927286617</v>
      </c>
      <c r="S7" s="575">
        <f t="shared" si="0"/>
        <v>5.5253837072018891E-2</v>
      </c>
      <c r="T7" s="575">
        <f t="shared" si="0"/>
        <v>1.1931384123897493E-2</v>
      </c>
      <c r="U7" s="575">
        <f t="shared" si="0"/>
        <v>4.3322452948121398E-2</v>
      </c>
      <c r="V7" s="575">
        <f t="shared" si="0"/>
        <v>3.4738523508576986E-2</v>
      </c>
      <c r="W7" s="575">
        <f>IF(ISERROR(L7/$O7),0,L7/$O7)</f>
        <v>8.5839294395444136E-3</v>
      </c>
    </row>
    <row r="8" spans="1:23">
      <c r="A8" s="576" t="s">
        <v>260</v>
      </c>
      <c r="B8" s="577" t="s">
        <v>498</v>
      </c>
      <c r="C8" s="569">
        <v>1022</v>
      </c>
      <c r="D8" s="569">
        <v>103</v>
      </c>
      <c r="E8" s="569">
        <v>71</v>
      </c>
      <c r="F8" s="569">
        <v>848</v>
      </c>
      <c r="G8" s="569">
        <v>112</v>
      </c>
      <c r="H8" s="569">
        <v>736</v>
      </c>
      <c r="I8" s="569">
        <v>699</v>
      </c>
      <c r="J8" s="569">
        <v>346</v>
      </c>
      <c r="K8" s="569">
        <v>353</v>
      </c>
      <c r="L8" s="569">
        <v>37</v>
      </c>
      <c r="M8" s="578">
        <v>2.4449760765550239E-2</v>
      </c>
      <c r="N8" s="578">
        <v>2.0287081339712919E-2</v>
      </c>
      <c r="O8" s="569">
        <v>41800</v>
      </c>
      <c r="P8" s="579">
        <f>IF(ISERROR(C8/$O8),0,C8/$O8)</f>
        <v>2.4449760765550239E-2</v>
      </c>
      <c r="Q8" s="579">
        <f t="shared" ref="Q8:Q37" si="1">IF(ISERROR(D8/$O8),0,D8/$O8)</f>
        <v>2.4641148325358852E-3</v>
      </c>
      <c r="R8" s="579">
        <f t="shared" ref="R8:R37" si="2">IF(ISERROR(E8/$O8),0,E8/$O8)</f>
        <v>1.6985645933014354E-3</v>
      </c>
      <c r="S8" s="579">
        <f t="shared" ref="S8:S37" si="3">IF(ISERROR(F8/$O8),0,F8/$O8)</f>
        <v>2.0287081339712919E-2</v>
      </c>
      <c r="T8" s="579">
        <f t="shared" ref="T8:T37" si="4">IF(ISERROR(G8/$O8),0,G8/$O8)</f>
        <v>2.679425837320574E-3</v>
      </c>
      <c r="U8" s="579">
        <f t="shared" ref="U8:U37" si="5">IF(ISERROR(H8/$O8),0,H8/$O8)</f>
        <v>1.7607655502392343E-2</v>
      </c>
      <c r="V8" s="579">
        <f t="shared" ref="V8:V37" si="6">IF(ISERROR(I8/$O8),0,I8/$O8)</f>
        <v>1.672248803827751E-2</v>
      </c>
      <c r="W8" s="579">
        <f t="shared" ref="W8:W70" si="7">IF(ISERROR(L8/$O8),0,L8/$O8)</f>
        <v>8.8516746411483258E-4</v>
      </c>
    </row>
    <row r="9" spans="1:23">
      <c r="A9" s="576" t="s">
        <v>261</v>
      </c>
      <c r="B9" s="577" t="s">
        <v>499</v>
      </c>
      <c r="C9" s="569">
        <v>1786</v>
      </c>
      <c r="D9" s="569">
        <v>397</v>
      </c>
      <c r="E9" s="569">
        <v>224</v>
      </c>
      <c r="F9" s="569">
        <v>1165</v>
      </c>
      <c r="G9" s="569">
        <v>199</v>
      </c>
      <c r="H9" s="569">
        <v>966</v>
      </c>
      <c r="I9" s="569">
        <v>902</v>
      </c>
      <c r="J9" s="569">
        <v>359</v>
      </c>
      <c r="K9" s="569">
        <v>543</v>
      </c>
      <c r="L9" s="569">
        <v>64</v>
      </c>
      <c r="M9" s="578">
        <v>0.20659340659340658</v>
      </c>
      <c r="N9" s="578">
        <v>0.13475997686524002</v>
      </c>
      <c r="O9" s="569">
        <v>8645</v>
      </c>
      <c r="P9" s="579">
        <f t="shared" ref="P9:P37" si="8">IF(ISERROR(C9/$O9),0,C9/$O9)</f>
        <v>0.20659340659340658</v>
      </c>
      <c r="Q9" s="579">
        <f t="shared" si="1"/>
        <v>4.5922498554077498E-2</v>
      </c>
      <c r="R9" s="579">
        <f t="shared" si="2"/>
        <v>2.5910931174089068E-2</v>
      </c>
      <c r="S9" s="579">
        <f t="shared" si="3"/>
        <v>0.13475997686524002</v>
      </c>
      <c r="T9" s="579">
        <f t="shared" si="4"/>
        <v>2.3019086176980914E-2</v>
      </c>
      <c r="U9" s="579">
        <f t="shared" si="5"/>
        <v>0.11174089068825911</v>
      </c>
      <c r="V9" s="579">
        <f t="shared" si="6"/>
        <v>0.10433776749566223</v>
      </c>
      <c r="W9" s="579">
        <f t="shared" si="7"/>
        <v>7.403123192596877E-3</v>
      </c>
    </row>
    <row r="10" spans="1:23">
      <c r="A10" s="576" t="s">
        <v>262</v>
      </c>
      <c r="B10" s="577" t="s">
        <v>500</v>
      </c>
      <c r="C10" s="569">
        <v>1982</v>
      </c>
      <c r="D10" s="569">
        <v>205</v>
      </c>
      <c r="E10" s="569">
        <v>46</v>
      </c>
      <c r="F10" s="569">
        <v>1731</v>
      </c>
      <c r="G10" s="569">
        <v>258</v>
      </c>
      <c r="H10" s="569">
        <v>1473</v>
      </c>
      <c r="I10" s="569">
        <v>1282</v>
      </c>
      <c r="J10" s="569">
        <v>1068</v>
      </c>
      <c r="K10" s="569">
        <v>214</v>
      </c>
      <c r="L10" s="569">
        <v>191</v>
      </c>
      <c r="M10" s="578">
        <v>0.11094939543215405</v>
      </c>
      <c r="N10" s="578">
        <v>9.689879086430811E-2</v>
      </c>
      <c r="O10" s="569">
        <v>17864</v>
      </c>
      <c r="P10" s="579">
        <f t="shared" si="8"/>
        <v>0.11094939543215405</v>
      </c>
      <c r="Q10" s="579">
        <f t="shared" si="1"/>
        <v>1.1475593372145097E-2</v>
      </c>
      <c r="R10" s="579">
        <f t="shared" si="2"/>
        <v>2.5750111957008508E-3</v>
      </c>
      <c r="S10" s="579">
        <f t="shared" si="3"/>
        <v>9.689879086430811E-2</v>
      </c>
      <c r="T10" s="579">
        <f t="shared" si="4"/>
        <v>1.4442454097626511E-2</v>
      </c>
      <c r="U10" s="579">
        <f t="shared" si="5"/>
        <v>8.2456336766681598E-2</v>
      </c>
      <c r="V10" s="579">
        <f t="shared" si="6"/>
        <v>7.1764442454097632E-2</v>
      </c>
      <c r="W10" s="579">
        <f t="shared" si="7"/>
        <v>1.0691894312583968E-2</v>
      </c>
    </row>
    <row r="11" spans="1:23">
      <c r="A11" s="580" t="s">
        <v>263</v>
      </c>
      <c r="B11" s="581" t="s">
        <v>501</v>
      </c>
      <c r="C11" s="582">
        <v>294</v>
      </c>
      <c r="D11" s="582">
        <v>36</v>
      </c>
      <c r="E11" s="582">
        <v>13</v>
      </c>
      <c r="F11" s="582">
        <v>245</v>
      </c>
      <c r="G11" s="582">
        <v>107</v>
      </c>
      <c r="H11" s="582">
        <v>138</v>
      </c>
      <c r="I11" s="582">
        <v>89</v>
      </c>
      <c r="J11" s="582">
        <v>59</v>
      </c>
      <c r="K11" s="582">
        <v>30</v>
      </c>
      <c r="L11" s="582">
        <v>49</v>
      </c>
      <c r="M11" s="583">
        <v>6.8087077350625289E-2</v>
      </c>
      <c r="N11" s="583">
        <v>5.6739231125521074E-2</v>
      </c>
      <c r="O11" s="582">
        <v>4318</v>
      </c>
      <c r="P11" s="584">
        <f t="shared" si="8"/>
        <v>6.8087077350625289E-2</v>
      </c>
      <c r="Q11" s="584">
        <f t="shared" si="1"/>
        <v>8.3371931449745251E-3</v>
      </c>
      <c r="R11" s="584">
        <f t="shared" si="2"/>
        <v>3.0106530801296896E-3</v>
      </c>
      <c r="S11" s="584">
        <f t="shared" si="3"/>
        <v>5.6739231125521074E-2</v>
      </c>
      <c r="T11" s="584">
        <f t="shared" si="4"/>
        <v>2.4779990736452061E-2</v>
      </c>
      <c r="U11" s="584">
        <f t="shared" si="5"/>
        <v>3.1959240389069013E-2</v>
      </c>
      <c r="V11" s="584">
        <f t="shared" si="6"/>
        <v>2.0611394163964798E-2</v>
      </c>
      <c r="W11" s="584">
        <f t="shared" si="7"/>
        <v>1.1347846225104215E-2</v>
      </c>
    </row>
    <row r="12" spans="1:23">
      <c r="A12" s="576" t="s">
        <v>264</v>
      </c>
      <c r="B12" s="577" t="s">
        <v>502</v>
      </c>
      <c r="C12" s="569">
        <v>0</v>
      </c>
      <c r="D12" s="569">
        <v>0</v>
      </c>
      <c r="E12" s="569">
        <v>0</v>
      </c>
      <c r="F12" s="569">
        <v>0</v>
      </c>
      <c r="G12" s="569">
        <v>0</v>
      </c>
      <c r="H12" s="569">
        <v>0</v>
      </c>
      <c r="I12" s="569">
        <v>0</v>
      </c>
      <c r="J12" s="569">
        <v>0</v>
      </c>
      <c r="K12" s="569">
        <v>0</v>
      </c>
      <c r="L12" s="569">
        <v>0</v>
      </c>
      <c r="M12" s="578">
        <v>0</v>
      </c>
      <c r="N12" s="578">
        <v>0</v>
      </c>
      <c r="O12" s="569">
        <v>0</v>
      </c>
      <c r="P12" s="579">
        <f t="shared" si="8"/>
        <v>0</v>
      </c>
      <c r="Q12" s="579">
        <f t="shared" si="1"/>
        <v>0</v>
      </c>
      <c r="R12" s="579">
        <f t="shared" si="2"/>
        <v>0</v>
      </c>
      <c r="S12" s="579">
        <f t="shared" si="3"/>
        <v>0</v>
      </c>
      <c r="T12" s="579">
        <f t="shared" si="4"/>
        <v>0</v>
      </c>
      <c r="U12" s="579">
        <f t="shared" si="5"/>
        <v>0</v>
      </c>
      <c r="V12" s="579">
        <f t="shared" si="6"/>
        <v>0</v>
      </c>
      <c r="W12" s="579">
        <f t="shared" si="7"/>
        <v>0</v>
      </c>
    </row>
    <row r="13" spans="1:23">
      <c r="A13" s="576" t="s">
        <v>265</v>
      </c>
      <c r="B13" s="577" t="s">
        <v>503</v>
      </c>
      <c r="C13" s="569">
        <v>451</v>
      </c>
      <c r="D13" s="569">
        <v>9</v>
      </c>
      <c r="E13" s="569">
        <v>1</v>
      </c>
      <c r="F13" s="569">
        <v>441</v>
      </c>
      <c r="G13" s="569">
        <v>79</v>
      </c>
      <c r="H13" s="569">
        <v>362</v>
      </c>
      <c r="I13" s="569">
        <v>349</v>
      </c>
      <c r="J13" s="569">
        <v>331</v>
      </c>
      <c r="K13" s="569">
        <v>18</v>
      </c>
      <c r="L13" s="569">
        <v>13</v>
      </c>
      <c r="M13" s="578">
        <v>3.6379769299023958E-2</v>
      </c>
      <c r="N13" s="578">
        <v>3.5573122529644272E-2</v>
      </c>
      <c r="O13" s="569">
        <v>12397</v>
      </c>
      <c r="P13" s="579">
        <f t="shared" si="8"/>
        <v>3.6379769299023958E-2</v>
      </c>
      <c r="Q13" s="579">
        <f t="shared" si="1"/>
        <v>7.2598209244171977E-4</v>
      </c>
      <c r="R13" s="579">
        <f t="shared" si="2"/>
        <v>8.0664676937968868E-5</v>
      </c>
      <c r="S13" s="579">
        <f t="shared" si="3"/>
        <v>3.5573122529644272E-2</v>
      </c>
      <c r="T13" s="579">
        <f t="shared" si="4"/>
        <v>6.3725094780995402E-3</v>
      </c>
      <c r="U13" s="579">
        <f t="shared" si="5"/>
        <v>2.9200613051544727E-2</v>
      </c>
      <c r="V13" s="579">
        <f t="shared" si="6"/>
        <v>2.8151972251351132E-2</v>
      </c>
      <c r="W13" s="579">
        <f t="shared" si="7"/>
        <v>1.0486408001935952E-3</v>
      </c>
    </row>
    <row r="14" spans="1:23">
      <c r="A14" s="576" t="s">
        <v>266</v>
      </c>
      <c r="B14" s="577" t="s">
        <v>504</v>
      </c>
      <c r="C14" s="569">
        <v>20261</v>
      </c>
      <c r="D14" s="569">
        <v>390</v>
      </c>
      <c r="E14" s="569">
        <v>170</v>
      </c>
      <c r="F14" s="569">
        <v>19701</v>
      </c>
      <c r="G14" s="569">
        <v>1333</v>
      </c>
      <c r="H14" s="569">
        <v>18368</v>
      </c>
      <c r="I14" s="569">
        <v>18198</v>
      </c>
      <c r="J14" s="569">
        <v>8620</v>
      </c>
      <c r="K14" s="569">
        <v>9578</v>
      </c>
      <c r="L14" s="569">
        <v>170</v>
      </c>
      <c r="M14" s="578">
        <v>4.9288202553323994E-2</v>
      </c>
      <c r="N14" s="578">
        <v>4.7925910789350767E-2</v>
      </c>
      <c r="O14" s="569">
        <v>411072</v>
      </c>
      <c r="P14" s="579">
        <f t="shared" si="8"/>
        <v>4.9288202553323994E-2</v>
      </c>
      <c r="Q14" s="579">
        <f t="shared" si="1"/>
        <v>9.487389070527791E-4</v>
      </c>
      <c r="R14" s="579">
        <f t="shared" si="2"/>
        <v>4.1355285692044218E-4</v>
      </c>
      <c r="S14" s="579">
        <f t="shared" si="3"/>
        <v>4.7925910789350767E-2</v>
      </c>
      <c r="T14" s="579">
        <f t="shared" si="4"/>
        <v>3.2427409310291141E-3</v>
      </c>
      <c r="U14" s="579">
        <f t="shared" si="5"/>
        <v>4.4683169858321659E-2</v>
      </c>
      <c r="V14" s="579">
        <f t="shared" si="6"/>
        <v>4.4269617001401217E-2</v>
      </c>
      <c r="W14" s="579">
        <f t="shared" si="7"/>
        <v>4.1355285692044218E-4</v>
      </c>
    </row>
    <row r="15" spans="1:23">
      <c r="A15" s="576" t="s">
        <v>267</v>
      </c>
      <c r="B15" s="577" t="s">
        <v>505</v>
      </c>
      <c r="C15" s="569">
        <v>1664</v>
      </c>
      <c r="D15" s="569">
        <v>24</v>
      </c>
      <c r="E15" s="569">
        <v>22</v>
      </c>
      <c r="F15" s="569">
        <v>1618</v>
      </c>
      <c r="G15" s="569">
        <v>207</v>
      </c>
      <c r="H15" s="569">
        <v>1411</v>
      </c>
      <c r="I15" s="569">
        <v>1245</v>
      </c>
      <c r="J15" s="569">
        <v>967</v>
      </c>
      <c r="K15" s="569">
        <v>278</v>
      </c>
      <c r="L15" s="569">
        <v>166</v>
      </c>
      <c r="M15" s="578">
        <v>2.7532802753280277E-2</v>
      </c>
      <c r="N15" s="578">
        <v>2.6771679600244885E-2</v>
      </c>
      <c r="O15" s="569">
        <v>60437</v>
      </c>
      <c r="P15" s="579">
        <f t="shared" si="8"/>
        <v>2.7532802753280277E-2</v>
      </c>
      <c r="Q15" s="579">
        <f t="shared" si="1"/>
        <v>3.9710773201846549E-4</v>
      </c>
      <c r="R15" s="579">
        <f t="shared" si="2"/>
        <v>3.640154210169267E-4</v>
      </c>
      <c r="S15" s="579">
        <f t="shared" si="3"/>
        <v>2.6771679600244885E-2</v>
      </c>
      <c r="T15" s="579">
        <f t="shared" si="4"/>
        <v>3.4250541886592652E-3</v>
      </c>
      <c r="U15" s="579">
        <f t="shared" si="5"/>
        <v>2.3346625411585619E-2</v>
      </c>
      <c r="V15" s="579">
        <f t="shared" si="6"/>
        <v>2.0599963598457897E-2</v>
      </c>
      <c r="W15" s="579">
        <f t="shared" si="7"/>
        <v>2.7466618131277197E-3</v>
      </c>
    </row>
    <row r="16" spans="1:23">
      <c r="A16" s="580" t="s">
        <v>268</v>
      </c>
      <c r="B16" s="581" t="s">
        <v>506</v>
      </c>
      <c r="C16" s="582">
        <v>349</v>
      </c>
      <c r="D16" s="582">
        <v>5</v>
      </c>
      <c r="E16" s="582">
        <v>2</v>
      </c>
      <c r="F16" s="582">
        <v>342</v>
      </c>
      <c r="G16" s="582">
        <v>38</v>
      </c>
      <c r="H16" s="582">
        <v>304</v>
      </c>
      <c r="I16" s="582">
        <v>283</v>
      </c>
      <c r="J16" s="582">
        <v>238</v>
      </c>
      <c r="K16" s="582">
        <v>45</v>
      </c>
      <c r="L16" s="582">
        <v>21</v>
      </c>
      <c r="M16" s="583">
        <v>2.1915227629513343E-2</v>
      </c>
      <c r="N16" s="583">
        <v>2.1475667189952904E-2</v>
      </c>
      <c r="O16" s="582">
        <v>15925</v>
      </c>
      <c r="P16" s="584">
        <f t="shared" si="8"/>
        <v>2.1915227629513343E-2</v>
      </c>
      <c r="Q16" s="584">
        <f t="shared" si="1"/>
        <v>3.1397174254317112E-4</v>
      </c>
      <c r="R16" s="584">
        <f t="shared" si="2"/>
        <v>1.2558869701726844E-4</v>
      </c>
      <c r="S16" s="584">
        <f t="shared" si="3"/>
        <v>2.1475667189952904E-2</v>
      </c>
      <c r="T16" s="584">
        <f t="shared" si="4"/>
        <v>2.3861852433281006E-3</v>
      </c>
      <c r="U16" s="584">
        <f t="shared" si="5"/>
        <v>1.9089481946624805E-2</v>
      </c>
      <c r="V16" s="584">
        <f t="shared" si="6"/>
        <v>1.7770800627943485E-2</v>
      </c>
      <c r="W16" s="584">
        <f t="shared" si="7"/>
        <v>1.3186813186813187E-3</v>
      </c>
    </row>
    <row r="17" spans="1:23">
      <c r="A17" s="576" t="s">
        <v>269</v>
      </c>
      <c r="B17" s="577" t="s">
        <v>677</v>
      </c>
      <c r="C17" s="569">
        <v>0</v>
      </c>
      <c r="D17" s="569">
        <v>0</v>
      </c>
      <c r="E17" s="569">
        <v>0</v>
      </c>
      <c r="F17" s="569">
        <v>0</v>
      </c>
      <c r="G17" s="569">
        <v>0</v>
      </c>
      <c r="H17" s="569">
        <v>0</v>
      </c>
      <c r="I17" s="569">
        <v>0</v>
      </c>
      <c r="J17" s="569">
        <v>0</v>
      </c>
      <c r="K17" s="569">
        <v>0</v>
      </c>
      <c r="L17" s="569">
        <v>0</v>
      </c>
      <c r="M17" s="578">
        <v>0</v>
      </c>
      <c r="N17" s="578">
        <v>0</v>
      </c>
      <c r="O17" s="569">
        <v>0</v>
      </c>
      <c r="P17" s="579">
        <f t="shared" si="8"/>
        <v>0</v>
      </c>
      <c r="Q17" s="579">
        <f t="shared" si="1"/>
        <v>0</v>
      </c>
      <c r="R17" s="579">
        <f t="shared" si="2"/>
        <v>0</v>
      </c>
      <c r="S17" s="579">
        <f t="shared" si="3"/>
        <v>0</v>
      </c>
      <c r="T17" s="579">
        <f t="shared" si="4"/>
        <v>0</v>
      </c>
      <c r="U17" s="579">
        <f t="shared" si="5"/>
        <v>0</v>
      </c>
      <c r="V17" s="579">
        <f t="shared" si="6"/>
        <v>0</v>
      </c>
      <c r="W17" s="579">
        <f t="shared" si="7"/>
        <v>0</v>
      </c>
    </row>
    <row r="18" spans="1:23">
      <c r="A18" s="576" t="s">
        <v>270</v>
      </c>
      <c r="B18" s="577" t="s">
        <v>507</v>
      </c>
      <c r="C18" s="569">
        <v>4493</v>
      </c>
      <c r="D18" s="569">
        <v>284</v>
      </c>
      <c r="E18" s="569">
        <v>152</v>
      </c>
      <c r="F18" s="569">
        <v>4057</v>
      </c>
      <c r="G18" s="569">
        <v>362</v>
      </c>
      <c r="H18" s="569">
        <v>3695</v>
      </c>
      <c r="I18" s="569">
        <v>3607</v>
      </c>
      <c r="J18" s="569">
        <v>2680</v>
      </c>
      <c r="K18" s="569">
        <v>927</v>
      </c>
      <c r="L18" s="569">
        <v>88</v>
      </c>
      <c r="M18" s="578">
        <v>7.2901624182635363E-2</v>
      </c>
      <c r="N18" s="578">
        <v>6.5827262254384969E-2</v>
      </c>
      <c r="O18" s="569">
        <v>61631</v>
      </c>
      <c r="P18" s="579">
        <f t="shared" si="8"/>
        <v>7.2901624182635363E-2</v>
      </c>
      <c r="Q18" s="579">
        <f t="shared" si="1"/>
        <v>4.6080706138144764E-3</v>
      </c>
      <c r="R18" s="579">
        <f t="shared" si="2"/>
        <v>2.4662913144359172E-3</v>
      </c>
      <c r="S18" s="579">
        <f t="shared" si="3"/>
        <v>6.5827262254384969E-2</v>
      </c>
      <c r="T18" s="579">
        <f t="shared" si="4"/>
        <v>5.8736674725381709E-3</v>
      </c>
      <c r="U18" s="579">
        <f t="shared" si="5"/>
        <v>5.9953594781846795E-2</v>
      </c>
      <c r="V18" s="579">
        <f t="shared" si="6"/>
        <v>5.8525741915594426E-2</v>
      </c>
      <c r="W18" s="579">
        <f t="shared" si="7"/>
        <v>1.4278528662523731E-3</v>
      </c>
    </row>
    <row r="19" spans="1:23">
      <c r="A19" s="576" t="s">
        <v>271</v>
      </c>
      <c r="B19" s="577" t="s">
        <v>508</v>
      </c>
      <c r="C19" s="569">
        <v>8404</v>
      </c>
      <c r="D19" s="569">
        <v>776</v>
      </c>
      <c r="E19" s="569">
        <v>423</v>
      </c>
      <c r="F19" s="569">
        <v>7205</v>
      </c>
      <c r="G19" s="569">
        <v>945</v>
      </c>
      <c r="H19" s="569">
        <v>6260</v>
      </c>
      <c r="I19" s="569">
        <v>6134</v>
      </c>
      <c r="J19" s="569">
        <v>4279</v>
      </c>
      <c r="K19" s="569">
        <v>1855</v>
      </c>
      <c r="L19" s="569">
        <v>126</v>
      </c>
      <c r="M19" s="578">
        <v>0.13359828312534774</v>
      </c>
      <c r="N19" s="578">
        <v>0.11453779508783085</v>
      </c>
      <c r="O19" s="569">
        <v>62905</v>
      </c>
      <c r="P19" s="579">
        <f t="shared" si="8"/>
        <v>0.13359828312534774</v>
      </c>
      <c r="Q19" s="579">
        <f t="shared" si="1"/>
        <v>1.2336062316191082E-2</v>
      </c>
      <c r="R19" s="579">
        <f t="shared" si="2"/>
        <v>6.724425721325809E-3</v>
      </c>
      <c r="S19" s="579">
        <f t="shared" si="3"/>
        <v>0.11453779508783085</v>
      </c>
      <c r="T19" s="579">
        <f t="shared" si="4"/>
        <v>1.5022653207217232E-2</v>
      </c>
      <c r="U19" s="579">
        <f t="shared" si="5"/>
        <v>9.9515141880613625E-2</v>
      </c>
      <c r="V19" s="579">
        <f t="shared" si="6"/>
        <v>9.7512121452984657E-2</v>
      </c>
      <c r="W19" s="579">
        <f t="shared" si="7"/>
        <v>2.0030204276289642E-3</v>
      </c>
    </row>
    <row r="20" spans="1:23">
      <c r="A20" s="576" t="s">
        <v>272</v>
      </c>
      <c r="B20" s="577" t="s">
        <v>509</v>
      </c>
      <c r="C20" s="569">
        <v>4182</v>
      </c>
      <c r="D20" s="569">
        <v>271</v>
      </c>
      <c r="E20" s="569">
        <v>77</v>
      </c>
      <c r="F20" s="569">
        <v>3834</v>
      </c>
      <c r="G20" s="569">
        <v>437</v>
      </c>
      <c r="H20" s="569">
        <v>3397</v>
      </c>
      <c r="I20" s="569">
        <v>3356</v>
      </c>
      <c r="J20" s="569">
        <v>2869</v>
      </c>
      <c r="K20" s="569">
        <v>487</v>
      </c>
      <c r="L20" s="569">
        <v>41</v>
      </c>
      <c r="M20" s="578">
        <v>6.2772999504660698E-2</v>
      </c>
      <c r="N20" s="578">
        <v>5.7549421353627235E-2</v>
      </c>
      <c r="O20" s="569">
        <v>66621</v>
      </c>
      <c r="P20" s="579">
        <f t="shared" si="8"/>
        <v>6.2772999504660698E-2</v>
      </c>
      <c r="Q20" s="579">
        <f t="shared" si="1"/>
        <v>4.0677864337070897E-3</v>
      </c>
      <c r="R20" s="579">
        <f t="shared" si="2"/>
        <v>1.1557917173263686E-3</v>
      </c>
      <c r="S20" s="579">
        <f t="shared" si="3"/>
        <v>5.7549421353627235E-2</v>
      </c>
      <c r="T20" s="579">
        <f t="shared" si="4"/>
        <v>6.5594932528782214E-3</v>
      </c>
      <c r="U20" s="579">
        <f t="shared" si="5"/>
        <v>5.098992810074901E-2</v>
      </c>
      <c r="V20" s="579">
        <f t="shared" si="6"/>
        <v>5.037450653697783E-2</v>
      </c>
      <c r="W20" s="579">
        <f t="shared" si="7"/>
        <v>6.1542156377118328E-4</v>
      </c>
    </row>
    <row r="21" spans="1:23">
      <c r="A21" s="580" t="s">
        <v>273</v>
      </c>
      <c r="B21" s="581" t="s">
        <v>510</v>
      </c>
      <c r="C21" s="582">
        <v>6630</v>
      </c>
      <c r="D21" s="582">
        <v>462</v>
      </c>
      <c r="E21" s="582">
        <v>122</v>
      </c>
      <c r="F21" s="582">
        <v>6046</v>
      </c>
      <c r="G21" s="582">
        <v>579</v>
      </c>
      <c r="H21" s="582">
        <v>5467</v>
      </c>
      <c r="I21" s="582">
        <v>5439</v>
      </c>
      <c r="J21" s="582">
        <v>4776</v>
      </c>
      <c r="K21" s="582">
        <v>663</v>
      </c>
      <c r="L21" s="582">
        <v>28</v>
      </c>
      <c r="M21" s="583">
        <v>6.4816987329892065E-2</v>
      </c>
      <c r="N21" s="583">
        <v>5.9107617706866886E-2</v>
      </c>
      <c r="O21" s="582">
        <v>102288</v>
      </c>
      <c r="P21" s="584">
        <f t="shared" si="8"/>
        <v>6.4816987329892065E-2</v>
      </c>
      <c r="Q21" s="584">
        <f t="shared" si="1"/>
        <v>4.5166588456123889E-3</v>
      </c>
      <c r="R21" s="584">
        <f t="shared" si="2"/>
        <v>1.1927107774127952E-3</v>
      </c>
      <c r="S21" s="584">
        <f t="shared" si="3"/>
        <v>5.9107617706866886E-2</v>
      </c>
      <c r="T21" s="584">
        <f t="shared" si="4"/>
        <v>5.6604880337869541E-3</v>
      </c>
      <c r="U21" s="584">
        <f t="shared" si="5"/>
        <v>5.3447129673079928E-2</v>
      </c>
      <c r="V21" s="584">
        <f t="shared" si="6"/>
        <v>5.3173392773345846E-2</v>
      </c>
      <c r="W21" s="584">
        <f t="shared" si="7"/>
        <v>2.7373689973408418E-4</v>
      </c>
    </row>
    <row r="22" spans="1:23">
      <c r="A22" s="576" t="s">
        <v>274</v>
      </c>
      <c r="B22" s="577" t="s">
        <v>511</v>
      </c>
      <c r="C22" s="569">
        <v>2316</v>
      </c>
      <c r="D22" s="569">
        <v>40</v>
      </c>
      <c r="E22" s="569">
        <v>12</v>
      </c>
      <c r="F22" s="569">
        <v>2264</v>
      </c>
      <c r="G22" s="569">
        <v>89</v>
      </c>
      <c r="H22" s="569">
        <v>2175</v>
      </c>
      <c r="I22" s="569">
        <v>2139</v>
      </c>
      <c r="J22" s="569">
        <v>1804</v>
      </c>
      <c r="K22" s="569">
        <v>335</v>
      </c>
      <c r="L22" s="569">
        <v>36</v>
      </c>
      <c r="M22" s="578">
        <v>2.1508571853117629E-2</v>
      </c>
      <c r="N22" s="578">
        <v>2.1025650550716025E-2</v>
      </c>
      <c r="O22" s="569">
        <v>107678</v>
      </c>
      <c r="P22" s="579">
        <f t="shared" si="8"/>
        <v>2.1508571853117629E-2</v>
      </c>
      <c r="Q22" s="579">
        <f t="shared" si="1"/>
        <v>3.714779249243114E-4</v>
      </c>
      <c r="R22" s="579">
        <f t="shared" si="2"/>
        <v>1.1144337747729341E-4</v>
      </c>
      <c r="S22" s="579">
        <f t="shared" si="3"/>
        <v>2.1025650550716025E-2</v>
      </c>
      <c r="T22" s="579">
        <f t="shared" si="4"/>
        <v>8.2653838295659279E-4</v>
      </c>
      <c r="U22" s="579">
        <f t="shared" si="5"/>
        <v>2.019911216775943E-2</v>
      </c>
      <c r="V22" s="579">
        <f t="shared" si="6"/>
        <v>1.9864782035327551E-2</v>
      </c>
      <c r="W22" s="579">
        <f t="shared" si="7"/>
        <v>3.3433013243188022E-4</v>
      </c>
    </row>
    <row r="23" spans="1:23">
      <c r="A23" s="576" t="s">
        <v>275</v>
      </c>
      <c r="B23" s="577" t="s">
        <v>512</v>
      </c>
      <c r="C23" s="569">
        <v>5024</v>
      </c>
      <c r="D23" s="569">
        <v>77</v>
      </c>
      <c r="E23" s="569">
        <v>30</v>
      </c>
      <c r="F23" s="569">
        <v>4917</v>
      </c>
      <c r="G23" s="569">
        <v>391</v>
      </c>
      <c r="H23" s="569">
        <v>4526</v>
      </c>
      <c r="I23" s="569">
        <v>4367</v>
      </c>
      <c r="J23" s="569">
        <v>3358</v>
      </c>
      <c r="K23" s="569">
        <v>1009</v>
      </c>
      <c r="L23" s="569">
        <v>159</v>
      </c>
      <c r="M23" s="578">
        <v>4.4806735279952908E-2</v>
      </c>
      <c r="N23" s="578">
        <v>4.3852451706116333E-2</v>
      </c>
      <c r="O23" s="569">
        <v>112126</v>
      </c>
      <c r="P23" s="579">
        <f t="shared" si="8"/>
        <v>4.4806735279952908E-2</v>
      </c>
      <c r="Q23" s="579">
        <f t="shared" si="1"/>
        <v>6.8672743163940568E-4</v>
      </c>
      <c r="R23" s="579">
        <f t="shared" si="2"/>
        <v>2.6755614219717104E-4</v>
      </c>
      <c r="S23" s="579">
        <f t="shared" si="3"/>
        <v>4.3852451706116333E-2</v>
      </c>
      <c r="T23" s="579">
        <f t="shared" si="4"/>
        <v>3.4871483866364627E-3</v>
      </c>
      <c r="U23" s="579">
        <f t="shared" si="5"/>
        <v>4.0365303319479871E-2</v>
      </c>
      <c r="V23" s="579">
        <f t="shared" si="6"/>
        <v>3.8947255765834868E-2</v>
      </c>
      <c r="W23" s="579">
        <f t="shared" si="7"/>
        <v>1.4180475536450065E-3</v>
      </c>
    </row>
    <row r="24" spans="1:23">
      <c r="A24" s="576" t="s">
        <v>276</v>
      </c>
      <c r="B24" s="577" t="s">
        <v>513</v>
      </c>
      <c r="C24" s="569">
        <v>6251</v>
      </c>
      <c r="D24" s="569">
        <v>248</v>
      </c>
      <c r="E24" s="569">
        <v>85</v>
      </c>
      <c r="F24" s="569">
        <v>5918</v>
      </c>
      <c r="G24" s="569">
        <v>568</v>
      </c>
      <c r="H24" s="569">
        <v>5350</v>
      </c>
      <c r="I24" s="569">
        <v>5154</v>
      </c>
      <c r="J24" s="569">
        <v>4093</v>
      </c>
      <c r="K24" s="569">
        <v>1061</v>
      </c>
      <c r="L24" s="569">
        <v>196</v>
      </c>
      <c r="M24" s="578">
        <v>9.1042819691232152E-2</v>
      </c>
      <c r="N24" s="578">
        <v>8.6192834255752984E-2</v>
      </c>
      <c r="O24" s="569">
        <v>68660</v>
      </c>
      <c r="P24" s="579">
        <f t="shared" si="8"/>
        <v>9.1042819691232152E-2</v>
      </c>
      <c r="Q24" s="579">
        <f t="shared" si="1"/>
        <v>3.6120011651616661E-3</v>
      </c>
      <c r="R24" s="579">
        <f t="shared" si="2"/>
        <v>1.2379842703175066E-3</v>
      </c>
      <c r="S24" s="579">
        <f t="shared" si="3"/>
        <v>8.6192834255752984E-2</v>
      </c>
      <c r="T24" s="579">
        <f t="shared" si="4"/>
        <v>8.2726478298863967E-3</v>
      </c>
      <c r="U24" s="579">
        <f t="shared" si="5"/>
        <v>7.7920186425866594E-2</v>
      </c>
      <c r="V24" s="579">
        <f t="shared" si="6"/>
        <v>7.5065540343722689E-2</v>
      </c>
      <c r="W24" s="579">
        <f t="shared" si="7"/>
        <v>2.8546460821438973E-3</v>
      </c>
    </row>
    <row r="25" spans="1:23">
      <c r="A25" s="576" t="s">
        <v>277</v>
      </c>
      <c r="B25" s="577" t="s">
        <v>514</v>
      </c>
      <c r="C25" s="569">
        <v>29</v>
      </c>
      <c r="D25" s="569">
        <v>0</v>
      </c>
      <c r="E25" s="569">
        <v>0</v>
      </c>
      <c r="F25" s="569">
        <v>29</v>
      </c>
      <c r="G25" s="569">
        <v>3</v>
      </c>
      <c r="H25" s="569">
        <v>26</v>
      </c>
      <c r="I25" s="569">
        <v>23</v>
      </c>
      <c r="J25" s="569">
        <v>23</v>
      </c>
      <c r="K25" s="569">
        <v>0</v>
      </c>
      <c r="L25" s="569">
        <v>3</v>
      </c>
      <c r="M25" s="578">
        <v>4.6399999999999997E-2</v>
      </c>
      <c r="N25" s="578">
        <v>4.6399999999999997E-2</v>
      </c>
      <c r="O25" s="569">
        <v>625</v>
      </c>
      <c r="P25" s="579">
        <f t="shared" si="8"/>
        <v>4.6399999999999997E-2</v>
      </c>
      <c r="Q25" s="579">
        <f t="shared" si="1"/>
        <v>0</v>
      </c>
      <c r="R25" s="579">
        <f t="shared" si="2"/>
        <v>0</v>
      </c>
      <c r="S25" s="579">
        <f t="shared" si="3"/>
        <v>4.6399999999999997E-2</v>
      </c>
      <c r="T25" s="579">
        <f t="shared" si="4"/>
        <v>4.7999999999999996E-3</v>
      </c>
      <c r="U25" s="579">
        <f t="shared" si="5"/>
        <v>4.1599999999999998E-2</v>
      </c>
      <c r="V25" s="579">
        <f t="shared" si="6"/>
        <v>3.6799999999999999E-2</v>
      </c>
      <c r="W25" s="579">
        <f t="shared" si="7"/>
        <v>4.7999999999999996E-3</v>
      </c>
    </row>
    <row r="26" spans="1:23">
      <c r="A26" s="580" t="s">
        <v>278</v>
      </c>
      <c r="B26" s="581" t="s">
        <v>515</v>
      </c>
      <c r="C26" s="582">
        <v>740</v>
      </c>
      <c r="D26" s="582">
        <v>0</v>
      </c>
      <c r="E26" s="582">
        <v>0</v>
      </c>
      <c r="F26" s="582">
        <v>740</v>
      </c>
      <c r="G26" s="582">
        <v>45</v>
      </c>
      <c r="H26" s="582">
        <v>695</v>
      </c>
      <c r="I26" s="582">
        <v>687</v>
      </c>
      <c r="J26" s="582">
        <v>583</v>
      </c>
      <c r="K26" s="582">
        <v>104</v>
      </c>
      <c r="L26" s="582">
        <v>8</v>
      </c>
      <c r="M26" s="583">
        <v>3.5041197083057106E-2</v>
      </c>
      <c r="N26" s="583">
        <v>3.5041197083057106E-2</v>
      </c>
      <c r="O26" s="582">
        <v>21118</v>
      </c>
      <c r="P26" s="584">
        <f t="shared" si="8"/>
        <v>3.5041197083057106E-2</v>
      </c>
      <c r="Q26" s="584">
        <f t="shared" si="1"/>
        <v>0</v>
      </c>
      <c r="R26" s="584">
        <f t="shared" si="2"/>
        <v>0</v>
      </c>
      <c r="S26" s="584">
        <f t="shared" si="3"/>
        <v>3.5041197083057106E-2</v>
      </c>
      <c r="T26" s="584">
        <f t="shared" si="4"/>
        <v>2.1308836064021213E-3</v>
      </c>
      <c r="U26" s="584">
        <f t="shared" si="5"/>
        <v>3.2910313476654983E-2</v>
      </c>
      <c r="V26" s="584">
        <f t="shared" si="6"/>
        <v>3.253148972440572E-2</v>
      </c>
      <c r="W26" s="584">
        <f t="shared" si="7"/>
        <v>3.7882375224926605E-4</v>
      </c>
    </row>
    <row r="27" spans="1:23">
      <c r="A27" s="576" t="s">
        <v>279</v>
      </c>
      <c r="B27" s="577" t="s">
        <v>653</v>
      </c>
      <c r="C27" s="569">
        <v>4</v>
      </c>
      <c r="D27" s="569">
        <v>0</v>
      </c>
      <c r="E27" s="569">
        <v>0</v>
      </c>
      <c r="F27" s="569">
        <v>4</v>
      </c>
      <c r="G27" s="569">
        <v>1</v>
      </c>
      <c r="H27" s="569">
        <v>3</v>
      </c>
      <c r="I27" s="569">
        <v>3</v>
      </c>
      <c r="J27" s="569">
        <v>2</v>
      </c>
      <c r="K27" s="569">
        <v>1</v>
      </c>
      <c r="L27" s="569">
        <v>0</v>
      </c>
      <c r="M27" s="578">
        <v>5.4054054054054057E-2</v>
      </c>
      <c r="N27" s="578">
        <v>5.4054054054054057E-2</v>
      </c>
      <c r="O27" s="569">
        <v>74</v>
      </c>
      <c r="P27" s="579">
        <f t="shared" si="8"/>
        <v>5.4054054054054057E-2</v>
      </c>
      <c r="Q27" s="579">
        <f t="shared" si="1"/>
        <v>0</v>
      </c>
      <c r="R27" s="579">
        <f t="shared" si="2"/>
        <v>0</v>
      </c>
      <c r="S27" s="579">
        <f t="shared" si="3"/>
        <v>5.4054054054054057E-2</v>
      </c>
      <c r="T27" s="579">
        <f t="shared" si="4"/>
        <v>1.3513513513513514E-2</v>
      </c>
      <c r="U27" s="579">
        <f t="shared" si="5"/>
        <v>4.0540540540540543E-2</v>
      </c>
      <c r="V27" s="579">
        <f t="shared" si="6"/>
        <v>4.0540540540540543E-2</v>
      </c>
      <c r="W27" s="579">
        <f t="shared" si="7"/>
        <v>0</v>
      </c>
    </row>
    <row r="28" spans="1:23">
      <c r="A28" s="576" t="s">
        <v>280</v>
      </c>
      <c r="B28" s="577" t="s">
        <v>517</v>
      </c>
      <c r="C28" s="569">
        <v>506</v>
      </c>
      <c r="D28" s="569">
        <v>1</v>
      </c>
      <c r="E28" s="569">
        <v>0</v>
      </c>
      <c r="F28" s="569">
        <v>505</v>
      </c>
      <c r="G28" s="569">
        <v>34</v>
      </c>
      <c r="H28" s="569">
        <v>471</v>
      </c>
      <c r="I28" s="569">
        <v>468</v>
      </c>
      <c r="J28" s="569">
        <v>371</v>
      </c>
      <c r="K28" s="569">
        <v>97</v>
      </c>
      <c r="L28" s="569">
        <v>3</v>
      </c>
      <c r="M28" s="578">
        <v>3.9633429936555178E-2</v>
      </c>
      <c r="N28" s="578">
        <v>3.9555102999921675E-2</v>
      </c>
      <c r="O28" s="569">
        <v>12767</v>
      </c>
      <c r="P28" s="579">
        <f t="shared" si="8"/>
        <v>3.9633429936555178E-2</v>
      </c>
      <c r="Q28" s="579">
        <f t="shared" si="1"/>
        <v>7.832693663350827E-5</v>
      </c>
      <c r="R28" s="579">
        <f t="shared" si="2"/>
        <v>0</v>
      </c>
      <c r="S28" s="579">
        <f t="shared" si="3"/>
        <v>3.9555102999921675E-2</v>
      </c>
      <c r="T28" s="579">
        <f t="shared" si="4"/>
        <v>2.6631158455392811E-3</v>
      </c>
      <c r="U28" s="579">
        <f t="shared" si="5"/>
        <v>3.689198715438239E-2</v>
      </c>
      <c r="V28" s="579">
        <f t="shared" si="6"/>
        <v>3.6657006344481866E-2</v>
      </c>
      <c r="W28" s="579">
        <f t="shared" si="7"/>
        <v>2.349808099005248E-4</v>
      </c>
    </row>
    <row r="29" spans="1:23">
      <c r="A29" s="576" t="s">
        <v>281</v>
      </c>
      <c r="B29" s="577" t="s">
        <v>652</v>
      </c>
      <c r="C29" s="569">
        <v>198</v>
      </c>
      <c r="D29" s="569">
        <v>0</v>
      </c>
      <c r="E29" s="569">
        <v>0</v>
      </c>
      <c r="F29" s="569">
        <v>198</v>
      </c>
      <c r="G29" s="569">
        <v>10</v>
      </c>
      <c r="H29" s="569">
        <v>188</v>
      </c>
      <c r="I29" s="569">
        <v>185</v>
      </c>
      <c r="J29" s="569">
        <v>148</v>
      </c>
      <c r="K29" s="569">
        <v>37</v>
      </c>
      <c r="L29" s="569">
        <v>3</v>
      </c>
      <c r="M29" s="578">
        <v>3.8793103448275863E-2</v>
      </c>
      <c r="N29" s="578">
        <v>3.8793103448275863E-2</v>
      </c>
      <c r="O29" s="569">
        <v>5104</v>
      </c>
      <c r="P29" s="579">
        <f t="shared" si="8"/>
        <v>3.8793103448275863E-2</v>
      </c>
      <c r="Q29" s="579">
        <f t="shared" si="1"/>
        <v>0</v>
      </c>
      <c r="R29" s="579">
        <f t="shared" si="2"/>
        <v>0</v>
      </c>
      <c r="S29" s="579">
        <f t="shared" si="3"/>
        <v>3.8793103448275863E-2</v>
      </c>
      <c r="T29" s="579">
        <f t="shared" si="4"/>
        <v>1.9592476489028211E-3</v>
      </c>
      <c r="U29" s="579">
        <f t="shared" si="5"/>
        <v>3.6833855799373039E-2</v>
      </c>
      <c r="V29" s="579">
        <f t="shared" si="6"/>
        <v>3.6246081504702196E-2</v>
      </c>
      <c r="W29" s="579">
        <f t="shared" si="7"/>
        <v>5.8777429467084643E-4</v>
      </c>
    </row>
    <row r="30" spans="1:23">
      <c r="A30" s="576" t="s">
        <v>282</v>
      </c>
      <c r="B30" s="577" t="s">
        <v>519</v>
      </c>
      <c r="C30" s="569">
        <v>96</v>
      </c>
      <c r="D30" s="569">
        <v>0</v>
      </c>
      <c r="E30" s="569">
        <v>0</v>
      </c>
      <c r="F30" s="569">
        <v>96</v>
      </c>
      <c r="G30" s="569">
        <v>6</v>
      </c>
      <c r="H30" s="569">
        <v>90</v>
      </c>
      <c r="I30" s="569">
        <v>83</v>
      </c>
      <c r="J30" s="569">
        <v>75</v>
      </c>
      <c r="K30" s="569">
        <v>8</v>
      </c>
      <c r="L30" s="569">
        <v>7</v>
      </c>
      <c r="M30" s="578">
        <v>2.4857586742620404E-2</v>
      </c>
      <c r="N30" s="578">
        <v>2.4857586742620404E-2</v>
      </c>
      <c r="O30" s="569">
        <v>3862</v>
      </c>
      <c r="P30" s="579">
        <f t="shared" si="8"/>
        <v>2.4857586742620404E-2</v>
      </c>
      <c r="Q30" s="579">
        <f t="shared" si="1"/>
        <v>0</v>
      </c>
      <c r="R30" s="579">
        <f t="shared" si="2"/>
        <v>0</v>
      </c>
      <c r="S30" s="579">
        <f t="shared" si="3"/>
        <v>2.4857586742620404E-2</v>
      </c>
      <c r="T30" s="579">
        <f t="shared" si="4"/>
        <v>1.5535991714137752E-3</v>
      </c>
      <c r="U30" s="579">
        <f t="shared" si="5"/>
        <v>2.3303987571206629E-2</v>
      </c>
      <c r="V30" s="579">
        <f t="shared" si="6"/>
        <v>2.1491455204557225E-2</v>
      </c>
      <c r="W30" s="579">
        <f t="shared" si="7"/>
        <v>1.8125323666494044E-3</v>
      </c>
    </row>
    <row r="31" spans="1:23">
      <c r="A31" s="580" t="s">
        <v>283</v>
      </c>
      <c r="B31" s="581" t="s">
        <v>520</v>
      </c>
      <c r="C31" s="582">
        <v>3373</v>
      </c>
      <c r="D31" s="582">
        <v>2</v>
      </c>
      <c r="E31" s="582">
        <v>0</v>
      </c>
      <c r="F31" s="582">
        <v>3371</v>
      </c>
      <c r="G31" s="582">
        <v>78</v>
      </c>
      <c r="H31" s="582">
        <v>3293</v>
      </c>
      <c r="I31" s="582">
        <v>3067</v>
      </c>
      <c r="J31" s="582">
        <v>2814</v>
      </c>
      <c r="K31" s="582">
        <v>253</v>
      </c>
      <c r="L31" s="582">
        <v>226</v>
      </c>
      <c r="M31" s="583">
        <v>1.7308975214245393E-2</v>
      </c>
      <c r="N31" s="583">
        <v>1.7298711961820701E-2</v>
      </c>
      <c r="O31" s="582">
        <v>194870</v>
      </c>
      <c r="P31" s="584">
        <f t="shared" si="8"/>
        <v>1.7308975214245393E-2</v>
      </c>
      <c r="Q31" s="584">
        <f t="shared" si="1"/>
        <v>1.0263252424693386E-5</v>
      </c>
      <c r="R31" s="584">
        <f t="shared" si="2"/>
        <v>0</v>
      </c>
      <c r="S31" s="584">
        <f t="shared" si="3"/>
        <v>1.7298711961820701E-2</v>
      </c>
      <c r="T31" s="584">
        <f t="shared" si="4"/>
        <v>4.0026684456304204E-4</v>
      </c>
      <c r="U31" s="584">
        <f t="shared" si="5"/>
        <v>1.689844511725766E-2</v>
      </c>
      <c r="V31" s="584">
        <f t="shared" si="6"/>
        <v>1.5738697593267306E-2</v>
      </c>
      <c r="W31" s="584">
        <f t="shared" si="7"/>
        <v>1.1597475239903524E-3</v>
      </c>
    </row>
    <row r="32" spans="1:23">
      <c r="A32" s="576" t="s">
        <v>284</v>
      </c>
      <c r="B32" s="577" t="s">
        <v>521</v>
      </c>
      <c r="C32" s="569">
        <v>1889</v>
      </c>
      <c r="D32" s="569">
        <v>2</v>
      </c>
      <c r="E32" s="569">
        <v>0</v>
      </c>
      <c r="F32" s="569">
        <v>1887</v>
      </c>
      <c r="G32" s="569">
        <v>81</v>
      </c>
      <c r="H32" s="569">
        <v>1806</v>
      </c>
      <c r="I32" s="569">
        <v>1746</v>
      </c>
      <c r="J32" s="569">
        <v>1141</v>
      </c>
      <c r="K32" s="569">
        <v>605</v>
      </c>
      <c r="L32" s="569">
        <v>60</v>
      </c>
      <c r="M32" s="578">
        <v>2.2079364151715269E-2</v>
      </c>
      <c r="N32" s="578">
        <v>2.2055987376541405E-2</v>
      </c>
      <c r="O32" s="569">
        <v>85555</v>
      </c>
      <c r="P32" s="579">
        <f t="shared" si="8"/>
        <v>2.2079364151715269E-2</v>
      </c>
      <c r="Q32" s="579">
        <f t="shared" si="1"/>
        <v>2.3376775173864766E-5</v>
      </c>
      <c r="R32" s="579">
        <f t="shared" si="2"/>
        <v>0</v>
      </c>
      <c r="S32" s="579">
        <f t="shared" si="3"/>
        <v>2.2055987376541405E-2</v>
      </c>
      <c r="T32" s="579">
        <f t="shared" si="4"/>
        <v>9.4675939454152297E-4</v>
      </c>
      <c r="U32" s="579">
        <f t="shared" si="5"/>
        <v>2.1109227981999882E-2</v>
      </c>
      <c r="V32" s="579">
        <f t="shared" si="6"/>
        <v>2.0407924726783939E-2</v>
      </c>
      <c r="W32" s="579">
        <f t="shared" si="7"/>
        <v>7.0130325521594301E-4</v>
      </c>
    </row>
    <row r="33" spans="1:23">
      <c r="A33" s="576" t="s">
        <v>285</v>
      </c>
      <c r="B33" s="577" t="s">
        <v>522</v>
      </c>
      <c r="C33" s="569">
        <v>35</v>
      </c>
      <c r="D33" s="569">
        <v>0</v>
      </c>
      <c r="E33" s="569">
        <v>0</v>
      </c>
      <c r="F33" s="569">
        <v>35</v>
      </c>
      <c r="G33" s="569">
        <v>4</v>
      </c>
      <c r="H33" s="569">
        <v>31</v>
      </c>
      <c r="I33" s="569">
        <v>31</v>
      </c>
      <c r="J33" s="569">
        <v>29</v>
      </c>
      <c r="K33" s="569">
        <v>2</v>
      </c>
      <c r="L33" s="569">
        <v>0</v>
      </c>
      <c r="M33" s="578">
        <v>1.3513513513513514E-2</v>
      </c>
      <c r="N33" s="578">
        <v>1.3513513513513514E-2</v>
      </c>
      <c r="O33" s="569">
        <v>2590</v>
      </c>
      <c r="P33" s="579">
        <f t="shared" si="8"/>
        <v>1.3513513513513514E-2</v>
      </c>
      <c r="Q33" s="579">
        <f t="shared" si="1"/>
        <v>0</v>
      </c>
      <c r="R33" s="579">
        <f t="shared" si="2"/>
        <v>0</v>
      </c>
      <c r="S33" s="579">
        <f t="shared" si="3"/>
        <v>1.3513513513513514E-2</v>
      </c>
      <c r="T33" s="579">
        <f t="shared" si="4"/>
        <v>1.5444015444015444E-3</v>
      </c>
      <c r="U33" s="579">
        <f t="shared" si="5"/>
        <v>1.1969111969111969E-2</v>
      </c>
      <c r="V33" s="579">
        <f t="shared" si="6"/>
        <v>1.1969111969111969E-2</v>
      </c>
      <c r="W33" s="579">
        <f t="shared" si="7"/>
        <v>0</v>
      </c>
    </row>
    <row r="34" spans="1:23">
      <c r="A34" s="576" t="s">
        <v>286</v>
      </c>
      <c r="B34" s="577" t="s">
        <v>523</v>
      </c>
      <c r="C34" s="569">
        <v>203</v>
      </c>
      <c r="D34" s="569">
        <v>1</v>
      </c>
      <c r="E34" s="569">
        <v>0</v>
      </c>
      <c r="F34" s="569">
        <v>202</v>
      </c>
      <c r="G34" s="569">
        <v>15</v>
      </c>
      <c r="H34" s="569">
        <v>187</v>
      </c>
      <c r="I34" s="569">
        <v>187</v>
      </c>
      <c r="J34" s="569">
        <v>147</v>
      </c>
      <c r="K34" s="569">
        <v>40</v>
      </c>
      <c r="L34" s="569">
        <v>0</v>
      </c>
      <c r="M34" s="578">
        <v>1.978750365532703E-2</v>
      </c>
      <c r="N34" s="578">
        <v>1.9690028267862366E-2</v>
      </c>
      <c r="O34" s="569">
        <v>10259</v>
      </c>
      <c r="P34" s="579">
        <f t="shared" si="8"/>
        <v>1.978750365532703E-2</v>
      </c>
      <c r="Q34" s="579">
        <f t="shared" si="1"/>
        <v>9.7475387464665168E-5</v>
      </c>
      <c r="R34" s="579">
        <f t="shared" si="2"/>
        <v>0</v>
      </c>
      <c r="S34" s="579">
        <f t="shared" si="3"/>
        <v>1.9690028267862366E-2</v>
      </c>
      <c r="T34" s="579">
        <f t="shared" si="4"/>
        <v>1.4621308119699777E-3</v>
      </c>
      <c r="U34" s="579">
        <f t="shared" si="5"/>
        <v>1.8227897455892386E-2</v>
      </c>
      <c r="V34" s="579">
        <f t="shared" si="6"/>
        <v>1.8227897455892386E-2</v>
      </c>
      <c r="W34" s="579">
        <f t="shared" si="7"/>
        <v>0</v>
      </c>
    </row>
    <row r="35" spans="1:23">
      <c r="A35" s="576" t="s">
        <v>287</v>
      </c>
      <c r="B35" s="577" t="s">
        <v>524</v>
      </c>
      <c r="C35" s="569">
        <v>19026</v>
      </c>
      <c r="D35" s="569">
        <v>222</v>
      </c>
      <c r="E35" s="569">
        <v>61</v>
      </c>
      <c r="F35" s="569">
        <v>18743</v>
      </c>
      <c r="G35" s="569">
        <v>1038</v>
      </c>
      <c r="H35" s="569">
        <v>17705</v>
      </c>
      <c r="I35" s="569">
        <v>17615</v>
      </c>
      <c r="J35" s="569">
        <v>13363</v>
      </c>
      <c r="K35" s="569">
        <v>4252</v>
      </c>
      <c r="L35" s="569">
        <v>90</v>
      </c>
      <c r="M35" s="578">
        <v>4.014279746306635E-2</v>
      </c>
      <c r="N35" s="578">
        <v>3.9545698142029462E-2</v>
      </c>
      <c r="O35" s="569">
        <v>473958</v>
      </c>
      <c r="P35" s="579">
        <f t="shared" si="8"/>
        <v>4.014279746306635E-2</v>
      </c>
      <c r="Q35" s="579">
        <f t="shared" si="1"/>
        <v>4.6839593381692047E-4</v>
      </c>
      <c r="R35" s="579">
        <f t="shared" si="2"/>
        <v>1.2870338721996465E-4</v>
      </c>
      <c r="S35" s="579">
        <f t="shared" si="3"/>
        <v>3.9545698142029462E-2</v>
      </c>
      <c r="T35" s="579">
        <f t="shared" si="4"/>
        <v>2.1900674743331686E-3</v>
      </c>
      <c r="U35" s="579">
        <f t="shared" si="5"/>
        <v>3.7355630667696295E-2</v>
      </c>
      <c r="V35" s="579">
        <f t="shared" si="6"/>
        <v>3.7165740424257E-2</v>
      </c>
      <c r="W35" s="579">
        <f t="shared" si="7"/>
        <v>1.8989024343929209E-4</v>
      </c>
    </row>
    <row r="36" spans="1:23">
      <c r="A36" s="580" t="s">
        <v>288</v>
      </c>
      <c r="B36" s="581" t="s">
        <v>525</v>
      </c>
      <c r="C36" s="582">
        <v>3321</v>
      </c>
      <c r="D36" s="582">
        <v>60</v>
      </c>
      <c r="E36" s="582">
        <v>22</v>
      </c>
      <c r="F36" s="582">
        <v>3239</v>
      </c>
      <c r="G36" s="582">
        <v>204</v>
      </c>
      <c r="H36" s="582">
        <v>3035</v>
      </c>
      <c r="I36" s="582">
        <v>2953</v>
      </c>
      <c r="J36" s="582">
        <v>2073</v>
      </c>
      <c r="K36" s="582">
        <v>880</v>
      </c>
      <c r="L36" s="582">
        <v>82</v>
      </c>
      <c r="M36" s="583">
        <v>5.571586753011442E-2</v>
      </c>
      <c r="N36" s="583">
        <v>5.4340167097272088E-2</v>
      </c>
      <c r="O36" s="582">
        <v>59606</v>
      </c>
      <c r="P36" s="584">
        <f t="shared" si="8"/>
        <v>5.571586753011442E-2</v>
      </c>
      <c r="Q36" s="584">
        <f t="shared" si="1"/>
        <v>1.006610072811462E-3</v>
      </c>
      <c r="R36" s="584">
        <f t="shared" si="2"/>
        <v>3.6909036003086935E-4</v>
      </c>
      <c r="S36" s="584">
        <f t="shared" si="3"/>
        <v>5.4340167097272088E-2</v>
      </c>
      <c r="T36" s="584">
        <f t="shared" si="4"/>
        <v>3.4224742475589707E-3</v>
      </c>
      <c r="U36" s="584">
        <f t="shared" si="5"/>
        <v>5.0917692849713113E-2</v>
      </c>
      <c r="V36" s="584">
        <f t="shared" si="6"/>
        <v>4.9541992416870788E-2</v>
      </c>
      <c r="W36" s="584">
        <f t="shared" si="7"/>
        <v>1.3757004328423313E-3</v>
      </c>
    </row>
    <row r="37" spans="1:23">
      <c r="A37" s="576" t="s">
        <v>289</v>
      </c>
      <c r="B37" s="577" t="s">
        <v>651</v>
      </c>
      <c r="C37" s="569">
        <v>121</v>
      </c>
      <c r="D37" s="569">
        <v>20</v>
      </c>
      <c r="E37" s="569">
        <v>7</v>
      </c>
      <c r="F37" s="569">
        <v>94</v>
      </c>
      <c r="G37" s="569">
        <v>11</v>
      </c>
      <c r="H37" s="569">
        <v>83</v>
      </c>
      <c r="I37" s="569">
        <v>77</v>
      </c>
      <c r="J37" s="569">
        <v>64</v>
      </c>
      <c r="K37" s="569">
        <v>13</v>
      </c>
      <c r="L37" s="569">
        <v>6</v>
      </c>
      <c r="M37" s="578">
        <v>0.58737864077669899</v>
      </c>
      <c r="N37" s="578">
        <v>0.4563106796116505</v>
      </c>
      <c r="O37" s="569">
        <v>206</v>
      </c>
      <c r="P37" s="579">
        <f t="shared" si="8"/>
        <v>0.58737864077669899</v>
      </c>
      <c r="Q37" s="579">
        <f t="shared" si="1"/>
        <v>9.7087378640776698E-2</v>
      </c>
      <c r="R37" s="579">
        <f t="shared" si="2"/>
        <v>3.3980582524271843E-2</v>
      </c>
      <c r="S37" s="579">
        <f t="shared" si="3"/>
        <v>0.4563106796116505</v>
      </c>
      <c r="T37" s="579">
        <f t="shared" si="4"/>
        <v>5.3398058252427182E-2</v>
      </c>
      <c r="U37" s="579">
        <f t="shared" si="5"/>
        <v>0.40291262135922329</v>
      </c>
      <c r="V37" s="579">
        <f t="shared" si="6"/>
        <v>0.37378640776699029</v>
      </c>
      <c r="W37" s="579">
        <f t="shared" si="7"/>
        <v>2.9126213592233011E-2</v>
      </c>
    </row>
    <row r="38" spans="1:23">
      <c r="A38" s="576" t="s">
        <v>290</v>
      </c>
      <c r="B38" s="577" t="s">
        <v>650</v>
      </c>
      <c r="C38" s="569">
        <v>1031</v>
      </c>
      <c r="D38" s="569">
        <v>18</v>
      </c>
      <c r="E38" s="569">
        <v>9</v>
      </c>
      <c r="F38" s="569">
        <v>1004</v>
      </c>
      <c r="G38" s="569">
        <v>40</v>
      </c>
      <c r="H38" s="569">
        <v>964</v>
      </c>
      <c r="I38" s="569">
        <v>958</v>
      </c>
      <c r="J38" s="569">
        <v>861</v>
      </c>
      <c r="K38" s="569">
        <v>97</v>
      </c>
      <c r="L38" s="569">
        <v>6</v>
      </c>
      <c r="M38" s="578">
        <v>5.3185452669589892E-2</v>
      </c>
      <c r="N38" s="578">
        <v>5.1792623162238843E-2</v>
      </c>
      <c r="O38" s="569">
        <v>19385</v>
      </c>
      <c r="P38" s="579">
        <f t="shared" ref="P38:P69" si="9">IF(ISERROR(C38/$O38),0,C38/$O38)</f>
        <v>5.3185452669589892E-2</v>
      </c>
      <c r="Q38" s="579">
        <f t="shared" ref="Q38:Q69" si="10">IF(ISERROR(D38/$O38),0,D38/$O38)</f>
        <v>9.2855300490069642E-4</v>
      </c>
      <c r="R38" s="579">
        <f t="shared" ref="R38:R69" si="11">IF(ISERROR(E38/$O38),0,E38/$O38)</f>
        <v>4.6427650245034821E-4</v>
      </c>
      <c r="S38" s="579">
        <f t="shared" ref="S38:S69" si="12">IF(ISERROR(F38/$O38),0,F38/$O38)</f>
        <v>5.1792623162238843E-2</v>
      </c>
      <c r="T38" s="579">
        <f t="shared" ref="T38:T69" si="13">IF(ISERROR(G38/$O38),0,G38/$O38)</f>
        <v>2.0634511220015478E-3</v>
      </c>
      <c r="U38" s="579">
        <f t="shared" ref="U38:U69" si="14">IF(ISERROR(H38/$O38),0,H38/$O38)</f>
        <v>4.9729172040237295E-2</v>
      </c>
      <c r="V38" s="579">
        <f t="shared" ref="V38:V69" si="15">IF(ISERROR(I38/$O38),0,I38/$O38)</f>
        <v>4.9419654371937065E-2</v>
      </c>
      <c r="W38" s="579">
        <f t="shared" si="7"/>
        <v>3.0951766830023214E-4</v>
      </c>
    </row>
    <row r="39" spans="1:23">
      <c r="A39" s="576" t="s">
        <v>291</v>
      </c>
      <c r="B39" s="577" t="s">
        <v>528</v>
      </c>
      <c r="C39" s="569">
        <v>3144</v>
      </c>
      <c r="D39" s="569">
        <v>67</v>
      </c>
      <c r="E39" s="569">
        <v>21</v>
      </c>
      <c r="F39" s="569">
        <v>3056</v>
      </c>
      <c r="G39" s="569">
        <v>234</v>
      </c>
      <c r="H39" s="569">
        <v>2822</v>
      </c>
      <c r="I39" s="569">
        <v>2744</v>
      </c>
      <c r="J39" s="569">
        <v>2416</v>
      </c>
      <c r="K39" s="569">
        <v>328</v>
      </c>
      <c r="L39" s="569">
        <v>78</v>
      </c>
      <c r="M39" s="578">
        <v>4.9745261225910574E-2</v>
      </c>
      <c r="N39" s="578">
        <v>4.8352900224676434E-2</v>
      </c>
      <c r="O39" s="569">
        <v>63202</v>
      </c>
      <c r="P39" s="579">
        <f t="shared" si="9"/>
        <v>4.9745261225910574E-2</v>
      </c>
      <c r="Q39" s="579">
        <f t="shared" si="10"/>
        <v>1.0600930350305371E-3</v>
      </c>
      <c r="R39" s="579">
        <f t="shared" si="11"/>
        <v>3.3226796620360114E-4</v>
      </c>
      <c r="S39" s="579">
        <f t="shared" si="12"/>
        <v>4.8352900224676434E-2</v>
      </c>
      <c r="T39" s="579">
        <f t="shared" si="13"/>
        <v>3.7024144805544129E-3</v>
      </c>
      <c r="U39" s="579">
        <f t="shared" si="14"/>
        <v>4.4650485744122025E-2</v>
      </c>
      <c r="V39" s="579">
        <f t="shared" si="15"/>
        <v>4.3416347583937219E-2</v>
      </c>
      <c r="W39" s="579">
        <f t="shared" si="7"/>
        <v>1.2341381601848043E-3</v>
      </c>
    </row>
    <row r="40" spans="1:23">
      <c r="A40" s="576" t="s">
        <v>292</v>
      </c>
      <c r="B40" s="577" t="s">
        <v>529</v>
      </c>
      <c r="C40" s="569">
        <v>8125</v>
      </c>
      <c r="D40" s="569">
        <v>359</v>
      </c>
      <c r="E40" s="569">
        <v>130</v>
      </c>
      <c r="F40" s="569">
        <v>7636</v>
      </c>
      <c r="G40" s="569">
        <v>835</v>
      </c>
      <c r="H40" s="569">
        <v>6801</v>
      </c>
      <c r="I40" s="569">
        <v>6753</v>
      </c>
      <c r="J40" s="569">
        <v>5220</v>
      </c>
      <c r="K40" s="569">
        <v>1533</v>
      </c>
      <c r="L40" s="569">
        <v>48</v>
      </c>
      <c r="M40" s="578">
        <v>7.066077609448107E-2</v>
      </c>
      <c r="N40" s="578">
        <v>6.6408084462456302E-2</v>
      </c>
      <c r="O40" s="569">
        <v>114986</v>
      </c>
      <c r="P40" s="579">
        <f t="shared" si="9"/>
        <v>7.066077609448107E-2</v>
      </c>
      <c r="Q40" s="579">
        <f t="shared" si="10"/>
        <v>3.122119214513071E-3</v>
      </c>
      <c r="R40" s="579">
        <f t="shared" si="11"/>
        <v>1.1305724175116971E-3</v>
      </c>
      <c r="S40" s="579">
        <f t="shared" si="12"/>
        <v>6.6408084462456302E-2</v>
      </c>
      <c r="T40" s="579">
        <f t="shared" si="13"/>
        <v>7.2617536047866697E-3</v>
      </c>
      <c r="U40" s="579">
        <f t="shared" si="14"/>
        <v>5.9146330857669627E-2</v>
      </c>
      <c r="V40" s="579">
        <f t="shared" si="15"/>
        <v>5.8728888734280692E-2</v>
      </c>
      <c r="W40" s="579">
        <f t="shared" si="7"/>
        <v>4.1744212338893429E-4</v>
      </c>
    </row>
    <row r="41" spans="1:23">
      <c r="A41" s="580" t="s">
        <v>293</v>
      </c>
      <c r="B41" s="581" t="s">
        <v>530</v>
      </c>
      <c r="C41" s="582">
        <v>7007</v>
      </c>
      <c r="D41" s="582">
        <v>211</v>
      </c>
      <c r="E41" s="582">
        <v>87</v>
      </c>
      <c r="F41" s="582">
        <v>6709</v>
      </c>
      <c r="G41" s="582">
        <v>620</v>
      </c>
      <c r="H41" s="582">
        <v>6089</v>
      </c>
      <c r="I41" s="582">
        <v>6047</v>
      </c>
      <c r="J41" s="582">
        <v>5328</v>
      </c>
      <c r="K41" s="582">
        <v>719</v>
      </c>
      <c r="L41" s="582">
        <v>42</v>
      </c>
      <c r="M41" s="583">
        <v>4.4001657833262167E-2</v>
      </c>
      <c r="N41" s="583">
        <v>4.2130315741880385E-2</v>
      </c>
      <c r="O41" s="582">
        <v>159244</v>
      </c>
      <c r="P41" s="584">
        <f t="shared" si="9"/>
        <v>4.4001657833262167E-2</v>
      </c>
      <c r="Q41" s="584">
        <f t="shared" si="10"/>
        <v>1.325010675441461E-3</v>
      </c>
      <c r="R41" s="584">
        <f t="shared" si="11"/>
        <v>5.4633141594031805E-4</v>
      </c>
      <c r="S41" s="584">
        <f t="shared" si="12"/>
        <v>4.2130315741880385E-2</v>
      </c>
      <c r="T41" s="584">
        <f t="shared" si="13"/>
        <v>3.8933962975057144E-3</v>
      </c>
      <c r="U41" s="584">
        <f t="shared" si="14"/>
        <v>3.823691944437467E-2</v>
      </c>
      <c r="V41" s="584">
        <f t="shared" si="15"/>
        <v>3.7973173243575895E-2</v>
      </c>
      <c r="W41" s="584">
        <f t="shared" si="7"/>
        <v>2.6374620079877423E-4</v>
      </c>
    </row>
    <row r="42" spans="1:23">
      <c r="A42" s="576" t="s">
        <v>294</v>
      </c>
      <c r="B42" s="577" t="s">
        <v>531</v>
      </c>
      <c r="C42" s="569">
        <v>64</v>
      </c>
      <c r="D42" s="569">
        <v>2</v>
      </c>
      <c r="E42" s="569">
        <v>1</v>
      </c>
      <c r="F42" s="569">
        <v>61</v>
      </c>
      <c r="G42" s="569">
        <v>4</v>
      </c>
      <c r="H42" s="569">
        <v>57</v>
      </c>
      <c r="I42" s="569">
        <v>56</v>
      </c>
      <c r="J42" s="569">
        <v>51</v>
      </c>
      <c r="K42" s="569">
        <v>5</v>
      </c>
      <c r="L42" s="569">
        <v>1</v>
      </c>
      <c r="M42" s="578">
        <v>4.5914341057464664E-3</v>
      </c>
      <c r="N42" s="578">
        <v>4.3762106320396014E-3</v>
      </c>
      <c r="O42" s="569">
        <v>13939</v>
      </c>
      <c r="P42" s="579">
        <f t="shared" si="9"/>
        <v>4.5914341057464664E-3</v>
      </c>
      <c r="Q42" s="579">
        <f t="shared" si="10"/>
        <v>1.4348231580457708E-4</v>
      </c>
      <c r="R42" s="579">
        <f t="shared" si="11"/>
        <v>7.1741157902288538E-5</v>
      </c>
      <c r="S42" s="579">
        <f t="shared" si="12"/>
        <v>4.3762106320396014E-3</v>
      </c>
      <c r="T42" s="579">
        <f t="shared" si="13"/>
        <v>2.8696463160915415E-4</v>
      </c>
      <c r="U42" s="579">
        <f t="shared" si="14"/>
        <v>4.0892460004304469E-3</v>
      </c>
      <c r="V42" s="579">
        <f t="shared" si="15"/>
        <v>4.0175048425281582E-3</v>
      </c>
      <c r="W42" s="579">
        <f t="shared" si="7"/>
        <v>7.1741157902288538E-5</v>
      </c>
    </row>
    <row r="43" spans="1:23">
      <c r="A43" s="576" t="s">
        <v>295</v>
      </c>
      <c r="B43" s="577" t="s">
        <v>532</v>
      </c>
      <c r="C43" s="569">
        <v>1038</v>
      </c>
      <c r="D43" s="569">
        <v>18</v>
      </c>
      <c r="E43" s="569">
        <v>7</v>
      </c>
      <c r="F43" s="569">
        <v>1013</v>
      </c>
      <c r="G43" s="569">
        <v>52</v>
      </c>
      <c r="H43" s="569">
        <v>961</v>
      </c>
      <c r="I43" s="569">
        <v>921</v>
      </c>
      <c r="J43" s="569">
        <v>825</v>
      </c>
      <c r="K43" s="569">
        <v>96</v>
      </c>
      <c r="L43" s="569">
        <v>40</v>
      </c>
      <c r="M43" s="578">
        <v>1.6532347975663365E-2</v>
      </c>
      <c r="N43" s="578">
        <v>1.6134170037906539E-2</v>
      </c>
      <c r="O43" s="569">
        <v>62786</v>
      </c>
      <c r="P43" s="579">
        <f t="shared" si="9"/>
        <v>1.6532347975663365E-2</v>
      </c>
      <c r="Q43" s="579">
        <f t="shared" si="10"/>
        <v>2.8668811518491386E-4</v>
      </c>
      <c r="R43" s="579">
        <f t="shared" si="11"/>
        <v>1.1148982257191094E-4</v>
      </c>
      <c r="S43" s="579">
        <f t="shared" si="12"/>
        <v>1.6134170037906539E-2</v>
      </c>
      <c r="T43" s="579">
        <f t="shared" si="13"/>
        <v>8.2821011053419553E-4</v>
      </c>
      <c r="U43" s="579">
        <f t="shared" si="14"/>
        <v>1.5305959927372345E-2</v>
      </c>
      <c r="V43" s="579">
        <f t="shared" si="15"/>
        <v>1.4668875226961425E-2</v>
      </c>
      <c r="W43" s="579">
        <f t="shared" si="7"/>
        <v>6.3708470041091959E-4</v>
      </c>
    </row>
    <row r="44" spans="1:23">
      <c r="A44" s="576" t="s">
        <v>296</v>
      </c>
      <c r="B44" s="577" t="s">
        <v>649</v>
      </c>
      <c r="C44" s="569">
        <v>2404</v>
      </c>
      <c r="D44" s="569">
        <v>26</v>
      </c>
      <c r="E44" s="569">
        <v>16</v>
      </c>
      <c r="F44" s="569">
        <v>2362</v>
      </c>
      <c r="G44" s="569">
        <v>117</v>
      </c>
      <c r="H44" s="569">
        <v>2245</v>
      </c>
      <c r="I44" s="569">
        <v>2225</v>
      </c>
      <c r="J44" s="569">
        <v>1880</v>
      </c>
      <c r="K44" s="569">
        <v>345</v>
      </c>
      <c r="L44" s="569">
        <v>20</v>
      </c>
      <c r="M44" s="578">
        <v>2.712920226151919E-2</v>
      </c>
      <c r="N44" s="578">
        <v>2.6655231173755543E-2</v>
      </c>
      <c r="O44" s="569">
        <v>88613</v>
      </c>
      <c r="P44" s="579">
        <f t="shared" si="9"/>
        <v>2.712920226151919E-2</v>
      </c>
      <c r="Q44" s="579">
        <f t="shared" si="10"/>
        <v>2.9341067337749539E-4</v>
      </c>
      <c r="R44" s="579">
        <f t="shared" si="11"/>
        <v>1.8056041438615101E-4</v>
      </c>
      <c r="S44" s="579">
        <f t="shared" si="12"/>
        <v>2.6655231173755543E-2</v>
      </c>
      <c r="T44" s="579">
        <f t="shared" si="13"/>
        <v>1.3203480301987292E-3</v>
      </c>
      <c r="U44" s="579">
        <f t="shared" si="14"/>
        <v>2.5334883143556815E-2</v>
      </c>
      <c r="V44" s="579">
        <f t="shared" si="15"/>
        <v>2.5109182625574124E-2</v>
      </c>
      <c r="W44" s="579">
        <f t="shared" si="7"/>
        <v>2.2570051798268876E-4</v>
      </c>
    </row>
    <row r="45" spans="1:23">
      <c r="A45" s="576" t="s">
        <v>297</v>
      </c>
      <c r="B45" s="577" t="s">
        <v>648</v>
      </c>
      <c r="C45" s="569">
        <v>982</v>
      </c>
      <c r="D45" s="569">
        <v>12</v>
      </c>
      <c r="E45" s="569">
        <v>7</v>
      </c>
      <c r="F45" s="569">
        <v>963</v>
      </c>
      <c r="G45" s="569">
        <v>49</v>
      </c>
      <c r="H45" s="569">
        <v>914</v>
      </c>
      <c r="I45" s="569">
        <v>878</v>
      </c>
      <c r="J45" s="569">
        <v>751</v>
      </c>
      <c r="K45" s="569">
        <v>127</v>
      </c>
      <c r="L45" s="569">
        <v>36</v>
      </c>
      <c r="M45" s="578">
        <v>1.8604474925638936E-2</v>
      </c>
      <c r="N45" s="578">
        <v>1.8244510543167308E-2</v>
      </c>
      <c r="O45" s="569">
        <v>52783</v>
      </c>
      <c r="P45" s="579">
        <f t="shared" si="9"/>
        <v>1.8604474925638936E-2</v>
      </c>
      <c r="Q45" s="579">
        <f t="shared" si="10"/>
        <v>2.2734592577155523E-4</v>
      </c>
      <c r="R45" s="579">
        <f t="shared" si="11"/>
        <v>1.326184567000739E-4</v>
      </c>
      <c r="S45" s="579">
        <f t="shared" si="12"/>
        <v>1.8244510543167308E-2</v>
      </c>
      <c r="T45" s="579">
        <f t="shared" si="13"/>
        <v>9.2832919690051725E-4</v>
      </c>
      <c r="U45" s="579">
        <f t="shared" si="14"/>
        <v>1.7316181346266789E-2</v>
      </c>
      <c r="V45" s="579">
        <f t="shared" si="15"/>
        <v>1.6634143568952126E-2</v>
      </c>
      <c r="W45" s="579">
        <f t="shared" si="7"/>
        <v>6.8203777731466568E-4</v>
      </c>
    </row>
    <row r="46" spans="1:23">
      <c r="A46" s="580" t="s">
        <v>298</v>
      </c>
      <c r="B46" s="581" t="s">
        <v>535</v>
      </c>
      <c r="C46" s="582">
        <v>921</v>
      </c>
      <c r="D46" s="582">
        <v>6</v>
      </c>
      <c r="E46" s="582">
        <v>2</v>
      </c>
      <c r="F46" s="582">
        <v>913</v>
      </c>
      <c r="G46" s="582">
        <v>45</v>
      </c>
      <c r="H46" s="582">
        <v>868</v>
      </c>
      <c r="I46" s="582">
        <v>824</v>
      </c>
      <c r="J46" s="582">
        <v>666</v>
      </c>
      <c r="K46" s="582">
        <v>158</v>
      </c>
      <c r="L46" s="582">
        <v>44</v>
      </c>
      <c r="M46" s="583">
        <v>3.8325496234031045E-2</v>
      </c>
      <c r="N46" s="583">
        <v>3.7992592900836418E-2</v>
      </c>
      <c r="O46" s="582">
        <v>24031</v>
      </c>
      <c r="P46" s="584">
        <f t="shared" si="9"/>
        <v>3.8325496234031045E-2</v>
      </c>
      <c r="Q46" s="584">
        <f t="shared" si="10"/>
        <v>2.4967749989596773E-4</v>
      </c>
      <c r="R46" s="584">
        <f t="shared" si="11"/>
        <v>8.3225833298655898E-5</v>
      </c>
      <c r="S46" s="584">
        <f t="shared" si="12"/>
        <v>3.7992592900836418E-2</v>
      </c>
      <c r="T46" s="584">
        <f t="shared" si="13"/>
        <v>1.8725812492197578E-3</v>
      </c>
      <c r="U46" s="584">
        <f t="shared" si="14"/>
        <v>3.6120011651616664E-2</v>
      </c>
      <c r="V46" s="584">
        <f t="shared" si="15"/>
        <v>3.4289043319046232E-2</v>
      </c>
      <c r="W46" s="584">
        <f t="shared" si="7"/>
        <v>1.8309683325704298E-3</v>
      </c>
    </row>
    <row r="47" spans="1:23">
      <c r="A47" s="576" t="s">
        <v>299</v>
      </c>
      <c r="B47" s="577" t="s">
        <v>536</v>
      </c>
      <c r="C47" s="569">
        <v>3287</v>
      </c>
      <c r="D47" s="569">
        <v>31</v>
      </c>
      <c r="E47" s="569">
        <v>6</v>
      </c>
      <c r="F47" s="569">
        <v>3250</v>
      </c>
      <c r="G47" s="569">
        <v>152</v>
      </c>
      <c r="H47" s="569">
        <v>3098</v>
      </c>
      <c r="I47" s="569">
        <v>2861</v>
      </c>
      <c r="J47" s="569">
        <v>2261</v>
      </c>
      <c r="K47" s="569">
        <v>600</v>
      </c>
      <c r="L47" s="569">
        <v>237</v>
      </c>
      <c r="M47" s="578">
        <v>4.9616592199009782E-2</v>
      </c>
      <c r="N47" s="578">
        <v>4.9058084772370489E-2</v>
      </c>
      <c r="O47" s="569">
        <v>66248</v>
      </c>
      <c r="P47" s="579">
        <f t="shared" si="9"/>
        <v>4.9616592199009782E-2</v>
      </c>
      <c r="Q47" s="579">
        <f t="shared" si="10"/>
        <v>4.6793865475184155E-4</v>
      </c>
      <c r="R47" s="579">
        <f t="shared" si="11"/>
        <v>9.056877188745321E-5</v>
      </c>
      <c r="S47" s="579">
        <f t="shared" si="12"/>
        <v>4.9058084772370489E-2</v>
      </c>
      <c r="T47" s="579">
        <f t="shared" si="13"/>
        <v>2.2944088878154812E-3</v>
      </c>
      <c r="U47" s="579">
        <f t="shared" si="14"/>
        <v>4.6763675884555003E-2</v>
      </c>
      <c r="V47" s="579">
        <f t="shared" si="15"/>
        <v>4.3186209395000605E-2</v>
      </c>
      <c r="W47" s="579">
        <f t="shared" si="7"/>
        <v>3.5774664895544019E-3</v>
      </c>
    </row>
    <row r="48" spans="1:23">
      <c r="A48" s="576" t="s">
        <v>300</v>
      </c>
      <c r="B48" s="577" t="s">
        <v>647</v>
      </c>
      <c r="C48" s="569">
        <v>6514</v>
      </c>
      <c r="D48" s="569">
        <v>260</v>
      </c>
      <c r="E48" s="569">
        <v>61</v>
      </c>
      <c r="F48" s="569">
        <v>6193</v>
      </c>
      <c r="G48" s="569">
        <v>540</v>
      </c>
      <c r="H48" s="569">
        <v>5653</v>
      </c>
      <c r="I48" s="569">
        <v>5636</v>
      </c>
      <c r="J48" s="569">
        <v>4897</v>
      </c>
      <c r="K48" s="569">
        <v>739</v>
      </c>
      <c r="L48" s="569">
        <v>17</v>
      </c>
      <c r="M48" s="578">
        <v>6.6441590763048106E-2</v>
      </c>
      <c r="N48" s="578">
        <v>6.3167450352403592E-2</v>
      </c>
      <c r="O48" s="569">
        <v>98041</v>
      </c>
      <c r="P48" s="579">
        <f t="shared" si="9"/>
        <v>6.6441590763048106E-2</v>
      </c>
      <c r="Q48" s="579">
        <f t="shared" si="10"/>
        <v>2.6519517344784325E-3</v>
      </c>
      <c r="R48" s="579">
        <f t="shared" si="11"/>
        <v>6.2218867616609379E-4</v>
      </c>
      <c r="S48" s="579">
        <f t="shared" si="12"/>
        <v>6.3167450352403592E-2</v>
      </c>
      <c r="T48" s="579">
        <f t="shared" si="13"/>
        <v>5.5078997562244365E-3</v>
      </c>
      <c r="U48" s="579">
        <f t="shared" si="14"/>
        <v>5.7659550596179152E-2</v>
      </c>
      <c r="V48" s="579">
        <f t="shared" si="15"/>
        <v>5.7486153752001716E-2</v>
      </c>
      <c r="W48" s="579">
        <f t="shared" si="7"/>
        <v>1.7339684417743597E-4</v>
      </c>
    </row>
    <row r="49" spans="1:23">
      <c r="A49" s="576" t="s">
        <v>301</v>
      </c>
      <c r="B49" s="577" t="s">
        <v>646</v>
      </c>
      <c r="C49" s="569">
        <v>14639</v>
      </c>
      <c r="D49" s="569">
        <v>533</v>
      </c>
      <c r="E49" s="569">
        <v>129</v>
      </c>
      <c r="F49" s="569">
        <v>13977</v>
      </c>
      <c r="G49" s="569">
        <v>1199</v>
      </c>
      <c r="H49" s="569">
        <v>12778</v>
      </c>
      <c r="I49" s="569">
        <v>12513</v>
      </c>
      <c r="J49" s="569">
        <v>10744</v>
      </c>
      <c r="K49" s="569">
        <v>1769</v>
      </c>
      <c r="L49" s="569">
        <v>265</v>
      </c>
      <c r="M49" s="578">
        <v>4.3843912198365323E-2</v>
      </c>
      <c r="N49" s="578">
        <v>4.1861217350676425E-2</v>
      </c>
      <c r="O49" s="569">
        <v>333889</v>
      </c>
      <c r="P49" s="579">
        <f t="shared" si="9"/>
        <v>4.3843912198365323E-2</v>
      </c>
      <c r="Q49" s="579">
        <f t="shared" si="10"/>
        <v>1.596338903048618E-3</v>
      </c>
      <c r="R49" s="579">
        <f t="shared" si="11"/>
        <v>3.8635594464028462E-4</v>
      </c>
      <c r="S49" s="579">
        <f t="shared" si="12"/>
        <v>4.1861217350676425E-2</v>
      </c>
      <c r="T49" s="579">
        <f t="shared" si="13"/>
        <v>3.5910137800286923E-3</v>
      </c>
      <c r="U49" s="579">
        <f t="shared" si="14"/>
        <v>3.8270203570647733E-2</v>
      </c>
      <c r="V49" s="579">
        <f t="shared" si="15"/>
        <v>3.7476526630107608E-2</v>
      </c>
      <c r="W49" s="579">
        <f t="shared" si="7"/>
        <v>7.9367694054011963E-4</v>
      </c>
    </row>
    <row r="50" spans="1:23">
      <c r="A50" s="576" t="s">
        <v>302</v>
      </c>
      <c r="B50" s="577" t="s">
        <v>539</v>
      </c>
      <c r="C50" s="569">
        <v>12276</v>
      </c>
      <c r="D50" s="569">
        <v>139</v>
      </c>
      <c r="E50" s="569">
        <v>44</v>
      </c>
      <c r="F50" s="569">
        <v>12093</v>
      </c>
      <c r="G50" s="569">
        <v>601</v>
      </c>
      <c r="H50" s="569">
        <v>11492</v>
      </c>
      <c r="I50" s="569">
        <v>11160</v>
      </c>
      <c r="J50" s="569">
        <v>9086</v>
      </c>
      <c r="K50" s="569">
        <v>2074</v>
      </c>
      <c r="L50" s="569">
        <v>332</v>
      </c>
      <c r="M50" s="578">
        <v>4.469216794876929E-2</v>
      </c>
      <c r="N50" s="578">
        <v>4.402593572861413E-2</v>
      </c>
      <c r="O50" s="569">
        <v>274679</v>
      </c>
      <c r="P50" s="579">
        <f t="shared" si="9"/>
        <v>4.469216794876929E-2</v>
      </c>
      <c r="Q50" s="579">
        <f t="shared" si="10"/>
        <v>5.0604523825993251E-4</v>
      </c>
      <c r="R50" s="579">
        <f t="shared" si="11"/>
        <v>1.6018698189523042E-4</v>
      </c>
      <c r="S50" s="579">
        <f t="shared" si="12"/>
        <v>4.402593572861413E-2</v>
      </c>
      <c r="T50" s="579">
        <f t="shared" si="13"/>
        <v>2.1880085481598521E-3</v>
      </c>
      <c r="U50" s="579">
        <f t="shared" si="14"/>
        <v>4.1837927180454274E-2</v>
      </c>
      <c r="V50" s="579">
        <f t="shared" si="15"/>
        <v>4.0629243589790268E-2</v>
      </c>
      <c r="W50" s="579">
        <f t="shared" si="7"/>
        <v>1.2086835906640115E-3</v>
      </c>
    </row>
    <row r="51" spans="1:23">
      <c r="A51" s="580" t="s">
        <v>303</v>
      </c>
      <c r="B51" s="581" t="s">
        <v>540</v>
      </c>
      <c r="C51" s="582">
        <v>17818</v>
      </c>
      <c r="D51" s="582">
        <v>333</v>
      </c>
      <c r="E51" s="582">
        <v>60</v>
      </c>
      <c r="F51" s="582">
        <v>17425</v>
      </c>
      <c r="G51" s="582">
        <v>1641</v>
      </c>
      <c r="H51" s="582">
        <v>15784</v>
      </c>
      <c r="I51" s="582">
        <v>15638</v>
      </c>
      <c r="J51" s="582">
        <v>13825</v>
      </c>
      <c r="K51" s="582">
        <v>1813</v>
      </c>
      <c r="L51" s="582">
        <v>146</v>
      </c>
      <c r="M51" s="583">
        <v>4.4874377934035821E-2</v>
      </c>
      <c r="N51" s="583">
        <v>4.388461305985937E-2</v>
      </c>
      <c r="O51" s="582">
        <v>397064</v>
      </c>
      <c r="P51" s="584">
        <f t="shared" si="9"/>
        <v>4.4874377934035821E-2</v>
      </c>
      <c r="Q51" s="584">
        <f t="shared" si="10"/>
        <v>8.3865573308081318E-4</v>
      </c>
      <c r="R51" s="584">
        <f t="shared" si="11"/>
        <v>1.5110914109564203E-4</v>
      </c>
      <c r="S51" s="584">
        <f t="shared" si="12"/>
        <v>4.388461305985937E-2</v>
      </c>
      <c r="T51" s="584">
        <f t="shared" si="13"/>
        <v>4.1328350089658086E-3</v>
      </c>
      <c r="U51" s="584">
        <f t="shared" si="14"/>
        <v>3.9751778050893562E-2</v>
      </c>
      <c r="V51" s="584">
        <f t="shared" si="15"/>
        <v>3.938407914089416E-2</v>
      </c>
      <c r="W51" s="584">
        <f t="shared" si="7"/>
        <v>3.6769890999939557E-4</v>
      </c>
    </row>
    <row r="52" spans="1:23">
      <c r="A52" s="576" t="s">
        <v>304</v>
      </c>
      <c r="B52" s="577" t="s">
        <v>541</v>
      </c>
      <c r="C52" s="569">
        <v>2746</v>
      </c>
      <c r="D52" s="569">
        <v>14</v>
      </c>
      <c r="E52" s="569">
        <v>4</v>
      </c>
      <c r="F52" s="569">
        <v>2728</v>
      </c>
      <c r="G52" s="569">
        <v>119</v>
      </c>
      <c r="H52" s="569">
        <v>2609</v>
      </c>
      <c r="I52" s="569">
        <v>2572</v>
      </c>
      <c r="J52" s="569">
        <v>2242</v>
      </c>
      <c r="K52" s="569">
        <v>330</v>
      </c>
      <c r="L52" s="569">
        <v>37</v>
      </c>
      <c r="M52" s="578">
        <v>6.2195646757717833E-2</v>
      </c>
      <c r="N52" s="578">
        <v>6.1787954972707303E-2</v>
      </c>
      <c r="O52" s="569">
        <v>44151</v>
      </c>
      <c r="P52" s="579">
        <f t="shared" si="9"/>
        <v>6.2195646757717833E-2</v>
      </c>
      <c r="Q52" s="579">
        <f t="shared" si="10"/>
        <v>3.1709361056374714E-4</v>
      </c>
      <c r="R52" s="579">
        <f t="shared" si="11"/>
        <v>9.0598174446784901E-5</v>
      </c>
      <c r="S52" s="579">
        <f t="shared" si="12"/>
        <v>6.1787954972707303E-2</v>
      </c>
      <c r="T52" s="579">
        <f t="shared" si="13"/>
        <v>2.6952956897918507E-3</v>
      </c>
      <c r="U52" s="579">
        <f t="shared" si="14"/>
        <v>5.9092659282915447E-2</v>
      </c>
      <c r="V52" s="579">
        <f t="shared" si="15"/>
        <v>5.8254626169282689E-2</v>
      </c>
      <c r="W52" s="579">
        <f t="shared" si="7"/>
        <v>8.3803311363276028E-4</v>
      </c>
    </row>
    <row r="53" spans="1:23">
      <c r="A53" s="576" t="s">
        <v>305</v>
      </c>
      <c r="B53" s="577" t="s">
        <v>542</v>
      </c>
      <c r="C53" s="569">
        <v>66</v>
      </c>
      <c r="D53" s="569">
        <v>1</v>
      </c>
      <c r="E53" s="569">
        <v>1</v>
      </c>
      <c r="F53" s="569">
        <v>64</v>
      </c>
      <c r="G53" s="569">
        <v>4</v>
      </c>
      <c r="H53" s="569">
        <v>60</v>
      </c>
      <c r="I53" s="569">
        <v>56</v>
      </c>
      <c r="J53" s="569">
        <v>44</v>
      </c>
      <c r="K53" s="569">
        <v>12</v>
      </c>
      <c r="L53" s="569">
        <v>4</v>
      </c>
      <c r="M53" s="578">
        <v>4.6610169491525424E-2</v>
      </c>
      <c r="N53" s="578">
        <v>4.519774011299435E-2</v>
      </c>
      <c r="O53" s="569">
        <v>1416</v>
      </c>
      <c r="P53" s="579">
        <f t="shared" si="9"/>
        <v>4.6610169491525424E-2</v>
      </c>
      <c r="Q53" s="579">
        <f t="shared" si="10"/>
        <v>7.0621468926553672E-4</v>
      </c>
      <c r="R53" s="579">
        <f t="shared" si="11"/>
        <v>7.0621468926553672E-4</v>
      </c>
      <c r="S53" s="579">
        <f t="shared" si="12"/>
        <v>4.519774011299435E-2</v>
      </c>
      <c r="T53" s="579">
        <f t="shared" si="13"/>
        <v>2.8248587570621469E-3</v>
      </c>
      <c r="U53" s="579">
        <f t="shared" si="14"/>
        <v>4.2372881355932202E-2</v>
      </c>
      <c r="V53" s="579">
        <f t="shared" si="15"/>
        <v>3.954802259887006E-2</v>
      </c>
      <c r="W53" s="579">
        <f t="shared" si="7"/>
        <v>2.8248587570621469E-3</v>
      </c>
    </row>
    <row r="54" spans="1:23">
      <c r="A54" s="576" t="s">
        <v>306</v>
      </c>
      <c r="B54" s="577" t="s">
        <v>543</v>
      </c>
      <c r="C54" s="569">
        <v>6735</v>
      </c>
      <c r="D54" s="569">
        <v>30</v>
      </c>
      <c r="E54" s="569">
        <v>6</v>
      </c>
      <c r="F54" s="569">
        <v>6699</v>
      </c>
      <c r="G54" s="569">
        <v>149</v>
      </c>
      <c r="H54" s="569">
        <v>6550</v>
      </c>
      <c r="I54" s="569">
        <v>6277</v>
      </c>
      <c r="J54" s="569">
        <v>5122</v>
      </c>
      <c r="K54" s="569">
        <v>1155</v>
      </c>
      <c r="L54" s="569">
        <v>273</v>
      </c>
      <c r="M54" s="578">
        <v>3.885427483558325E-2</v>
      </c>
      <c r="N54" s="578">
        <v>3.8646590515749396E-2</v>
      </c>
      <c r="O54" s="569">
        <v>173340</v>
      </c>
      <c r="P54" s="579">
        <f t="shared" si="9"/>
        <v>3.885427483558325E-2</v>
      </c>
      <c r="Q54" s="579">
        <f t="shared" si="10"/>
        <v>1.7307026652821047E-4</v>
      </c>
      <c r="R54" s="579">
        <f t="shared" si="11"/>
        <v>3.4614053305642091E-5</v>
      </c>
      <c r="S54" s="579">
        <f t="shared" si="12"/>
        <v>3.8646590515749396E-2</v>
      </c>
      <c r="T54" s="579">
        <f t="shared" si="13"/>
        <v>8.5958232375677856E-4</v>
      </c>
      <c r="U54" s="579">
        <f t="shared" si="14"/>
        <v>3.7787008191992613E-2</v>
      </c>
      <c r="V54" s="579">
        <f t="shared" si="15"/>
        <v>3.6212068766585899E-2</v>
      </c>
      <c r="W54" s="579">
        <f t="shared" si="7"/>
        <v>1.5749394254067151E-3</v>
      </c>
    </row>
    <row r="55" spans="1:23">
      <c r="A55" s="576" t="s">
        <v>307</v>
      </c>
      <c r="B55" s="577" t="s">
        <v>544</v>
      </c>
      <c r="C55" s="569">
        <v>6642</v>
      </c>
      <c r="D55" s="569">
        <v>59</v>
      </c>
      <c r="E55" s="569">
        <v>6</v>
      </c>
      <c r="F55" s="569">
        <v>6577</v>
      </c>
      <c r="G55" s="569">
        <v>289</v>
      </c>
      <c r="H55" s="569">
        <v>6288</v>
      </c>
      <c r="I55" s="569">
        <v>6055</v>
      </c>
      <c r="J55" s="569">
        <v>4512</v>
      </c>
      <c r="K55" s="569">
        <v>1543</v>
      </c>
      <c r="L55" s="569">
        <v>233</v>
      </c>
      <c r="M55" s="578">
        <v>3.6740993146327838E-2</v>
      </c>
      <c r="N55" s="578">
        <v>3.6381438109514934E-2</v>
      </c>
      <c r="O55" s="569">
        <v>180779</v>
      </c>
      <c r="P55" s="579">
        <f t="shared" si="9"/>
        <v>3.6740993146327838E-2</v>
      </c>
      <c r="Q55" s="579">
        <f t="shared" si="10"/>
        <v>3.263653411070976E-4</v>
      </c>
      <c r="R55" s="579">
        <f t="shared" si="11"/>
        <v>3.3189695705806539E-5</v>
      </c>
      <c r="S55" s="579">
        <f t="shared" si="12"/>
        <v>3.6381438109514934E-2</v>
      </c>
      <c r="T55" s="579">
        <f t="shared" si="13"/>
        <v>1.5986370098296815E-3</v>
      </c>
      <c r="U55" s="579">
        <f t="shared" si="14"/>
        <v>3.4782801099685248E-2</v>
      </c>
      <c r="V55" s="579">
        <f t="shared" si="15"/>
        <v>3.3493934583109765E-2</v>
      </c>
      <c r="W55" s="579">
        <f t="shared" si="7"/>
        <v>1.2888665165754873E-3</v>
      </c>
    </row>
    <row r="56" spans="1:23">
      <c r="A56" s="580" t="s">
        <v>308</v>
      </c>
      <c r="B56" s="581" t="s">
        <v>545</v>
      </c>
      <c r="C56" s="582">
        <v>2944</v>
      </c>
      <c r="D56" s="582">
        <v>10</v>
      </c>
      <c r="E56" s="582">
        <v>2</v>
      </c>
      <c r="F56" s="582">
        <v>2932</v>
      </c>
      <c r="G56" s="582">
        <v>64</v>
      </c>
      <c r="H56" s="582">
        <v>2868</v>
      </c>
      <c r="I56" s="582">
        <v>2834</v>
      </c>
      <c r="J56" s="582">
        <v>2200</v>
      </c>
      <c r="K56" s="582">
        <v>634</v>
      </c>
      <c r="L56" s="582">
        <v>34</v>
      </c>
      <c r="M56" s="583">
        <v>3.3364688282693199E-2</v>
      </c>
      <c r="N56" s="583">
        <v>3.3228690911975702E-2</v>
      </c>
      <c r="O56" s="582">
        <v>88237</v>
      </c>
      <c r="P56" s="584">
        <f t="shared" si="9"/>
        <v>3.3364688282693199E-2</v>
      </c>
      <c r="Q56" s="584">
        <f t="shared" si="10"/>
        <v>1.1333114226458289E-4</v>
      </c>
      <c r="R56" s="584">
        <f t="shared" si="11"/>
        <v>2.2666228452916577E-5</v>
      </c>
      <c r="S56" s="584">
        <f t="shared" si="12"/>
        <v>3.3228690911975702E-2</v>
      </c>
      <c r="T56" s="584">
        <f t="shared" si="13"/>
        <v>7.2531931049333047E-4</v>
      </c>
      <c r="U56" s="584">
        <f t="shared" si="14"/>
        <v>3.2503371601482374E-2</v>
      </c>
      <c r="V56" s="584">
        <f t="shared" si="15"/>
        <v>3.2118045717782789E-2</v>
      </c>
      <c r="W56" s="584">
        <f t="shared" si="7"/>
        <v>3.8532588369958183E-4</v>
      </c>
    </row>
    <row r="57" spans="1:23">
      <c r="A57" s="576" t="s">
        <v>309</v>
      </c>
      <c r="B57" s="577" t="s">
        <v>546</v>
      </c>
      <c r="C57" s="569">
        <v>406</v>
      </c>
      <c r="D57" s="569">
        <v>2</v>
      </c>
      <c r="E57" s="569">
        <v>0</v>
      </c>
      <c r="F57" s="569">
        <v>404</v>
      </c>
      <c r="G57" s="569">
        <v>15</v>
      </c>
      <c r="H57" s="569">
        <v>389</v>
      </c>
      <c r="I57" s="569">
        <v>363</v>
      </c>
      <c r="J57" s="569">
        <v>249</v>
      </c>
      <c r="K57" s="569">
        <v>114</v>
      </c>
      <c r="L57" s="569">
        <v>26</v>
      </c>
      <c r="M57" s="578">
        <v>7.5366623352515316E-2</v>
      </c>
      <c r="N57" s="578">
        <v>7.499535919806942E-2</v>
      </c>
      <c r="O57" s="569">
        <v>5387</v>
      </c>
      <c r="P57" s="579">
        <f t="shared" si="9"/>
        <v>7.5366623352515316E-2</v>
      </c>
      <c r="Q57" s="579">
        <f t="shared" si="10"/>
        <v>3.7126415444588826E-4</v>
      </c>
      <c r="R57" s="579">
        <f t="shared" si="11"/>
        <v>0</v>
      </c>
      <c r="S57" s="579">
        <f t="shared" si="12"/>
        <v>7.499535919806942E-2</v>
      </c>
      <c r="T57" s="579">
        <f t="shared" si="13"/>
        <v>2.7844811583441617E-3</v>
      </c>
      <c r="U57" s="579">
        <f t="shared" si="14"/>
        <v>7.2210878039725271E-2</v>
      </c>
      <c r="V57" s="579">
        <f t="shared" si="15"/>
        <v>6.7384444031928711E-2</v>
      </c>
      <c r="W57" s="579">
        <f t="shared" si="7"/>
        <v>4.8264340077965474E-3</v>
      </c>
    </row>
    <row r="58" spans="1:23">
      <c r="A58" s="576" t="s">
        <v>310</v>
      </c>
      <c r="B58" s="577" t="s">
        <v>547</v>
      </c>
      <c r="C58" s="569">
        <v>1049</v>
      </c>
      <c r="D58" s="569">
        <v>9</v>
      </c>
      <c r="E58" s="569">
        <v>1</v>
      </c>
      <c r="F58" s="569">
        <v>1039</v>
      </c>
      <c r="G58" s="569">
        <v>38</v>
      </c>
      <c r="H58" s="569">
        <v>1001</v>
      </c>
      <c r="I58" s="569">
        <v>996</v>
      </c>
      <c r="J58" s="569">
        <v>898</v>
      </c>
      <c r="K58" s="569">
        <v>98</v>
      </c>
      <c r="L58" s="569">
        <v>5</v>
      </c>
      <c r="M58" s="578">
        <v>3.2214476553143141E-2</v>
      </c>
      <c r="N58" s="578">
        <v>3.1907379541197066E-2</v>
      </c>
      <c r="O58" s="569">
        <v>32563</v>
      </c>
      <c r="P58" s="579">
        <f t="shared" si="9"/>
        <v>3.2214476553143141E-2</v>
      </c>
      <c r="Q58" s="579">
        <f t="shared" si="10"/>
        <v>2.763873107514664E-4</v>
      </c>
      <c r="R58" s="579">
        <f t="shared" si="11"/>
        <v>3.0709701194607376E-5</v>
      </c>
      <c r="S58" s="579">
        <f t="shared" si="12"/>
        <v>3.1907379541197066E-2</v>
      </c>
      <c r="T58" s="579">
        <f t="shared" si="13"/>
        <v>1.1669686453950803E-3</v>
      </c>
      <c r="U58" s="579">
        <f t="shared" si="14"/>
        <v>3.0740410895801984E-2</v>
      </c>
      <c r="V58" s="579">
        <f t="shared" si="15"/>
        <v>3.0586862389828946E-2</v>
      </c>
      <c r="W58" s="579">
        <f t="shared" si="7"/>
        <v>1.5354850597303689E-4</v>
      </c>
    </row>
    <row r="59" spans="1:23">
      <c r="A59" s="576" t="s">
        <v>311</v>
      </c>
      <c r="B59" s="577" t="s">
        <v>548</v>
      </c>
      <c r="C59" s="569">
        <v>901</v>
      </c>
      <c r="D59" s="569">
        <v>1</v>
      </c>
      <c r="E59" s="569">
        <v>0</v>
      </c>
      <c r="F59" s="569">
        <v>900</v>
      </c>
      <c r="G59" s="569">
        <v>19</v>
      </c>
      <c r="H59" s="569">
        <v>881</v>
      </c>
      <c r="I59" s="569">
        <v>876</v>
      </c>
      <c r="J59" s="569">
        <v>748</v>
      </c>
      <c r="K59" s="569">
        <v>128</v>
      </c>
      <c r="L59" s="569">
        <v>5</v>
      </c>
      <c r="M59" s="578">
        <v>1.584064417447564E-2</v>
      </c>
      <c r="N59" s="578">
        <v>1.5823062993371894E-2</v>
      </c>
      <c r="O59" s="569">
        <v>56879</v>
      </c>
      <c r="P59" s="579">
        <f t="shared" si="9"/>
        <v>1.584064417447564E-2</v>
      </c>
      <c r="Q59" s="579">
        <f t="shared" si="10"/>
        <v>1.7581181103746549E-5</v>
      </c>
      <c r="R59" s="579">
        <f t="shared" si="11"/>
        <v>0</v>
      </c>
      <c r="S59" s="579">
        <f t="shared" si="12"/>
        <v>1.5823062993371894E-2</v>
      </c>
      <c r="T59" s="579">
        <f t="shared" si="13"/>
        <v>3.3404244097118442E-4</v>
      </c>
      <c r="U59" s="579">
        <f t="shared" si="14"/>
        <v>1.5489020552400709E-2</v>
      </c>
      <c r="V59" s="579">
        <f t="shared" si="15"/>
        <v>1.5401114646881977E-2</v>
      </c>
      <c r="W59" s="579">
        <f t="shared" si="7"/>
        <v>8.7905905518732743E-5</v>
      </c>
    </row>
    <row r="60" spans="1:23">
      <c r="A60" s="576" t="s">
        <v>312</v>
      </c>
      <c r="B60" s="577" t="s">
        <v>549</v>
      </c>
      <c r="C60" s="569">
        <v>80</v>
      </c>
      <c r="D60" s="569">
        <v>1</v>
      </c>
      <c r="E60" s="569">
        <v>0</v>
      </c>
      <c r="F60" s="569">
        <v>79</v>
      </c>
      <c r="G60" s="569">
        <v>10</v>
      </c>
      <c r="H60" s="569">
        <v>69</v>
      </c>
      <c r="I60" s="569">
        <v>69</v>
      </c>
      <c r="J60" s="569">
        <v>66</v>
      </c>
      <c r="K60" s="569">
        <v>3</v>
      </c>
      <c r="L60" s="569">
        <v>0</v>
      </c>
      <c r="M60" s="578">
        <v>1.4903129657228018E-2</v>
      </c>
      <c r="N60" s="578">
        <v>1.4716840536512668E-2</v>
      </c>
      <c r="O60" s="569">
        <v>5368</v>
      </c>
      <c r="P60" s="579">
        <f t="shared" si="9"/>
        <v>1.4903129657228018E-2</v>
      </c>
      <c r="Q60" s="579">
        <f t="shared" si="10"/>
        <v>1.8628912071535022E-4</v>
      </c>
      <c r="R60" s="579">
        <f t="shared" si="11"/>
        <v>0</v>
      </c>
      <c r="S60" s="579">
        <f t="shared" si="12"/>
        <v>1.4716840536512668E-2</v>
      </c>
      <c r="T60" s="579">
        <f t="shared" si="13"/>
        <v>1.8628912071535022E-3</v>
      </c>
      <c r="U60" s="579">
        <f t="shared" si="14"/>
        <v>1.2853949329359165E-2</v>
      </c>
      <c r="V60" s="579">
        <f t="shared" si="15"/>
        <v>1.2853949329359165E-2</v>
      </c>
      <c r="W60" s="579">
        <f t="shared" si="7"/>
        <v>0</v>
      </c>
    </row>
    <row r="61" spans="1:23">
      <c r="A61" s="580" t="s">
        <v>313</v>
      </c>
      <c r="B61" s="581" t="s">
        <v>550</v>
      </c>
      <c r="C61" s="582">
        <v>0</v>
      </c>
      <c r="D61" s="582">
        <v>0</v>
      </c>
      <c r="E61" s="582">
        <v>0</v>
      </c>
      <c r="F61" s="582">
        <v>0</v>
      </c>
      <c r="G61" s="582">
        <v>0</v>
      </c>
      <c r="H61" s="582">
        <v>0</v>
      </c>
      <c r="I61" s="582">
        <v>0</v>
      </c>
      <c r="J61" s="582">
        <v>0</v>
      </c>
      <c r="K61" s="582">
        <v>0</v>
      </c>
      <c r="L61" s="582">
        <v>0</v>
      </c>
      <c r="M61" s="583">
        <v>0</v>
      </c>
      <c r="N61" s="583">
        <v>0</v>
      </c>
      <c r="O61" s="582">
        <v>0</v>
      </c>
      <c r="P61" s="584">
        <f t="shared" si="9"/>
        <v>0</v>
      </c>
      <c r="Q61" s="584">
        <f t="shared" si="10"/>
        <v>0</v>
      </c>
      <c r="R61" s="584">
        <f t="shared" si="11"/>
        <v>0</v>
      </c>
      <c r="S61" s="584">
        <f t="shared" si="12"/>
        <v>0</v>
      </c>
      <c r="T61" s="584">
        <f t="shared" si="13"/>
        <v>0</v>
      </c>
      <c r="U61" s="584">
        <f t="shared" si="14"/>
        <v>0</v>
      </c>
      <c r="V61" s="584">
        <f t="shared" si="15"/>
        <v>0</v>
      </c>
      <c r="W61" s="584">
        <f t="shared" si="7"/>
        <v>0</v>
      </c>
    </row>
    <row r="62" spans="1:23">
      <c r="A62" s="576" t="s">
        <v>314</v>
      </c>
      <c r="B62" s="577" t="s">
        <v>551</v>
      </c>
      <c r="C62" s="569">
        <v>2102</v>
      </c>
      <c r="D62" s="569">
        <v>10</v>
      </c>
      <c r="E62" s="569">
        <v>2</v>
      </c>
      <c r="F62" s="569">
        <v>2090</v>
      </c>
      <c r="G62" s="569">
        <v>51</v>
      </c>
      <c r="H62" s="569">
        <v>2039</v>
      </c>
      <c r="I62" s="569">
        <v>2003</v>
      </c>
      <c r="J62" s="569">
        <v>1506</v>
      </c>
      <c r="K62" s="569">
        <v>497</v>
      </c>
      <c r="L62" s="569">
        <v>36</v>
      </c>
      <c r="M62" s="578">
        <v>1.5865947088349625E-2</v>
      </c>
      <c r="N62" s="578">
        <v>1.5775370796693965E-2</v>
      </c>
      <c r="O62" s="569">
        <v>132485</v>
      </c>
      <c r="P62" s="579">
        <f t="shared" si="9"/>
        <v>1.5865947088349625E-2</v>
      </c>
      <c r="Q62" s="579">
        <f t="shared" si="10"/>
        <v>7.548024304638261E-5</v>
      </c>
      <c r="R62" s="579">
        <f t="shared" si="11"/>
        <v>1.5096048609276522E-5</v>
      </c>
      <c r="S62" s="579">
        <f t="shared" si="12"/>
        <v>1.5775370796693965E-2</v>
      </c>
      <c r="T62" s="579">
        <f t="shared" si="13"/>
        <v>3.8494923953655128E-4</v>
      </c>
      <c r="U62" s="579">
        <f t="shared" si="14"/>
        <v>1.5390421557157414E-2</v>
      </c>
      <c r="V62" s="579">
        <f t="shared" si="15"/>
        <v>1.5118692682190437E-2</v>
      </c>
      <c r="W62" s="579">
        <f t="shared" si="7"/>
        <v>2.717288749669774E-4</v>
      </c>
    </row>
    <row r="63" spans="1:23">
      <c r="A63" s="576" t="s">
        <v>315</v>
      </c>
      <c r="B63" s="577" t="s">
        <v>552</v>
      </c>
      <c r="C63" s="569">
        <v>18797</v>
      </c>
      <c r="D63" s="569">
        <v>102</v>
      </c>
      <c r="E63" s="569">
        <v>21</v>
      </c>
      <c r="F63" s="569">
        <v>18674</v>
      </c>
      <c r="G63" s="569">
        <v>443</v>
      </c>
      <c r="H63" s="569">
        <v>18231</v>
      </c>
      <c r="I63" s="569">
        <v>18148</v>
      </c>
      <c r="J63" s="569">
        <v>14919</v>
      </c>
      <c r="K63" s="569">
        <v>3229</v>
      </c>
      <c r="L63" s="569">
        <v>83</v>
      </c>
      <c r="M63" s="578">
        <v>2.8240175958366136E-2</v>
      </c>
      <c r="N63" s="578">
        <v>2.8055383616881906E-2</v>
      </c>
      <c r="O63" s="569">
        <v>665612</v>
      </c>
      <c r="P63" s="579">
        <f t="shared" si="9"/>
        <v>2.8240175958366136E-2</v>
      </c>
      <c r="Q63" s="579">
        <f t="shared" si="10"/>
        <v>1.5324242952350619E-4</v>
      </c>
      <c r="R63" s="579">
        <f t="shared" si="11"/>
        <v>3.1549911960721863E-5</v>
      </c>
      <c r="S63" s="579">
        <f t="shared" si="12"/>
        <v>2.8055383616881906E-2</v>
      </c>
      <c r="T63" s="579">
        <f t="shared" si="13"/>
        <v>6.6555290469522783E-4</v>
      </c>
      <c r="U63" s="579">
        <f t="shared" si="14"/>
        <v>2.7389830712186678E-2</v>
      </c>
      <c r="V63" s="579">
        <f t="shared" si="15"/>
        <v>2.7265133441103827E-2</v>
      </c>
      <c r="W63" s="579">
        <f t="shared" si="7"/>
        <v>1.2469727108285308E-4</v>
      </c>
    </row>
    <row r="64" spans="1:23">
      <c r="A64" s="576" t="s">
        <v>316</v>
      </c>
      <c r="B64" s="577" t="s">
        <v>553</v>
      </c>
      <c r="C64" s="569">
        <v>55</v>
      </c>
      <c r="D64" s="569">
        <v>0</v>
      </c>
      <c r="E64" s="569">
        <v>0</v>
      </c>
      <c r="F64" s="569">
        <v>55</v>
      </c>
      <c r="G64" s="569">
        <v>4</v>
      </c>
      <c r="H64" s="569">
        <v>51</v>
      </c>
      <c r="I64" s="569">
        <v>47</v>
      </c>
      <c r="J64" s="569">
        <v>47</v>
      </c>
      <c r="K64" s="569">
        <v>0</v>
      </c>
      <c r="L64" s="569">
        <v>4</v>
      </c>
      <c r="M64" s="578">
        <v>6.4782096584216728E-2</v>
      </c>
      <c r="N64" s="578">
        <v>6.4782096584216728E-2</v>
      </c>
      <c r="O64" s="569">
        <v>849</v>
      </c>
      <c r="P64" s="579">
        <f t="shared" si="9"/>
        <v>6.4782096584216728E-2</v>
      </c>
      <c r="Q64" s="579">
        <f t="shared" si="10"/>
        <v>0</v>
      </c>
      <c r="R64" s="579">
        <f t="shared" si="11"/>
        <v>0</v>
      </c>
      <c r="S64" s="579">
        <f t="shared" si="12"/>
        <v>6.4782096584216728E-2</v>
      </c>
      <c r="T64" s="579">
        <f t="shared" si="13"/>
        <v>4.7114252061248524E-3</v>
      </c>
      <c r="U64" s="579">
        <f t="shared" si="14"/>
        <v>6.0070671378091869E-2</v>
      </c>
      <c r="V64" s="579">
        <f t="shared" si="15"/>
        <v>5.5359246171967018E-2</v>
      </c>
      <c r="W64" s="579">
        <f t="shared" si="7"/>
        <v>4.7114252061248524E-3</v>
      </c>
    </row>
    <row r="65" spans="1:23">
      <c r="A65" s="576" t="s">
        <v>317</v>
      </c>
      <c r="B65" s="577" t="s">
        <v>554</v>
      </c>
      <c r="C65" s="569">
        <v>8770</v>
      </c>
      <c r="D65" s="569">
        <v>41</v>
      </c>
      <c r="E65" s="569">
        <v>10</v>
      </c>
      <c r="F65" s="569">
        <v>8719</v>
      </c>
      <c r="G65" s="569">
        <v>204</v>
      </c>
      <c r="H65" s="569">
        <v>8515</v>
      </c>
      <c r="I65" s="569">
        <v>8380</v>
      </c>
      <c r="J65" s="569">
        <v>7808</v>
      </c>
      <c r="K65" s="569">
        <v>572</v>
      </c>
      <c r="L65" s="569">
        <v>135</v>
      </c>
      <c r="M65" s="578">
        <v>2.8940169417137729E-2</v>
      </c>
      <c r="N65" s="578">
        <v>2.8771874247209107E-2</v>
      </c>
      <c r="O65" s="569">
        <v>303039</v>
      </c>
      <c r="P65" s="579">
        <f t="shared" si="9"/>
        <v>2.8940169417137729E-2</v>
      </c>
      <c r="Q65" s="579">
        <f t="shared" si="10"/>
        <v>1.3529611700144206E-4</v>
      </c>
      <c r="R65" s="579">
        <f t="shared" si="11"/>
        <v>3.299905292718099E-5</v>
      </c>
      <c r="S65" s="579">
        <f t="shared" si="12"/>
        <v>2.8771874247209107E-2</v>
      </c>
      <c r="T65" s="579">
        <f t="shared" si="13"/>
        <v>6.7318067971449216E-4</v>
      </c>
      <c r="U65" s="579">
        <f t="shared" si="14"/>
        <v>2.8098693567494611E-2</v>
      </c>
      <c r="V65" s="579">
        <f t="shared" si="15"/>
        <v>2.7653206352977671E-2</v>
      </c>
      <c r="W65" s="579">
        <f t="shared" si="7"/>
        <v>4.4548721451694338E-4</v>
      </c>
    </row>
    <row r="66" spans="1:23">
      <c r="A66" s="580" t="s">
        <v>318</v>
      </c>
      <c r="B66" s="581" t="s">
        <v>555</v>
      </c>
      <c r="C66" s="582">
        <v>3930</v>
      </c>
      <c r="D66" s="582">
        <v>287</v>
      </c>
      <c r="E66" s="582">
        <v>64</v>
      </c>
      <c r="F66" s="582">
        <v>3579</v>
      </c>
      <c r="G66" s="582">
        <v>421</v>
      </c>
      <c r="H66" s="582">
        <v>3158</v>
      </c>
      <c r="I66" s="582">
        <v>2857</v>
      </c>
      <c r="J66" s="582">
        <v>2136</v>
      </c>
      <c r="K66" s="582">
        <v>721</v>
      </c>
      <c r="L66" s="582">
        <v>301</v>
      </c>
      <c r="M66" s="583">
        <v>7.6324017789516613E-2</v>
      </c>
      <c r="N66" s="583">
        <v>6.9507292536559781E-2</v>
      </c>
      <c r="O66" s="582">
        <v>51491</v>
      </c>
      <c r="P66" s="584">
        <f t="shared" si="9"/>
        <v>7.6324017789516613E-2</v>
      </c>
      <c r="Q66" s="584">
        <f t="shared" si="10"/>
        <v>5.5737895942980327E-3</v>
      </c>
      <c r="R66" s="584">
        <f t="shared" si="11"/>
        <v>1.2429356586587947E-3</v>
      </c>
      <c r="S66" s="584">
        <f t="shared" si="12"/>
        <v>6.9507292536559781E-2</v>
      </c>
      <c r="T66" s="584">
        <f t="shared" si="13"/>
        <v>8.176186129614885E-3</v>
      </c>
      <c r="U66" s="584">
        <f t="shared" si="14"/>
        <v>6.1331106406944905E-2</v>
      </c>
      <c r="V66" s="584">
        <f t="shared" si="15"/>
        <v>5.5485424637315262E-2</v>
      </c>
      <c r="W66" s="584">
        <f t="shared" si="7"/>
        <v>5.845681769629644E-3</v>
      </c>
    </row>
    <row r="67" spans="1:23">
      <c r="A67" s="576" t="s">
        <v>319</v>
      </c>
      <c r="B67" s="577" t="s">
        <v>556</v>
      </c>
      <c r="C67" s="569">
        <v>765</v>
      </c>
      <c r="D67" s="569">
        <v>52</v>
      </c>
      <c r="E67" s="569">
        <v>10</v>
      </c>
      <c r="F67" s="569">
        <v>703</v>
      </c>
      <c r="G67" s="569">
        <v>88</v>
      </c>
      <c r="H67" s="569">
        <v>615</v>
      </c>
      <c r="I67" s="569">
        <v>604</v>
      </c>
      <c r="J67" s="569">
        <v>416</v>
      </c>
      <c r="K67" s="569">
        <v>188</v>
      </c>
      <c r="L67" s="569">
        <v>11</v>
      </c>
      <c r="M67" s="578">
        <v>5.6142668428005284E-2</v>
      </c>
      <c r="N67" s="578">
        <v>5.1592543666519886E-2</v>
      </c>
      <c r="O67" s="569">
        <v>13626</v>
      </c>
      <c r="P67" s="579">
        <f t="shared" si="9"/>
        <v>5.6142668428005284E-2</v>
      </c>
      <c r="Q67" s="579">
        <f t="shared" si="10"/>
        <v>3.816233670923235E-3</v>
      </c>
      <c r="R67" s="579">
        <f t="shared" si="11"/>
        <v>7.3389109056216061E-4</v>
      </c>
      <c r="S67" s="579">
        <f t="shared" si="12"/>
        <v>5.1592543666519886E-2</v>
      </c>
      <c r="T67" s="579">
        <f t="shared" si="13"/>
        <v>6.4582415969470126E-3</v>
      </c>
      <c r="U67" s="579">
        <f t="shared" si="14"/>
        <v>4.5134302069572876E-2</v>
      </c>
      <c r="V67" s="579">
        <f t="shared" si="15"/>
        <v>4.4327021869954499E-2</v>
      </c>
      <c r="W67" s="579">
        <f t="shared" si="7"/>
        <v>8.0728019961837658E-4</v>
      </c>
    </row>
    <row r="68" spans="1:23">
      <c r="A68" s="576" t="s">
        <v>320</v>
      </c>
      <c r="B68" s="577" t="s">
        <v>557</v>
      </c>
      <c r="C68" s="569">
        <v>25842</v>
      </c>
      <c r="D68" s="569">
        <v>1693</v>
      </c>
      <c r="E68" s="569">
        <v>407</v>
      </c>
      <c r="F68" s="569">
        <v>23742</v>
      </c>
      <c r="G68" s="569">
        <v>4617</v>
      </c>
      <c r="H68" s="569">
        <v>19125</v>
      </c>
      <c r="I68" s="569">
        <v>17711</v>
      </c>
      <c r="J68" s="569">
        <v>15168</v>
      </c>
      <c r="K68" s="569">
        <v>2543</v>
      </c>
      <c r="L68" s="569">
        <v>1414</v>
      </c>
      <c r="M68" s="578">
        <v>5.2176757295902501E-2</v>
      </c>
      <c r="N68" s="578">
        <v>4.7936714330133787E-2</v>
      </c>
      <c r="O68" s="569">
        <v>495278</v>
      </c>
      <c r="P68" s="579">
        <f t="shared" si="9"/>
        <v>5.2176757295902501E-2</v>
      </c>
      <c r="Q68" s="579">
        <f t="shared" si="10"/>
        <v>3.4182822576411631E-3</v>
      </c>
      <c r="R68" s="579">
        <f t="shared" si="11"/>
        <v>8.2176070812755664E-4</v>
      </c>
      <c r="S68" s="579">
        <f t="shared" si="12"/>
        <v>4.7936714330133787E-2</v>
      </c>
      <c r="T68" s="579">
        <f t="shared" si="13"/>
        <v>9.3220373204543714E-3</v>
      </c>
      <c r="U68" s="579">
        <f t="shared" si="14"/>
        <v>3.861467700967941E-2</v>
      </c>
      <c r="V68" s="579">
        <f t="shared" si="15"/>
        <v>3.5759714746061808E-2</v>
      </c>
      <c r="W68" s="579">
        <f t="shared" si="7"/>
        <v>2.8549622636176047E-3</v>
      </c>
    </row>
    <row r="69" spans="1:23">
      <c r="A69" s="576" t="s">
        <v>321</v>
      </c>
      <c r="B69" s="577" t="s">
        <v>558</v>
      </c>
      <c r="C69" s="569">
        <v>7819</v>
      </c>
      <c r="D69" s="569">
        <v>454</v>
      </c>
      <c r="E69" s="569">
        <v>109</v>
      </c>
      <c r="F69" s="569">
        <v>7256</v>
      </c>
      <c r="G69" s="569">
        <v>1243</v>
      </c>
      <c r="H69" s="569">
        <v>6013</v>
      </c>
      <c r="I69" s="569">
        <v>5833</v>
      </c>
      <c r="J69" s="569">
        <v>4978</v>
      </c>
      <c r="K69" s="569">
        <v>855</v>
      </c>
      <c r="L69" s="569">
        <v>180</v>
      </c>
      <c r="M69" s="578">
        <v>4.2123466633624429E-2</v>
      </c>
      <c r="N69" s="578">
        <v>3.9090404641716182E-2</v>
      </c>
      <c r="O69" s="569">
        <v>185621</v>
      </c>
      <c r="P69" s="579">
        <f t="shared" si="9"/>
        <v>4.2123466633624429E-2</v>
      </c>
      <c r="Q69" s="579">
        <f t="shared" si="10"/>
        <v>2.445843950846079E-3</v>
      </c>
      <c r="R69" s="579">
        <f t="shared" si="11"/>
        <v>5.8721804106216433E-4</v>
      </c>
      <c r="S69" s="579">
        <f t="shared" si="12"/>
        <v>3.9090404641716182E-2</v>
      </c>
      <c r="T69" s="579">
        <f t="shared" si="13"/>
        <v>6.6964405966997266E-3</v>
      </c>
      <c r="U69" s="579">
        <f t="shared" si="14"/>
        <v>3.239396404501646E-2</v>
      </c>
      <c r="V69" s="579">
        <f t="shared" si="15"/>
        <v>3.1424246179042242E-2</v>
      </c>
      <c r="W69" s="579">
        <f t="shared" si="7"/>
        <v>9.6971786597421631E-4</v>
      </c>
    </row>
    <row r="70" spans="1:23">
      <c r="A70" s="576" t="s">
        <v>322</v>
      </c>
      <c r="B70" s="577" t="s">
        <v>559</v>
      </c>
      <c r="C70" s="569">
        <v>21824</v>
      </c>
      <c r="D70" s="569">
        <v>1423</v>
      </c>
      <c r="E70" s="569">
        <v>342</v>
      </c>
      <c r="F70" s="569">
        <v>20059</v>
      </c>
      <c r="G70" s="569">
        <v>3766</v>
      </c>
      <c r="H70" s="569">
        <v>16293</v>
      </c>
      <c r="I70" s="569">
        <v>15156</v>
      </c>
      <c r="J70" s="569">
        <v>13428</v>
      </c>
      <c r="K70" s="569">
        <v>1728</v>
      </c>
      <c r="L70" s="569">
        <v>1137</v>
      </c>
      <c r="M70" s="578">
        <v>5.2737013292994413E-2</v>
      </c>
      <c r="N70" s="578">
        <v>4.8471946006422975E-2</v>
      </c>
      <c r="O70" s="569">
        <v>413827</v>
      </c>
      <c r="P70" s="579">
        <f t="shared" ref="P70:P101" si="16">IF(ISERROR(C70/$O70),0,C70/$O70)</f>
        <v>5.2737013292994413E-2</v>
      </c>
      <c r="Q70" s="579">
        <f t="shared" ref="Q70:Q101" si="17">IF(ISERROR(D70/$O70),0,D70/$O70)</f>
        <v>3.4386349851507998E-3</v>
      </c>
      <c r="R70" s="579">
        <f t="shared" ref="R70:R101" si="18">IF(ISERROR(E70/$O70),0,E70/$O70)</f>
        <v>8.2643230142064191E-4</v>
      </c>
      <c r="S70" s="579">
        <f t="shared" ref="S70:S101" si="19">IF(ISERROR(F70/$O70),0,F70/$O70)</f>
        <v>4.8471946006422975E-2</v>
      </c>
      <c r="T70" s="579">
        <f t="shared" ref="T70:T101" si="20">IF(ISERROR(G70/$O70),0,G70/$O70)</f>
        <v>9.1004211904974781E-3</v>
      </c>
      <c r="U70" s="579">
        <f t="shared" ref="U70:U101" si="21">IF(ISERROR(H70/$O70),0,H70/$O70)</f>
        <v>3.9371524815925499E-2</v>
      </c>
      <c r="V70" s="579">
        <f t="shared" ref="V70:V101" si="22">IF(ISERROR(I70/$O70),0,I70/$O70)</f>
        <v>3.6623999884009502E-2</v>
      </c>
      <c r="W70" s="579">
        <f t="shared" si="7"/>
        <v>2.7475249319159939E-3</v>
      </c>
    </row>
    <row r="71" spans="1:23">
      <c r="A71" s="580" t="s">
        <v>323</v>
      </c>
      <c r="B71" s="581" t="s">
        <v>560</v>
      </c>
      <c r="C71" s="582">
        <v>6441</v>
      </c>
      <c r="D71" s="582">
        <v>370</v>
      </c>
      <c r="E71" s="582">
        <v>88</v>
      </c>
      <c r="F71" s="582">
        <v>5983</v>
      </c>
      <c r="G71" s="582">
        <v>1012</v>
      </c>
      <c r="H71" s="582">
        <v>4971</v>
      </c>
      <c r="I71" s="582">
        <v>4864</v>
      </c>
      <c r="J71" s="582">
        <v>4304</v>
      </c>
      <c r="K71" s="582">
        <v>560</v>
      </c>
      <c r="L71" s="582">
        <v>107</v>
      </c>
      <c r="M71" s="583">
        <v>3.8675857762192414E-2</v>
      </c>
      <c r="N71" s="583">
        <v>3.5925734667163048E-2</v>
      </c>
      <c r="O71" s="582">
        <v>166538</v>
      </c>
      <c r="P71" s="584">
        <f t="shared" si="16"/>
        <v>3.8675857762192414E-2</v>
      </c>
      <c r="Q71" s="584">
        <f t="shared" si="17"/>
        <v>2.2217151641066905E-3</v>
      </c>
      <c r="R71" s="584">
        <f t="shared" si="18"/>
        <v>5.2840793092267233E-4</v>
      </c>
      <c r="S71" s="584">
        <f t="shared" si="19"/>
        <v>3.5925734667163048E-2</v>
      </c>
      <c r="T71" s="584">
        <f t="shared" si="20"/>
        <v>6.0766912056107311E-3</v>
      </c>
      <c r="U71" s="584">
        <f t="shared" si="21"/>
        <v>2.9849043461552319E-2</v>
      </c>
      <c r="V71" s="584">
        <f t="shared" si="22"/>
        <v>2.9206547454634978E-2</v>
      </c>
      <c r="W71" s="584">
        <f t="shared" ref="W71:W113" si="23">IF(ISERROR(L71/$O71),0,L71/$O71)</f>
        <v>6.4249600691734018E-4</v>
      </c>
    </row>
    <row r="72" spans="1:23">
      <c r="A72" s="576" t="s">
        <v>324</v>
      </c>
      <c r="B72" s="577" t="s">
        <v>704</v>
      </c>
      <c r="C72" s="569">
        <v>2241</v>
      </c>
      <c r="D72" s="569">
        <v>0</v>
      </c>
      <c r="E72" s="569">
        <v>0</v>
      </c>
      <c r="F72" s="569">
        <v>2241</v>
      </c>
      <c r="G72" s="569">
        <v>10</v>
      </c>
      <c r="H72" s="569">
        <v>2231</v>
      </c>
      <c r="I72" s="569">
        <v>2198</v>
      </c>
      <c r="J72" s="569">
        <v>2069</v>
      </c>
      <c r="K72" s="569">
        <v>129</v>
      </c>
      <c r="L72" s="569">
        <v>33</v>
      </c>
      <c r="M72" s="578">
        <v>9.6416954927977701E-3</v>
      </c>
      <c r="N72" s="578">
        <v>9.6416954927977701E-3</v>
      </c>
      <c r="O72" s="569">
        <v>232428</v>
      </c>
      <c r="P72" s="579">
        <f t="shared" si="16"/>
        <v>9.6416954927977701E-3</v>
      </c>
      <c r="Q72" s="579">
        <f t="shared" si="17"/>
        <v>0</v>
      </c>
      <c r="R72" s="579">
        <f t="shared" si="18"/>
        <v>0</v>
      </c>
      <c r="S72" s="579">
        <f t="shared" si="19"/>
        <v>9.6416954927977701E-3</v>
      </c>
      <c r="T72" s="579">
        <f t="shared" si="20"/>
        <v>4.3024076273082414E-5</v>
      </c>
      <c r="U72" s="579">
        <f t="shared" si="21"/>
        <v>9.5986714165246876E-3</v>
      </c>
      <c r="V72" s="579">
        <f t="shared" si="22"/>
        <v>9.4566919648235159E-3</v>
      </c>
      <c r="W72" s="579">
        <f t="shared" si="23"/>
        <v>1.4197945170117197E-4</v>
      </c>
    </row>
    <row r="73" spans="1:23">
      <c r="A73" s="576" t="s">
        <v>325</v>
      </c>
      <c r="B73" s="577" t="s">
        <v>561</v>
      </c>
      <c r="C73" s="569">
        <v>250</v>
      </c>
      <c r="D73" s="569">
        <v>0</v>
      </c>
      <c r="E73" s="569">
        <v>0</v>
      </c>
      <c r="F73" s="569">
        <v>250</v>
      </c>
      <c r="G73" s="569">
        <v>8</v>
      </c>
      <c r="H73" s="569">
        <v>242</v>
      </c>
      <c r="I73" s="569">
        <v>242</v>
      </c>
      <c r="J73" s="569">
        <v>225</v>
      </c>
      <c r="K73" s="569">
        <v>17</v>
      </c>
      <c r="L73" s="569">
        <v>0</v>
      </c>
      <c r="M73" s="578">
        <v>8.1329906633267179E-3</v>
      </c>
      <c r="N73" s="578">
        <v>8.1329906633267179E-3</v>
      </c>
      <c r="O73" s="569">
        <v>30739</v>
      </c>
      <c r="P73" s="579">
        <f t="shared" si="16"/>
        <v>8.1329906633267179E-3</v>
      </c>
      <c r="Q73" s="579">
        <f t="shared" si="17"/>
        <v>0</v>
      </c>
      <c r="R73" s="579">
        <f t="shared" si="18"/>
        <v>0</v>
      </c>
      <c r="S73" s="579">
        <f t="shared" si="19"/>
        <v>8.1329906633267179E-3</v>
      </c>
      <c r="T73" s="579">
        <f t="shared" si="20"/>
        <v>2.6025570122645498E-4</v>
      </c>
      <c r="U73" s="579">
        <f t="shared" si="21"/>
        <v>7.8727349621002633E-3</v>
      </c>
      <c r="V73" s="579">
        <f t="shared" si="22"/>
        <v>7.8727349621002633E-3</v>
      </c>
      <c r="W73" s="579">
        <f t="shared" si="23"/>
        <v>0</v>
      </c>
    </row>
    <row r="74" spans="1:23">
      <c r="A74" s="576" t="s">
        <v>326</v>
      </c>
      <c r="B74" s="577" t="s">
        <v>562</v>
      </c>
      <c r="C74" s="569">
        <v>1329</v>
      </c>
      <c r="D74" s="569">
        <v>0</v>
      </c>
      <c r="E74" s="569">
        <v>0</v>
      </c>
      <c r="F74" s="569">
        <v>1329</v>
      </c>
      <c r="G74" s="569">
        <v>31</v>
      </c>
      <c r="H74" s="569">
        <v>1298</v>
      </c>
      <c r="I74" s="569">
        <v>1245</v>
      </c>
      <c r="J74" s="569">
        <v>1057</v>
      </c>
      <c r="K74" s="569">
        <v>188</v>
      </c>
      <c r="L74" s="569">
        <v>53</v>
      </c>
      <c r="M74" s="578">
        <v>2.1857474137789254E-2</v>
      </c>
      <c r="N74" s="578">
        <v>2.1857474137789254E-2</v>
      </c>
      <c r="O74" s="569">
        <v>60803</v>
      </c>
      <c r="P74" s="579">
        <f t="shared" si="16"/>
        <v>2.1857474137789254E-2</v>
      </c>
      <c r="Q74" s="579">
        <f t="shared" si="17"/>
        <v>0</v>
      </c>
      <c r="R74" s="579">
        <f t="shared" si="18"/>
        <v>0</v>
      </c>
      <c r="S74" s="579">
        <f t="shared" si="19"/>
        <v>2.1857474137789254E-2</v>
      </c>
      <c r="T74" s="579">
        <f t="shared" si="20"/>
        <v>5.0984326431261612E-4</v>
      </c>
      <c r="U74" s="579">
        <f t="shared" si="21"/>
        <v>2.1347630873476638E-2</v>
      </c>
      <c r="V74" s="579">
        <f t="shared" si="22"/>
        <v>2.0475963357071199E-2</v>
      </c>
      <c r="W74" s="579">
        <f t="shared" si="23"/>
        <v>8.7166751640544056E-4</v>
      </c>
    </row>
    <row r="75" spans="1:23">
      <c r="A75" s="576" t="s">
        <v>327</v>
      </c>
      <c r="B75" s="577" t="s">
        <v>563</v>
      </c>
      <c r="C75" s="569">
        <v>5403</v>
      </c>
      <c r="D75" s="569">
        <v>29</v>
      </c>
      <c r="E75" s="569">
        <v>5</v>
      </c>
      <c r="F75" s="569">
        <v>5369</v>
      </c>
      <c r="G75" s="569">
        <v>544</v>
      </c>
      <c r="H75" s="569">
        <v>4825</v>
      </c>
      <c r="I75" s="569">
        <v>4796</v>
      </c>
      <c r="J75" s="569">
        <v>3872</v>
      </c>
      <c r="K75" s="569">
        <v>924</v>
      </c>
      <c r="L75" s="569">
        <v>29</v>
      </c>
      <c r="M75" s="578">
        <v>5.6057021912350596E-2</v>
      </c>
      <c r="N75" s="578">
        <v>5.5704266268260291E-2</v>
      </c>
      <c r="O75" s="569">
        <v>96384</v>
      </c>
      <c r="P75" s="579">
        <f t="shared" si="16"/>
        <v>5.6057021912350596E-2</v>
      </c>
      <c r="Q75" s="579">
        <f t="shared" si="17"/>
        <v>3.0087981407702524E-4</v>
      </c>
      <c r="R75" s="579">
        <f t="shared" si="18"/>
        <v>5.1875830013280214E-5</v>
      </c>
      <c r="S75" s="579">
        <f t="shared" si="19"/>
        <v>5.5704266268260291E-2</v>
      </c>
      <c r="T75" s="579">
        <f t="shared" si="20"/>
        <v>5.6440903054448873E-3</v>
      </c>
      <c r="U75" s="579">
        <f t="shared" si="21"/>
        <v>5.0060175962815402E-2</v>
      </c>
      <c r="V75" s="579">
        <f t="shared" si="22"/>
        <v>4.9759296148738377E-2</v>
      </c>
      <c r="W75" s="579">
        <f t="shared" si="23"/>
        <v>3.0087981407702524E-4</v>
      </c>
    </row>
    <row r="76" spans="1:23">
      <c r="A76" s="580" t="s">
        <v>328</v>
      </c>
      <c r="B76" s="581" t="s">
        <v>564</v>
      </c>
      <c r="C76" s="582">
        <v>162286</v>
      </c>
      <c r="D76" s="582">
        <v>7406</v>
      </c>
      <c r="E76" s="582">
        <v>2880</v>
      </c>
      <c r="F76" s="582">
        <v>152000</v>
      </c>
      <c r="G76" s="582">
        <v>13355</v>
      </c>
      <c r="H76" s="582">
        <v>138645</v>
      </c>
      <c r="I76" s="582">
        <v>133174</v>
      </c>
      <c r="J76" s="582">
        <v>70530</v>
      </c>
      <c r="K76" s="582">
        <v>62644</v>
      </c>
      <c r="L76" s="582">
        <v>5471</v>
      </c>
      <c r="M76" s="583">
        <v>0.12459003807886009</v>
      </c>
      <c r="N76" s="583">
        <v>0.11669328092371944</v>
      </c>
      <c r="O76" s="582">
        <v>1302560</v>
      </c>
      <c r="P76" s="584">
        <f t="shared" si="16"/>
        <v>0.12459003807886009</v>
      </c>
      <c r="Q76" s="584">
        <f t="shared" si="17"/>
        <v>5.6857265692175406E-3</v>
      </c>
      <c r="R76" s="584">
        <f t="shared" si="18"/>
        <v>2.2110305859231053E-3</v>
      </c>
      <c r="S76" s="584">
        <f t="shared" si="19"/>
        <v>0.11669328092371944</v>
      </c>
      <c r="T76" s="584">
        <f t="shared" si="20"/>
        <v>1.0252886623264955E-2</v>
      </c>
      <c r="U76" s="584">
        <f t="shared" si="21"/>
        <v>0.10644039430045449</v>
      </c>
      <c r="V76" s="584">
        <f t="shared" si="22"/>
        <v>0.10224020390615403</v>
      </c>
      <c r="W76" s="584">
        <f t="shared" si="23"/>
        <v>4.2001903943004546E-3</v>
      </c>
    </row>
    <row r="77" spans="1:23">
      <c r="A77" s="576" t="s">
        <v>329</v>
      </c>
      <c r="B77" s="577" t="s">
        <v>565</v>
      </c>
      <c r="C77" s="569">
        <v>21302</v>
      </c>
      <c r="D77" s="569">
        <v>110</v>
      </c>
      <c r="E77" s="569">
        <v>22</v>
      </c>
      <c r="F77" s="569">
        <v>21170</v>
      </c>
      <c r="G77" s="569">
        <v>954</v>
      </c>
      <c r="H77" s="569">
        <v>20216</v>
      </c>
      <c r="I77" s="569">
        <v>19558</v>
      </c>
      <c r="J77" s="569">
        <v>15953</v>
      </c>
      <c r="K77" s="569">
        <v>3605</v>
      </c>
      <c r="L77" s="569">
        <v>658</v>
      </c>
      <c r="M77" s="578">
        <v>3.9862049091211896E-2</v>
      </c>
      <c r="N77" s="578">
        <v>3.9615039867662939E-2</v>
      </c>
      <c r="O77" s="569">
        <v>534393</v>
      </c>
      <c r="P77" s="579">
        <f t="shared" si="16"/>
        <v>3.9862049091211896E-2</v>
      </c>
      <c r="Q77" s="579">
        <f t="shared" si="17"/>
        <v>2.058410196241343E-4</v>
      </c>
      <c r="R77" s="579">
        <f t="shared" si="18"/>
        <v>4.1168203924826857E-5</v>
      </c>
      <c r="S77" s="579">
        <f t="shared" si="19"/>
        <v>3.9615039867662939E-2</v>
      </c>
      <c r="T77" s="579">
        <f t="shared" si="20"/>
        <v>1.7852030247402194E-3</v>
      </c>
      <c r="U77" s="579">
        <f t="shared" si="21"/>
        <v>3.7829836842922716E-2</v>
      </c>
      <c r="V77" s="579">
        <f t="shared" si="22"/>
        <v>3.6598533289171079E-2</v>
      </c>
      <c r="W77" s="579">
        <f t="shared" si="23"/>
        <v>1.2313035537516398E-3</v>
      </c>
    </row>
    <row r="78" spans="1:23">
      <c r="A78" s="576" t="s">
        <v>330</v>
      </c>
      <c r="B78" s="577" t="s">
        <v>566</v>
      </c>
      <c r="C78" s="569">
        <v>6419</v>
      </c>
      <c r="D78" s="569">
        <v>550</v>
      </c>
      <c r="E78" s="569">
        <v>169</v>
      </c>
      <c r="F78" s="569">
        <v>5700</v>
      </c>
      <c r="G78" s="569">
        <v>1714</v>
      </c>
      <c r="H78" s="569">
        <v>3986</v>
      </c>
      <c r="I78" s="569">
        <v>3914</v>
      </c>
      <c r="J78" s="569">
        <v>3026</v>
      </c>
      <c r="K78" s="569">
        <v>888</v>
      </c>
      <c r="L78" s="569">
        <v>72</v>
      </c>
      <c r="M78" s="578">
        <v>3.3577268518760688E-2</v>
      </c>
      <c r="N78" s="578">
        <v>2.9816237818497574E-2</v>
      </c>
      <c r="O78" s="569">
        <v>191171</v>
      </c>
      <c r="P78" s="579">
        <f t="shared" si="16"/>
        <v>3.3577268518760688E-2</v>
      </c>
      <c r="Q78" s="579">
        <f t="shared" si="17"/>
        <v>2.8770054035392395E-3</v>
      </c>
      <c r="R78" s="579">
        <f t="shared" si="18"/>
        <v>8.8402529672387549E-4</v>
      </c>
      <c r="S78" s="579">
        <f t="shared" si="19"/>
        <v>2.9816237818497574E-2</v>
      </c>
      <c r="T78" s="579">
        <f t="shared" si="20"/>
        <v>8.9657950212113768E-3</v>
      </c>
      <c r="U78" s="579">
        <f t="shared" si="21"/>
        <v>2.0850442797286199E-2</v>
      </c>
      <c r="V78" s="579">
        <f t="shared" si="22"/>
        <v>2.0473816635368337E-2</v>
      </c>
      <c r="W78" s="579">
        <f t="shared" si="23"/>
        <v>3.7662616191786412E-4</v>
      </c>
    </row>
    <row r="79" spans="1:23">
      <c r="A79" s="576" t="s">
        <v>331</v>
      </c>
      <c r="B79" s="577" t="s">
        <v>567</v>
      </c>
      <c r="C79" s="569">
        <v>2409</v>
      </c>
      <c r="D79" s="569">
        <v>580</v>
      </c>
      <c r="E79" s="569">
        <v>135</v>
      </c>
      <c r="F79" s="569">
        <v>1694</v>
      </c>
      <c r="G79" s="569">
        <v>507</v>
      </c>
      <c r="H79" s="569">
        <v>1187</v>
      </c>
      <c r="I79" s="569">
        <v>999</v>
      </c>
      <c r="J79" s="569">
        <v>848</v>
      </c>
      <c r="K79" s="569">
        <v>151</v>
      </c>
      <c r="L79" s="569">
        <v>188</v>
      </c>
      <c r="M79" s="578">
        <v>2.5574877380724888E-2</v>
      </c>
      <c r="N79" s="578">
        <v>1.798416034991613E-2</v>
      </c>
      <c r="O79" s="569">
        <v>94194</v>
      </c>
      <c r="P79" s="579">
        <f t="shared" si="16"/>
        <v>2.5574877380724888E-2</v>
      </c>
      <c r="Q79" s="579">
        <f t="shared" si="17"/>
        <v>6.157504724292418E-3</v>
      </c>
      <c r="R79" s="579">
        <f t="shared" si="18"/>
        <v>1.4332123065163387E-3</v>
      </c>
      <c r="S79" s="579">
        <f t="shared" si="19"/>
        <v>1.798416034991613E-2</v>
      </c>
      <c r="T79" s="579">
        <f t="shared" si="20"/>
        <v>5.3825084400280273E-3</v>
      </c>
      <c r="U79" s="579">
        <f t="shared" si="21"/>
        <v>1.2601651909888103E-2</v>
      </c>
      <c r="V79" s="579">
        <f t="shared" si="22"/>
        <v>1.0605771068220906E-2</v>
      </c>
      <c r="W79" s="579">
        <f t="shared" si="23"/>
        <v>1.9958808416671975E-3</v>
      </c>
    </row>
    <row r="80" spans="1:23">
      <c r="A80" s="576" t="s">
        <v>332</v>
      </c>
      <c r="B80" s="577" t="s">
        <v>568</v>
      </c>
      <c r="C80" s="569">
        <v>0</v>
      </c>
      <c r="D80" s="569">
        <v>0</v>
      </c>
      <c r="E80" s="569">
        <v>0</v>
      </c>
      <c r="F80" s="569">
        <v>0</v>
      </c>
      <c r="G80" s="569">
        <v>0</v>
      </c>
      <c r="H80" s="569">
        <v>0</v>
      </c>
      <c r="I80" s="569">
        <v>0</v>
      </c>
      <c r="J80" s="569">
        <v>0</v>
      </c>
      <c r="K80" s="569">
        <v>0</v>
      </c>
      <c r="L80" s="569">
        <v>0</v>
      </c>
      <c r="M80" s="578">
        <v>0</v>
      </c>
      <c r="N80" s="578">
        <v>0</v>
      </c>
      <c r="O80" s="569">
        <v>845555</v>
      </c>
      <c r="P80" s="579">
        <f t="shared" si="16"/>
        <v>0</v>
      </c>
      <c r="Q80" s="579">
        <f t="shared" si="17"/>
        <v>0</v>
      </c>
      <c r="R80" s="579">
        <f t="shared" si="18"/>
        <v>0</v>
      </c>
      <c r="S80" s="579">
        <f t="shared" si="19"/>
        <v>0</v>
      </c>
      <c r="T80" s="579">
        <f t="shared" si="20"/>
        <v>0</v>
      </c>
      <c r="U80" s="579">
        <f t="shared" si="21"/>
        <v>0</v>
      </c>
      <c r="V80" s="579">
        <f t="shared" si="22"/>
        <v>0</v>
      </c>
      <c r="W80" s="579">
        <f t="shared" si="23"/>
        <v>0</v>
      </c>
    </row>
    <row r="81" spans="1:23">
      <c r="A81" s="580" t="s">
        <v>333</v>
      </c>
      <c r="B81" s="581" t="s">
        <v>569</v>
      </c>
      <c r="C81" s="582">
        <v>2189</v>
      </c>
      <c r="D81" s="582">
        <v>0</v>
      </c>
      <c r="E81" s="582">
        <v>0</v>
      </c>
      <c r="F81" s="582">
        <v>2189</v>
      </c>
      <c r="G81" s="582">
        <v>39</v>
      </c>
      <c r="H81" s="582">
        <v>2150</v>
      </c>
      <c r="I81" s="582">
        <v>2118</v>
      </c>
      <c r="J81" s="582">
        <v>2034</v>
      </c>
      <c r="K81" s="582">
        <v>84</v>
      </c>
      <c r="L81" s="582">
        <v>32</v>
      </c>
      <c r="M81" s="583">
        <v>8.9434548128779212E-2</v>
      </c>
      <c r="N81" s="583">
        <v>8.9434548128779212E-2</v>
      </c>
      <c r="O81" s="582">
        <v>24476</v>
      </c>
      <c r="P81" s="584">
        <f t="shared" si="16"/>
        <v>8.9434548128779212E-2</v>
      </c>
      <c r="Q81" s="584">
        <f t="shared" si="17"/>
        <v>0</v>
      </c>
      <c r="R81" s="584">
        <f t="shared" si="18"/>
        <v>0</v>
      </c>
      <c r="S81" s="584">
        <f t="shared" si="19"/>
        <v>8.9434548128779212E-2</v>
      </c>
      <c r="T81" s="584">
        <f t="shared" si="20"/>
        <v>1.5933976139892139E-3</v>
      </c>
      <c r="U81" s="584">
        <f t="shared" si="21"/>
        <v>8.7841150514789995E-2</v>
      </c>
      <c r="V81" s="584">
        <f t="shared" si="22"/>
        <v>8.6533747344337317E-2</v>
      </c>
      <c r="W81" s="584">
        <f t="shared" si="23"/>
        <v>1.3074031704526884E-3</v>
      </c>
    </row>
    <row r="82" spans="1:23">
      <c r="A82" s="576" t="s">
        <v>334</v>
      </c>
      <c r="B82" s="577" t="s">
        <v>570</v>
      </c>
      <c r="C82" s="569">
        <v>30197</v>
      </c>
      <c r="D82" s="569">
        <v>134</v>
      </c>
      <c r="E82" s="569">
        <v>50</v>
      </c>
      <c r="F82" s="569">
        <v>30013</v>
      </c>
      <c r="G82" s="569">
        <v>1285</v>
      </c>
      <c r="H82" s="569">
        <v>28728</v>
      </c>
      <c r="I82" s="569">
        <v>28044</v>
      </c>
      <c r="J82" s="569">
        <v>22293</v>
      </c>
      <c r="K82" s="569">
        <v>5751</v>
      </c>
      <c r="L82" s="569">
        <v>684</v>
      </c>
      <c r="M82" s="578">
        <v>0.11788473475251506</v>
      </c>
      <c r="N82" s="578">
        <v>0.11716642527824732</v>
      </c>
      <c r="O82" s="569">
        <v>256157</v>
      </c>
      <c r="P82" s="579">
        <f t="shared" si="16"/>
        <v>0.11788473475251506</v>
      </c>
      <c r="Q82" s="579">
        <f t="shared" si="17"/>
        <v>5.2311668234715427E-4</v>
      </c>
      <c r="R82" s="579">
        <f t="shared" si="18"/>
        <v>1.9519279192057996E-4</v>
      </c>
      <c r="S82" s="579">
        <f t="shared" si="19"/>
        <v>0.11716642527824732</v>
      </c>
      <c r="T82" s="579">
        <f t="shared" si="20"/>
        <v>5.0164547523589053E-3</v>
      </c>
      <c r="U82" s="579">
        <f t="shared" si="21"/>
        <v>0.11214997052588842</v>
      </c>
      <c r="V82" s="579">
        <f t="shared" si="22"/>
        <v>0.10947973313241488</v>
      </c>
      <c r="W82" s="579">
        <f t="shared" si="23"/>
        <v>2.6702373934735339E-3</v>
      </c>
    </row>
    <row r="83" spans="1:23">
      <c r="A83" s="576" t="s">
        <v>335</v>
      </c>
      <c r="B83" s="577" t="s">
        <v>571</v>
      </c>
      <c r="C83" s="569">
        <v>0</v>
      </c>
      <c r="D83" s="569">
        <v>0</v>
      </c>
      <c r="E83" s="569">
        <v>0</v>
      </c>
      <c r="F83" s="569">
        <v>0</v>
      </c>
      <c r="G83" s="569">
        <v>0</v>
      </c>
      <c r="H83" s="569">
        <v>0</v>
      </c>
      <c r="I83" s="569">
        <v>0</v>
      </c>
      <c r="J83" s="569">
        <v>0</v>
      </c>
      <c r="K83" s="569">
        <v>0</v>
      </c>
      <c r="L83" s="569">
        <v>0</v>
      </c>
      <c r="M83" s="578">
        <v>0</v>
      </c>
      <c r="N83" s="578">
        <v>0</v>
      </c>
      <c r="O83" s="569">
        <v>207311</v>
      </c>
      <c r="P83" s="579">
        <f t="shared" si="16"/>
        <v>0</v>
      </c>
      <c r="Q83" s="579">
        <f t="shared" si="17"/>
        <v>0</v>
      </c>
      <c r="R83" s="579">
        <f t="shared" si="18"/>
        <v>0</v>
      </c>
      <c r="S83" s="579">
        <f t="shared" si="19"/>
        <v>0</v>
      </c>
      <c r="T83" s="579">
        <f t="shared" si="20"/>
        <v>0</v>
      </c>
      <c r="U83" s="579">
        <f t="shared" si="21"/>
        <v>0</v>
      </c>
      <c r="V83" s="579">
        <f t="shared" si="22"/>
        <v>0</v>
      </c>
      <c r="W83" s="579">
        <f t="shared" si="23"/>
        <v>0</v>
      </c>
    </row>
    <row r="84" spans="1:23">
      <c r="A84" s="576" t="s">
        <v>336</v>
      </c>
      <c r="B84" s="577" t="s">
        <v>572</v>
      </c>
      <c r="C84" s="569">
        <v>138</v>
      </c>
      <c r="D84" s="569">
        <v>0</v>
      </c>
      <c r="E84" s="569">
        <v>0</v>
      </c>
      <c r="F84" s="569">
        <v>138</v>
      </c>
      <c r="G84" s="569">
        <v>1</v>
      </c>
      <c r="H84" s="569">
        <v>137</v>
      </c>
      <c r="I84" s="569">
        <v>29</v>
      </c>
      <c r="J84" s="569">
        <v>18</v>
      </c>
      <c r="K84" s="569">
        <v>11</v>
      </c>
      <c r="L84" s="569">
        <v>108</v>
      </c>
      <c r="M84" s="578">
        <v>0.971830985915493</v>
      </c>
      <c r="N84" s="578">
        <v>0.971830985915493</v>
      </c>
      <c r="O84" s="569">
        <v>142</v>
      </c>
      <c r="P84" s="579">
        <f t="shared" si="16"/>
        <v>0.971830985915493</v>
      </c>
      <c r="Q84" s="579">
        <f t="shared" si="17"/>
        <v>0</v>
      </c>
      <c r="R84" s="579">
        <f t="shared" si="18"/>
        <v>0</v>
      </c>
      <c r="S84" s="579">
        <f t="shared" si="19"/>
        <v>0.971830985915493</v>
      </c>
      <c r="T84" s="579">
        <f t="shared" si="20"/>
        <v>7.0422535211267607E-3</v>
      </c>
      <c r="U84" s="579">
        <f t="shared" si="21"/>
        <v>0.96478873239436624</v>
      </c>
      <c r="V84" s="579">
        <f t="shared" si="22"/>
        <v>0.20422535211267606</v>
      </c>
      <c r="W84" s="579">
        <f t="shared" si="23"/>
        <v>0.76056338028169013</v>
      </c>
    </row>
    <row r="85" spans="1:23">
      <c r="A85" s="576" t="s">
        <v>337</v>
      </c>
      <c r="B85" s="577" t="s">
        <v>573</v>
      </c>
      <c r="C85" s="569">
        <v>56</v>
      </c>
      <c r="D85" s="569">
        <v>0</v>
      </c>
      <c r="E85" s="569">
        <v>0</v>
      </c>
      <c r="F85" s="569">
        <v>56</v>
      </c>
      <c r="G85" s="569">
        <v>0</v>
      </c>
      <c r="H85" s="569">
        <v>56</v>
      </c>
      <c r="I85" s="569">
        <v>56</v>
      </c>
      <c r="J85" s="569">
        <v>56</v>
      </c>
      <c r="K85" s="569">
        <v>0</v>
      </c>
      <c r="L85" s="569">
        <v>0</v>
      </c>
      <c r="M85" s="578">
        <v>1.1200000000000001</v>
      </c>
      <c r="N85" s="578">
        <v>1.1200000000000001</v>
      </c>
      <c r="O85" s="569">
        <v>50</v>
      </c>
      <c r="P85" s="579">
        <f t="shared" si="16"/>
        <v>1.1200000000000001</v>
      </c>
      <c r="Q85" s="579">
        <f t="shared" si="17"/>
        <v>0</v>
      </c>
      <c r="R85" s="579">
        <f t="shared" si="18"/>
        <v>0</v>
      </c>
      <c r="S85" s="579">
        <f t="shared" si="19"/>
        <v>1.1200000000000001</v>
      </c>
      <c r="T85" s="579">
        <f t="shared" si="20"/>
        <v>0</v>
      </c>
      <c r="U85" s="579">
        <f t="shared" si="21"/>
        <v>1.1200000000000001</v>
      </c>
      <c r="V85" s="579">
        <f t="shared" si="22"/>
        <v>1.1200000000000001</v>
      </c>
      <c r="W85" s="579">
        <f t="shared" si="23"/>
        <v>0</v>
      </c>
    </row>
    <row r="86" spans="1:23">
      <c r="A86" s="580" t="s">
        <v>338</v>
      </c>
      <c r="B86" s="581" t="s">
        <v>574</v>
      </c>
      <c r="C86" s="582">
        <v>1195</v>
      </c>
      <c r="D86" s="582">
        <v>4</v>
      </c>
      <c r="E86" s="582">
        <v>1</v>
      </c>
      <c r="F86" s="582">
        <v>1190</v>
      </c>
      <c r="G86" s="582">
        <v>15</v>
      </c>
      <c r="H86" s="582">
        <v>1175</v>
      </c>
      <c r="I86" s="582">
        <v>1158</v>
      </c>
      <c r="J86" s="582">
        <v>955</v>
      </c>
      <c r="K86" s="582">
        <v>203</v>
      </c>
      <c r="L86" s="582">
        <v>17</v>
      </c>
      <c r="M86" s="583">
        <v>0.14769496971944135</v>
      </c>
      <c r="N86" s="583">
        <v>0.14707699913484118</v>
      </c>
      <c r="O86" s="582">
        <v>8091</v>
      </c>
      <c r="P86" s="584">
        <f t="shared" si="16"/>
        <v>0.14769496971944135</v>
      </c>
      <c r="Q86" s="584">
        <f t="shared" si="17"/>
        <v>4.9437646768013847E-4</v>
      </c>
      <c r="R86" s="584">
        <f t="shared" si="18"/>
        <v>1.2359411692003462E-4</v>
      </c>
      <c r="S86" s="584">
        <f t="shared" si="19"/>
        <v>0.14707699913484118</v>
      </c>
      <c r="T86" s="584">
        <f t="shared" si="20"/>
        <v>1.8539117538005192E-3</v>
      </c>
      <c r="U86" s="584">
        <f t="shared" si="21"/>
        <v>0.14522308738104067</v>
      </c>
      <c r="V86" s="584">
        <f t="shared" si="22"/>
        <v>0.14312198739340007</v>
      </c>
      <c r="W86" s="584">
        <f t="shared" si="23"/>
        <v>2.1010999876405882E-3</v>
      </c>
    </row>
    <row r="87" spans="1:23">
      <c r="A87" s="576" t="s">
        <v>339</v>
      </c>
      <c r="B87" s="577" t="s">
        <v>575</v>
      </c>
      <c r="C87" s="569">
        <v>1575</v>
      </c>
      <c r="D87" s="569">
        <v>2</v>
      </c>
      <c r="E87" s="569">
        <v>1</v>
      </c>
      <c r="F87" s="569">
        <v>1572</v>
      </c>
      <c r="G87" s="569">
        <v>62</v>
      </c>
      <c r="H87" s="569">
        <v>1510</v>
      </c>
      <c r="I87" s="569">
        <v>1509</v>
      </c>
      <c r="J87" s="569">
        <v>931</v>
      </c>
      <c r="K87" s="569">
        <v>578</v>
      </c>
      <c r="L87" s="569">
        <v>1</v>
      </c>
      <c r="M87" s="578">
        <v>0.1431297709923664</v>
      </c>
      <c r="N87" s="578">
        <v>0.14285714285714285</v>
      </c>
      <c r="O87" s="569">
        <v>11004</v>
      </c>
      <c r="P87" s="579">
        <f t="shared" si="16"/>
        <v>0.1431297709923664</v>
      </c>
      <c r="Q87" s="579">
        <f t="shared" si="17"/>
        <v>1.817520901490367E-4</v>
      </c>
      <c r="R87" s="579">
        <f t="shared" si="18"/>
        <v>9.0876045074518352E-5</v>
      </c>
      <c r="S87" s="579">
        <f t="shared" si="19"/>
        <v>0.14285714285714285</v>
      </c>
      <c r="T87" s="579">
        <f t="shared" si="20"/>
        <v>5.6343147946201384E-3</v>
      </c>
      <c r="U87" s="579">
        <f t="shared" si="21"/>
        <v>0.13722282806252273</v>
      </c>
      <c r="V87" s="579">
        <f t="shared" si="22"/>
        <v>0.13713195201744821</v>
      </c>
      <c r="W87" s="579">
        <f t="shared" si="23"/>
        <v>9.0876045074518352E-5</v>
      </c>
    </row>
    <row r="88" spans="1:23">
      <c r="A88" s="576" t="s">
        <v>340</v>
      </c>
      <c r="B88" s="577" t="s">
        <v>576</v>
      </c>
      <c r="C88" s="569">
        <v>3127</v>
      </c>
      <c r="D88" s="569">
        <v>48</v>
      </c>
      <c r="E88" s="569">
        <v>11</v>
      </c>
      <c r="F88" s="569">
        <v>3068</v>
      </c>
      <c r="G88" s="569">
        <v>87</v>
      </c>
      <c r="H88" s="569">
        <v>2981</v>
      </c>
      <c r="I88" s="569">
        <v>2877</v>
      </c>
      <c r="J88" s="569">
        <v>1870</v>
      </c>
      <c r="K88" s="569">
        <v>1007</v>
      </c>
      <c r="L88" s="569">
        <v>104</v>
      </c>
      <c r="M88" s="578">
        <v>2.3513753327417924E-2</v>
      </c>
      <c r="N88" s="578">
        <v>2.3070097604259095E-2</v>
      </c>
      <c r="O88" s="569">
        <v>132986</v>
      </c>
      <c r="P88" s="579">
        <f t="shared" si="16"/>
        <v>2.3513753327417924E-2</v>
      </c>
      <c r="Q88" s="579">
        <f t="shared" si="17"/>
        <v>3.6094024934955557E-4</v>
      </c>
      <c r="R88" s="579">
        <f t="shared" si="18"/>
        <v>8.2715473809273158E-5</v>
      </c>
      <c r="S88" s="579">
        <f t="shared" si="19"/>
        <v>2.3070097604259095E-2</v>
      </c>
      <c r="T88" s="579">
        <f t="shared" si="20"/>
        <v>6.5420420194606949E-4</v>
      </c>
      <c r="U88" s="579">
        <f t="shared" si="21"/>
        <v>2.2415893402313026E-2</v>
      </c>
      <c r="V88" s="579">
        <f t="shared" si="22"/>
        <v>2.163385619538899E-2</v>
      </c>
      <c r="W88" s="579">
        <f t="shared" si="23"/>
        <v>7.8203720692403712E-4</v>
      </c>
    </row>
    <row r="89" spans="1:23">
      <c r="A89" s="576" t="s">
        <v>341</v>
      </c>
      <c r="B89" s="577" t="s">
        <v>577</v>
      </c>
      <c r="C89" s="569">
        <v>6123</v>
      </c>
      <c r="D89" s="569">
        <v>74</v>
      </c>
      <c r="E89" s="569">
        <v>16</v>
      </c>
      <c r="F89" s="569">
        <v>6033</v>
      </c>
      <c r="G89" s="569">
        <v>1</v>
      </c>
      <c r="H89" s="569">
        <v>6032</v>
      </c>
      <c r="I89" s="569">
        <v>5929</v>
      </c>
      <c r="J89" s="569">
        <v>4474</v>
      </c>
      <c r="K89" s="569">
        <v>1455</v>
      </c>
      <c r="L89" s="569">
        <v>103</v>
      </c>
      <c r="M89" s="578">
        <v>0.25836533187054306</v>
      </c>
      <c r="N89" s="578">
        <v>0.25456770327861933</v>
      </c>
      <c r="O89" s="569">
        <v>23699</v>
      </c>
      <c r="P89" s="579">
        <f t="shared" si="16"/>
        <v>0.25836533187054306</v>
      </c>
      <c r="Q89" s="579">
        <f t="shared" si="17"/>
        <v>3.1224946200261615E-3</v>
      </c>
      <c r="R89" s="579">
        <f t="shared" si="18"/>
        <v>6.751339718975484E-4</v>
      </c>
      <c r="S89" s="579">
        <f t="shared" si="19"/>
        <v>0.25456770327861933</v>
      </c>
      <c r="T89" s="579">
        <f t="shared" si="20"/>
        <v>4.2195873243596775E-5</v>
      </c>
      <c r="U89" s="579">
        <f t="shared" si="21"/>
        <v>0.25452550740537577</v>
      </c>
      <c r="V89" s="579">
        <f t="shared" si="22"/>
        <v>0.25017933246128526</v>
      </c>
      <c r="W89" s="579">
        <f t="shared" si="23"/>
        <v>4.3461749440904677E-3</v>
      </c>
    </row>
    <row r="90" spans="1:23">
      <c r="A90" s="576" t="s">
        <v>342</v>
      </c>
      <c r="B90" s="577" t="s">
        <v>578</v>
      </c>
      <c r="C90" s="569">
        <v>737</v>
      </c>
      <c r="D90" s="569">
        <v>4</v>
      </c>
      <c r="E90" s="569">
        <v>0</v>
      </c>
      <c r="F90" s="569">
        <v>733</v>
      </c>
      <c r="G90" s="569">
        <v>35</v>
      </c>
      <c r="H90" s="569">
        <v>698</v>
      </c>
      <c r="I90" s="569">
        <v>647</v>
      </c>
      <c r="J90" s="569">
        <v>585</v>
      </c>
      <c r="K90" s="569">
        <v>62</v>
      </c>
      <c r="L90" s="569">
        <v>51</v>
      </c>
      <c r="M90" s="578">
        <v>3.1074887527459323E-3</v>
      </c>
      <c r="N90" s="578">
        <v>3.0906231421475826E-3</v>
      </c>
      <c r="O90" s="569">
        <v>237169</v>
      </c>
      <c r="P90" s="579">
        <f t="shared" si="16"/>
        <v>3.1074887527459323E-3</v>
      </c>
      <c r="Q90" s="579">
        <f t="shared" si="17"/>
        <v>1.6865610598349699E-5</v>
      </c>
      <c r="R90" s="579">
        <f t="shared" si="18"/>
        <v>0</v>
      </c>
      <c r="S90" s="579">
        <f t="shared" si="19"/>
        <v>3.0906231421475826E-3</v>
      </c>
      <c r="T90" s="579">
        <f t="shared" si="20"/>
        <v>1.4757409273555988E-4</v>
      </c>
      <c r="U90" s="579">
        <f t="shared" si="21"/>
        <v>2.9430490494120227E-3</v>
      </c>
      <c r="V90" s="579">
        <f t="shared" si="22"/>
        <v>2.7280125142830638E-3</v>
      </c>
      <c r="W90" s="579">
        <f t="shared" si="23"/>
        <v>2.1503653512895869E-4</v>
      </c>
    </row>
    <row r="91" spans="1:23">
      <c r="A91" s="580" t="s">
        <v>343</v>
      </c>
      <c r="B91" s="581" t="s">
        <v>579</v>
      </c>
      <c r="C91" s="582">
        <v>601</v>
      </c>
      <c r="D91" s="582">
        <v>0</v>
      </c>
      <c r="E91" s="582">
        <v>0</v>
      </c>
      <c r="F91" s="582">
        <v>601</v>
      </c>
      <c r="G91" s="582">
        <v>33</v>
      </c>
      <c r="H91" s="582">
        <v>568</v>
      </c>
      <c r="I91" s="582">
        <v>528</v>
      </c>
      <c r="J91" s="582">
        <v>375</v>
      </c>
      <c r="K91" s="582">
        <v>153</v>
      </c>
      <c r="L91" s="582">
        <v>40</v>
      </c>
      <c r="M91" s="583">
        <v>1.4920185695489188E-2</v>
      </c>
      <c r="N91" s="583">
        <v>1.4920185695489188E-2</v>
      </c>
      <c r="O91" s="582">
        <v>40281</v>
      </c>
      <c r="P91" s="584">
        <f t="shared" si="16"/>
        <v>1.4920185695489188E-2</v>
      </c>
      <c r="Q91" s="584">
        <f t="shared" si="17"/>
        <v>0</v>
      </c>
      <c r="R91" s="584">
        <f t="shared" si="18"/>
        <v>0</v>
      </c>
      <c r="S91" s="584">
        <f t="shared" si="19"/>
        <v>1.4920185695489188E-2</v>
      </c>
      <c r="T91" s="584">
        <f t="shared" si="20"/>
        <v>8.1924480524316675E-4</v>
      </c>
      <c r="U91" s="584">
        <f t="shared" si="21"/>
        <v>1.4100940890246022E-2</v>
      </c>
      <c r="V91" s="584">
        <f t="shared" si="22"/>
        <v>1.3107916883890668E-2</v>
      </c>
      <c r="W91" s="584">
        <f t="shared" si="23"/>
        <v>9.9302400635535365E-4</v>
      </c>
    </row>
    <row r="92" spans="1:23">
      <c r="A92" s="576" t="s">
        <v>344</v>
      </c>
      <c r="B92" s="577" t="s">
        <v>580</v>
      </c>
      <c r="C92" s="569">
        <v>4146</v>
      </c>
      <c r="D92" s="569">
        <v>12</v>
      </c>
      <c r="E92" s="569">
        <v>1</v>
      </c>
      <c r="F92" s="569">
        <v>4133</v>
      </c>
      <c r="G92" s="569">
        <v>415</v>
      </c>
      <c r="H92" s="569">
        <v>3718</v>
      </c>
      <c r="I92" s="569">
        <v>3460</v>
      </c>
      <c r="J92" s="569">
        <v>3032</v>
      </c>
      <c r="K92" s="569">
        <v>428</v>
      </c>
      <c r="L92" s="569">
        <v>258</v>
      </c>
      <c r="M92" s="578">
        <v>5.9610075914423744E-2</v>
      </c>
      <c r="N92" s="578">
        <v>5.9423165401426274E-2</v>
      </c>
      <c r="O92" s="569">
        <v>69552</v>
      </c>
      <c r="P92" s="579">
        <f t="shared" si="16"/>
        <v>5.9610075914423744E-2</v>
      </c>
      <c r="Q92" s="579">
        <f t="shared" si="17"/>
        <v>1.7253278122843341E-4</v>
      </c>
      <c r="R92" s="579">
        <f t="shared" si="18"/>
        <v>1.4377731769036117E-5</v>
      </c>
      <c r="S92" s="579">
        <f t="shared" si="19"/>
        <v>5.9423165401426274E-2</v>
      </c>
      <c r="T92" s="579">
        <f t="shared" si="20"/>
        <v>5.9667586841499884E-3</v>
      </c>
      <c r="U92" s="579">
        <f t="shared" si="21"/>
        <v>5.3456406717276285E-2</v>
      </c>
      <c r="V92" s="579">
        <f t="shared" si="22"/>
        <v>4.9746951920864965E-2</v>
      </c>
      <c r="W92" s="579">
        <f t="shared" si="23"/>
        <v>3.709454796411318E-3</v>
      </c>
    </row>
    <row r="93" spans="1:23">
      <c r="A93" s="576" t="s">
        <v>345</v>
      </c>
      <c r="B93" s="577" t="s">
        <v>581</v>
      </c>
      <c r="C93" s="569">
        <v>683</v>
      </c>
      <c r="D93" s="569">
        <v>13</v>
      </c>
      <c r="E93" s="569">
        <v>4</v>
      </c>
      <c r="F93" s="569">
        <v>666</v>
      </c>
      <c r="G93" s="569">
        <v>62</v>
      </c>
      <c r="H93" s="569">
        <v>604</v>
      </c>
      <c r="I93" s="569">
        <v>576</v>
      </c>
      <c r="J93" s="569">
        <v>380</v>
      </c>
      <c r="K93" s="569">
        <v>196</v>
      </c>
      <c r="L93" s="569">
        <v>28</v>
      </c>
      <c r="M93" s="578">
        <v>2.9846180737633281E-2</v>
      </c>
      <c r="N93" s="578">
        <v>2.9103303618248557E-2</v>
      </c>
      <c r="O93" s="569">
        <v>22884</v>
      </c>
      <c r="P93" s="579">
        <f t="shared" si="16"/>
        <v>2.9846180737633281E-2</v>
      </c>
      <c r="Q93" s="579">
        <f t="shared" si="17"/>
        <v>5.6808250305890576E-4</v>
      </c>
      <c r="R93" s="579">
        <f t="shared" si="18"/>
        <v>1.7479461632581716E-4</v>
      </c>
      <c r="S93" s="579">
        <f t="shared" si="19"/>
        <v>2.9103303618248557E-2</v>
      </c>
      <c r="T93" s="579">
        <f t="shared" si="20"/>
        <v>2.7093165530501662E-3</v>
      </c>
      <c r="U93" s="579">
        <f t="shared" si="21"/>
        <v>2.6393987065198393E-2</v>
      </c>
      <c r="V93" s="579">
        <f t="shared" si="22"/>
        <v>2.5170424750917672E-2</v>
      </c>
      <c r="W93" s="579">
        <f t="shared" si="23"/>
        <v>1.2235623142807202E-3</v>
      </c>
    </row>
    <row r="94" spans="1:23">
      <c r="A94" s="576" t="s">
        <v>346</v>
      </c>
      <c r="B94" s="577" t="s">
        <v>582</v>
      </c>
      <c r="C94" s="569">
        <v>1282</v>
      </c>
      <c r="D94" s="569">
        <v>20</v>
      </c>
      <c r="E94" s="569">
        <v>8</v>
      </c>
      <c r="F94" s="569">
        <v>1254</v>
      </c>
      <c r="G94" s="569">
        <v>115</v>
      </c>
      <c r="H94" s="569">
        <v>1139</v>
      </c>
      <c r="I94" s="569">
        <v>1064</v>
      </c>
      <c r="J94" s="569">
        <v>823</v>
      </c>
      <c r="K94" s="569">
        <v>241</v>
      </c>
      <c r="L94" s="569">
        <v>75</v>
      </c>
      <c r="M94" s="578">
        <v>4.0220869674342727E-2</v>
      </c>
      <c r="N94" s="578">
        <v>3.9342410742297801E-2</v>
      </c>
      <c r="O94" s="569">
        <v>31874</v>
      </c>
      <c r="P94" s="579">
        <f t="shared" si="16"/>
        <v>4.0220869674342727E-2</v>
      </c>
      <c r="Q94" s="579">
        <f t="shared" si="17"/>
        <v>6.2747066574637641E-4</v>
      </c>
      <c r="R94" s="579">
        <f t="shared" si="18"/>
        <v>2.5098826629855054E-4</v>
      </c>
      <c r="S94" s="579">
        <f t="shared" si="19"/>
        <v>3.9342410742297801E-2</v>
      </c>
      <c r="T94" s="579">
        <f t="shared" si="20"/>
        <v>3.607956328041664E-3</v>
      </c>
      <c r="U94" s="579">
        <f t="shared" si="21"/>
        <v>3.5734454414256135E-2</v>
      </c>
      <c r="V94" s="579">
        <f t="shared" si="22"/>
        <v>3.3381439417707222E-2</v>
      </c>
      <c r="W94" s="579">
        <f t="shared" si="23"/>
        <v>2.3530149965489112E-3</v>
      </c>
    </row>
    <row r="95" spans="1:23">
      <c r="A95" s="576" t="s">
        <v>347</v>
      </c>
      <c r="B95" s="577" t="s">
        <v>583</v>
      </c>
      <c r="C95" s="569">
        <v>29427</v>
      </c>
      <c r="D95" s="569">
        <v>0</v>
      </c>
      <c r="E95" s="569">
        <v>0</v>
      </c>
      <c r="F95" s="569">
        <v>29427</v>
      </c>
      <c r="G95" s="569">
        <v>0</v>
      </c>
      <c r="H95" s="569">
        <v>29427</v>
      </c>
      <c r="I95" s="569">
        <v>29060</v>
      </c>
      <c r="J95" s="569">
        <v>23699</v>
      </c>
      <c r="K95" s="569">
        <v>5361</v>
      </c>
      <c r="L95" s="569">
        <v>367</v>
      </c>
      <c r="M95" s="578">
        <v>5.9574252715328319E-2</v>
      </c>
      <c r="N95" s="578">
        <v>5.9574252715328319E-2</v>
      </c>
      <c r="O95" s="569">
        <v>493955</v>
      </c>
      <c r="P95" s="579">
        <f t="shared" si="16"/>
        <v>5.9574252715328319E-2</v>
      </c>
      <c r="Q95" s="579">
        <f t="shared" si="17"/>
        <v>0</v>
      </c>
      <c r="R95" s="579">
        <f t="shared" si="18"/>
        <v>0</v>
      </c>
      <c r="S95" s="579">
        <f t="shared" si="19"/>
        <v>5.9574252715328319E-2</v>
      </c>
      <c r="T95" s="579">
        <f t="shared" si="20"/>
        <v>0</v>
      </c>
      <c r="U95" s="579">
        <f t="shared" si="21"/>
        <v>5.9574252715328319E-2</v>
      </c>
      <c r="V95" s="579">
        <f t="shared" si="22"/>
        <v>5.8831270054964524E-2</v>
      </c>
      <c r="W95" s="579">
        <f t="shared" si="23"/>
        <v>7.4298266036379836E-4</v>
      </c>
    </row>
    <row r="96" spans="1:23">
      <c r="A96" s="580" t="s">
        <v>348</v>
      </c>
      <c r="B96" s="581" t="s">
        <v>584</v>
      </c>
      <c r="C96" s="582">
        <v>38145</v>
      </c>
      <c r="D96" s="582">
        <v>7</v>
      </c>
      <c r="E96" s="582">
        <v>1</v>
      </c>
      <c r="F96" s="582">
        <v>38137</v>
      </c>
      <c r="G96" s="582">
        <v>174</v>
      </c>
      <c r="H96" s="582">
        <v>37963</v>
      </c>
      <c r="I96" s="582">
        <v>36449</v>
      </c>
      <c r="J96" s="582">
        <v>26625</v>
      </c>
      <c r="K96" s="582">
        <v>9824</v>
      </c>
      <c r="L96" s="582">
        <v>1514</v>
      </c>
      <c r="M96" s="583">
        <v>0.10124213711282745</v>
      </c>
      <c r="N96" s="583">
        <v>0.10122090399978767</v>
      </c>
      <c r="O96" s="582">
        <v>376770</v>
      </c>
      <c r="P96" s="584">
        <f t="shared" si="16"/>
        <v>0.10124213711282745</v>
      </c>
      <c r="Q96" s="584">
        <f t="shared" si="17"/>
        <v>1.8578973909812352E-5</v>
      </c>
      <c r="R96" s="584">
        <f t="shared" si="18"/>
        <v>2.6541391299731931E-6</v>
      </c>
      <c r="S96" s="584">
        <f t="shared" si="19"/>
        <v>0.10122090399978767</v>
      </c>
      <c r="T96" s="584">
        <f t="shared" si="20"/>
        <v>4.6182020861533561E-4</v>
      </c>
      <c r="U96" s="584">
        <f t="shared" si="21"/>
        <v>0.10075908379117234</v>
      </c>
      <c r="V96" s="584">
        <f t="shared" si="22"/>
        <v>9.6740717148392913E-2</v>
      </c>
      <c r="W96" s="584">
        <f t="shared" si="23"/>
        <v>4.0183666427794145E-3</v>
      </c>
    </row>
    <row r="97" spans="1:23">
      <c r="A97" s="576" t="s">
        <v>349</v>
      </c>
      <c r="B97" s="577" t="s">
        <v>645</v>
      </c>
      <c r="C97" s="569">
        <v>10187</v>
      </c>
      <c r="D97" s="569">
        <v>9</v>
      </c>
      <c r="E97" s="569">
        <v>0</v>
      </c>
      <c r="F97" s="569">
        <v>10178</v>
      </c>
      <c r="G97" s="569">
        <v>206</v>
      </c>
      <c r="H97" s="569">
        <v>9972</v>
      </c>
      <c r="I97" s="569">
        <v>9942</v>
      </c>
      <c r="J97" s="569">
        <v>7518</v>
      </c>
      <c r="K97" s="569">
        <v>2424</v>
      </c>
      <c r="L97" s="569">
        <v>30</v>
      </c>
      <c r="M97" s="578">
        <v>3.7959354016529667E-2</v>
      </c>
      <c r="N97" s="578">
        <v>3.7925817726537636E-2</v>
      </c>
      <c r="O97" s="569">
        <v>268366</v>
      </c>
      <c r="P97" s="579">
        <f t="shared" si="16"/>
        <v>3.7959354016529667E-2</v>
      </c>
      <c r="Q97" s="579">
        <f t="shared" si="17"/>
        <v>3.3536289992025814E-5</v>
      </c>
      <c r="R97" s="579">
        <f t="shared" si="18"/>
        <v>0</v>
      </c>
      <c r="S97" s="579">
        <f t="shared" si="19"/>
        <v>3.7925817726537636E-2</v>
      </c>
      <c r="T97" s="579">
        <f t="shared" si="20"/>
        <v>7.6760841537303537E-4</v>
      </c>
      <c r="U97" s="579">
        <f t="shared" si="21"/>
        <v>3.7158209311164606E-2</v>
      </c>
      <c r="V97" s="579">
        <f t="shared" si="22"/>
        <v>3.7046421677857849E-2</v>
      </c>
      <c r="W97" s="579">
        <f t="shared" si="23"/>
        <v>1.1178763330675272E-4</v>
      </c>
    </row>
    <row r="98" spans="1:23">
      <c r="A98" s="576" t="s">
        <v>350</v>
      </c>
      <c r="B98" s="577" t="s">
        <v>644</v>
      </c>
      <c r="C98" s="569">
        <v>62443</v>
      </c>
      <c r="D98" s="569">
        <v>3195</v>
      </c>
      <c r="E98" s="569">
        <v>424</v>
      </c>
      <c r="F98" s="569">
        <v>58824</v>
      </c>
      <c r="G98" s="569">
        <v>2264</v>
      </c>
      <c r="H98" s="569">
        <v>56560</v>
      </c>
      <c r="I98" s="569">
        <v>54944</v>
      </c>
      <c r="J98" s="569">
        <v>44350</v>
      </c>
      <c r="K98" s="569">
        <v>10594</v>
      </c>
      <c r="L98" s="569">
        <v>1616</v>
      </c>
      <c r="M98" s="578">
        <v>8.7977998103576288E-2</v>
      </c>
      <c r="N98" s="578">
        <v>8.2879069878845857E-2</v>
      </c>
      <c r="O98" s="569">
        <v>709757</v>
      </c>
      <c r="P98" s="579">
        <f>IF(ISERROR(C98/$O98),0,C98/$O98)</f>
        <v>8.7977998103576288E-2</v>
      </c>
      <c r="Q98" s="579">
        <f t="shared" si="17"/>
        <v>4.5015406681441677E-3</v>
      </c>
      <c r="R98" s="579">
        <f t="shared" si="18"/>
        <v>5.9738755658626829E-4</v>
      </c>
      <c r="S98" s="579">
        <f t="shared" si="19"/>
        <v>8.2879069878845857E-2</v>
      </c>
      <c r="T98" s="579">
        <f t="shared" si="20"/>
        <v>3.1898241229040363E-3</v>
      </c>
      <c r="U98" s="579">
        <f t="shared" si="21"/>
        <v>7.9689245755941829E-2</v>
      </c>
      <c r="V98" s="579">
        <f t="shared" si="22"/>
        <v>7.7412410162914919E-2</v>
      </c>
      <c r="W98" s="579">
        <f t="shared" si="23"/>
        <v>2.2768355930269093E-3</v>
      </c>
    </row>
    <row r="99" spans="1:23">
      <c r="A99" s="576" t="s">
        <v>351</v>
      </c>
      <c r="B99" s="577" t="s">
        <v>587</v>
      </c>
      <c r="C99" s="569">
        <v>2134</v>
      </c>
      <c r="D99" s="569">
        <v>7</v>
      </c>
      <c r="E99" s="569">
        <v>0</v>
      </c>
      <c r="F99" s="569">
        <v>2127</v>
      </c>
      <c r="G99" s="569">
        <v>19</v>
      </c>
      <c r="H99" s="569">
        <v>2108</v>
      </c>
      <c r="I99" s="569">
        <v>2005</v>
      </c>
      <c r="J99" s="569">
        <v>1183</v>
      </c>
      <c r="K99" s="569">
        <v>822</v>
      </c>
      <c r="L99" s="569">
        <v>103</v>
      </c>
      <c r="M99" s="578">
        <v>7.18107480566679E-2</v>
      </c>
      <c r="N99" s="578">
        <v>7.1575192650671332E-2</v>
      </c>
      <c r="O99" s="569">
        <v>29717</v>
      </c>
      <c r="P99" s="579">
        <f t="shared" si="16"/>
        <v>7.18107480566679E-2</v>
      </c>
      <c r="Q99" s="579">
        <f t="shared" si="17"/>
        <v>2.3555540599656761E-4</v>
      </c>
      <c r="R99" s="579">
        <f t="shared" si="18"/>
        <v>0</v>
      </c>
      <c r="S99" s="579">
        <f t="shared" si="19"/>
        <v>7.1575192650671332E-2</v>
      </c>
      <c r="T99" s="579">
        <f t="shared" si="20"/>
        <v>6.3936467341925494E-4</v>
      </c>
      <c r="U99" s="579">
        <f t="shared" si="21"/>
        <v>7.0935827977252078E-2</v>
      </c>
      <c r="V99" s="579">
        <f t="shared" si="22"/>
        <v>6.7469798431874006E-2</v>
      </c>
      <c r="W99" s="579">
        <f t="shared" si="23"/>
        <v>3.4660295453780663E-3</v>
      </c>
    </row>
    <row r="100" spans="1:23">
      <c r="A100" s="576" t="s">
        <v>352</v>
      </c>
      <c r="B100" s="577" t="s">
        <v>588</v>
      </c>
      <c r="C100" s="569">
        <v>25049</v>
      </c>
      <c r="D100" s="569">
        <v>8</v>
      </c>
      <c r="E100" s="569">
        <v>5</v>
      </c>
      <c r="F100" s="569">
        <v>25036</v>
      </c>
      <c r="G100" s="569">
        <v>551</v>
      </c>
      <c r="H100" s="569">
        <v>24485</v>
      </c>
      <c r="I100" s="569">
        <v>23642</v>
      </c>
      <c r="J100" s="569">
        <v>13095</v>
      </c>
      <c r="K100" s="569">
        <v>10547</v>
      </c>
      <c r="L100" s="569">
        <v>843</v>
      </c>
      <c r="M100" s="578">
        <v>0.14579562188243922</v>
      </c>
      <c r="N100" s="578">
        <v>0.1457199564632819</v>
      </c>
      <c r="O100" s="569">
        <v>171809</v>
      </c>
      <c r="P100" s="579">
        <f t="shared" si="16"/>
        <v>0.14579562188243922</v>
      </c>
      <c r="Q100" s="579">
        <f t="shared" si="17"/>
        <v>4.6563334866043106E-5</v>
      </c>
      <c r="R100" s="579">
        <f t="shared" si="18"/>
        <v>2.9102084291276941E-5</v>
      </c>
      <c r="S100" s="579">
        <f t="shared" si="19"/>
        <v>0.1457199564632819</v>
      </c>
      <c r="T100" s="579">
        <f t="shared" si="20"/>
        <v>3.2070496888987189E-3</v>
      </c>
      <c r="U100" s="579">
        <f t="shared" si="21"/>
        <v>0.14251290677438319</v>
      </c>
      <c r="V100" s="579">
        <f t="shared" si="22"/>
        <v>0.13760629536287389</v>
      </c>
      <c r="W100" s="579">
        <f t="shared" si="23"/>
        <v>4.9066114115092919E-3</v>
      </c>
    </row>
    <row r="101" spans="1:23">
      <c r="A101" s="580" t="s">
        <v>353</v>
      </c>
      <c r="B101" s="581" t="s">
        <v>589</v>
      </c>
      <c r="C101" s="582">
        <v>41620</v>
      </c>
      <c r="D101" s="582">
        <v>14</v>
      </c>
      <c r="E101" s="582">
        <v>9</v>
      </c>
      <c r="F101" s="582">
        <v>41597</v>
      </c>
      <c r="G101" s="582">
        <v>1030</v>
      </c>
      <c r="H101" s="582">
        <v>40567</v>
      </c>
      <c r="I101" s="582">
        <v>39688</v>
      </c>
      <c r="J101" s="582">
        <v>27104</v>
      </c>
      <c r="K101" s="582">
        <v>12584</v>
      </c>
      <c r="L101" s="582">
        <v>879</v>
      </c>
      <c r="M101" s="583">
        <v>0.21567225279565547</v>
      </c>
      <c r="N101" s="583">
        <v>0.21555306822539358</v>
      </c>
      <c r="O101" s="582">
        <v>192978</v>
      </c>
      <c r="P101" s="584">
        <f t="shared" si="16"/>
        <v>0.21567225279565547</v>
      </c>
      <c r="Q101" s="584">
        <f t="shared" si="17"/>
        <v>7.2547129724631829E-5</v>
      </c>
      <c r="R101" s="584">
        <f t="shared" si="18"/>
        <v>4.6637440537263313E-5</v>
      </c>
      <c r="S101" s="584">
        <f t="shared" si="19"/>
        <v>0.21555306822539358</v>
      </c>
      <c r="T101" s="584">
        <f t="shared" si="20"/>
        <v>5.3373959725979128E-3</v>
      </c>
      <c r="U101" s="584">
        <f t="shared" si="21"/>
        <v>0.21021567225279567</v>
      </c>
      <c r="V101" s="584">
        <f t="shared" si="22"/>
        <v>0.20566074889365626</v>
      </c>
      <c r="W101" s="584">
        <f t="shared" si="23"/>
        <v>4.5549233591393838E-3</v>
      </c>
    </row>
    <row r="102" spans="1:23">
      <c r="A102" s="576" t="s">
        <v>354</v>
      </c>
      <c r="B102" s="577" t="s">
        <v>676</v>
      </c>
      <c r="C102" s="569">
        <v>11464</v>
      </c>
      <c r="D102" s="569">
        <v>9</v>
      </c>
      <c r="E102" s="569">
        <v>3</v>
      </c>
      <c r="F102" s="569">
        <v>11452</v>
      </c>
      <c r="G102" s="569">
        <v>1351</v>
      </c>
      <c r="H102" s="569">
        <v>10101</v>
      </c>
      <c r="I102" s="569">
        <v>9708</v>
      </c>
      <c r="J102" s="569">
        <v>7511</v>
      </c>
      <c r="K102" s="569">
        <v>2197</v>
      </c>
      <c r="L102" s="569">
        <v>393</v>
      </c>
      <c r="M102" s="578">
        <v>0.14889471906901836</v>
      </c>
      <c r="N102" s="578">
        <v>0.14873886276852741</v>
      </c>
      <c r="O102" s="569">
        <v>76994</v>
      </c>
      <c r="P102" s="579">
        <f t="shared" ref="P102:P113" si="24">IF(ISERROR(C102/$O102),0,C102/$O102)</f>
        <v>0.14889471906901836</v>
      </c>
      <c r="Q102" s="579">
        <f t="shared" ref="Q102:Q113" si="25">IF(ISERROR(D102/$O102),0,D102/$O102)</f>
        <v>1.1689222536821051E-4</v>
      </c>
      <c r="R102" s="579">
        <f t="shared" ref="R102:R113" si="26">IF(ISERROR(E102/$O102),0,E102/$O102)</f>
        <v>3.8964075122736836E-5</v>
      </c>
      <c r="S102" s="579">
        <f t="shared" ref="S102:S113" si="27">IF(ISERROR(F102/$O102),0,F102/$O102)</f>
        <v>0.14873886276852741</v>
      </c>
      <c r="T102" s="579">
        <f t="shared" ref="T102:T113" si="28">IF(ISERROR(G102/$O102),0,G102/$O102)</f>
        <v>1.754682183027249E-2</v>
      </c>
      <c r="U102" s="579">
        <f t="shared" ref="U102:U113" si="29">IF(ISERROR(H102/$O102),0,H102/$O102)</f>
        <v>0.13119204093825493</v>
      </c>
      <c r="V102" s="579">
        <f t="shared" ref="V102:V113" si="30">IF(ISERROR(I102/$O102),0,I102/$O102)</f>
        <v>0.12608774709717641</v>
      </c>
      <c r="W102" s="579">
        <f t="shared" si="23"/>
        <v>5.1042938410785256E-3</v>
      </c>
    </row>
    <row r="103" spans="1:23">
      <c r="A103" s="576" t="s">
        <v>355</v>
      </c>
      <c r="B103" s="577" t="s">
        <v>590</v>
      </c>
      <c r="C103" s="569">
        <v>3786</v>
      </c>
      <c r="D103" s="569">
        <v>51</v>
      </c>
      <c r="E103" s="569">
        <v>21</v>
      </c>
      <c r="F103" s="569">
        <v>3714</v>
      </c>
      <c r="G103" s="569">
        <v>412</v>
      </c>
      <c r="H103" s="569">
        <v>3302</v>
      </c>
      <c r="I103" s="569">
        <v>3218</v>
      </c>
      <c r="J103" s="569">
        <v>2130</v>
      </c>
      <c r="K103" s="569">
        <v>1088</v>
      </c>
      <c r="L103" s="569">
        <v>84</v>
      </c>
      <c r="M103" s="578">
        <v>3.9383347896642114E-2</v>
      </c>
      <c r="N103" s="578">
        <v>3.8634377730620395E-2</v>
      </c>
      <c r="O103" s="569">
        <v>96132</v>
      </c>
      <c r="P103" s="579">
        <f t="shared" si="24"/>
        <v>3.9383347896642114E-2</v>
      </c>
      <c r="Q103" s="579">
        <f t="shared" si="25"/>
        <v>5.3052053426538512E-4</v>
      </c>
      <c r="R103" s="579">
        <f t="shared" si="26"/>
        <v>2.1844963175633505E-4</v>
      </c>
      <c r="S103" s="579">
        <f t="shared" si="27"/>
        <v>3.8634377730620395E-2</v>
      </c>
      <c r="T103" s="579">
        <f t="shared" si="28"/>
        <v>4.2857737277909539E-3</v>
      </c>
      <c r="U103" s="579">
        <f t="shared" si="29"/>
        <v>3.4348604002829443E-2</v>
      </c>
      <c r="V103" s="579">
        <f t="shared" si="30"/>
        <v>3.3474805475804101E-2</v>
      </c>
      <c r="W103" s="579">
        <f t="shared" si="23"/>
        <v>8.7379852702534021E-4</v>
      </c>
    </row>
    <row r="104" spans="1:23">
      <c r="A104" s="576" t="s">
        <v>356</v>
      </c>
      <c r="B104" s="577" t="s">
        <v>591</v>
      </c>
      <c r="C104" s="569">
        <v>797</v>
      </c>
      <c r="D104" s="569">
        <v>3</v>
      </c>
      <c r="E104" s="569">
        <v>0</v>
      </c>
      <c r="F104" s="569">
        <v>794</v>
      </c>
      <c r="G104" s="569">
        <v>108</v>
      </c>
      <c r="H104" s="569">
        <v>686</v>
      </c>
      <c r="I104" s="569">
        <v>613</v>
      </c>
      <c r="J104" s="569">
        <v>515</v>
      </c>
      <c r="K104" s="569">
        <v>98</v>
      </c>
      <c r="L104" s="569">
        <v>73</v>
      </c>
      <c r="M104" s="578">
        <v>4.7850624399615752E-2</v>
      </c>
      <c r="N104" s="578">
        <v>4.7670509125840539E-2</v>
      </c>
      <c r="O104" s="569">
        <v>16656</v>
      </c>
      <c r="P104" s="579">
        <f t="shared" si="24"/>
        <v>4.7850624399615752E-2</v>
      </c>
      <c r="Q104" s="579">
        <f t="shared" si="25"/>
        <v>1.8011527377521613E-4</v>
      </c>
      <c r="R104" s="579">
        <f t="shared" si="26"/>
        <v>0</v>
      </c>
      <c r="S104" s="579">
        <f t="shared" si="27"/>
        <v>4.7670509125840539E-2</v>
      </c>
      <c r="T104" s="579">
        <f t="shared" si="28"/>
        <v>6.4841498559077811E-3</v>
      </c>
      <c r="U104" s="579">
        <f t="shared" si="29"/>
        <v>4.1186359269932755E-2</v>
      </c>
      <c r="V104" s="579">
        <f t="shared" si="30"/>
        <v>3.6803554274735834E-2</v>
      </c>
      <c r="W104" s="579">
        <f t="shared" si="23"/>
        <v>4.3828049951969263E-3</v>
      </c>
    </row>
    <row r="105" spans="1:23">
      <c r="A105" s="576" t="s">
        <v>357</v>
      </c>
      <c r="B105" s="577" t="s">
        <v>592</v>
      </c>
      <c r="C105" s="569">
        <v>7392</v>
      </c>
      <c r="D105" s="569">
        <v>907</v>
      </c>
      <c r="E105" s="569">
        <v>317</v>
      </c>
      <c r="F105" s="569">
        <v>6168</v>
      </c>
      <c r="G105" s="569">
        <v>836</v>
      </c>
      <c r="H105" s="569">
        <v>5332</v>
      </c>
      <c r="I105" s="569">
        <v>4652</v>
      </c>
      <c r="J105" s="569">
        <v>3884</v>
      </c>
      <c r="K105" s="569">
        <v>768</v>
      </c>
      <c r="L105" s="569">
        <v>680</v>
      </c>
      <c r="M105" s="578">
        <v>4.5072895896976238E-2</v>
      </c>
      <c r="N105" s="578">
        <v>3.7609526771178223E-2</v>
      </c>
      <c r="O105" s="569">
        <v>164001</v>
      </c>
      <c r="P105" s="579">
        <f t="shared" si="24"/>
        <v>4.5072895896976238E-2</v>
      </c>
      <c r="Q105" s="579">
        <f t="shared" si="25"/>
        <v>5.5304540825970574E-3</v>
      </c>
      <c r="R105" s="579">
        <f t="shared" si="26"/>
        <v>1.9329150432009562E-3</v>
      </c>
      <c r="S105" s="579">
        <f t="shared" si="27"/>
        <v>3.7609526771178223E-2</v>
      </c>
      <c r="T105" s="579">
        <f t="shared" si="28"/>
        <v>5.0975298931104076E-3</v>
      </c>
      <c r="U105" s="579">
        <f t="shared" si="29"/>
        <v>3.2511996878067814E-2</v>
      </c>
      <c r="V105" s="579">
        <f t="shared" si="30"/>
        <v>2.8365680697068921E-2</v>
      </c>
      <c r="W105" s="579">
        <f t="shared" si="23"/>
        <v>4.1463161809988961E-3</v>
      </c>
    </row>
    <row r="106" spans="1:23">
      <c r="A106" s="580" t="s">
        <v>358</v>
      </c>
      <c r="B106" s="581" t="s">
        <v>593</v>
      </c>
      <c r="C106" s="582">
        <v>63888</v>
      </c>
      <c r="D106" s="582">
        <v>8834</v>
      </c>
      <c r="E106" s="582">
        <v>1280</v>
      </c>
      <c r="F106" s="582">
        <v>53774</v>
      </c>
      <c r="G106" s="582">
        <v>3974</v>
      </c>
      <c r="H106" s="582">
        <v>49800</v>
      </c>
      <c r="I106" s="582">
        <v>44372</v>
      </c>
      <c r="J106" s="582">
        <v>29951</v>
      </c>
      <c r="K106" s="582">
        <v>14421</v>
      </c>
      <c r="L106" s="582">
        <v>5428</v>
      </c>
      <c r="M106" s="583">
        <v>0.12920918831681005</v>
      </c>
      <c r="N106" s="583">
        <v>0.10875430272583496</v>
      </c>
      <c r="O106" s="582">
        <v>494454</v>
      </c>
      <c r="P106" s="584">
        <f t="shared" si="24"/>
        <v>0.12920918831681005</v>
      </c>
      <c r="Q106" s="584">
        <f t="shared" si="25"/>
        <v>1.7866171575111132E-2</v>
      </c>
      <c r="R106" s="584">
        <f t="shared" si="26"/>
        <v>2.5887140158639631E-3</v>
      </c>
      <c r="S106" s="584">
        <f t="shared" si="27"/>
        <v>0.10875430272583496</v>
      </c>
      <c r="T106" s="584">
        <f t="shared" si="28"/>
        <v>8.0371480461276477E-3</v>
      </c>
      <c r="U106" s="584">
        <f t="shared" si="29"/>
        <v>0.10071715467970731</v>
      </c>
      <c r="V106" s="584">
        <f t="shared" si="30"/>
        <v>8.9739389306184192E-2</v>
      </c>
      <c r="W106" s="584">
        <f t="shared" si="23"/>
        <v>1.0977765373523119E-2</v>
      </c>
    </row>
    <row r="107" spans="1:23">
      <c r="A107" s="576" t="s">
        <v>359</v>
      </c>
      <c r="B107" s="577" t="s">
        <v>594</v>
      </c>
      <c r="C107" s="569">
        <v>9698</v>
      </c>
      <c r="D107" s="569">
        <v>381</v>
      </c>
      <c r="E107" s="569">
        <v>233</v>
      </c>
      <c r="F107" s="569">
        <v>9084</v>
      </c>
      <c r="G107" s="569">
        <v>648</v>
      </c>
      <c r="H107" s="569">
        <v>8436</v>
      </c>
      <c r="I107" s="569">
        <v>7748</v>
      </c>
      <c r="J107" s="569">
        <v>4684</v>
      </c>
      <c r="K107" s="569">
        <v>3064</v>
      </c>
      <c r="L107" s="569">
        <v>688</v>
      </c>
      <c r="M107" s="578">
        <v>0.1802032814909787</v>
      </c>
      <c r="N107" s="578">
        <v>0.16879424717096828</v>
      </c>
      <c r="O107" s="569">
        <v>53817</v>
      </c>
      <c r="P107" s="579">
        <f t="shared" si="24"/>
        <v>0.1802032814909787</v>
      </c>
      <c r="Q107" s="579">
        <f t="shared" si="25"/>
        <v>7.0795473549250237E-3</v>
      </c>
      <c r="R107" s="579">
        <f t="shared" si="26"/>
        <v>4.3294869650853818E-3</v>
      </c>
      <c r="S107" s="579">
        <f t="shared" si="27"/>
        <v>0.16879424717096828</v>
      </c>
      <c r="T107" s="579">
        <f t="shared" si="28"/>
        <v>1.2040804950108702E-2</v>
      </c>
      <c r="U107" s="579">
        <f t="shared" si="29"/>
        <v>0.15675344222085957</v>
      </c>
      <c r="V107" s="579">
        <f t="shared" si="30"/>
        <v>0.14396937770592935</v>
      </c>
      <c r="W107" s="579">
        <f t="shared" si="23"/>
        <v>1.2784064514930226E-2</v>
      </c>
    </row>
    <row r="108" spans="1:23">
      <c r="A108" s="576" t="s">
        <v>360</v>
      </c>
      <c r="B108" s="577" t="s">
        <v>595</v>
      </c>
      <c r="C108" s="569">
        <v>63896</v>
      </c>
      <c r="D108" s="569">
        <v>7121</v>
      </c>
      <c r="E108" s="569">
        <v>2141</v>
      </c>
      <c r="F108" s="569">
        <v>54634</v>
      </c>
      <c r="G108" s="569">
        <v>1879</v>
      </c>
      <c r="H108" s="569">
        <v>52755</v>
      </c>
      <c r="I108" s="569">
        <v>49098</v>
      </c>
      <c r="J108" s="569">
        <v>16311</v>
      </c>
      <c r="K108" s="569">
        <v>32787</v>
      </c>
      <c r="L108" s="569">
        <v>3657</v>
      </c>
      <c r="M108" s="578">
        <v>0.24041569309147279</v>
      </c>
      <c r="N108" s="578">
        <v>0.20556640441278837</v>
      </c>
      <c r="O108" s="569">
        <v>265773</v>
      </c>
      <c r="P108" s="579">
        <f t="shared" si="24"/>
        <v>0.24041569309147279</v>
      </c>
      <c r="Q108" s="579">
        <f t="shared" si="25"/>
        <v>2.6793541857148769E-2</v>
      </c>
      <c r="R108" s="579">
        <f t="shared" si="26"/>
        <v>8.0557468215356719E-3</v>
      </c>
      <c r="S108" s="579">
        <f t="shared" si="27"/>
        <v>0.20556640441278837</v>
      </c>
      <c r="T108" s="579">
        <f t="shared" si="28"/>
        <v>7.0699431469712871E-3</v>
      </c>
      <c r="U108" s="579">
        <f t="shared" si="29"/>
        <v>0.19849646126581708</v>
      </c>
      <c r="V108" s="579">
        <f t="shared" si="30"/>
        <v>0.18473659852580962</v>
      </c>
      <c r="W108" s="579">
        <f t="shared" si="23"/>
        <v>1.3759862740007451E-2</v>
      </c>
    </row>
    <row r="109" spans="1:23">
      <c r="A109" s="576" t="s">
        <v>361</v>
      </c>
      <c r="B109" s="577" t="s">
        <v>596</v>
      </c>
      <c r="C109" s="569">
        <v>18493</v>
      </c>
      <c r="D109" s="569">
        <v>5163</v>
      </c>
      <c r="E109" s="569">
        <v>1728</v>
      </c>
      <c r="F109" s="569">
        <v>11602</v>
      </c>
      <c r="G109" s="569">
        <v>838</v>
      </c>
      <c r="H109" s="569">
        <v>10764</v>
      </c>
      <c r="I109" s="569">
        <v>10710</v>
      </c>
      <c r="J109" s="569">
        <v>7679</v>
      </c>
      <c r="K109" s="569">
        <v>3031</v>
      </c>
      <c r="L109" s="569">
        <v>54</v>
      </c>
      <c r="M109" s="578">
        <v>0.23593126060497813</v>
      </c>
      <c r="N109" s="578">
        <v>0.14801678935483459</v>
      </c>
      <c r="O109" s="569">
        <v>78383</v>
      </c>
      <c r="P109" s="579">
        <f t="shared" si="24"/>
        <v>0.23593126060497813</v>
      </c>
      <c r="Q109" s="579">
        <f t="shared" si="25"/>
        <v>6.5868874628427082E-2</v>
      </c>
      <c r="R109" s="579">
        <f t="shared" si="26"/>
        <v>2.2045596621716443E-2</v>
      </c>
      <c r="S109" s="579">
        <f t="shared" si="27"/>
        <v>0.14801678935483459</v>
      </c>
      <c r="T109" s="579">
        <f t="shared" si="28"/>
        <v>1.0691093732059247E-2</v>
      </c>
      <c r="U109" s="579">
        <f t="shared" si="29"/>
        <v>0.13732569562277536</v>
      </c>
      <c r="V109" s="579">
        <f t="shared" si="30"/>
        <v>0.13663677072834671</v>
      </c>
      <c r="W109" s="579">
        <f t="shared" si="23"/>
        <v>6.8892489442863884E-4</v>
      </c>
    </row>
    <row r="110" spans="1:23">
      <c r="A110" s="576" t="s">
        <v>362</v>
      </c>
      <c r="B110" s="577" t="s">
        <v>597</v>
      </c>
      <c r="C110" s="569">
        <v>13406</v>
      </c>
      <c r="D110" s="569">
        <v>157</v>
      </c>
      <c r="E110" s="569">
        <v>55</v>
      </c>
      <c r="F110" s="569">
        <v>13194</v>
      </c>
      <c r="G110" s="569">
        <v>610</v>
      </c>
      <c r="H110" s="569">
        <v>12584</v>
      </c>
      <c r="I110" s="569">
        <v>12167</v>
      </c>
      <c r="J110" s="569">
        <v>5564</v>
      </c>
      <c r="K110" s="569">
        <v>6603</v>
      </c>
      <c r="L110" s="569">
        <v>417</v>
      </c>
      <c r="M110" s="578">
        <v>0.13086301650674034</v>
      </c>
      <c r="N110" s="578">
        <v>0.12879357301133312</v>
      </c>
      <c r="O110" s="569">
        <v>102443</v>
      </c>
      <c r="P110" s="579">
        <f t="shared" ref="P110:V110" si="31">IF(ISERROR(C110/$O110),0,C110/$O110)</f>
        <v>0.13086301650674034</v>
      </c>
      <c r="Q110" s="579">
        <f t="shared" si="31"/>
        <v>1.5325595697119373E-3</v>
      </c>
      <c r="R110" s="579">
        <f t="shared" si="31"/>
        <v>5.3688392569526473E-4</v>
      </c>
      <c r="S110" s="579">
        <f t="shared" si="31"/>
        <v>0.12879357301133312</v>
      </c>
      <c r="T110" s="579">
        <f t="shared" si="31"/>
        <v>5.9545308122565723E-3</v>
      </c>
      <c r="U110" s="579">
        <f t="shared" si="31"/>
        <v>0.12283904219907656</v>
      </c>
      <c r="V110" s="579">
        <f t="shared" si="31"/>
        <v>0.11876848588971428</v>
      </c>
      <c r="W110" s="579">
        <f>IF(ISERROR(L110/$O110),0,L110/$O110)</f>
        <v>4.0705563093622792E-3</v>
      </c>
    </row>
    <row r="111" spans="1:23">
      <c r="A111" s="576" t="s">
        <v>683</v>
      </c>
      <c r="B111" s="577" t="s">
        <v>684</v>
      </c>
      <c r="C111" s="569">
        <v>834</v>
      </c>
      <c r="D111" s="569">
        <v>139</v>
      </c>
      <c r="E111" s="569">
        <v>79</v>
      </c>
      <c r="F111" s="569">
        <v>616</v>
      </c>
      <c r="G111" s="569">
        <v>90</v>
      </c>
      <c r="H111" s="569">
        <v>526</v>
      </c>
      <c r="I111" s="569">
        <v>525</v>
      </c>
      <c r="J111" s="569">
        <v>439</v>
      </c>
      <c r="K111" s="569">
        <v>86</v>
      </c>
      <c r="L111" s="569">
        <v>1</v>
      </c>
      <c r="M111" s="578">
        <v>0.12053764994941465</v>
      </c>
      <c r="N111" s="578">
        <v>8.9030206677265494E-2</v>
      </c>
      <c r="O111" s="569">
        <v>6919</v>
      </c>
      <c r="P111" s="579">
        <f t="shared" ref="P111:V112" si="32">IF(ISERROR(C111/$O111),0,C111/$O111)</f>
        <v>0.12053764994941465</v>
      </c>
      <c r="Q111" s="579">
        <f t="shared" si="32"/>
        <v>2.0089608324902444E-2</v>
      </c>
      <c r="R111" s="579">
        <f t="shared" si="32"/>
        <v>1.1417834947246712E-2</v>
      </c>
      <c r="S111" s="579">
        <f t="shared" si="32"/>
        <v>8.9030206677265494E-2</v>
      </c>
      <c r="T111" s="579">
        <f t="shared" si="32"/>
        <v>1.3007660066483595E-2</v>
      </c>
      <c r="U111" s="579">
        <f t="shared" si="32"/>
        <v>7.6022546610781908E-2</v>
      </c>
      <c r="V111" s="579">
        <f t="shared" si="32"/>
        <v>7.5878017054487643E-2</v>
      </c>
      <c r="W111" s="579">
        <f>IF(ISERROR(L111/$O111),0,L111/$O111)</f>
        <v>1.4452955629426219E-4</v>
      </c>
    </row>
    <row r="112" spans="1:23">
      <c r="A112" s="585" t="s">
        <v>363</v>
      </c>
      <c r="B112" s="586" t="s">
        <v>598</v>
      </c>
      <c r="C112" s="587">
        <v>15250</v>
      </c>
      <c r="D112" s="587">
        <v>1038</v>
      </c>
      <c r="E112" s="587">
        <v>287</v>
      </c>
      <c r="F112" s="587">
        <v>13925</v>
      </c>
      <c r="G112" s="587">
        <v>933</v>
      </c>
      <c r="H112" s="587">
        <v>12992</v>
      </c>
      <c r="I112" s="587">
        <v>12182</v>
      </c>
      <c r="J112" s="587">
        <v>6473</v>
      </c>
      <c r="K112" s="587">
        <v>5709</v>
      </c>
      <c r="L112" s="587">
        <v>810</v>
      </c>
      <c r="M112" s="588">
        <v>0.22708659072295437</v>
      </c>
      <c r="N112" s="588">
        <v>0.20735611644702553</v>
      </c>
      <c r="O112" s="587">
        <v>67155</v>
      </c>
      <c r="P112" s="589">
        <f t="shared" si="32"/>
        <v>0.22708659072295437</v>
      </c>
      <c r="Q112" s="589">
        <f t="shared" si="32"/>
        <v>1.545677909314273E-2</v>
      </c>
      <c r="R112" s="589">
        <f t="shared" si="32"/>
        <v>4.2736951827860919E-3</v>
      </c>
      <c r="S112" s="589">
        <f t="shared" si="32"/>
        <v>0.20735611644702553</v>
      </c>
      <c r="T112" s="589">
        <f t="shared" si="32"/>
        <v>1.3893232075050256E-2</v>
      </c>
      <c r="U112" s="589">
        <f t="shared" si="32"/>
        <v>0.19346288437197529</v>
      </c>
      <c r="V112" s="589">
        <f t="shared" si="32"/>
        <v>0.1814012359466905</v>
      </c>
      <c r="W112" s="589">
        <f>IF(ISERROR(L112/$O112),0,L112/$O112)</f>
        <v>1.2061648425284789E-2</v>
      </c>
    </row>
    <row r="113" spans="1:23">
      <c r="A113" s="576" t="s">
        <v>364</v>
      </c>
      <c r="B113" s="577" t="s">
        <v>599</v>
      </c>
      <c r="C113" s="569">
        <v>0</v>
      </c>
      <c r="D113" s="569">
        <v>0</v>
      </c>
      <c r="E113" s="569">
        <v>0</v>
      </c>
      <c r="F113" s="569">
        <v>0</v>
      </c>
      <c r="G113" s="569">
        <v>0</v>
      </c>
      <c r="H113" s="569">
        <v>0</v>
      </c>
      <c r="I113" s="569">
        <v>0</v>
      </c>
      <c r="J113" s="569">
        <v>0</v>
      </c>
      <c r="K113" s="569">
        <v>0</v>
      </c>
      <c r="L113" s="569">
        <v>0</v>
      </c>
      <c r="M113" s="578">
        <v>0</v>
      </c>
      <c r="N113" s="578">
        <v>0</v>
      </c>
      <c r="O113" s="569">
        <v>24779</v>
      </c>
      <c r="P113" s="579">
        <f t="shared" si="24"/>
        <v>0</v>
      </c>
      <c r="Q113" s="579">
        <f t="shared" si="25"/>
        <v>0</v>
      </c>
      <c r="R113" s="579">
        <f t="shared" si="26"/>
        <v>0</v>
      </c>
      <c r="S113" s="579">
        <f t="shared" si="27"/>
        <v>0</v>
      </c>
      <c r="T113" s="579">
        <f t="shared" si="28"/>
        <v>0</v>
      </c>
      <c r="U113" s="579">
        <f t="shared" si="29"/>
        <v>0</v>
      </c>
      <c r="V113" s="579">
        <f t="shared" si="30"/>
        <v>0</v>
      </c>
      <c r="W113" s="579">
        <f t="shared" si="23"/>
        <v>0</v>
      </c>
    </row>
    <row r="114" spans="1:23">
      <c r="A114" s="576" t="s">
        <v>365</v>
      </c>
      <c r="B114" s="577" t="s">
        <v>600</v>
      </c>
      <c r="C114" s="569">
        <v>145</v>
      </c>
      <c r="D114" s="569">
        <v>13</v>
      </c>
      <c r="E114" s="569">
        <v>5</v>
      </c>
      <c r="F114" s="569">
        <v>127</v>
      </c>
      <c r="G114" s="569">
        <v>14</v>
      </c>
      <c r="H114" s="569">
        <v>113</v>
      </c>
      <c r="I114" s="569">
        <v>108</v>
      </c>
      <c r="J114" s="569">
        <v>70</v>
      </c>
      <c r="K114" s="569">
        <v>38</v>
      </c>
      <c r="L114" s="569">
        <v>5</v>
      </c>
      <c r="M114" s="578">
        <v>1.8389346861128726E-3</v>
      </c>
      <c r="N114" s="578">
        <v>1.6106531388712746E-3</v>
      </c>
      <c r="O114" s="569">
        <v>78850</v>
      </c>
      <c r="P114" s="579">
        <f t="shared" ref="P114:V114" si="33">IF(ISERROR(C114/$O114),0,C114/$O114)</f>
        <v>1.8389346861128726E-3</v>
      </c>
      <c r="Q114" s="579">
        <f t="shared" si="33"/>
        <v>1.648700063411541E-4</v>
      </c>
      <c r="R114" s="579">
        <f t="shared" si="33"/>
        <v>6.3411540900443881E-5</v>
      </c>
      <c r="S114" s="579">
        <f t="shared" si="33"/>
        <v>1.6106531388712746E-3</v>
      </c>
      <c r="T114" s="579">
        <f t="shared" si="33"/>
        <v>1.7755231452124286E-4</v>
      </c>
      <c r="U114" s="579">
        <f t="shared" si="33"/>
        <v>1.4331008243500317E-3</v>
      </c>
      <c r="V114" s="579">
        <f t="shared" si="33"/>
        <v>1.3696892834495879E-3</v>
      </c>
      <c r="W114" s="579">
        <f>IF(ISERROR(L114/$O114),0,L114/$O114)</f>
        <v>6.3411540900443881E-5</v>
      </c>
    </row>
    <row r="115" spans="1:23">
      <c r="A115" s="590" t="s">
        <v>366</v>
      </c>
      <c r="B115" s="550" t="s">
        <v>106</v>
      </c>
      <c r="C115" s="591">
        <v>986707</v>
      </c>
      <c r="D115" s="591">
        <v>57503</v>
      </c>
      <c r="E115" s="591">
        <v>21005</v>
      </c>
      <c r="F115" s="591">
        <v>908199</v>
      </c>
      <c r="G115" s="591">
        <v>61988</v>
      </c>
      <c r="H115" s="591">
        <v>846211</v>
      </c>
      <c r="I115" s="591">
        <v>812736</v>
      </c>
      <c r="J115" s="591">
        <v>562058</v>
      </c>
      <c r="K115" s="591">
        <v>250678</v>
      </c>
      <c r="L115" s="591">
        <v>33475</v>
      </c>
      <c r="M115" s="596">
        <v>6.531912638621766E-2</v>
      </c>
      <c r="N115" s="596">
        <v>6.0121966566403701E-2</v>
      </c>
      <c r="O115" s="591">
        <v>15105943</v>
      </c>
      <c r="P115" s="591"/>
      <c r="Q115" s="591"/>
      <c r="R115" s="591"/>
      <c r="S115" s="591"/>
      <c r="T115" s="591"/>
      <c r="U115" s="591"/>
      <c r="V115" s="591"/>
      <c r="W115" s="591"/>
    </row>
    <row r="116" spans="1:23" s="542" customFormat="1">
      <c r="A116" s="592"/>
      <c r="B116" s="577"/>
      <c r="P116" s="577"/>
      <c r="Q116" s="577"/>
      <c r="R116" s="577"/>
      <c r="S116" s="577"/>
      <c r="T116" s="577"/>
      <c r="U116" s="577"/>
      <c r="V116" s="577"/>
      <c r="W116" s="577"/>
    </row>
    <row r="117" spans="1:23" s="542" customFormat="1">
      <c r="A117" s="592"/>
      <c r="B117" s="577"/>
    </row>
    <row r="118" spans="1:23" s="542" customFormat="1">
      <c r="A118" s="592"/>
      <c r="B118" s="577"/>
    </row>
    <row r="119" spans="1:23">
      <c r="A119" s="592"/>
      <c r="B119" s="577"/>
      <c r="C119" s="542"/>
      <c r="D119" s="542"/>
      <c r="E119" s="542"/>
      <c r="F119" s="542"/>
      <c r="G119" s="542"/>
      <c r="H119" s="542"/>
      <c r="I119" s="542"/>
      <c r="J119" s="542"/>
      <c r="K119" s="542"/>
      <c r="L119" s="542"/>
      <c r="M119" s="542"/>
      <c r="N119" s="542"/>
    </row>
    <row r="120" spans="1:23">
      <c r="A120" s="592"/>
      <c r="B120" s="577"/>
      <c r="C120" s="542"/>
      <c r="D120" s="542"/>
      <c r="E120" s="542"/>
      <c r="F120" s="542"/>
      <c r="G120" s="542"/>
      <c r="H120" s="542"/>
      <c r="I120" s="542"/>
      <c r="J120" s="542"/>
      <c r="K120" s="542"/>
      <c r="L120" s="542"/>
      <c r="M120" s="542"/>
      <c r="N120" s="542"/>
    </row>
    <row r="121" spans="1:23">
      <c r="A121" s="592"/>
      <c r="B121" s="577"/>
      <c r="C121" s="542"/>
      <c r="D121" s="542"/>
      <c r="E121" s="542"/>
      <c r="F121" s="542"/>
      <c r="G121" s="542"/>
      <c r="H121" s="542"/>
      <c r="I121" s="542"/>
      <c r="J121" s="542"/>
      <c r="K121" s="542"/>
      <c r="L121" s="542"/>
      <c r="M121" s="542"/>
      <c r="N121" s="542"/>
    </row>
  </sheetData>
  <mergeCells count="8">
    <mergeCell ref="U5:U6"/>
    <mergeCell ref="V5:V6"/>
    <mergeCell ref="W5:W6"/>
    <mergeCell ref="P4:P5"/>
    <mergeCell ref="Q4:Q5"/>
    <mergeCell ref="R4:R5"/>
    <mergeCell ref="S4:S6"/>
    <mergeCell ref="T5:T6"/>
  </mergeCells>
  <phoneticPr fontId="3"/>
  <pageMargins left="0.7" right="0.7" top="0.75" bottom="0.75" header="0.3" footer="0.3"/>
  <pageSetup paperSize="9" scale="49" fitToWidth="0" orientation="portrait" cellComments="asDisplayed" r:id="rId1"/>
  <headerFooter scaleWithDoc="0">
    <oddHeader>&amp;L&amp;A</oddHeader>
    <oddFooter>&amp;R&amp;F&amp;A</oddFooter>
  </headerFooter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/>
  </sheetPr>
  <dimension ref="A1:J32"/>
  <sheetViews>
    <sheetView view="pageBreakPreview" zoomScaleNormal="100" zoomScaleSheetLayoutView="100" workbookViewId="0">
      <pane xSplit="1" ySplit="7" topLeftCell="B8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27.5546875" style="3" customWidth="1"/>
    <col min="2" max="10" width="16.88671875" style="3" customWidth="1"/>
    <col min="11" max="16384" width="9.109375" style="3"/>
  </cols>
  <sheetData>
    <row r="1" spans="1:10" s="63" customFormat="1" ht="16.2">
      <c r="B1" s="28" t="str">
        <f>与件データ!$A$1</f>
        <v>令和２年（２０２０年）岐阜県産業連関表による経済波及効果分析システム（Ripple2025）</v>
      </c>
      <c r="I1" s="28"/>
    </row>
    <row r="2" spans="1:10" s="63" customFormat="1" ht="16.2">
      <c r="B2" s="28" t="s">
        <v>199</v>
      </c>
      <c r="I2" s="28"/>
    </row>
    <row r="3" spans="1:10">
      <c r="B3" s="623" t="str">
        <f>IF(与件データ!$D$2="","分析テーマ名未入力",CONCATENATE(与件データ!$C$2,与件データ!$D$2))</f>
        <v>分析テーマ名未入力</v>
      </c>
      <c r="C3" s="623"/>
      <c r="D3" s="623"/>
      <c r="E3" s="623"/>
      <c r="F3" s="623"/>
      <c r="G3" s="623"/>
      <c r="H3" s="623"/>
      <c r="I3" s="623"/>
      <c r="J3" s="623"/>
    </row>
    <row r="4" spans="1:10">
      <c r="B4" s="76"/>
      <c r="I4" s="76"/>
    </row>
    <row r="5" spans="1:10">
      <c r="A5" s="3" t="s">
        <v>116</v>
      </c>
      <c r="J5" s="5" t="s">
        <v>135</v>
      </c>
    </row>
    <row r="6" spans="1:10">
      <c r="A6" s="135"/>
      <c r="B6" s="136" t="s">
        <v>119</v>
      </c>
      <c r="C6" s="136" t="s">
        <v>109</v>
      </c>
      <c r="D6" s="137" t="s">
        <v>88</v>
      </c>
      <c r="E6" s="138"/>
      <c r="F6" s="138"/>
      <c r="G6" s="138"/>
      <c r="H6" s="138"/>
      <c r="I6" s="138"/>
      <c r="J6" s="139"/>
    </row>
    <row r="7" spans="1:10">
      <c r="A7" s="140"/>
      <c r="B7" s="141"/>
      <c r="C7" s="141"/>
      <c r="D7" s="119" t="s">
        <v>111</v>
      </c>
      <c r="E7" s="119" t="s">
        <v>112</v>
      </c>
      <c r="F7" s="119" t="s">
        <v>113</v>
      </c>
      <c r="G7" s="119" t="s">
        <v>114</v>
      </c>
      <c r="H7" s="119" t="s">
        <v>115</v>
      </c>
      <c r="I7" s="119" t="s">
        <v>744</v>
      </c>
      <c r="J7" s="119" t="s">
        <v>124</v>
      </c>
    </row>
    <row r="8" spans="1:10">
      <c r="A8" s="102" t="s">
        <v>122</v>
      </c>
      <c r="B8" s="231">
        <f>'波及効果（粗付加価値部門等内訳）'!G116</f>
        <v>0</v>
      </c>
      <c r="C8" s="157"/>
      <c r="D8" s="158"/>
      <c r="E8" s="158"/>
      <c r="F8" s="158"/>
      <c r="G8" s="158"/>
      <c r="H8" s="158"/>
      <c r="I8" s="158"/>
      <c r="J8" s="158"/>
    </row>
    <row r="9" spans="1:10">
      <c r="A9" s="102" t="s">
        <v>89</v>
      </c>
      <c r="B9" s="159"/>
      <c r="C9" s="160">
        <f>'波及効果（粗付加価値部門等内訳）'!Q116</f>
        <v>0</v>
      </c>
      <c r="D9" s="160">
        <f>'波及効果（粗付加価値部門等内訳）'!I116</f>
        <v>0</v>
      </c>
      <c r="E9" s="160">
        <f>'波及効果（粗付加価値部門等内訳）'!J116</f>
        <v>0</v>
      </c>
      <c r="F9" s="160">
        <f>'波及効果（粗付加価値部門等内訳）'!K116</f>
        <v>0</v>
      </c>
      <c r="G9" s="160">
        <f>SUM('波及効果（粗付加価値部門等内訳）'!L116:M116)</f>
        <v>0</v>
      </c>
      <c r="H9" s="160">
        <f>'波及効果（粗付加価値部門等内訳）'!N116</f>
        <v>0</v>
      </c>
      <c r="I9" s="160">
        <f>'波及効果（粗付加価値部門等内訳）'!O116</f>
        <v>0</v>
      </c>
      <c r="J9" s="160">
        <f>'波及効果（粗付加価値部門等内訳）'!P116</f>
        <v>0</v>
      </c>
    </row>
    <row r="10" spans="1:10" ht="12.75" customHeight="1">
      <c r="A10" s="142" t="s">
        <v>107</v>
      </c>
      <c r="B10" s="159"/>
      <c r="C10" s="160">
        <f>'波及効果（粗付加価値部門等内訳）'!AA116</f>
        <v>0</v>
      </c>
      <c r="D10" s="160">
        <f>'波及効果（粗付加価値部門等内訳）'!S116</f>
        <v>0</v>
      </c>
      <c r="E10" s="160">
        <f>'波及効果（粗付加価値部門等内訳）'!T116</f>
        <v>0</v>
      </c>
      <c r="F10" s="160">
        <f>'波及効果（粗付加価値部門等内訳）'!U116</f>
        <v>0</v>
      </c>
      <c r="G10" s="160">
        <f>SUM('波及効果（粗付加価値部門等内訳）'!V116:W116)</f>
        <v>0</v>
      </c>
      <c r="H10" s="160">
        <f>'波及効果（粗付加価値部門等内訳）'!X116</f>
        <v>0</v>
      </c>
      <c r="I10" s="160">
        <f>'波及効果（粗付加価値部門等内訳）'!Y116</f>
        <v>0</v>
      </c>
      <c r="J10" s="160">
        <f>'波及効果（粗付加価値部門等内訳）'!Z116</f>
        <v>0</v>
      </c>
    </row>
    <row r="11" spans="1:10">
      <c r="A11" s="135" t="s">
        <v>134</v>
      </c>
      <c r="B11" s="159"/>
      <c r="C11" s="160">
        <f>'波及効果（粗付加価値部門等内訳）'!AK116</f>
        <v>0</v>
      </c>
      <c r="D11" s="160">
        <f>'波及効果（粗付加価値部門等内訳）'!AC116</f>
        <v>0</v>
      </c>
      <c r="E11" s="160">
        <f>'波及効果（粗付加価値部門等内訳）'!AD116</f>
        <v>0</v>
      </c>
      <c r="F11" s="160">
        <f>'波及効果（粗付加価値部門等内訳）'!AE116</f>
        <v>0</v>
      </c>
      <c r="G11" s="160">
        <f>SUM('波及効果（粗付加価値部門等内訳）'!AF116:AG116)</f>
        <v>0</v>
      </c>
      <c r="H11" s="160">
        <f>'波及効果（粗付加価値部門等内訳）'!AH116</f>
        <v>0</v>
      </c>
      <c r="I11" s="160">
        <f>'波及効果（粗付加価値部門等内訳）'!AI116</f>
        <v>0</v>
      </c>
      <c r="J11" s="160">
        <f>'波及効果（粗付加価値部門等内訳）'!AJ116</f>
        <v>0</v>
      </c>
    </row>
    <row r="12" spans="1:10">
      <c r="A12" s="142" t="s">
        <v>108</v>
      </c>
      <c r="B12" s="159"/>
      <c r="C12" s="160">
        <f>'波及効果（粗付加価値部門等内訳）'!AU116</f>
        <v>0</v>
      </c>
      <c r="D12" s="160">
        <f>'波及効果（粗付加価値部門等内訳）'!AM116</f>
        <v>0</v>
      </c>
      <c r="E12" s="160">
        <f>'波及効果（粗付加価値部門等内訳）'!AN116</f>
        <v>0</v>
      </c>
      <c r="F12" s="160">
        <f>'波及効果（粗付加価値部門等内訳）'!AO116</f>
        <v>0</v>
      </c>
      <c r="G12" s="160">
        <f>SUM('波及効果（粗付加価値部門等内訳）'!AP116:AQ116)</f>
        <v>0</v>
      </c>
      <c r="H12" s="160">
        <f>'波及効果（粗付加価値部門等内訳）'!AR116</f>
        <v>0</v>
      </c>
      <c r="I12" s="160">
        <f>'波及効果（粗付加価値部門等内訳）'!AS116</f>
        <v>0</v>
      </c>
      <c r="J12" s="160">
        <f>'波及効果（粗付加価値部門等内訳）'!AT116</f>
        <v>0</v>
      </c>
    </row>
    <row r="13" spans="1:10">
      <c r="A13" s="102" t="s">
        <v>110</v>
      </c>
      <c r="B13" s="159"/>
      <c r="C13" s="159">
        <f>'波及効果（粗付加価値部門等内訳）'!BE116</f>
        <v>0</v>
      </c>
      <c r="D13" s="159">
        <f>'波及効果（粗付加価値部門等内訳）'!AW116</f>
        <v>0</v>
      </c>
      <c r="E13" s="159">
        <f>'波及効果（粗付加価値部門等内訳）'!AX116</f>
        <v>0</v>
      </c>
      <c r="F13" s="159">
        <f>'波及効果（粗付加価値部門等内訳）'!AY116</f>
        <v>0</v>
      </c>
      <c r="G13" s="159">
        <f>SUM('波及効果（粗付加価値部門等内訳）'!AZ116:BA116)</f>
        <v>0</v>
      </c>
      <c r="H13" s="159">
        <f>'波及効果（粗付加価値部門等内訳）'!BB116</f>
        <v>0</v>
      </c>
      <c r="I13" s="159">
        <f>'波及効果（粗付加価値部門等内訳）'!BC116</f>
        <v>0</v>
      </c>
      <c r="J13" s="159">
        <f>'波及効果（粗付加価値部門等内訳）'!BD116</f>
        <v>0</v>
      </c>
    </row>
    <row r="14" spans="1:10">
      <c r="A14" s="143"/>
      <c r="B14" s="143"/>
      <c r="C14" s="144"/>
      <c r="D14" s="145"/>
      <c r="E14" s="145"/>
      <c r="F14" s="145"/>
      <c r="G14" s="145"/>
      <c r="H14" s="145"/>
      <c r="I14" s="145"/>
      <c r="J14" s="146" t="s">
        <v>186</v>
      </c>
    </row>
    <row r="15" spans="1:10">
      <c r="A15" s="135"/>
      <c r="B15" s="147"/>
      <c r="C15" s="136" t="s">
        <v>182</v>
      </c>
      <c r="D15" s="137" t="s">
        <v>200</v>
      </c>
      <c r="E15" s="138"/>
      <c r="F15" s="138"/>
      <c r="G15" s="138"/>
      <c r="H15" s="138"/>
      <c r="I15" s="138"/>
      <c r="J15" s="139"/>
    </row>
    <row r="16" spans="1:10">
      <c r="A16" s="140"/>
      <c r="B16" s="110"/>
      <c r="C16" s="141"/>
      <c r="D16" s="119" t="s">
        <v>111</v>
      </c>
      <c r="E16" s="119" t="s">
        <v>112</v>
      </c>
      <c r="F16" s="119" t="s">
        <v>113</v>
      </c>
      <c r="G16" s="119" t="s">
        <v>114</v>
      </c>
      <c r="H16" s="119" t="s">
        <v>115</v>
      </c>
      <c r="I16" s="119" t="s">
        <v>744</v>
      </c>
      <c r="J16" s="119" t="s">
        <v>124</v>
      </c>
    </row>
    <row r="17" spans="1:10">
      <c r="A17" s="102" t="s">
        <v>89</v>
      </c>
      <c r="B17" s="161"/>
      <c r="C17" s="162">
        <f>IF(ISERROR(C9/$B$8),0,C9/$B$8)</f>
        <v>0</v>
      </c>
      <c r="D17" s="162">
        <f t="shared" ref="D17:J17" si="0">IF(ISERROR(D9/$B$8),0,D9/$B$8)</f>
        <v>0</v>
      </c>
      <c r="E17" s="162">
        <f t="shared" si="0"/>
        <v>0</v>
      </c>
      <c r="F17" s="162">
        <f t="shared" si="0"/>
        <v>0</v>
      </c>
      <c r="G17" s="162">
        <f t="shared" si="0"/>
        <v>0</v>
      </c>
      <c r="H17" s="162">
        <f t="shared" si="0"/>
        <v>0</v>
      </c>
      <c r="I17" s="162">
        <f t="shared" si="0"/>
        <v>0</v>
      </c>
      <c r="J17" s="162">
        <f t="shared" si="0"/>
        <v>0</v>
      </c>
    </row>
    <row r="18" spans="1:10">
      <c r="A18" s="135" t="s">
        <v>107</v>
      </c>
      <c r="B18" s="161"/>
      <c r="C18" s="162">
        <f t="shared" ref="C18:J18" si="1">IF(ISERROR(C10/$B$8),0,C10/$B$8)</f>
        <v>0</v>
      </c>
      <c r="D18" s="162">
        <f t="shared" si="1"/>
        <v>0</v>
      </c>
      <c r="E18" s="162">
        <f t="shared" si="1"/>
        <v>0</v>
      </c>
      <c r="F18" s="162">
        <f t="shared" si="1"/>
        <v>0</v>
      </c>
      <c r="G18" s="162">
        <f t="shared" si="1"/>
        <v>0</v>
      </c>
      <c r="H18" s="162">
        <f t="shared" si="1"/>
        <v>0</v>
      </c>
      <c r="I18" s="162">
        <f t="shared" si="1"/>
        <v>0</v>
      </c>
      <c r="J18" s="162">
        <f t="shared" si="1"/>
        <v>0</v>
      </c>
    </row>
    <row r="19" spans="1:10">
      <c r="A19" s="135" t="s">
        <v>134</v>
      </c>
      <c r="B19" s="161"/>
      <c r="C19" s="162">
        <f t="shared" ref="C19:J19" si="2">IF(ISERROR(C11/$B$8),0,C11/$B$8)</f>
        <v>0</v>
      </c>
      <c r="D19" s="162">
        <f t="shared" si="2"/>
        <v>0</v>
      </c>
      <c r="E19" s="162">
        <f t="shared" si="2"/>
        <v>0</v>
      </c>
      <c r="F19" s="162">
        <f t="shared" si="2"/>
        <v>0</v>
      </c>
      <c r="G19" s="162">
        <f t="shared" si="2"/>
        <v>0</v>
      </c>
      <c r="H19" s="162">
        <f t="shared" si="2"/>
        <v>0</v>
      </c>
      <c r="I19" s="162">
        <f t="shared" si="2"/>
        <v>0</v>
      </c>
      <c r="J19" s="162">
        <f t="shared" si="2"/>
        <v>0</v>
      </c>
    </row>
    <row r="20" spans="1:10">
      <c r="A20" s="142" t="s">
        <v>108</v>
      </c>
      <c r="B20" s="161"/>
      <c r="C20" s="162">
        <f t="shared" ref="C20:J20" si="3">IF(ISERROR(C12/$B$8),0,C12/$B$8)</f>
        <v>0</v>
      </c>
      <c r="D20" s="162">
        <f t="shared" si="3"/>
        <v>0</v>
      </c>
      <c r="E20" s="162">
        <f t="shared" si="3"/>
        <v>0</v>
      </c>
      <c r="F20" s="162">
        <f t="shared" si="3"/>
        <v>0</v>
      </c>
      <c r="G20" s="162">
        <f t="shared" si="3"/>
        <v>0</v>
      </c>
      <c r="H20" s="162">
        <f t="shared" si="3"/>
        <v>0</v>
      </c>
      <c r="I20" s="162">
        <f t="shared" si="3"/>
        <v>0</v>
      </c>
      <c r="J20" s="162">
        <f t="shared" si="3"/>
        <v>0</v>
      </c>
    </row>
    <row r="21" spans="1:10">
      <c r="A21" s="102" t="s">
        <v>110</v>
      </c>
      <c r="B21" s="161"/>
      <c r="C21" s="162">
        <f t="shared" ref="C21:J21" si="4">IF(ISERROR(C13/$B$8),0,C13/$B$8)</f>
        <v>0</v>
      </c>
      <c r="D21" s="162">
        <f t="shared" si="4"/>
        <v>0</v>
      </c>
      <c r="E21" s="162">
        <f t="shared" si="4"/>
        <v>0</v>
      </c>
      <c r="F21" s="162">
        <f t="shared" si="4"/>
        <v>0</v>
      </c>
      <c r="G21" s="162">
        <f t="shared" si="4"/>
        <v>0</v>
      </c>
      <c r="H21" s="162">
        <f t="shared" si="4"/>
        <v>0</v>
      </c>
      <c r="I21" s="162">
        <f t="shared" si="4"/>
        <v>0</v>
      </c>
      <c r="J21" s="162">
        <f t="shared" si="4"/>
        <v>0</v>
      </c>
    </row>
    <row r="23" spans="1:10">
      <c r="A23" s="3" t="s">
        <v>187</v>
      </c>
      <c r="J23" s="5" t="s">
        <v>155</v>
      </c>
    </row>
    <row r="24" spans="1:10">
      <c r="A24" s="135"/>
      <c r="B24" s="93"/>
      <c r="C24" s="19" t="s">
        <v>91</v>
      </c>
      <c r="D24" s="19" t="s">
        <v>92</v>
      </c>
      <c r="E24" s="19" t="s">
        <v>93</v>
      </c>
      <c r="F24" s="20" t="s">
        <v>94</v>
      </c>
      <c r="G24" s="6"/>
      <c r="H24" s="8"/>
      <c r="I24" s="9"/>
      <c r="J24" s="10"/>
    </row>
    <row r="25" spans="1:10">
      <c r="A25" s="140"/>
      <c r="B25" s="97"/>
      <c r="C25" s="16"/>
      <c r="D25" s="16"/>
      <c r="E25" s="16"/>
      <c r="F25" s="21" t="s">
        <v>95</v>
      </c>
      <c r="G25" s="13" t="s">
        <v>94</v>
      </c>
      <c r="H25" s="13" t="s">
        <v>95</v>
      </c>
      <c r="I25" s="6"/>
      <c r="J25" s="12"/>
    </row>
    <row r="26" spans="1:10">
      <c r="A26" s="141"/>
      <c r="B26" s="110"/>
      <c r="C26" s="22"/>
      <c r="D26" s="22"/>
      <c r="E26" s="22"/>
      <c r="F26" s="23"/>
      <c r="G26" s="22"/>
      <c r="H26" s="22"/>
      <c r="I26" s="24" t="s">
        <v>745</v>
      </c>
      <c r="J26" s="25" t="s">
        <v>746</v>
      </c>
    </row>
    <row r="27" spans="1:10">
      <c r="A27" s="102" t="s">
        <v>89</v>
      </c>
      <c r="B27" s="166"/>
      <c r="C27" s="160">
        <f>就業誘発効果!G118</f>
        <v>0</v>
      </c>
      <c r="D27" s="160">
        <f>就業誘発効果!H118</f>
        <v>0</v>
      </c>
      <c r="E27" s="160">
        <f>就業誘発効果!I118</f>
        <v>0</v>
      </c>
      <c r="F27" s="160">
        <f>就業誘発効果!J118</f>
        <v>0</v>
      </c>
      <c r="G27" s="160">
        <f>就業誘発効果!K118</f>
        <v>0</v>
      </c>
      <c r="H27" s="160">
        <f>就業誘発効果!L118</f>
        <v>0</v>
      </c>
      <c r="I27" s="160">
        <f>就業誘発効果!M118</f>
        <v>0</v>
      </c>
      <c r="J27" s="160">
        <f>就業誘発効果!N118</f>
        <v>0</v>
      </c>
    </row>
    <row r="28" spans="1:10">
      <c r="A28" s="135" t="s">
        <v>107</v>
      </c>
      <c r="B28" s="166"/>
      <c r="C28" s="160">
        <f>就業誘発効果!O118</f>
        <v>0</v>
      </c>
      <c r="D28" s="160">
        <f>就業誘発効果!P118</f>
        <v>0</v>
      </c>
      <c r="E28" s="160">
        <f>就業誘発効果!Q118</f>
        <v>0</v>
      </c>
      <c r="F28" s="160">
        <f>就業誘発効果!R118</f>
        <v>0</v>
      </c>
      <c r="G28" s="160">
        <f>就業誘発効果!S118</f>
        <v>0</v>
      </c>
      <c r="H28" s="160">
        <f>就業誘発効果!T118</f>
        <v>0</v>
      </c>
      <c r="I28" s="160">
        <f>就業誘発効果!U118</f>
        <v>0</v>
      </c>
      <c r="J28" s="160">
        <f>就業誘発効果!V118</f>
        <v>0</v>
      </c>
    </row>
    <row r="29" spans="1:10">
      <c r="A29" s="135" t="s">
        <v>134</v>
      </c>
      <c r="B29" s="166"/>
      <c r="C29" s="160">
        <f>就業誘発効果!W118</f>
        <v>0</v>
      </c>
      <c r="D29" s="160">
        <f>就業誘発効果!X118</f>
        <v>0</v>
      </c>
      <c r="E29" s="160">
        <f>就業誘発効果!Y118</f>
        <v>0</v>
      </c>
      <c r="F29" s="160">
        <f>就業誘発効果!Z118</f>
        <v>0</v>
      </c>
      <c r="G29" s="160">
        <f>就業誘発効果!AA118</f>
        <v>0</v>
      </c>
      <c r="H29" s="160">
        <f>就業誘発効果!AB118</f>
        <v>0</v>
      </c>
      <c r="I29" s="160">
        <f>就業誘発効果!AC118</f>
        <v>0</v>
      </c>
      <c r="J29" s="160">
        <f>就業誘発効果!AD118</f>
        <v>0</v>
      </c>
    </row>
    <row r="30" spans="1:10">
      <c r="A30" s="142" t="s">
        <v>108</v>
      </c>
      <c r="B30" s="166"/>
      <c r="C30" s="160">
        <f>就業誘発効果!AE118</f>
        <v>0</v>
      </c>
      <c r="D30" s="160">
        <f>就業誘発効果!AF118</f>
        <v>0</v>
      </c>
      <c r="E30" s="160">
        <f>就業誘発効果!AG118</f>
        <v>0</v>
      </c>
      <c r="F30" s="160">
        <f>就業誘発効果!AH118</f>
        <v>0</v>
      </c>
      <c r="G30" s="160">
        <f>就業誘発効果!AI118</f>
        <v>0</v>
      </c>
      <c r="H30" s="160">
        <f>就業誘発効果!AJ118</f>
        <v>0</v>
      </c>
      <c r="I30" s="160">
        <f>就業誘発効果!AK118</f>
        <v>0</v>
      </c>
      <c r="J30" s="160">
        <f>就業誘発効果!AL118</f>
        <v>0</v>
      </c>
    </row>
    <row r="31" spans="1:10">
      <c r="A31" s="102" t="s">
        <v>110</v>
      </c>
      <c r="B31" s="166"/>
      <c r="C31" s="159">
        <f>就業誘発効果!AM118</f>
        <v>0</v>
      </c>
      <c r="D31" s="159">
        <f>就業誘発効果!AN118</f>
        <v>0</v>
      </c>
      <c r="E31" s="159">
        <f>就業誘発効果!AO118</f>
        <v>0</v>
      </c>
      <c r="F31" s="159">
        <f>就業誘発効果!AP118</f>
        <v>0</v>
      </c>
      <c r="G31" s="159">
        <f>就業誘発効果!AQ118</f>
        <v>0</v>
      </c>
      <c r="H31" s="159">
        <f>就業誘発効果!AR118</f>
        <v>0</v>
      </c>
      <c r="I31" s="159">
        <f>就業誘発効果!AS118</f>
        <v>0</v>
      </c>
      <c r="J31" s="159">
        <f>就業誘発効果!AT118</f>
        <v>0</v>
      </c>
    </row>
    <row r="32" spans="1:10">
      <c r="B32" s="3" t="s">
        <v>223</v>
      </c>
    </row>
  </sheetData>
  <mergeCells count="1">
    <mergeCell ref="B3:J3"/>
  </mergeCells>
  <phoneticPr fontId="3"/>
  <pageMargins left="0.7" right="0.7" top="0.75" bottom="0.75" header="0.3" footer="0.3"/>
  <pageSetup paperSize="9" scale="75" orientation="landscape" cellComments="asDisplayed" r:id="rId1"/>
  <headerFooter scaleWithDoc="0">
    <oddHeader>&amp;L&amp;A</oddHeader>
    <oddFooter>&amp;R&amp;F&amp;A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/>
  </sheetPr>
  <dimension ref="A1:AK58"/>
  <sheetViews>
    <sheetView view="pageBreakPreview" zoomScaleNormal="100" zoomScaleSheetLayoutView="100" workbookViewId="0">
      <pane xSplit="3" ySplit="7" topLeftCell="D8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2" width="3.88671875" style="3" customWidth="1"/>
    <col min="3" max="3" width="29" style="3" bestFit="1" customWidth="1"/>
    <col min="4" max="34" width="13.6640625" style="3" customWidth="1"/>
    <col min="35" max="16384" width="9.109375" style="3"/>
  </cols>
  <sheetData>
    <row r="1" spans="1:34" ht="16.2">
      <c r="D1" s="28" t="str">
        <f>与件データ!$A$1</f>
        <v>令和２年（２０２０年）岐阜県産業連関表による経済波及効果分析システム（Ripple2025）</v>
      </c>
      <c r="O1" s="76"/>
      <c r="Y1" s="76"/>
    </row>
    <row r="2" spans="1:34" ht="16.2">
      <c r="D2" s="28" t="s">
        <v>494</v>
      </c>
      <c r="O2" s="76"/>
      <c r="Y2" s="76"/>
    </row>
    <row r="3" spans="1:34">
      <c r="D3" s="623" t="str">
        <f>IF(与件データ!$D$2="","分析テーマ名未入力",CONCATENATE(与件データ!$C$2,与件データ!$D$2))</f>
        <v>分析テーマ名未入力</v>
      </c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3" t="str">
        <f>IF(与件データ!$D$2="","分析テーマ名未入力",CONCATENATE(与件データ!$C$2,与件データ!$D$2))</f>
        <v>分析テーマ名未入力</v>
      </c>
      <c r="P3" s="624"/>
      <c r="Q3" s="624"/>
      <c r="R3" s="624"/>
      <c r="S3" s="624"/>
      <c r="T3" s="624"/>
      <c r="U3" s="624"/>
      <c r="V3" s="624"/>
      <c r="W3" s="624"/>
      <c r="X3" s="624"/>
      <c r="Y3" s="623" t="str">
        <f>IF(与件データ!$D$2="","分析テーマ名未入力",CONCATENATE(与件データ!$C$2,与件データ!$D$2))</f>
        <v>分析テーマ名未入力</v>
      </c>
      <c r="Z3" s="624"/>
      <c r="AA3" s="624"/>
      <c r="AB3" s="624"/>
      <c r="AC3" s="624"/>
      <c r="AD3" s="624"/>
      <c r="AE3" s="624"/>
      <c r="AF3" s="624"/>
      <c r="AG3" s="624"/>
      <c r="AH3" s="624"/>
    </row>
    <row r="4" spans="1:34">
      <c r="N4" s="5" t="s">
        <v>147</v>
      </c>
      <c r="O4" s="76"/>
      <c r="X4" s="5" t="s">
        <v>147</v>
      </c>
      <c r="Y4" s="76"/>
      <c r="AH4" s="5" t="s">
        <v>147</v>
      </c>
    </row>
    <row r="5" spans="1:34">
      <c r="A5" s="77"/>
      <c r="B5" s="60"/>
      <c r="C5" s="78"/>
      <c r="D5" s="105" t="s">
        <v>119</v>
      </c>
      <c r="E5" s="79" t="s">
        <v>109</v>
      </c>
      <c r="F5" s="80"/>
      <c r="G5" s="80"/>
      <c r="H5" s="80"/>
      <c r="I5" s="81"/>
      <c r="J5" s="79" t="s">
        <v>182</v>
      </c>
      <c r="K5" s="80"/>
      <c r="L5" s="80"/>
      <c r="M5" s="80"/>
      <c r="N5" s="81"/>
      <c r="O5" s="79" t="s">
        <v>88</v>
      </c>
      <c r="P5" s="80"/>
      <c r="Q5" s="80"/>
      <c r="R5" s="80"/>
      <c r="S5" s="81"/>
      <c r="T5" s="79" t="s">
        <v>183</v>
      </c>
      <c r="U5" s="80"/>
      <c r="V5" s="80"/>
      <c r="W5" s="80"/>
      <c r="X5" s="81"/>
      <c r="Y5" s="79" t="s">
        <v>121</v>
      </c>
      <c r="Z5" s="80"/>
      <c r="AA5" s="80"/>
      <c r="AB5" s="80"/>
      <c r="AC5" s="81"/>
      <c r="AD5" s="79" t="s">
        <v>185</v>
      </c>
      <c r="AE5" s="80"/>
      <c r="AF5" s="80"/>
      <c r="AG5" s="80"/>
      <c r="AH5" s="81"/>
    </row>
    <row r="6" spans="1:34" ht="26.4">
      <c r="A6" s="82"/>
      <c r="B6" s="46"/>
      <c r="C6" s="83"/>
      <c r="D6" s="84" t="s">
        <v>117</v>
      </c>
      <c r="E6" s="85" t="s">
        <v>89</v>
      </c>
      <c r="F6" s="86" t="s">
        <v>107</v>
      </c>
      <c r="G6" s="86" t="s">
        <v>134</v>
      </c>
      <c r="H6" s="86" t="s">
        <v>108</v>
      </c>
      <c r="I6" s="87" t="s">
        <v>110</v>
      </c>
      <c r="J6" s="85" t="s">
        <v>89</v>
      </c>
      <c r="K6" s="86" t="s">
        <v>107</v>
      </c>
      <c r="L6" s="88" t="s">
        <v>134</v>
      </c>
      <c r="M6" s="86" t="s">
        <v>108</v>
      </c>
      <c r="N6" s="87" t="s">
        <v>110</v>
      </c>
      <c r="O6" s="85" t="s">
        <v>89</v>
      </c>
      <c r="P6" s="86" t="s">
        <v>107</v>
      </c>
      <c r="Q6" s="88" t="s">
        <v>134</v>
      </c>
      <c r="R6" s="86" t="s">
        <v>108</v>
      </c>
      <c r="S6" s="87" t="s">
        <v>110</v>
      </c>
      <c r="T6" s="85" t="s">
        <v>89</v>
      </c>
      <c r="U6" s="86" t="s">
        <v>107</v>
      </c>
      <c r="V6" s="88" t="s">
        <v>134</v>
      </c>
      <c r="W6" s="86" t="s">
        <v>108</v>
      </c>
      <c r="X6" s="87" t="s">
        <v>110</v>
      </c>
      <c r="Y6" s="85" t="s">
        <v>89</v>
      </c>
      <c r="Z6" s="86" t="s">
        <v>107</v>
      </c>
      <c r="AA6" s="88" t="s">
        <v>134</v>
      </c>
      <c r="AB6" s="86" t="s">
        <v>108</v>
      </c>
      <c r="AC6" s="87" t="s">
        <v>110</v>
      </c>
      <c r="AD6" s="85" t="s">
        <v>89</v>
      </c>
      <c r="AE6" s="86" t="s">
        <v>107</v>
      </c>
      <c r="AF6" s="88" t="s">
        <v>134</v>
      </c>
      <c r="AG6" s="86" t="s">
        <v>108</v>
      </c>
      <c r="AH6" s="87" t="s">
        <v>110</v>
      </c>
    </row>
    <row r="7" spans="1:34">
      <c r="A7" s="89"/>
      <c r="B7" s="90"/>
      <c r="C7" s="91"/>
      <c r="D7" s="83"/>
      <c r="E7" s="85"/>
      <c r="F7" s="92"/>
      <c r="G7" s="92"/>
      <c r="H7" s="92"/>
      <c r="I7" s="87"/>
      <c r="J7" s="85"/>
      <c r="K7" s="92"/>
      <c r="L7" s="45"/>
      <c r="M7" s="92"/>
      <c r="N7" s="87"/>
      <c r="O7" s="85"/>
      <c r="P7" s="92"/>
      <c r="Q7" s="45"/>
      <c r="R7" s="92"/>
      <c r="S7" s="87"/>
      <c r="T7" s="85"/>
      <c r="U7" s="92"/>
      <c r="V7" s="45"/>
      <c r="W7" s="92"/>
      <c r="X7" s="87"/>
      <c r="Y7" s="85"/>
      <c r="Z7" s="92"/>
      <c r="AA7" s="45"/>
      <c r="AB7" s="92"/>
      <c r="AC7" s="87"/>
      <c r="AD7" s="85"/>
      <c r="AE7" s="92"/>
      <c r="AF7" s="45"/>
      <c r="AG7" s="92"/>
      <c r="AH7" s="87"/>
    </row>
    <row r="8" spans="1:34" s="94" customFormat="1">
      <c r="A8" s="210" t="s">
        <v>412</v>
      </c>
      <c r="B8" s="211"/>
      <c r="C8" s="93" t="s">
        <v>602</v>
      </c>
      <c r="D8" s="232">
        <f>SUMIF('波及効果（粗付加価値部門等内訳）'!$A$8:$A$116,$A8,'波及効果（粗付加価値部門等内訳）'!G$8:G$116)</f>
        <v>0</v>
      </c>
      <c r="E8" s="163">
        <f>SUMIF('波及効果（粗付加価値部門等内訳）'!$A$8:$A$116,$A8,'波及効果（粗付加価値部門等内訳）'!Q$8:Q$116)</f>
        <v>0</v>
      </c>
      <c r="F8" s="163">
        <f>SUMIF('波及効果（粗付加価値部門等内訳）'!$A$8:$A$116,$A8,'波及効果（粗付加価値部門等内訳）'!AA$8:AA$116)</f>
        <v>0</v>
      </c>
      <c r="G8" s="163">
        <f>SUMIF('波及効果（粗付加価値部門等内訳）'!$A$8:$A$116,$A8,'波及効果（粗付加価値部門等内訳）'!AK$8:AK$116)</f>
        <v>0</v>
      </c>
      <c r="H8" s="163">
        <f>SUMIF('波及効果（粗付加価値部門等内訳）'!$A$8:$A$116,$A8,'波及効果（粗付加価値部門等内訳）'!AU$8:AU$116)</f>
        <v>0</v>
      </c>
      <c r="I8" s="163">
        <f>SUMIF('波及効果（粗付加価値部門等内訳）'!$A$8:$A$116,$A8,'波及効果（粗付加価値部門等内訳）'!BE$8:BE$116)</f>
        <v>0</v>
      </c>
      <c r="J8" s="120">
        <f t="shared" ref="J8:J48" si="0">IFERROR(E8/$D$48,0)</f>
        <v>0</v>
      </c>
      <c r="K8" s="120">
        <f t="shared" ref="K8:K48" si="1">IFERROR(F8/$D$48,0)</f>
        <v>0</v>
      </c>
      <c r="L8" s="120">
        <f t="shared" ref="L8:L48" si="2">IFERROR(G8/$D$48,0)</f>
        <v>0</v>
      </c>
      <c r="M8" s="120">
        <f t="shared" ref="M8:M48" si="3">IFERROR(H8/$D$48,0)</f>
        <v>0</v>
      </c>
      <c r="N8" s="120">
        <f t="shared" ref="N8:N48" si="4">IFERROR(I8/$D$48,0)</f>
        <v>0</v>
      </c>
      <c r="O8" s="163">
        <f>SUMIF('波及効果（粗付加価値部門等内訳）'!$A$8:$A$116,$A8,'波及効果（粗付加価値部門等内訳）'!P$8:P$116)</f>
        <v>0</v>
      </c>
      <c r="P8" s="163">
        <f>SUMIF('波及効果（粗付加価値部門等内訳）'!$A$8:$A$116,$A8,'波及効果（粗付加価値部門等内訳）'!Z$8:Z$116)</f>
        <v>0</v>
      </c>
      <c r="Q8" s="163">
        <f>SUMIF('波及効果（粗付加価値部門等内訳）'!$A$8:$A$116,$A8,'波及効果（粗付加価値部門等内訳）'!AJ$8:AJ$116)</f>
        <v>0</v>
      </c>
      <c r="R8" s="163">
        <f>SUMIF('波及効果（粗付加価値部門等内訳）'!$A$8:$A$116,$A8,'波及効果（粗付加価値部門等内訳）'!AT$8:AT$116)</f>
        <v>0</v>
      </c>
      <c r="S8" s="163">
        <f>SUMIF('波及効果（粗付加価値部門等内訳）'!$A$8:$A$116,$A8,'波及効果（粗付加価値部門等内訳）'!BD$8:BD$116)</f>
        <v>0</v>
      </c>
      <c r="T8" s="120">
        <f t="shared" ref="T8:T42" si="5">IFERROR(O8/$D$48,0)</f>
        <v>0</v>
      </c>
      <c r="U8" s="120">
        <f t="shared" ref="U8:U42" si="6">IFERROR(P8/$D$48,0)</f>
        <v>0</v>
      </c>
      <c r="V8" s="120">
        <f t="shared" ref="V8:V42" si="7">IFERROR(Q8/$D$48,0)</f>
        <v>0</v>
      </c>
      <c r="W8" s="120">
        <f t="shared" ref="W8:W42" si="8">IFERROR(R8/$D$48,0)</f>
        <v>0</v>
      </c>
      <c r="X8" s="120">
        <f t="shared" ref="X8:X42" si="9">IFERROR(S8/$D$48,0)</f>
        <v>0</v>
      </c>
      <c r="Y8" s="163">
        <f>SUMIF('波及効果（粗付加価値部門等内訳）'!$A$8:$A$116,$A8,'波及効果（粗付加価値部門等内訳）'!J$8:J$116)</f>
        <v>0</v>
      </c>
      <c r="Z8" s="163">
        <f>SUMIF('波及効果（粗付加価値部門等内訳）'!$A$8:$A$116,$A8,'波及効果（粗付加価値部門等内訳）'!T$8:T$116)</f>
        <v>0</v>
      </c>
      <c r="AA8" s="163">
        <f>SUMIF('波及効果（粗付加価値部門等内訳）'!$A$8:$A$116,$A8,'波及効果（粗付加価値部門等内訳）'!AD$8:AD$116)</f>
        <v>0</v>
      </c>
      <c r="AB8" s="163">
        <f>SUMIF('波及効果（粗付加価値部門等内訳）'!$A$8:$A$116,$A8,'波及効果（粗付加価値部門等内訳）'!AN$8:AN$116)</f>
        <v>0</v>
      </c>
      <c r="AC8" s="163">
        <f>SUMIF('波及効果（粗付加価値部門等内訳）'!$A$8:$A$116,$A8,'波及効果（粗付加価値部門等内訳）'!AX$8:AX$116)</f>
        <v>0</v>
      </c>
      <c r="AD8" s="120">
        <f t="shared" ref="AD8:AD42" si="10">IFERROR(Y8/$D$48,0)</f>
        <v>0</v>
      </c>
      <c r="AE8" s="120">
        <f t="shared" ref="AE8:AE42" si="11">IFERROR(Z8/$D$48,0)</f>
        <v>0</v>
      </c>
      <c r="AF8" s="120">
        <f t="shared" ref="AF8:AF42" si="12">IFERROR(AA8/$D$48,0)</f>
        <v>0</v>
      </c>
      <c r="AG8" s="120">
        <f t="shared" ref="AG8:AG42" si="13">IFERROR(AB8/$D$48,0)</f>
        <v>0</v>
      </c>
      <c r="AH8" s="120">
        <f t="shared" ref="AH8:AH42" si="14">IFERROR(AC8/$D$48,0)</f>
        <v>0</v>
      </c>
    </row>
    <row r="9" spans="1:34" s="94" customFormat="1">
      <c r="A9" s="95" t="s">
        <v>413</v>
      </c>
      <c r="B9" s="96"/>
      <c r="C9" s="97" t="s">
        <v>159</v>
      </c>
      <c r="D9" s="233">
        <f>SUMIF('波及効果（粗付加価値部門等内訳）'!$A$8:$A$116,$A9,'波及効果（粗付加価値部門等内訳）'!G$8:G$116)</f>
        <v>0</v>
      </c>
      <c r="E9" s="164">
        <f>SUMIF('波及効果（粗付加価値部門等内訳）'!$A$8:$A$116,$A9,'波及効果（粗付加価値部門等内訳）'!Q$8:Q$116)</f>
        <v>0</v>
      </c>
      <c r="F9" s="164">
        <f>SUMIF('波及効果（粗付加価値部門等内訳）'!$A$8:$A$116,$A9,'波及効果（粗付加価値部門等内訳）'!AA$8:AA$116)</f>
        <v>0</v>
      </c>
      <c r="G9" s="164">
        <f>SUMIF('波及効果（粗付加価値部門等内訳）'!$A$8:$A$116,$A9,'波及効果（粗付加価値部門等内訳）'!AK$8:AK$116)</f>
        <v>0</v>
      </c>
      <c r="H9" s="164">
        <f>SUMIF('波及効果（粗付加価値部門等内訳）'!$A$8:$A$116,$A9,'波及効果（粗付加価値部門等内訳）'!AU$8:AU$116)</f>
        <v>0</v>
      </c>
      <c r="I9" s="164">
        <f>SUMIF('波及効果（粗付加価値部門等内訳）'!$A$8:$A$116,$A9,'波及効果（粗付加価値部門等内訳）'!BE$8:BE$116)</f>
        <v>0</v>
      </c>
      <c r="J9" s="169">
        <f t="shared" si="0"/>
        <v>0</v>
      </c>
      <c r="K9" s="169">
        <f t="shared" si="1"/>
        <v>0</v>
      </c>
      <c r="L9" s="169">
        <f t="shared" si="2"/>
        <v>0</v>
      </c>
      <c r="M9" s="169">
        <f t="shared" si="3"/>
        <v>0</v>
      </c>
      <c r="N9" s="169">
        <f t="shared" si="4"/>
        <v>0</v>
      </c>
      <c r="O9" s="164">
        <f>SUMIF('波及効果（粗付加価値部門等内訳）'!$A$8:$A$116,$A9,'波及効果（粗付加価値部門等内訳）'!P$8:P$116)</f>
        <v>0</v>
      </c>
      <c r="P9" s="164">
        <f>SUMIF('波及効果（粗付加価値部門等内訳）'!$A$8:$A$116,$A9,'波及効果（粗付加価値部門等内訳）'!Z$8:Z$116)</f>
        <v>0</v>
      </c>
      <c r="Q9" s="164">
        <f>SUMIF('波及効果（粗付加価値部門等内訳）'!$A$8:$A$116,$A9,'波及効果（粗付加価値部門等内訳）'!AJ$8:AJ$116)</f>
        <v>0</v>
      </c>
      <c r="R9" s="164">
        <f>SUMIF('波及効果（粗付加価値部門等内訳）'!$A$8:$A$116,$A9,'波及効果（粗付加価値部門等内訳）'!AT$8:AT$116)</f>
        <v>0</v>
      </c>
      <c r="S9" s="164">
        <f>SUMIF('波及効果（粗付加価値部門等内訳）'!$A$8:$A$116,$A9,'波及効果（粗付加価値部門等内訳）'!BD$8:BD$116)</f>
        <v>0</v>
      </c>
      <c r="T9" s="169">
        <f t="shared" si="5"/>
        <v>0</v>
      </c>
      <c r="U9" s="169">
        <f t="shared" si="6"/>
        <v>0</v>
      </c>
      <c r="V9" s="169">
        <f t="shared" si="7"/>
        <v>0</v>
      </c>
      <c r="W9" s="169">
        <f t="shared" si="8"/>
        <v>0</v>
      </c>
      <c r="X9" s="169">
        <f t="shared" si="9"/>
        <v>0</v>
      </c>
      <c r="Y9" s="164">
        <f>SUMIF('波及効果（粗付加価値部門等内訳）'!$A$8:$A$116,$A9,'波及効果（粗付加価値部門等内訳）'!J$8:J$116)</f>
        <v>0</v>
      </c>
      <c r="Z9" s="164">
        <f>SUMIF('波及効果（粗付加価値部門等内訳）'!$A$8:$A$116,$A9,'波及効果（粗付加価値部門等内訳）'!T$8:T$116)</f>
        <v>0</v>
      </c>
      <c r="AA9" s="164">
        <f>SUMIF('波及効果（粗付加価値部門等内訳）'!$A$8:$A$116,$A9,'波及効果（粗付加価値部門等内訳）'!AD$8:AD$116)</f>
        <v>0</v>
      </c>
      <c r="AB9" s="164">
        <f>SUMIF('波及効果（粗付加価値部門等内訳）'!$A$8:$A$116,$A9,'波及効果（粗付加価値部門等内訳）'!AN$8:AN$116)</f>
        <v>0</v>
      </c>
      <c r="AC9" s="164">
        <f>SUMIF('波及効果（粗付加価値部門等内訳）'!$A$8:$A$116,$A9,'波及効果（粗付加価値部門等内訳）'!AX$8:AX$116)</f>
        <v>0</v>
      </c>
      <c r="AD9" s="169">
        <f t="shared" si="10"/>
        <v>0</v>
      </c>
      <c r="AE9" s="169">
        <f t="shared" si="11"/>
        <v>0</v>
      </c>
      <c r="AF9" s="169">
        <f t="shared" si="12"/>
        <v>0</v>
      </c>
      <c r="AG9" s="169">
        <f t="shared" si="13"/>
        <v>0</v>
      </c>
      <c r="AH9" s="169">
        <f t="shared" si="14"/>
        <v>0</v>
      </c>
    </row>
    <row r="10" spans="1:34" s="94" customFormat="1">
      <c r="A10" s="95" t="s">
        <v>415</v>
      </c>
      <c r="B10" s="96"/>
      <c r="C10" s="97" t="s">
        <v>160</v>
      </c>
      <c r="D10" s="233">
        <f>SUMIF('波及効果（粗付加価値部門等内訳）'!$A$8:$A$116,$A10,'波及効果（粗付加価値部門等内訳）'!G$8:G$116)</f>
        <v>0</v>
      </c>
      <c r="E10" s="164">
        <f>SUMIF('波及効果（粗付加価値部門等内訳）'!$A$8:$A$116,$A10,'波及効果（粗付加価値部門等内訳）'!Q$8:Q$116)</f>
        <v>0</v>
      </c>
      <c r="F10" s="164">
        <f>SUMIF('波及効果（粗付加価値部門等内訳）'!$A$8:$A$116,$A10,'波及効果（粗付加価値部門等内訳）'!AA$8:AA$116)</f>
        <v>0</v>
      </c>
      <c r="G10" s="164">
        <f>SUMIF('波及効果（粗付加価値部門等内訳）'!$A$8:$A$116,$A10,'波及効果（粗付加価値部門等内訳）'!AK$8:AK$116)</f>
        <v>0</v>
      </c>
      <c r="H10" s="164">
        <f>SUMIF('波及効果（粗付加価値部門等内訳）'!$A$8:$A$116,$A10,'波及効果（粗付加価値部門等内訳）'!AU$8:AU$116)</f>
        <v>0</v>
      </c>
      <c r="I10" s="164">
        <f>SUMIF('波及効果（粗付加価値部門等内訳）'!$A$8:$A$116,$A10,'波及効果（粗付加価値部門等内訳）'!BE$8:BE$116)</f>
        <v>0</v>
      </c>
      <c r="J10" s="169">
        <f t="shared" si="0"/>
        <v>0</v>
      </c>
      <c r="K10" s="169">
        <f t="shared" si="1"/>
        <v>0</v>
      </c>
      <c r="L10" s="169">
        <f t="shared" si="2"/>
        <v>0</v>
      </c>
      <c r="M10" s="169">
        <f t="shared" si="3"/>
        <v>0</v>
      </c>
      <c r="N10" s="169">
        <f t="shared" si="4"/>
        <v>0</v>
      </c>
      <c r="O10" s="164">
        <f>SUMIF('波及効果（粗付加価値部門等内訳）'!$A$8:$A$116,$A10,'波及効果（粗付加価値部門等内訳）'!P$8:P$116)</f>
        <v>0</v>
      </c>
      <c r="P10" s="164">
        <f>SUMIF('波及効果（粗付加価値部門等内訳）'!$A$8:$A$116,$A10,'波及効果（粗付加価値部門等内訳）'!Z$8:Z$116)</f>
        <v>0</v>
      </c>
      <c r="Q10" s="164">
        <f>SUMIF('波及効果（粗付加価値部門等内訳）'!$A$8:$A$116,$A10,'波及効果（粗付加価値部門等内訳）'!AJ$8:AJ$116)</f>
        <v>0</v>
      </c>
      <c r="R10" s="164">
        <f>SUMIF('波及効果（粗付加価値部門等内訳）'!$A$8:$A$116,$A10,'波及効果（粗付加価値部門等内訳）'!AT$8:AT$116)</f>
        <v>0</v>
      </c>
      <c r="S10" s="164">
        <f>SUMIF('波及効果（粗付加価値部門等内訳）'!$A$8:$A$116,$A10,'波及効果（粗付加価値部門等内訳）'!BD$8:BD$116)</f>
        <v>0</v>
      </c>
      <c r="T10" s="169">
        <f t="shared" si="5"/>
        <v>0</v>
      </c>
      <c r="U10" s="169">
        <f t="shared" si="6"/>
        <v>0</v>
      </c>
      <c r="V10" s="169">
        <f t="shared" si="7"/>
        <v>0</v>
      </c>
      <c r="W10" s="169">
        <f t="shared" si="8"/>
        <v>0</v>
      </c>
      <c r="X10" s="169">
        <f t="shared" si="9"/>
        <v>0</v>
      </c>
      <c r="Y10" s="164">
        <f>SUMIF('波及効果（粗付加価値部門等内訳）'!$A$8:$A$116,$A10,'波及効果（粗付加価値部門等内訳）'!J$8:J$116)</f>
        <v>0</v>
      </c>
      <c r="Z10" s="164">
        <f>SUMIF('波及効果（粗付加価値部門等内訳）'!$A$8:$A$116,$A10,'波及効果（粗付加価値部門等内訳）'!T$8:T$116)</f>
        <v>0</v>
      </c>
      <c r="AA10" s="164">
        <f>SUMIF('波及効果（粗付加価値部門等内訳）'!$A$8:$A$116,$A10,'波及効果（粗付加価値部門等内訳）'!AD$8:AD$116)</f>
        <v>0</v>
      </c>
      <c r="AB10" s="164">
        <f>SUMIF('波及効果（粗付加価値部門等内訳）'!$A$8:$A$116,$A10,'波及効果（粗付加価値部門等内訳）'!AN$8:AN$116)</f>
        <v>0</v>
      </c>
      <c r="AC10" s="164">
        <f>SUMIF('波及効果（粗付加価値部門等内訳）'!$A$8:$A$116,$A10,'波及効果（粗付加価値部門等内訳）'!AX$8:AX$116)</f>
        <v>0</v>
      </c>
      <c r="AD10" s="169">
        <f t="shared" si="10"/>
        <v>0</v>
      </c>
      <c r="AE10" s="169">
        <f t="shared" si="11"/>
        <v>0</v>
      </c>
      <c r="AF10" s="169">
        <f t="shared" si="12"/>
        <v>0</v>
      </c>
      <c r="AG10" s="169">
        <f t="shared" si="13"/>
        <v>0</v>
      </c>
      <c r="AH10" s="169">
        <f t="shared" si="14"/>
        <v>0</v>
      </c>
    </row>
    <row r="11" spans="1:34" s="94" customFormat="1">
      <c r="A11" s="95"/>
      <c r="B11" s="96" t="s">
        <v>416</v>
      </c>
      <c r="C11" s="148" t="s">
        <v>161</v>
      </c>
      <c r="D11" s="233">
        <f>SUMIF('波及効果（粗付加価値部門等内訳）'!$C$8:$C$116,$B11,'波及効果（粗付加価値部門等内訳）'!G$8:G$116)</f>
        <v>0</v>
      </c>
      <c r="E11" s="164">
        <f>SUMIF('波及効果（粗付加価値部門等内訳）'!$C$8:$C$116,$B11,'波及効果（粗付加価値部門等内訳）'!Q$8:Q$116)</f>
        <v>0</v>
      </c>
      <c r="F11" s="164">
        <f>SUMIF('波及効果（粗付加価値部門等内訳）'!$C$8:$C$116,$B11,'波及効果（粗付加価値部門等内訳）'!AA$8:AA$116)</f>
        <v>0</v>
      </c>
      <c r="G11" s="164">
        <f>SUMIF('波及効果（粗付加価値部門等内訳）'!$C$8:$C$116,$B11,'波及効果（粗付加価値部門等内訳）'!AK$8:AK$116)</f>
        <v>0</v>
      </c>
      <c r="H11" s="164">
        <f>SUMIF('波及効果（粗付加価値部門等内訳）'!$C$8:$C$116,$B11,'波及効果（粗付加価値部門等内訳）'!AU$8:AU$116)</f>
        <v>0</v>
      </c>
      <c r="I11" s="164">
        <f>SUMIF('波及効果（粗付加価値部門等内訳）'!$C$8:$C$116,$B11,'波及効果（粗付加価値部門等内訳）'!BE$8:BE$116)</f>
        <v>0</v>
      </c>
      <c r="J11" s="169">
        <f t="shared" si="0"/>
        <v>0</v>
      </c>
      <c r="K11" s="169">
        <f t="shared" si="1"/>
        <v>0</v>
      </c>
      <c r="L11" s="169">
        <f t="shared" si="2"/>
        <v>0</v>
      </c>
      <c r="M11" s="169">
        <f t="shared" si="3"/>
        <v>0</v>
      </c>
      <c r="N11" s="169">
        <f t="shared" si="4"/>
        <v>0</v>
      </c>
      <c r="O11" s="164">
        <f>SUMIF('波及効果（粗付加価値部門等内訳）'!$C$8:$C$116,$B11,'波及効果（粗付加価値部門等内訳）'!P$8:P$116)</f>
        <v>0</v>
      </c>
      <c r="P11" s="164">
        <f>SUMIF('波及効果（粗付加価値部門等内訳）'!$C$8:$C$116,$B11,'波及効果（粗付加価値部門等内訳）'!Z$8:Z$116)</f>
        <v>0</v>
      </c>
      <c r="Q11" s="164">
        <f>SUMIF('波及効果（粗付加価値部門等内訳）'!$C$8:$C$116,$B11,'波及効果（粗付加価値部門等内訳）'!AJ$8:AJ$116)</f>
        <v>0</v>
      </c>
      <c r="R11" s="164">
        <f>SUMIF('波及効果（粗付加価値部門等内訳）'!$C$8:$C$116,$B11,'波及効果（粗付加価値部門等内訳）'!AT$8:AT$116)</f>
        <v>0</v>
      </c>
      <c r="S11" s="164">
        <f>SUMIF('波及効果（粗付加価値部門等内訳）'!$C$8:$C$116,$B11,'波及効果（粗付加価値部門等内訳）'!BD$8:BD$116)</f>
        <v>0</v>
      </c>
      <c r="T11" s="169">
        <f t="shared" si="5"/>
        <v>0</v>
      </c>
      <c r="U11" s="169">
        <f t="shared" si="6"/>
        <v>0</v>
      </c>
      <c r="V11" s="169">
        <f t="shared" si="7"/>
        <v>0</v>
      </c>
      <c r="W11" s="169">
        <f t="shared" si="8"/>
        <v>0</v>
      </c>
      <c r="X11" s="169">
        <f t="shared" si="9"/>
        <v>0</v>
      </c>
      <c r="Y11" s="164">
        <f>SUMIF('波及効果（粗付加価値部門等内訳）'!$C$8:$C$116,$B11,'波及効果（粗付加価値部門等内訳）'!J$8:J$116)</f>
        <v>0</v>
      </c>
      <c r="Z11" s="164">
        <f>SUMIF('波及効果（粗付加価値部門等内訳）'!$C$8:$C$116,$B11,'波及効果（粗付加価値部門等内訳）'!T$8:T$116)</f>
        <v>0</v>
      </c>
      <c r="AA11" s="164">
        <f>SUMIF('波及効果（粗付加価値部門等内訳）'!$C$8:$C$116,$B11,'波及効果（粗付加価値部門等内訳）'!AD$8:AD$116)</f>
        <v>0</v>
      </c>
      <c r="AB11" s="164">
        <f>SUMIF('波及効果（粗付加価値部門等内訳）'!$C$8:$C$116,$B11,'波及効果（粗付加価値部門等内訳）'!AN$8:AN$116)</f>
        <v>0</v>
      </c>
      <c r="AC11" s="164">
        <f>SUMIF('波及効果（粗付加価値部門等内訳）'!$C$8:$C$116,$B11,'波及効果（粗付加価値部門等内訳）'!AX$8:AX$116)</f>
        <v>0</v>
      </c>
      <c r="AD11" s="169">
        <f t="shared" si="10"/>
        <v>0</v>
      </c>
      <c r="AE11" s="169">
        <f t="shared" si="11"/>
        <v>0</v>
      </c>
      <c r="AF11" s="169">
        <f t="shared" si="12"/>
        <v>0</v>
      </c>
      <c r="AG11" s="169">
        <f t="shared" si="13"/>
        <v>0</v>
      </c>
      <c r="AH11" s="169">
        <f t="shared" si="14"/>
        <v>0</v>
      </c>
    </row>
    <row r="12" spans="1:34" s="94" customFormat="1">
      <c r="A12" s="95"/>
      <c r="B12" s="96" t="s">
        <v>417</v>
      </c>
      <c r="C12" s="148" t="s">
        <v>162</v>
      </c>
      <c r="D12" s="233">
        <f>SUMIF('波及効果（粗付加価値部門等内訳）'!$C$8:$C$116,$B12,'波及効果（粗付加価値部門等内訳）'!G$8:G$116)</f>
        <v>0</v>
      </c>
      <c r="E12" s="164">
        <f>SUMIF('波及効果（粗付加価値部門等内訳）'!$C$8:$C$116,$B12,'波及効果（粗付加価値部門等内訳）'!Q$8:Q$116)</f>
        <v>0</v>
      </c>
      <c r="F12" s="164">
        <f>SUMIF('波及効果（粗付加価値部門等内訳）'!$C$8:$C$116,$B12,'波及効果（粗付加価値部門等内訳）'!AA$8:AA$116)</f>
        <v>0</v>
      </c>
      <c r="G12" s="164">
        <f>SUMIF('波及効果（粗付加価値部門等内訳）'!$C$8:$C$116,$B12,'波及効果（粗付加価値部門等内訳）'!AK$8:AK$116)</f>
        <v>0</v>
      </c>
      <c r="H12" s="164">
        <f>SUMIF('波及効果（粗付加価値部門等内訳）'!$C$8:$C$116,$B12,'波及効果（粗付加価値部門等内訳）'!AU$8:AU$116)</f>
        <v>0</v>
      </c>
      <c r="I12" s="164">
        <f>SUMIF('波及効果（粗付加価値部門等内訳）'!$C$8:$C$116,$B12,'波及効果（粗付加価値部門等内訳）'!BE$8:BE$116)</f>
        <v>0</v>
      </c>
      <c r="J12" s="169">
        <f t="shared" si="0"/>
        <v>0</v>
      </c>
      <c r="K12" s="169">
        <f t="shared" si="1"/>
        <v>0</v>
      </c>
      <c r="L12" s="169">
        <f t="shared" si="2"/>
        <v>0</v>
      </c>
      <c r="M12" s="169">
        <f t="shared" si="3"/>
        <v>0</v>
      </c>
      <c r="N12" s="169">
        <f t="shared" si="4"/>
        <v>0</v>
      </c>
      <c r="O12" s="164">
        <f>SUMIF('波及効果（粗付加価値部門等内訳）'!$C$8:$C$116,$B12,'波及効果（粗付加価値部門等内訳）'!P$8:P$116)</f>
        <v>0</v>
      </c>
      <c r="P12" s="164">
        <f>SUMIF('波及効果（粗付加価値部門等内訳）'!$C$8:$C$116,$B12,'波及効果（粗付加価値部門等内訳）'!Z$8:Z$116)</f>
        <v>0</v>
      </c>
      <c r="Q12" s="164">
        <f>SUMIF('波及効果（粗付加価値部門等内訳）'!$C$8:$C$116,$B12,'波及効果（粗付加価値部門等内訳）'!AJ$8:AJ$116)</f>
        <v>0</v>
      </c>
      <c r="R12" s="164">
        <f>SUMIF('波及効果（粗付加価値部門等内訳）'!$C$8:$C$116,$B12,'波及効果（粗付加価値部門等内訳）'!AT$8:AT$116)</f>
        <v>0</v>
      </c>
      <c r="S12" s="164">
        <f>SUMIF('波及効果（粗付加価値部門等内訳）'!$C$8:$C$116,$B12,'波及効果（粗付加価値部門等内訳）'!BD$8:BD$116)</f>
        <v>0</v>
      </c>
      <c r="T12" s="169">
        <f t="shared" si="5"/>
        <v>0</v>
      </c>
      <c r="U12" s="169">
        <f t="shared" si="6"/>
        <v>0</v>
      </c>
      <c r="V12" s="169">
        <f t="shared" si="7"/>
        <v>0</v>
      </c>
      <c r="W12" s="169">
        <f t="shared" si="8"/>
        <v>0</v>
      </c>
      <c r="X12" s="169">
        <f t="shared" si="9"/>
        <v>0</v>
      </c>
      <c r="Y12" s="164">
        <f>SUMIF('波及効果（粗付加価値部門等内訳）'!$C$8:$C$116,$B12,'波及効果（粗付加価値部門等内訳）'!J$8:J$116)</f>
        <v>0</v>
      </c>
      <c r="Z12" s="164">
        <f>SUMIF('波及効果（粗付加価値部門等内訳）'!$C$8:$C$116,$B12,'波及効果（粗付加価値部門等内訳）'!T$8:T$116)</f>
        <v>0</v>
      </c>
      <c r="AA12" s="164">
        <f>SUMIF('波及効果（粗付加価値部門等内訳）'!$C$8:$C$116,$B12,'波及効果（粗付加価値部門等内訳）'!AD$8:AD$116)</f>
        <v>0</v>
      </c>
      <c r="AB12" s="164">
        <f>SUMIF('波及効果（粗付加価値部門等内訳）'!$C$8:$C$116,$B12,'波及効果（粗付加価値部門等内訳）'!AN$8:AN$116)</f>
        <v>0</v>
      </c>
      <c r="AC12" s="164">
        <f>SUMIF('波及効果（粗付加価値部門等内訳）'!$C$8:$C$116,$B12,'波及効果（粗付加価値部門等内訳）'!AX$8:AX$116)</f>
        <v>0</v>
      </c>
      <c r="AD12" s="169">
        <f t="shared" si="10"/>
        <v>0</v>
      </c>
      <c r="AE12" s="169">
        <f t="shared" si="11"/>
        <v>0</v>
      </c>
      <c r="AF12" s="169">
        <f t="shared" si="12"/>
        <v>0</v>
      </c>
      <c r="AG12" s="169">
        <f t="shared" si="13"/>
        <v>0</v>
      </c>
      <c r="AH12" s="169">
        <f t="shared" si="14"/>
        <v>0</v>
      </c>
    </row>
    <row r="13" spans="1:34" s="94" customFormat="1">
      <c r="A13" s="95"/>
      <c r="B13" s="96" t="s">
        <v>418</v>
      </c>
      <c r="C13" s="148" t="s">
        <v>163</v>
      </c>
      <c r="D13" s="233">
        <f>SUMIF('波及効果（粗付加価値部門等内訳）'!$C$8:$C$116,$B13,'波及効果（粗付加価値部門等内訳）'!G$8:G$116)</f>
        <v>0</v>
      </c>
      <c r="E13" s="164">
        <f>SUMIF('波及効果（粗付加価値部門等内訳）'!$C$8:$C$116,$B13,'波及効果（粗付加価値部門等内訳）'!Q$8:Q$116)</f>
        <v>0</v>
      </c>
      <c r="F13" s="164">
        <f>SUMIF('波及効果（粗付加価値部門等内訳）'!$C$8:$C$116,$B13,'波及効果（粗付加価値部門等内訳）'!AA$8:AA$116)</f>
        <v>0</v>
      </c>
      <c r="G13" s="164">
        <f>SUMIF('波及効果（粗付加価値部門等内訳）'!$C$8:$C$116,$B13,'波及効果（粗付加価値部門等内訳）'!AK$8:AK$116)</f>
        <v>0</v>
      </c>
      <c r="H13" s="164">
        <f>SUMIF('波及効果（粗付加価値部門等内訳）'!$C$8:$C$116,$B13,'波及効果（粗付加価値部門等内訳）'!AU$8:AU$116)</f>
        <v>0</v>
      </c>
      <c r="I13" s="164">
        <f>SUMIF('波及効果（粗付加価値部門等内訳）'!$C$8:$C$116,$B13,'波及効果（粗付加価値部門等内訳）'!BE$8:BE$116)</f>
        <v>0</v>
      </c>
      <c r="J13" s="169">
        <f t="shared" si="0"/>
        <v>0</v>
      </c>
      <c r="K13" s="169">
        <f t="shared" si="1"/>
        <v>0</v>
      </c>
      <c r="L13" s="169">
        <f t="shared" si="2"/>
        <v>0</v>
      </c>
      <c r="M13" s="169">
        <f t="shared" si="3"/>
        <v>0</v>
      </c>
      <c r="N13" s="169">
        <f t="shared" si="4"/>
        <v>0</v>
      </c>
      <c r="O13" s="164">
        <f>SUMIF('波及効果（粗付加価値部門等内訳）'!$C$8:$C$116,$B13,'波及効果（粗付加価値部門等内訳）'!P$8:P$116)</f>
        <v>0</v>
      </c>
      <c r="P13" s="164">
        <f>SUMIF('波及効果（粗付加価値部門等内訳）'!$C$8:$C$116,$B13,'波及効果（粗付加価値部門等内訳）'!Z$8:Z$116)</f>
        <v>0</v>
      </c>
      <c r="Q13" s="164">
        <f>SUMIF('波及効果（粗付加価値部門等内訳）'!$C$8:$C$116,$B13,'波及効果（粗付加価値部門等内訳）'!AJ$8:AJ$116)</f>
        <v>0</v>
      </c>
      <c r="R13" s="164">
        <f>SUMIF('波及効果（粗付加価値部門等内訳）'!$C$8:$C$116,$B13,'波及効果（粗付加価値部門等内訳）'!AT$8:AT$116)</f>
        <v>0</v>
      </c>
      <c r="S13" s="164">
        <f>SUMIF('波及効果（粗付加価値部門等内訳）'!$C$8:$C$116,$B13,'波及効果（粗付加価値部門等内訳）'!BD$8:BD$116)</f>
        <v>0</v>
      </c>
      <c r="T13" s="169">
        <f t="shared" si="5"/>
        <v>0</v>
      </c>
      <c r="U13" s="169">
        <f t="shared" si="6"/>
        <v>0</v>
      </c>
      <c r="V13" s="169">
        <f t="shared" si="7"/>
        <v>0</v>
      </c>
      <c r="W13" s="169">
        <f t="shared" si="8"/>
        <v>0</v>
      </c>
      <c r="X13" s="169">
        <f t="shared" si="9"/>
        <v>0</v>
      </c>
      <c r="Y13" s="164">
        <f>SUMIF('波及効果（粗付加価値部門等内訳）'!$C$8:$C$116,$B13,'波及効果（粗付加価値部門等内訳）'!J$8:J$116)</f>
        <v>0</v>
      </c>
      <c r="Z13" s="164">
        <f>SUMIF('波及効果（粗付加価値部門等内訳）'!$C$8:$C$116,$B13,'波及効果（粗付加価値部門等内訳）'!T$8:T$116)</f>
        <v>0</v>
      </c>
      <c r="AA13" s="164">
        <f>SUMIF('波及効果（粗付加価値部門等内訳）'!$C$8:$C$116,$B13,'波及効果（粗付加価値部門等内訳）'!AD$8:AD$116)</f>
        <v>0</v>
      </c>
      <c r="AB13" s="164">
        <f>SUMIF('波及効果（粗付加価値部門等内訳）'!$C$8:$C$116,$B13,'波及効果（粗付加価値部門等内訳）'!AN$8:AN$116)</f>
        <v>0</v>
      </c>
      <c r="AC13" s="164">
        <f>SUMIF('波及効果（粗付加価値部門等内訳）'!$C$8:$C$116,$B13,'波及効果（粗付加価値部門等内訳）'!AX$8:AX$116)</f>
        <v>0</v>
      </c>
      <c r="AD13" s="169">
        <f t="shared" si="10"/>
        <v>0</v>
      </c>
      <c r="AE13" s="169">
        <f t="shared" si="11"/>
        <v>0</v>
      </c>
      <c r="AF13" s="169">
        <f t="shared" si="12"/>
        <v>0</v>
      </c>
      <c r="AG13" s="169">
        <f t="shared" si="13"/>
        <v>0</v>
      </c>
      <c r="AH13" s="169">
        <f t="shared" si="14"/>
        <v>0</v>
      </c>
    </row>
    <row r="14" spans="1:34" s="94" customFormat="1">
      <c r="A14" s="95"/>
      <c r="B14" s="96" t="s">
        <v>420</v>
      </c>
      <c r="C14" s="148" t="s">
        <v>164</v>
      </c>
      <c r="D14" s="233">
        <f>SUMIF('波及効果（粗付加価値部門等内訳）'!$C$8:$C$116,$B14,'波及効果（粗付加価値部門等内訳）'!G$8:G$116)</f>
        <v>0</v>
      </c>
      <c r="E14" s="164">
        <f>SUMIF('波及効果（粗付加価値部門等内訳）'!$C$8:$C$116,$B14,'波及効果（粗付加価値部門等内訳）'!Q$8:Q$116)</f>
        <v>0</v>
      </c>
      <c r="F14" s="164">
        <f>SUMIF('波及効果（粗付加価値部門等内訳）'!$C$8:$C$116,$B14,'波及効果（粗付加価値部門等内訳）'!AA$8:AA$116)</f>
        <v>0</v>
      </c>
      <c r="G14" s="164">
        <f>SUMIF('波及効果（粗付加価値部門等内訳）'!$C$8:$C$116,$B14,'波及効果（粗付加価値部門等内訳）'!AK$8:AK$116)</f>
        <v>0</v>
      </c>
      <c r="H14" s="164">
        <f>SUMIF('波及効果（粗付加価値部門等内訳）'!$C$8:$C$116,$B14,'波及効果（粗付加価値部門等内訳）'!AU$8:AU$116)</f>
        <v>0</v>
      </c>
      <c r="I14" s="164">
        <f>SUMIF('波及効果（粗付加価値部門等内訳）'!$C$8:$C$116,$B14,'波及効果（粗付加価値部門等内訳）'!BE$8:BE$116)</f>
        <v>0</v>
      </c>
      <c r="J14" s="169">
        <f t="shared" si="0"/>
        <v>0</v>
      </c>
      <c r="K14" s="169">
        <f t="shared" si="1"/>
        <v>0</v>
      </c>
      <c r="L14" s="169">
        <f t="shared" si="2"/>
        <v>0</v>
      </c>
      <c r="M14" s="169">
        <f t="shared" si="3"/>
        <v>0</v>
      </c>
      <c r="N14" s="169">
        <f t="shared" si="4"/>
        <v>0</v>
      </c>
      <c r="O14" s="164">
        <f>SUMIF('波及効果（粗付加価値部門等内訳）'!$C$8:$C$116,$B14,'波及効果（粗付加価値部門等内訳）'!P$8:P$116)</f>
        <v>0</v>
      </c>
      <c r="P14" s="164">
        <f>SUMIF('波及効果（粗付加価値部門等内訳）'!$C$8:$C$116,$B14,'波及効果（粗付加価値部門等内訳）'!Z$8:Z$116)</f>
        <v>0</v>
      </c>
      <c r="Q14" s="164">
        <f>SUMIF('波及効果（粗付加価値部門等内訳）'!$C$8:$C$116,$B14,'波及効果（粗付加価値部門等内訳）'!AJ$8:AJ$116)</f>
        <v>0</v>
      </c>
      <c r="R14" s="164">
        <f>SUMIF('波及効果（粗付加価値部門等内訳）'!$C$8:$C$116,$B14,'波及効果（粗付加価値部門等内訳）'!AT$8:AT$116)</f>
        <v>0</v>
      </c>
      <c r="S14" s="164">
        <f>SUMIF('波及効果（粗付加価値部門等内訳）'!$C$8:$C$116,$B14,'波及効果（粗付加価値部門等内訳）'!BD$8:BD$116)</f>
        <v>0</v>
      </c>
      <c r="T14" s="169">
        <f t="shared" si="5"/>
        <v>0</v>
      </c>
      <c r="U14" s="169">
        <f t="shared" si="6"/>
        <v>0</v>
      </c>
      <c r="V14" s="169">
        <f t="shared" si="7"/>
        <v>0</v>
      </c>
      <c r="W14" s="169">
        <f t="shared" si="8"/>
        <v>0</v>
      </c>
      <c r="X14" s="169">
        <f t="shared" si="9"/>
        <v>0</v>
      </c>
      <c r="Y14" s="164">
        <f>SUMIF('波及効果（粗付加価値部門等内訳）'!$C$8:$C$116,$B14,'波及効果（粗付加価値部門等内訳）'!J$8:J$116)</f>
        <v>0</v>
      </c>
      <c r="Z14" s="164">
        <f>SUMIF('波及効果（粗付加価値部門等内訳）'!$C$8:$C$116,$B14,'波及効果（粗付加価値部門等内訳）'!T$8:T$116)</f>
        <v>0</v>
      </c>
      <c r="AA14" s="164">
        <f>SUMIF('波及効果（粗付加価値部門等内訳）'!$C$8:$C$116,$B14,'波及効果（粗付加価値部門等内訳）'!AD$8:AD$116)</f>
        <v>0</v>
      </c>
      <c r="AB14" s="164">
        <f>SUMIF('波及効果（粗付加価値部門等内訳）'!$C$8:$C$116,$B14,'波及効果（粗付加価値部門等内訳）'!AN$8:AN$116)</f>
        <v>0</v>
      </c>
      <c r="AC14" s="164">
        <f>SUMIF('波及効果（粗付加価値部門等内訳）'!$C$8:$C$116,$B14,'波及効果（粗付加価値部門等内訳）'!AX$8:AX$116)</f>
        <v>0</v>
      </c>
      <c r="AD14" s="169">
        <f t="shared" si="10"/>
        <v>0</v>
      </c>
      <c r="AE14" s="169">
        <f t="shared" si="11"/>
        <v>0</v>
      </c>
      <c r="AF14" s="169">
        <f t="shared" si="12"/>
        <v>0</v>
      </c>
      <c r="AG14" s="169">
        <f t="shared" si="13"/>
        <v>0</v>
      </c>
      <c r="AH14" s="169">
        <f t="shared" si="14"/>
        <v>0</v>
      </c>
    </row>
    <row r="15" spans="1:34" s="94" customFormat="1">
      <c r="A15" s="95"/>
      <c r="B15" s="96" t="s">
        <v>421</v>
      </c>
      <c r="C15" s="148" t="s">
        <v>617</v>
      </c>
      <c r="D15" s="233">
        <f>SUMIF('波及効果（粗付加価値部門等内訳）'!$C$8:$C$116,$B15,'波及効果（粗付加価値部門等内訳）'!G$8:G$116)</f>
        <v>0</v>
      </c>
      <c r="E15" s="164">
        <f>SUMIF('波及効果（粗付加価値部門等内訳）'!$C$8:$C$116,$B15,'波及効果（粗付加価値部門等内訳）'!Q$8:Q$116)</f>
        <v>0</v>
      </c>
      <c r="F15" s="164">
        <f>SUMIF('波及効果（粗付加価値部門等内訳）'!$C$8:$C$116,$B15,'波及効果（粗付加価値部門等内訳）'!AA$8:AA$116)</f>
        <v>0</v>
      </c>
      <c r="G15" s="164">
        <f>SUMIF('波及効果（粗付加価値部門等内訳）'!$C$8:$C$116,$B15,'波及効果（粗付加価値部門等内訳）'!AK$8:AK$116)</f>
        <v>0</v>
      </c>
      <c r="H15" s="164">
        <f>SUMIF('波及効果（粗付加価値部門等内訳）'!$C$8:$C$116,$B15,'波及効果（粗付加価値部門等内訳）'!AU$8:AU$116)</f>
        <v>0</v>
      </c>
      <c r="I15" s="164">
        <f>SUMIF('波及効果（粗付加価値部門等内訳）'!$C$8:$C$116,$B15,'波及効果（粗付加価値部門等内訳）'!BE$8:BE$116)</f>
        <v>0</v>
      </c>
      <c r="J15" s="169">
        <f t="shared" si="0"/>
        <v>0</v>
      </c>
      <c r="K15" s="169">
        <f t="shared" si="1"/>
        <v>0</v>
      </c>
      <c r="L15" s="169">
        <f t="shared" si="2"/>
        <v>0</v>
      </c>
      <c r="M15" s="169">
        <f t="shared" si="3"/>
        <v>0</v>
      </c>
      <c r="N15" s="169">
        <f t="shared" si="4"/>
        <v>0</v>
      </c>
      <c r="O15" s="164">
        <f>SUMIF('波及効果（粗付加価値部門等内訳）'!$C$8:$C$116,$B15,'波及効果（粗付加価値部門等内訳）'!P$8:P$116)</f>
        <v>0</v>
      </c>
      <c r="P15" s="164">
        <f>SUMIF('波及効果（粗付加価値部門等内訳）'!$C$8:$C$116,$B15,'波及効果（粗付加価値部門等内訳）'!Z$8:Z$116)</f>
        <v>0</v>
      </c>
      <c r="Q15" s="164">
        <f>SUMIF('波及効果（粗付加価値部門等内訳）'!$C$8:$C$116,$B15,'波及効果（粗付加価値部門等内訳）'!AJ$8:AJ$116)</f>
        <v>0</v>
      </c>
      <c r="R15" s="164">
        <f>SUMIF('波及効果（粗付加価値部門等内訳）'!$C$8:$C$116,$B15,'波及効果（粗付加価値部門等内訳）'!AT$8:AT$116)</f>
        <v>0</v>
      </c>
      <c r="S15" s="164">
        <f>SUMIF('波及効果（粗付加価値部門等内訳）'!$C$8:$C$116,$B15,'波及効果（粗付加価値部門等内訳）'!BD$8:BD$116)</f>
        <v>0</v>
      </c>
      <c r="T15" s="169">
        <f t="shared" si="5"/>
        <v>0</v>
      </c>
      <c r="U15" s="169">
        <f t="shared" si="6"/>
        <v>0</v>
      </c>
      <c r="V15" s="169">
        <f t="shared" si="7"/>
        <v>0</v>
      </c>
      <c r="W15" s="169">
        <f t="shared" si="8"/>
        <v>0</v>
      </c>
      <c r="X15" s="169">
        <f t="shared" si="9"/>
        <v>0</v>
      </c>
      <c r="Y15" s="164">
        <f>SUMIF('波及効果（粗付加価値部門等内訳）'!$C$8:$C$116,$B15,'波及効果（粗付加価値部門等内訳）'!J$8:J$116)</f>
        <v>0</v>
      </c>
      <c r="Z15" s="164">
        <f>SUMIF('波及効果（粗付加価値部門等内訳）'!$C$8:$C$116,$B15,'波及効果（粗付加価値部門等内訳）'!T$8:T$116)</f>
        <v>0</v>
      </c>
      <c r="AA15" s="164">
        <f>SUMIF('波及効果（粗付加価値部門等内訳）'!$C$8:$C$116,$B15,'波及効果（粗付加価値部門等内訳）'!AD$8:AD$116)</f>
        <v>0</v>
      </c>
      <c r="AB15" s="164">
        <f>SUMIF('波及効果（粗付加価値部門等内訳）'!$C$8:$C$116,$B15,'波及効果（粗付加価値部門等内訳）'!AN$8:AN$116)</f>
        <v>0</v>
      </c>
      <c r="AC15" s="164">
        <f>SUMIF('波及効果（粗付加価値部門等内訳）'!$C$8:$C$116,$B15,'波及効果（粗付加価値部門等内訳）'!AX$8:AX$116)</f>
        <v>0</v>
      </c>
      <c r="AD15" s="169">
        <f t="shared" si="10"/>
        <v>0</v>
      </c>
      <c r="AE15" s="169">
        <f t="shared" si="11"/>
        <v>0</v>
      </c>
      <c r="AF15" s="169">
        <f t="shared" si="12"/>
        <v>0</v>
      </c>
      <c r="AG15" s="169">
        <f t="shared" si="13"/>
        <v>0</v>
      </c>
      <c r="AH15" s="169">
        <f t="shared" si="14"/>
        <v>0</v>
      </c>
    </row>
    <row r="16" spans="1:34" s="94" customFormat="1">
      <c r="A16" s="95"/>
      <c r="B16" s="96" t="s">
        <v>422</v>
      </c>
      <c r="C16" s="148" t="s">
        <v>603</v>
      </c>
      <c r="D16" s="233">
        <f>SUMIF('波及効果（粗付加価値部門等内訳）'!$C$8:$C$116,$B16,'波及効果（粗付加価値部門等内訳）'!G$8:G$116)</f>
        <v>0</v>
      </c>
      <c r="E16" s="164">
        <f>SUMIF('波及効果（粗付加価値部門等内訳）'!$C$8:$C$116,$B16,'波及効果（粗付加価値部門等内訳）'!Q$8:Q$116)</f>
        <v>0</v>
      </c>
      <c r="F16" s="164">
        <f>SUMIF('波及効果（粗付加価値部門等内訳）'!$C$8:$C$116,$B16,'波及効果（粗付加価値部門等内訳）'!AA$8:AA$116)</f>
        <v>0</v>
      </c>
      <c r="G16" s="164">
        <f>SUMIF('波及効果（粗付加価値部門等内訳）'!$C$8:$C$116,$B16,'波及効果（粗付加価値部門等内訳）'!AK$8:AK$116)</f>
        <v>0</v>
      </c>
      <c r="H16" s="164">
        <f>SUMIF('波及効果（粗付加価値部門等内訳）'!$C$8:$C$116,$B16,'波及効果（粗付加価値部門等内訳）'!AU$8:AU$116)</f>
        <v>0</v>
      </c>
      <c r="I16" s="164">
        <f>SUMIF('波及効果（粗付加価値部門等内訳）'!$C$8:$C$116,$B16,'波及効果（粗付加価値部門等内訳）'!BE$8:BE$116)</f>
        <v>0</v>
      </c>
      <c r="J16" s="169">
        <f t="shared" si="0"/>
        <v>0</v>
      </c>
      <c r="K16" s="169">
        <f t="shared" si="1"/>
        <v>0</v>
      </c>
      <c r="L16" s="169">
        <f t="shared" si="2"/>
        <v>0</v>
      </c>
      <c r="M16" s="169">
        <f t="shared" si="3"/>
        <v>0</v>
      </c>
      <c r="N16" s="169">
        <f t="shared" si="4"/>
        <v>0</v>
      </c>
      <c r="O16" s="164">
        <f>SUMIF('波及効果（粗付加価値部門等内訳）'!$C$8:$C$116,$B16,'波及効果（粗付加価値部門等内訳）'!P$8:P$116)</f>
        <v>0</v>
      </c>
      <c r="P16" s="164">
        <f>SUMIF('波及効果（粗付加価値部門等内訳）'!$C$8:$C$116,$B16,'波及効果（粗付加価値部門等内訳）'!Z$8:Z$116)</f>
        <v>0</v>
      </c>
      <c r="Q16" s="164">
        <f>SUMIF('波及効果（粗付加価値部門等内訳）'!$C$8:$C$116,$B16,'波及効果（粗付加価値部門等内訳）'!AJ$8:AJ$116)</f>
        <v>0</v>
      </c>
      <c r="R16" s="164">
        <f>SUMIF('波及効果（粗付加価値部門等内訳）'!$C$8:$C$116,$B16,'波及効果（粗付加価値部門等内訳）'!AT$8:AT$116)</f>
        <v>0</v>
      </c>
      <c r="S16" s="164">
        <f>SUMIF('波及効果（粗付加価値部門等内訳）'!$C$8:$C$116,$B16,'波及効果（粗付加価値部門等内訳）'!BD$8:BD$116)</f>
        <v>0</v>
      </c>
      <c r="T16" s="169">
        <f t="shared" si="5"/>
        <v>0</v>
      </c>
      <c r="U16" s="169">
        <f t="shared" si="6"/>
        <v>0</v>
      </c>
      <c r="V16" s="169">
        <f t="shared" si="7"/>
        <v>0</v>
      </c>
      <c r="W16" s="169">
        <f t="shared" si="8"/>
        <v>0</v>
      </c>
      <c r="X16" s="169">
        <f t="shared" si="9"/>
        <v>0</v>
      </c>
      <c r="Y16" s="164">
        <f>SUMIF('波及効果（粗付加価値部門等内訳）'!$C$8:$C$116,$B16,'波及効果（粗付加価値部門等内訳）'!J$8:J$116)</f>
        <v>0</v>
      </c>
      <c r="Z16" s="164">
        <f>SUMIF('波及効果（粗付加価値部門等内訳）'!$C$8:$C$116,$B16,'波及効果（粗付加価値部門等内訳）'!T$8:T$116)</f>
        <v>0</v>
      </c>
      <c r="AA16" s="164">
        <f>SUMIF('波及効果（粗付加価値部門等内訳）'!$C$8:$C$116,$B16,'波及効果（粗付加価値部門等内訳）'!AD$8:AD$116)</f>
        <v>0</v>
      </c>
      <c r="AB16" s="164">
        <f>SUMIF('波及効果（粗付加価値部門等内訳）'!$C$8:$C$116,$B16,'波及効果（粗付加価値部門等内訳）'!AN$8:AN$116)</f>
        <v>0</v>
      </c>
      <c r="AC16" s="164">
        <f>SUMIF('波及効果（粗付加価値部門等内訳）'!$C$8:$C$116,$B16,'波及効果（粗付加価値部門等内訳）'!AX$8:AX$116)</f>
        <v>0</v>
      </c>
      <c r="AD16" s="169">
        <f t="shared" si="10"/>
        <v>0</v>
      </c>
      <c r="AE16" s="169">
        <f t="shared" si="11"/>
        <v>0</v>
      </c>
      <c r="AF16" s="169">
        <f t="shared" si="12"/>
        <v>0</v>
      </c>
      <c r="AG16" s="169">
        <f t="shared" si="13"/>
        <v>0</v>
      </c>
      <c r="AH16" s="169">
        <f t="shared" si="14"/>
        <v>0</v>
      </c>
    </row>
    <row r="17" spans="1:34" s="94" customFormat="1">
      <c r="A17" s="95"/>
      <c r="B17" s="96" t="s">
        <v>423</v>
      </c>
      <c r="C17" s="148" t="s">
        <v>166</v>
      </c>
      <c r="D17" s="233">
        <f>SUMIF('波及効果（粗付加価値部門等内訳）'!$C$8:$C$116,$B17,'波及効果（粗付加価値部門等内訳）'!G$8:G$116)</f>
        <v>0</v>
      </c>
      <c r="E17" s="164">
        <f>SUMIF('波及効果（粗付加価値部門等内訳）'!$C$8:$C$116,$B17,'波及効果（粗付加価値部門等内訳）'!Q$8:Q$116)</f>
        <v>0</v>
      </c>
      <c r="F17" s="164">
        <f>SUMIF('波及効果（粗付加価値部門等内訳）'!$C$8:$C$116,$B17,'波及効果（粗付加価値部門等内訳）'!AA$8:AA$116)</f>
        <v>0</v>
      </c>
      <c r="G17" s="164">
        <f>SUMIF('波及効果（粗付加価値部門等内訳）'!$C$8:$C$116,$B17,'波及効果（粗付加価値部門等内訳）'!AK$8:AK$116)</f>
        <v>0</v>
      </c>
      <c r="H17" s="164">
        <f>SUMIF('波及効果（粗付加価値部門等内訳）'!$C$8:$C$116,$B17,'波及効果（粗付加価値部門等内訳）'!AU$8:AU$116)</f>
        <v>0</v>
      </c>
      <c r="I17" s="164">
        <f>SUMIF('波及効果（粗付加価値部門等内訳）'!$C$8:$C$116,$B17,'波及効果（粗付加価値部門等内訳）'!BE$8:BE$116)</f>
        <v>0</v>
      </c>
      <c r="J17" s="169">
        <f t="shared" si="0"/>
        <v>0</v>
      </c>
      <c r="K17" s="169">
        <f t="shared" si="1"/>
        <v>0</v>
      </c>
      <c r="L17" s="169">
        <f t="shared" si="2"/>
        <v>0</v>
      </c>
      <c r="M17" s="169">
        <f t="shared" si="3"/>
        <v>0</v>
      </c>
      <c r="N17" s="169">
        <f t="shared" si="4"/>
        <v>0</v>
      </c>
      <c r="O17" s="164">
        <f>SUMIF('波及効果（粗付加価値部門等内訳）'!$C$8:$C$116,$B17,'波及効果（粗付加価値部門等内訳）'!P$8:P$116)</f>
        <v>0</v>
      </c>
      <c r="P17" s="164">
        <f>SUMIF('波及効果（粗付加価値部門等内訳）'!$C$8:$C$116,$B17,'波及効果（粗付加価値部門等内訳）'!Z$8:Z$116)</f>
        <v>0</v>
      </c>
      <c r="Q17" s="164">
        <f>SUMIF('波及効果（粗付加価値部門等内訳）'!$C$8:$C$116,$B17,'波及効果（粗付加価値部門等内訳）'!AJ$8:AJ$116)</f>
        <v>0</v>
      </c>
      <c r="R17" s="164">
        <f>SUMIF('波及効果（粗付加価値部門等内訳）'!$C$8:$C$116,$B17,'波及効果（粗付加価値部門等内訳）'!AT$8:AT$116)</f>
        <v>0</v>
      </c>
      <c r="S17" s="164">
        <f>SUMIF('波及効果（粗付加価値部門等内訳）'!$C$8:$C$116,$B17,'波及効果（粗付加価値部門等内訳）'!BD$8:BD$116)</f>
        <v>0</v>
      </c>
      <c r="T17" s="169">
        <f t="shared" si="5"/>
        <v>0</v>
      </c>
      <c r="U17" s="169">
        <f t="shared" si="6"/>
        <v>0</v>
      </c>
      <c r="V17" s="169">
        <f t="shared" si="7"/>
        <v>0</v>
      </c>
      <c r="W17" s="169">
        <f t="shared" si="8"/>
        <v>0</v>
      </c>
      <c r="X17" s="169">
        <f t="shared" si="9"/>
        <v>0</v>
      </c>
      <c r="Y17" s="164">
        <f>SUMIF('波及効果（粗付加価値部門等内訳）'!$C$8:$C$116,$B17,'波及効果（粗付加価値部門等内訳）'!J$8:J$116)</f>
        <v>0</v>
      </c>
      <c r="Z17" s="164">
        <f>SUMIF('波及効果（粗付加価値部門等内訳）'!$C$8:$C$116,$B17,'波及効果（粗付加価値部門等内訳）'!T$8:T$116)</f>
        <v>0</v>
      </c>
      <c r="AA17" s="164">
        <f>SUMIF('波及効果（粗付加価値部門等内訳）'!$C$8:$C$116,$B17,'波及効果（粗付加価値部門等内訳）'!AD$8:AD$116)</f>
        <v>0</v>
      </c>
      <c r="AB17" s="164">
        <f>SUMIF('波及効果（粗付加価値部門等内訳）'!$C$8:$C$116,$B17,'波及効果（粗付加価値部門等内訳）'!AN$8:AN$116)</f>
        <v>0</v>
      </c>
      <c r="AC17" s="164">
        <f>SUMIF('波及効果（粗付加価値部門等内訳）'!$C$8:$C$116,$B17,'波及効果（粗付加価値部門等内訳）'!AX$8:AX$116)</f>
        <v>0</v>
      </c>
      <c r="AD17" s="169">
        <f t="shared" si="10"/>
        <v>0</v>
      </c>
      <c r="AE17" s="169">
        <f t="shared" si="11"/>
        <v>0</v>
      </c>
      <c r="AF17" s="169">
        <f t="shared" si="12"/>
        <v>0</v>
      </c>
      <c r="AG17" s="169">
        <f t="shared" si="13"/>
        <v>0</v>
      </c>
      <c r="AH17" s="169">
        <f t="shared" si="14"/>
        <v>0</v>
      </c>
    </row>
    <row r="18" spans="1:34" s="94" customFormat="1">
      <c r="A18" s="95"/>
      <c r="B18" s="96" t="s">
        <v>424</v>
      </c>
      <c r="C18" s="148" t="s">
        <v>167</v>
      </c>
      <c r="D18" s="233">
        <f>SUMIF('波及効果（粗付加価値部門等内訳）'!$C$8:$C$116,$B18,'波及効果（粗付加価値部門等内訳）'!G$8:G$116)</f>
        <v>0</v>
      </c>
      <c r="E18" s="164">
        <f>SUMIF('波及効果（粗付加価値部門等内訳）'!$C$8:$C$116,$B18,'波及効果（粗付加価値部門等内訳）'!Q$8:Q$116)</f>
        <v>0</v>
      </c>
      <c r="F18" s="164">
        <f>SUMIF('波及効果（粗付加価値部門等内訳）'!$C$8:$C$116,$B18,'波及効果（粗付加価値部門等内訳）'!AA$8:AA$116)</f>
        <v>0</v>
      </c>
      <c r="G18" s="164">
        <f>SUMIF('波及効果（粗付加価値部門等内訳）'!$C$8:$C$116,$B18,'波及効果（粗付加価値部門等内訳）'!AK$8:AK$116)</f>
        <v>0</v>
      </c>
      <c r="H18" s="164">
        <f>SUMIF('波及効果（粗付加価値部門等内訳）'!$C$8:$C$116,$B18,'波及効果（粗付加価値部門等内訳）'!AU$8:AU$116)</f>
        <v>0</v>
      </c>
      <c r="I18" s="164">
        <f>SUMIF('波及効果（粗付加価値部門等内訳）'!$C$8:$C$116,$B18,'波及効果（粗付加価値部門等内訳）'!BE$8:BE$116)</f>
        <v>0</v>
      </c>
      <c r="J18" s="169">
        <f t="shared" si="0"/>
        <v>0</v>
      </c>
      <c r="K18" s="169">
        <f t="shared" si="1"/>
        <v>0</v>
      </c>
      <c r="L18" s="169">
        <f t="shared" si="2"/>
        <v>0</v>
      </c>
      <c r="M18" s="169">
        <f t="shared" si="3"/>
        <v>0</v>
      </c>
      <c r="N18" s="169">
        <f t="shared" si="4"/>
        <v>0</v>
      </c>
      <c r="O18" s="164">
        <f>SUMIF('波及効果（粗付加価値部門等内訳）'!$C$8:$C$116,$B18,'波及効果（粗付加価値部門等内訳）'!P$8:P$116)</f>
        <v>0</v>
      </c>
      <c r="P18" s="164">
        <f>SUMIF('波及効果（粗付加価値部門等内訳）'!$C$8:$C$116,$B18,'波及効果（粗付加価値部門等内訳）'!Z$8:Z$116)</f>
        <v>0</v>
      </c>
      <c r="Q18" s="164">
        <f>SUMIF('波及効果（粗付加価値部門等内訳）'!$C$8:$C$116,$B18,'波及効果（粗付加価値部門等内訳）'!AJ$8:AJ$116)</f>
        <v>0</v>
      </c>
      <c r="R18" s="164">
        <f>SUMIF('波及効果（粗付加価値部門等内訳）'!$C$8:$C$116,$B18,'波及効果（粗付加価値部門等内訳）'!AT$8:AT$116)</f>
        <v>0</v>
      </c>
      <c r="S18" s="164">
        <f>SUMIF('波及効果（粗付加価値部門等内訳）'!$C$8:$C$116,$B18,'波及効果（粗付加価値部門等内訳）'!BD$8:BD$116)</f>
        <v>0</v>
      </c>
      <c r="T18" s="169">
        <f t="shared" si="5"/>
        <v>0</v>
      </c>
      <c r="U18" s="169">
        <f t="shared" si="6"/>
        <v>0</v>
      </c>
      <c r="V18" s="169">
        <f t="shared" si="7"/>
        <v>0</v>
      </c>
      <c r="W18" s="169">
        <f t="shared" si="8"/>
        <v>0</v>
      </c>
      <c r="X18" s="169">
        <f t="shared" si="9"/>
        <v>0</v>
      </c>
      <c r="Y18" s="164">
        <f>SUMIF('波及効果（粗付加価値部門等内訳）'!$C$8:$C$116,$B18,'波及効果（粗付加価値部門等内訳）'!J$8:J$116)</f>
        <v>0</v>
      </c>
      <c r="Z18" s="164">
        <f>SUMIF('波及効果（粗付加価値部門等内訳）'!$C$8:$C$116,$B18,'波及効果（粗付加価値部門等内訳）'!T$8:T$116)</f>
        <v>0</v>
      </c>
      <c r="AA18" s="164">
        <f>SUMIF('波及効果（粗付加価値部門等内訳）'!$C$8:$C$116,$B18,'波及効果（粗付加価値部門等内訳）'!AD$8:AD$116)</f>
        <v>0</v>
      </c>
      <c r="AB18" s="164">
        <f>SUMIF('波及効果（粗付加価値部門等内訳）'!$C$8:$C$116,$B18,'波及効果（粗付加価値部門等内訳）'!AN$8:AN$116)</f>
        <v>0</v>
      </c>
      <c r="AC18" s="164">
        <f>SUMIF('波及効果（粗付加価値部門等内訳）'!$C$8:$C$116,$B18,'波及効果（粗付加価値部門等内訳）'!AX$8:AX$116)</f>
        <v>0</v>
      </c>
      <c r="AD18" s="169">
        <f t="shared" si="10"/>
        <v>0</v>
      </c>
      <c r="AE18" s="169">
        <f t="shared" si="11"/>
        <v>0</v>
      </c>
      <c r="AF18" s="169">
        <f t="shared" si="12"/>
        <v>0</v>
      </c>
      <c r="AG18" s="169">
        <f t="shared" si="13"/>
        <v>0</v>
      </c>
      <c r="AH18" s="169">
        <f t="shared" si="14"/>
        <v>0</v>
      </c>
    </row>
    <row r="19" spans="1:34" s="94" customFormat="1">
      <c r="A19" s="95"/>
      <c r="B19" s="96" t="s">
        <v>425</v>
      </c>
      <c r="C19" s="148" t="s">
        <v>168</v>
      </c>
      <c r="D19" s="233">
        <f>SUMIF('波及効果（粗付加価値部門等内訳）'!$C$8:$C$116,$B19,'波及効果（粗付加価値部門等内訳）'!G$8:G$116)</f>
        <v>0</v>
      </c>
      <c r="E19" s="164">
        <f>SUMIF('波及効果（粗付加価値部門等内訳）'!$C$8:$C$116,$B19,'波及効果（粗付加価値部門等内訳）'!Q$8:Q$116)</f>
        <v>0</v>
      </c>
      <c r="F19" s="164">
        <f>SUMIF('波及効果（粗付加価値部門等内訳）'!$C$8:$C$116,$B19,'波及効果（粗付加価値部門等内訳）'!AA$8:AA$116)</f>
        <v>0</v>
      </c>
      <c r="G19" s="164">
        <f>SUMIF('波及効果（粗付加価値部門等内訳）'!$C$8:$C$116,$B19,'波及効果（粗付加価値部門等内訳）'!AK$8:AK$116)</f>
        <v>0</v>
      </c>
      <c r="H19" s="164">
        <f>SUMIF('波及効果（粗付加価値部門等内訳）'!$C$8:$C$116,$B19,'波及効果（粗付加価値部門等内訳）'!AU$8:AU$116)</f>
        <v>0</v>
      </c>
      <c r="I19" s="164">
        <f>SUMIF('波及効果（粗付加価値部門等内訳）'!$C$8:$C$116,$B19,'波及効果（粗付加価値部門等内訳）'!BE$8:BE$116)</f>
        <v>0</v>
      </c>
      <c r="J19" s="169">
        <f t="shared" si="0"/>
        <v>0</v>
      </c>
      <c r="K19" s="169">
        <f t="shared" si="1"/>
        <v>0</v>
      </c>
      <c r="L19" s="169">
        <f t="shared" si="2"/>
        <v>0</v>
      </c>
      <c r="M19" s="169">
        <f t="shared" si="3"/>
        <v>0</v>
      </c>
      <c r="N19" s="169">
        <f t="shared" si="4"/>
        <v>0</v>
      </c>
      <c r="O19" s="164">
        <f>SUMIF('波及効果（粗付加価値部門等内訳）'!$C$8:$C$116,$B19,'波及効果（粗付加価値部門等内訳）'!P$8:P$116)</f>
        <v>0</v>
      </c>
      <c r="P19" s="164">
        <f>SUMIF('波及効果（粗付加価値部門等内訳）'!$C$8:$C$116,$B19,'波及効果（粗付加価値部門等内訳）'!Z$8:Z$116)</f>
        <v>0</v>
      </c>
      <c r="Q19" s="164">
        <f>SUMIF('波及効果（粗付加価値部門等内訳）'!$C$8:$C$116,$B19,'波及効果（粗付加価値部門等内訳）'!AJ$8:AJ$116)</f>
        <v>0</v>
      </c>
      <c r="R19" s="164">
        <f>SUMIF('波及効果（粗付加価値部門等内訳）'!$C$8:$C$116,$B19,'波及効果（粗付加価値部門等内訳）'!AT$8:AT$116)</f>
        <v>0</v>
      </c>
      <c r="S19" s="164">
        <f>SUMIF('波及効果（粗付加価値部門等内訳）'!$C$8:$C$116,$B19,'波及効果（粗付加価値部門等内訳）'!BD$8:BD$116)</f>
        <v>0</v>
      </c>
      <c r="T19" s="169">
        <f t="shared" si="5"/>
        <v>0</v>
      </c>
      <c r="U19" s="169">
        <f t="shared" si="6"/>
        <v>0</v>
      </c>
      <c r="V19" s="169">
        <f t="shared" si="7"/>
        <v>0</v>
      </c>
      <c r="W19" s="169">
        <f t="shared" si="8"/>
        <v>0</v>
      </c>
      <c r="X19" s="169">
        <f t="shared" si="9"/>
        <v>0</v>
      </c>
      <c r="Y19" s="164">
        <f>SUMIF('波及効果（粗付加価値部門等内訳）'!$C$8:$C$116,$B19,'波及効果（粗付加価値部門等内訳）'!J$8:J$116)</f>
        <v>0</v>
      </c>
      <c r="Z19" s="164">
        <f>SUMIF('波及効果（粗付加価値部門等内訳）'!$C$8:$C$116,$B19,'波及効果（粗付加価値部門等内訳）'!T$8:T$116)</f>
        <v>0</v>
      </c>
      <c r="AA19" s="164">
        <f>SUMIF('波及効果（粗付加価値部門等内訳）'!$C$8:$C$116,$B19,'波及効果（粗付加価値部門等内訳）'!AD$8:AD$116)</f>
        <v>0</v>
      </c>
      <c r="AB19" s="164">
        <f>SUMIF('波及効果（粗付加価値部門等内訳）'!$C$8:$C$116,$B19,'波及効果（粗付加価値部門等内訳）'!AN$8:AN$116)</f>
        <v>0</v>
      </c>
      <c r="AC19" s="164">
        <f>SUMIF('波及効果（粗付加価値部門等内訳）'!$C$8:$C$116,$B19,'波及効果（粗付加価値部門等内訳）'!AX$8:AX$116)</f>
        <v>0</v>
      </c>
      <c r="AD19" s="169">
        <f t="shared" si="10"/>
        <v>0</v>
      </c>
      <c r="AE19" s="169">
        <f t="shared" si="11"/>
        <v>0</v>
      </c>
      <c r="AF19" s="169">
        <f t="shared" si="12"/>
        <v>0</v>
      </c>
      <c r="AG19" s="169">
        <f t="shared" si="13"/>
        <v>0</v>
      </c>
      <c r="AH19" s="169">
        <f t="shared" si="14"/>
        <v>0</v>
      </c>
    </row>
    <row r="20" spans="1:34" s="94" customFormat="1">
      <c r="A20" s="95"/>
      <c r="B20" s="96" t="s">
        <v>426</v>
      </c>
      <c r="C20" s="148" t="s">
        <v>169</v>
      </c>
      <c r="D20" s="233">
        <f>SUMIF('波及効果（粗付加価値部門等内訳）'!$C$8:$C$116,$B20,'波及効果（粗付加価値部門等内訳）'!G$8:G$116)</f>
        <v>0</v>
      </c>
      <c r="E20" s="164">
        <f>SUMIF('波及効果（粗付加価値部門等内訳）'!$C$8:$C$116,$B20,'波及効果（粗付加価値部門等内訳）'!Q$8:Q$116)</f>
        <v>0</v>
      </c>
      <c r="F20" s="164">
        <f>SUMIF('波及効果（粗付加価値部門等内訳）'!$C$8:$C$116,$B20,'波及効果（粗付加価値部門等内訳）'!AA$8:AA$116)</f>
        <v>0</v>
      </c>
      <c r="G20" s="164">
        <f>SUMIF('波及効果（粗付加価値部門等内訳）'!$C$8:$C$116,$B20,'波及効果（粗付加価値部門等内訳）'!AK$8:AK$116)</f>
        <v>0</v>
      </c>
      <c r="H20" s="164">
        <f>SUMIF('波及効果（粗付加価値部門等内訳）'!$C$8:$C$116,$B20,'波及効果（粗付加価値部門等内訳）'!AU$8:AU$116)</f>
        <v>0</v>
      </c>
      <c r="I20" s="164">
        <f>SUMIF('波及効果（粗付加価値部門等内訳）'!$C$8:$C$116,$B20,'波及効果（粗付加価値部門等内訳）'!BE$8:BE$116)</f>
        <v>0</v>
      </c>
      <c r="J20" s="169">
        <f t="shared" si="0"/>
        <v>0</v>
      </c>
      <c r="K20" s="169">
        <f t="shared" si="1"/>
        <v>0</v>
      </c>
      <c r="L20" s="169">
        <f t="shared" si="2"/>
        <v>0</v>
      </c>
      <c r="M20" s="169">
        <f t="shared" si="3"/>
        <v>0</v>
      </c>
      <c r="N20" s="169">
        <f t="shared" si="4"/>
        <v>0</v>
      </c>
      <c r="O20" s="164">
        <f>SUMIF('波及効果（粗付加価値部門等内訳）'!$C$8:$C$116,$B20,'波及効果（粗付加価値部門等内訳）'!P$8:P$116)</f>
        <v>0</v>
      </c>
      <c r="P20" s="164">
        <f>SUMIF('波及効果（粗付加価値部門等内訳）'!$C$8:$C$116,$B20,'波及効果（粗付加価値部門等内訳）'!Z$8:Z$116)</f>
        <v>0</v>
      </c>
      <c r="Q20" s="164">
        <f>SUMIF('波及効果（粗付加価値部門等内訳）'!$C$8:$C$116,$B20,'波及効果（粗付加価値部門等内訳）'!AJ$8:AJ$116)</f>
        <v>0</v>
      </c>
      <c r="R20" s="164">
        <f>SUMIF('波及効果（粗付加価値部門等内訳）'!$C$8:$C$116,$B20,'波及効果（粗付加価値部門等内訳）'!AT$8:AT$116)</f>
        <v>0</v>
      </c>
      <c r="S20" s="164">
        <f>SUMIF('波及効果（粗付加価値部門等内訳）'!$C$8:$C$116,$B20,'波及効果（粗付加価値部門等内訳）'!BD$8:BD$116)</f>
        <v>0</v>
      </c>
      <c r="T20" s="169">
        <f t="shared" si="5"/>
        <v>0</v>
      </c>
      <c r="U20" s="169">
        <f t="shared" si="6"/>
        <v>0</v>
      </c>
      <c r="V20" s="169">
        <f t="shared" si="7"/>
        <v>0</v>
      </c>
      <c r="W20" s="169">
        <f t="shared" si="8"/>
        <v>0</v>
      </c>
      <c r="X20" s="169">
        <f t="shared" si="9"/>
        <v>0</v>
      </c>
      <c r="Y20" s="164">
        <f>SUMIF('波及効果（粗付加価値部門等内訳）'!$C$8:$C$116,$B20,'波及効果（粗付加価値部門等内訳）'!J$8:J$116)</f>
        <v>0</v>
      </c>
      <c r="Z20" s="164">
        <f>SUMIF('波及効果（粗付加価値部門等内訳）'!$C$8:$C$116,$B20,'波及効果（粗付加価値部門等内訳）'!T$8:T$116)</f>
        <v>0</v>
      </c>
      <c r="AA20" s="164">
        <f>SUMIF('波及効果（粗付加価値部門等内訳）'!$C$8:$C$116,$B20,'波及効果（粗付加価値部門等内訳）'!AD$8:AD$116)</f>
        <v>0</v>
      </c>
      <c r="AB20" s="164">
        <f>SUMIF('波及効果（粗付加価値部門等内訳）'!$C$8:$C$116,$B20,'波及効果（粗付加価値部門等内訳）'!AN$8:AN$116)</f>
        <v>0</v>
      </c>
      <c r="AC20" s="164">
        <f>SUMIF('波及効果（粗付加価値部門等内訳）'!$C$8:$C$116,$B20,'波及効果（粗付加価値部門等内訳）'!AX$8:AX$116)</f>
        <v>0</v>
      </c>
      <c r="AD20" s="169">
        <f t="shared" si="10"/>
        <v>0</v>
      </c>
      <c r="AE20" s="169">
        <f t="shared" si="11"/>
        <v>0</v>
      </c>
      <c r="AF20" s="169">
        <f t="shared" si="12"/>
        <v>0</v>
      </c>
      <c r="AG20" s="169">
        <f t="shared" si="13"/>
        <v>0</v>
      </c>
      <c r="AH20" s="169">
        <f t="shared" si="14"/>
        <v>0</v>
      </c>
    </row>
    <row r="21" spans="1:34" s="94" customFormat="1">
      <c r="A21" s="95"/>
      <c r="B21" s="96" t="s">
        <v>427</v>
      </c>
      <c r="C21" s="148" t="s">
        <v>381</v>
      </c>
      <c r="D21" s="233">
        <f>SUMIF('波及効果（粗付加価値部門等内訳）'!$C$8:$C$116,$B21,'波及効果（粗付加価値部門等内訳）'!G$8:G$116)</f>
        <v>0</v>
      </c>
      <c r="E21" s="164">
        <f>SUMIF('波及効果（粗付加価値部門等内訳）'!$C$8:$C$116,$B21,'波及効果（粗付加価値部門等内訳）'!Q$8:Q$116)</f>
        <v>0</v>
      </c>
      <c r="F21" s="164">
        <f>SUMIF('波及効果（粗付加価値部門等内訳）'!$C$8:$C$116,$B21,'波及効果（粗付加価値部門等内訳）'!AA$8:AA$116)</f>
        <v>0</v>
      </c>
      <c r="G21" s="164">
        <f>SUMIF('波及効果（粗付加価値部門等内訳）'!$C$8:$C$116,$B21,'波及効果（粗付加価値部門等内訳）'!AK$8:AK$116)</f>
        <v>0</v>
      </c>
      <c r="H21" s="164">
        <f>SUMIF('波及効果（粗付加価値部門等内訳）'!$C$8:$C$116,$B21,'波及効果（粗付加価値部門等内訳）'!AU$8:AU$116)</f>
        <v>0</v>
      </c>
      <c r="I21" s="164">
        <f>SUMIF('波及効果（粗付加価値部門等内訳）'!$C$8:$C$116,$B21,'波及効果（粗付加価値部門等内訳）'!BE$8:BE$116)</f>
        <v>0</v>
      </c>
      <c r="J21" s="169">
        <f t="shared" si="0"/>
        <v>0</v>
      </c>
      <c r="K21" s="169">
        <f t="shared" si="1"/>
        <v>0</v>
      </c>
      <c r="L21" s="169">
        <f t="shared" si="2"/>
        <v>0</v>
      </c>
      <c r="M21" s="169">
        <f t="shared" si="3"/>
        <v>0</v>
      </c>
      <c r="N21" s="169">
        <f t="shared" si="4"/>
        <v>0</v>
      </c>
      <c r="O21" s="164">
        <f>SUMIF('波及効果（粗付加価値部門等内訳）'!$C$8:$C$116,$B21,'波及効果（粗付加価値部門等内訳）'!P$8:P$116)</f>
        <v>0</v>
      </c>
      <c r="P21" s="164">
        <f>SUMIF('波及効果（粗付加価値部門等内訳）'!$C$8:$C$116,$B21,'波及効果（粗付加価値部門等内訳）'!Z$8:Z$116)</f>
        <v>0</v>
      </c>
      <c r="Q21" s="164">
        <f>SUMIF('波及効果（粗付加価値部門等内訳）'!$C$8:$C$116,$B21,'波及効果（粗付加価値部門等内訳）'!AJ$8:AJ$116)</f>
        <v>0</v>
      </c>
      <c r="R21" s="164">
        <f>SUMIF('波及効果（粗付加価値部門等内訳）'!$C$8:$C$116,$B21,'波及効果（粗付加価値部門等内訳）'!AT$8:AT$116)</f>
        <v>0</v>
      </c>
      <c r="S21" s="164">
        <f>SUMIF('波及効果（粗付加価値部門等内訳）'!$C$8:$C$116,$B21,'波及効果（粗付加価値部門等内訳）'!BD$8:BD$116)</f>
        <v>0</v>
      </c>
      <c r="T21" s="169">
        <f t="shared" si="5"/>
        <v>0</v>
      </c>
      <c r="U21" s="169">
        <f t="shared" si="6"/>
        <v>0</v>
      </c>
      <c r="V21" s="169">
        <f t="shared" si="7"/>
        <v>0</v>
      </c>
      <c r="W21" s="169">
        <f t="shared" si="8"/>
        <v>0</v>
      </c>
      <c r="X21" s="169">
        <f t="shared" si="9"/>
        <v>0</v>
      </c>
      <c r="Y21" s="164">
        <f>SUMIF('波及効果（粗付加価値部門等内訳）'!$C$8:$C$116,$B21,'波及効果（粗付加価値部門等内訳）'!J$8:J$116)</f>
        <v>0</v>
      </c>
      <c r="Z21" s="164">
        <f>SUMIF('波及効果（粗付加価値部門等内訳）'!$C$8:$C$116,$B21,'波及効果（粗付加価値部門等内訳）'!T$8:T$116)</f>
        <v>0</v>
      </c>
      <c r="AA21" s="164">
        <f>SUMIF('波及効果（粗付加価値部門等内訳）'!$C$8:$C$116,$B21,'波及効果（粗付加価値部門等内訳）'!AD$8:AD$116)</f>
        <v>0</v>
      </c>
      <c r="AB21" s="164">
        <f>SUMIF('波及効果（粗付加価値部門等内訳）'!$C$8:$C$116,$B21,'波及効果（粗付加価値部門等内訳）'!AN$8:AN$116)</f>
        <v>0</v>
      </c>
      <c r="AC21" s="164">
        <f>SUMIF('波及効果（粗付加価値部門等内訳）'!$C$8:$C$116,$B21,'波及効果（粗付加価値部門等内訳）'!AX$8:AX$116)</f>
        <v>0</v>
      </c>
      <c r="AD21" s="169">
        <f t="shared" si="10"/>
        <v>0</v>
      </c>
      <c r="AE21" s="169">
        <f t="shared" si="11"/>
        <v>0</v>
      </c>
      <c r="AF21" s="169">
        <f t="shared" si="12"/>
        <v>0</v>
      </c>
      <c r="AG21" s="169">
        <f t="shared" si="13"/>
        <v>0</v>
      </c>
      <c r="AH21" s="169">
        <f t="shared" si="14"/>
        <v>0</v>
      </c>
    </row>
    <row r="22" spans="1:34" s="94" customFormat="1">
      <c r="A22" s="95"/>
      <c r="B22" s="96" t="s">
        <v>428</v>
      </c>
      <c r="C22" s="148" t="s">
        <v>382</v>
      </c>
      <c r="D22" s="233">
        <f>SUMIF('波及効果（粗付加価値部門等内訳）'!$C$8:$C$116,$B22,'波及効果（粗付加価値部門等内訳）'!G$8:G$116)</f>
        <v>0</v>
      </c>
      <c r="E22" s="164">
        <f>SUMIF('波及効果（粗付加価値部門等内訳）'!$C$8:$C$116,$B22,'波及効果（粗付加価値部門等内訳）'!Q$8:Q$116)</f>
        <v>0</v>
      </c>
      <c r="F22" s="164">
        <f>SUMIF('波及効果（粗付加価値部門等内訳）'!$C$8:$C$116,$B22,'波及効果（粗付加価値部門等内訳）'!AA$8:AA$116)</f>
        <v>0</v>
      </c>
      <c r="G22" s="164">
        <f>SUMIF('波及効果（粗付加価値部門等内訳）'!$C$8:$C$116,$B22,'波及効果（粗付加価値部門等内訳）'!AK$8:AK$116)</f>
        <v>0</v>
      </c>
      <c r="H22" s="164">
        <f>SUMIF('波及効果（粗付加価値部門等内訳）'!$C$8:$C$116,$B22,'波及効果（粗付加価値部門等内訳）'!AU$8:AU$116)</f>
        <v>0</v>
      </c>
      <c r="I22" s="164">
        <f>SUMIF('波及効果（粗付加価値部門等内訳）'!$C$8:$C$116,$B22,'波及効果（粗付加価値部門等内訳）'!BE$8:BE$116)</f>
        <v>0</v>
      </c>
      <c r="J22" s="169">
        <f t="shared" si="0"/>
        <v>0</v>
      </c>
      <c r="K22" s="169">
        <f t="shared" si="1"/>
        <v>0</v>
      </c>
      <c r="L22" s="169">
        <f t="shared" si="2"/>
        <v>0</v>
      </c>
      <c r="M22" s="169">
        <f t="shared" si="3"/>
        <v>0</v>
      </c>
      <c r="N22" s="169">
        <f t="shared" si="4"/>
        <v>0</v>
      </c>
      <c r="O22" s="164">
        <f>SUMIF('波及効果（粗付加価値部門等内訳）'!$C$8:$C$116,$B22,'波及効果（粗付加価値部門等内訳）'!P$8:P$116)</f>
        <v>0</v>
      </c>
      <c r="P22" s="164">
        <f>SUMIF('波及効果（粗付加価値部門等内訳）'!$C$8:$C$116,$B22,'波及効果（粗付加価値部門等内訳）'!Z$8:Z$116)</f>
        <v>0</v>
      </c>
      <c r="Q22" s="164">
        <f>SUMIF('波及効果（粗付加価値部門等内訳）'!$C$8:$C$116,$B22,'波及効果（粗付加価値部門等内訳）'!AJ$8:AJ$116)</f>
        <v>0</v>
      </c>
      <c r="R22" s="164">
        <f>SUMIF('波及効果（粗付加価値部門等内訳）'!$C$8:$C$116,$B22,'波及効果（粗付加価値部門等内訳）'!AT$8:AT$116)</f>
        <v>0</v>
      </c>
      <c r="S22" s="164">
        <f>SUMIF('波及効果（粗付加価値部門等内訳）'!$C$8:$C$116,$B22,'波及効果（粗付加価値部門等内訳）'!BD$8:BD$116)</f>
        <v>0</v>
      </c>
      <c r="T22" s="169">
        <f t="shared" si="5"/>
        <v>0</v>
      </c>
      <c r="U22" s="169">
        <f t="shared" si="6"/>
        <v>0</v>
      </c>
      <c r="V22" s="169">
        <f t="shared" si="7"/>
        <v>0</v>
      </c>
      <c r="W22" s="169">
        <f t="shared" si="8"/>
        <v>0</v>
      </c>
      <c r="X22" s="169">
        <f t="shared" si="9"/>
        <v>0</v>
      </c>
      <c r="Y22" s="164">
        <f>SUMIF('波及効果（粗付加価値部門等内訳）'!$C$8:$C$116,$B22,'波及効果（粗付加価値部門等内訳）'!J$8:J$116)</f>
        <v>0</v>
      </c>
      <c r="Z22" s="164">
        <f>SUMIF('波及効果（粗付加価値部門等内訳）'!$C$8:$C$116,$B22,'波及効果（粗付加価値部門等内訳）'!T$8:T$116)</f>
        <v>0</v>
      </c>
      <c r="AA22" s="164">
        <f>SUMIF('波及効果（粗付加価値部門等内訳）'!$C$8:$C$116,$B22,'波及効果（粗付加価値部門等内訳）'!AD$8:AD$116)</f>
        <v>0</v>
      </c>
      <c r="AB22" s="164">
        <f>SUMIF('波及効果（粗付加価値部門等内訳）'!$C$8:$C$116,$B22,'波及効果（粗付加価値部門等内訳）'!AN$8:AN$116)</f>
        <v>0</v>
      </c>
      <c r="AC22" s="164">
        <f>SUMIF('波及効果（粗付加価値部門等内訳）'!$C$8:$C$116,$B22,'波及効果（粗付加価値部門等内訳）'!AX$8:AX$116)</f>
        <v>0</v>
      </c>
      <c r="AD22" s="169">
        <f t="shared" si="10"/>
        <v>0</v>
      </c>
      <c r="AE22" s="169">
        <f t="shared" si="11"/>
        <v>0</v>
      </c>
      <c r="AF22" s="169">
        <f t="shared" si="12"/>
        <v>0</v>
      </c>
      <c r="AG22" s="169">
        <f t="shared" si="13"/>
        <v>0</v>
      </c>
      <c r="AH22" s="169">
        <f t="shared" si="14"/>
        <v>0</v>
      </c>
    </row>
    <row r="23" spans="1:34" s="94" customFormat="1">
      <c r="A23" s="95"/>
      <c r="B23" s="96" t="s">
        <v>429</v>
      </c>
      <c r="C23" s="148" t="s">
        <v>383</v>
      </c>
      <c r="D23" s="233">
        <f>SUMIF('波及効果（粗付加価値部門等内訳）'!$C$8:$C$116,$B23,'波及効果（粗付加価値部門等内訳）'!G$8:G$116)</f>
        <v>0</v>
      </c>
      <c r="E23" s="164">
        <f>SUMIF('波及効果（粗付加価値部門等内訳）'!$C$8:$C$116,$B23,'波及効果（粗付加価値部門等内訳）'!Q$8:Q$116)</f>
        <v>0</v>
      </c>
      <c r="F23" s="164">
        <f>SUMIF('波及効果（粗付加価値部門等内訳）'!$C$8:$C$116,$B23,'波及効果（粗付加価値部門等内訳）'!AA$8:AA$116)</f>
        <v>0</v>
      </c>
      <c r="G23" s="164">
        <f>SUMIF('波及効果（粗付加価値部門等内訳）'!$C$8:$C$116,$B23,'波及効果（粗付加価値部門等内訳）'!AK$8:AK$116)</f>
        <v>0</v>
      </c>
      <c r="H23" s="164">
        <f>SUMIF('波及効果（粗付加価値部門等内訳）'!$C$8:$C$116,$B23,'波及効果（粗付加価値部門等内訳）'!AU$8:AU$116)</f>
        <v>0</v>
      </c>
      <c r="I23" s="164">
        <f>SUMIF('波及効果（粗付加価値部門等内訳）'!$C$8:$C$116,$B23,'波及効果（粗付加価値部門等内訳）'!BE$8:BE$116)</f>
        <v>0</v>
      </c>
      <c r="J23" s="169">
        <f t="shared" si="0"/>
        <v>0</v>
      </c>
      <c r="K23" s="169">
        <f t="shared" si="1"/>
        <v>0</v>
      </c>
      <c r="L23" s="169">
        <f t="shared" si="2"/>
        <v>0</v>
      </c>
      <c r="M23" s="169">
        <f t="shared" si="3"/>
        <v>0</v>
      </c>
      <c r="N23" s="169">
        <f t="shared" si="4"/>
        <v>0</v>
      </c>
      <c r="O23" s="164">
        <f>SUMIF('波及効果（粗付加価値部門等内訳）'!$C$8:$C$116,$B23,'波及効果（粗付加価値部門等内訳）'!P$8:P$116)</f>
        <v>0</v>
      </c>
      <c r="P23" s="164">
        <f>SUMIF('波及効果（粗付加価値部門等内訳）'!$C$8:$C$116,$B23,'波及効果（粗付加価値部門等内訳）'!Z$8:Z$116)</f>
        <v>0</v>
      </c>
      <c r="Q23" s="164">
        <f>SUMIF('波及効果（粗付加価値部門等内訳）'!$C$8:$C$116,$B23,'波及効果（粗付加価値部門等内訳）'!AJ$8:AJ$116)</f>
        <v>0</v>
      </c>
      <c r="R23" s="164">
        <f>SUMIF('波及効果（粗付加価値部門等内訳）'!$C$8:$C$116,$B23,'波及効果（粗付加価値部門等内訳）'!AT$8:AT$116)</f>
        <v>0</v>
      </c>
      <c r="S23" s="164">
        <f>SUMIF('波及効果（粗付加価値部門等内訳）'!$C$8:$C$116,$B23,'波及効果（粗付加価値部門等内訳）'!BD$8:BD$116)</f>
        <v>0</v>
      </c>
      <c r="T23" s="169">
        <f t="shared" si="5"/>
        <v>0</v>
      </c>
      <c r="U23" s="169">
        <f t="shared" si="6"/>
        <v>0</v>
      </c>
      <c r="V23" s="169">
        <f t="shared" si="7"/>
        <v>0</v>
      </c>
      <c r="W23" s="169">
        <f t="shared" si="8"/>
        <v>0</v>
      </c>
      <c r="X23" s="169">
        <f t="shared" si="9"/>
        <v>0</v>
      </c>
      <c r="Y23" s="164">
        <f>SUMIF('波及効果（粗付加価値部門等内訳）'!$C$8:$C$116,$B23,'波及効果（粗付加価値部門等内訳）'!J$8:J$116)</f>
        <v>0</v>
      </c>
      <c r="Z23" s="164">
        <f>SUMIF('波及効果（粗付加価値部門等内訳）'!$C$8:$C$116,$B23,'波及効果（粗付加価値部門等内訳）'!T$8:T$116)</f>
        <v>0</v>
      </c>
      <c r="AA23" s="164">
        <f>SUMIF('波及効果（粗付加価値部門等内訳）'!$C$8:$C$116,$B23,'波及効果（粗付加価値部門等内訳）'!AD$8:AD$116)</f>
        <v>0</v>
      </c>
      <c r="AB23" s="164">
        <f>SUMIF('波及効果（粗付加価値部門等内訳）'!$C$8:$C$116,$B23,'波及効果（粗付加価値部門等内訳）'!AN$8:AN$116)</f>
        <v>0</v>
      </c>
      <c r="AC23" s="164">
        <f>SUMIF('波及効果（粗付加価値部門等内訳）'!$C$8:$C$116,$B23,'波及効果（粗付加価値部門等内訳）'!AX$8:AX$116)</f>
        <v>0</v>
      </c>
      <c r="AD23" s="169">
        <f t="shared" si="10"/>
        <v>0</v>
      </c>
      <c r="AE23" s="169">
        <f t="shared" si="11"/>
        <v>0</v>
      </c>
      <c r="AF23" s="169">
        <f t="shared" si="12"/>
        <v>0</v>
      </c>
      <c r="AG23" s="169">
        <f t="shared" si="13"/>
        <v>0</v>
      </c>
      <c r="AH23" s="169">
        <f t="shared" si="14"/>
        <v>0</v>
      </c>
    </row>
    <row r="24" spans="1:34" s="94" customFormat="1">
      <c r="A24" s="95"/>
      <c r="B24" s="96" t="s">
        <v>430</v>
      </c>
      <c r="C24" s="148" t="s">
        <v>171</v>
      </c>
      <c r="D24" s="233">
        <f>SUMIF('波及効果（粗付加価値部門等内訳）'!$C$8:$C$116,$B24,'波及効果（粗付加価値部門等内訳）'!G$8:G$116)</f>
        <v>0</v>
      </c>
      <c r="E24" s="164">
        <f>SUMIF('波及効果（粗付加価値部門等内訳）'!$C$8:$C$116,$B24,'波及効果（粗付加価値部門等内訳）'!Q$8:Q$116)</f>
        <v>0</v>
      </c>
      <c r="F24" s="164">
        <f>SUMIF('波及効果（粗付加価値部門等内訳）'!$C$8:$C$116,$B24,'波及効果（粗付加価値部門等内訳）'!AA$8:AA$116)</f>
        <v>0</v>
      </c>
      <c r="G24" s="164">
        <f>SUMIF('波及効果（粗付加価値部門等内訳）'!$C$8:$C$116,$B24,'波及効果（粗付加価値部門等内訳）'!AK$8:AK$116)</f>
        <v>0</v>
      </c>
      <c r="H24" s="164">
        <f>SUMIF('波及効果（粗付加価値部門等内訳）'!$C$8:$C$116,$B24,'波及効果（粗付加価値部門等内訳）'!AU$8:AU$116)</f>
        <v>0</v>
      </c>
      <c r="I24" s="164">
        <f>SUMIF('波及効果（粗付加価値部門等内訳）'!$C$8:$C$116,$B24,'波及効果（粗付加価値部門等内訳）'!BE$8:BE$116)</f>
        <v>0</v>
      </c>
      <c r="J24" s="169">
        <f t="shared" si="0"/>
        <v>0</v>
      </c>
      <c r="K24" s="169">
        <f t="shared" si="1"/>
        <v>0</v>
      </c>
      <c r="L24" s="169">
        <f t="shared" si="2"/>
        <v>0</v>
      </c>
      <c r="M24" s="169">
        <f t="shared" si="3"/>
        <v>0</v>
      </c>
      <c r="N24" s="169">
        <f t="shared" si="4"/>
        <v>0</v>
      </c>
      <c r="O24" s="164">
        <f>SUMIF('波及効果（粗付加価値部門等内訳）'!$C$8:$C$116,$B24,'波及効果（粗付加価値部門等内訳）'!P$8:P$116)</f>
        <v>0</v>
      </c>
      <c r="P24" s="164">
        <f>SUMIF('波及効果（粗付加価値部門等内訳）'!$C$8:$C$116,$B24,'波及効果（粗付加価値部門等内訳）'!Z$8:Z$116)</f>
        <v>0</v>
      </c>
      <c r="Q24" s="164">
        <f>SUMIF('波及効果（粗付加価値部門等内訳）'!$C$8:$C$116,$B24,'波及効果（粗付加価値部門等内訳）'!AJ$8:AJ$116)</f>
        <v>0</v>
      </c>
      <c r="R24" s="164">
        <f>SUMIF('波及効果（粗付加価値部門等内訳）'!$C$8:$C$116,$B24,'波及効果（粗付加価値部門等内訳）'!AT$8:AT$116)</f>
        <v>0</v>
      </c>
      <c r="S24" s="164">
        <f>SUMIF('波及効果（粗付加価値部門等内訳）'!$C$8:$C$116,$B24,'波及効果（粗付加価値部門等内訳）'!BD$8:BD$116)</f>
        <v>0</v>
      </c>
      <c r="T24" s="169">
        <f t="shared" si="5"/>
        <v>0</v>
      </c>
      <c r="U24" s="169">
        <f t="shared" si="6"/>
        <v>0</v>
      </c>
      <c r="V24" s="169">
        <f t="shared" si="7"/>
        <v>0</v>
      </c>
      <c r="W24" s="169">
        <f t="shared" si="8"/>
        <v>0</v>
      </c>
      <c r="X24" s="169">
        <f t="shared" si="9"/>
        <v>0</v>
      </c>
      <c r="Y24" s="164">
        <f>SUMIF('波及効果（粗付加価値部門等内訳）'!$C$8:$C$116,$B24,'波及効果（粗付加価値部門等内訳）'!J$8:J$116)</f>
        <v>0</v>
      </c>
      <c r="Z24" s="164">
        <f>SUMIF('波及効果（粗付加価値部門等内訳）'!$C$8:$C$116,$B24,'波及効果（粗付加価値部門等内訳）'!T$8:T$116)</f>
        <v>0</v>
      </c>
      <c r="AA24" s="164">
        <f>SUMIF('波及効果（粗付加価値部門等内訳）'!$C$8:$C$116,$B24,'波及効果（粗付加価値部門等内訳）'!AD$8:AD$116)</f>
        <v>0</v>
      </c>
      <c r="AB24" s="164">
        <f>SUMIF('波及効果（粗付加価値部門等内訳）'!$C$8:$C$116,$B24,'波及効果（粗付加価値部門等内訳）'!AN$8:AN$116)</f>
        <v>0</v>
      </c>
      <c r="AC24" s="164">
        <f>SUMIF('波及効果（粗付加価値部門等内訳）'!$C$8:$C$116,$B24,'波及効果（粗付加価値部門等内訳）'!AX$8:AX$116)</f>
        <v>0</v>
      </c>
      <c r="AD24" s="169">
        <f t="shared" si="10"/>
        <v>0</v>
      </c>
      <c r="AE24" s="169">
        <f t="shared" si="11"/>
        <v>0</v>
      </c>
      <c r="AF24" s="169">
        <f t="shared" si="12"/>
        <v>0</v>
      </c>
      <c r="AG24" s="169">
        <f t="shared" si="13"/>
        <v>0</v>
      </c>
      <c r="AH24" s="169">
        <f t="shared" si="14"/>
        <v>0</v>
      </c>
    </row>
    <row r="25" spans="1:34" s="94" customFormat="1">
      <c r="A25" s="95"/>
      <c r="B25" s="96" t="s">
        <v>431</v>
      </c>
      <c r="C25" s="148" t="s">
        <v>170</v>
      </c>
      <c r="D25" s="233">
        <f>SUMIF('波及効果（粗付加価値部門等内訳）'!$C$8:$C$116,$B25,'波及効果（粗付加価値部門等内訳）'!G$8:G$116)</f>
        <v>0</v>
      </c>
      <c r="E25" s="164">
        <f>SUMIF('波及効果（粗付加価値部門等内訳）'!$C$8:$C$116,$B25,'波及効果（粗付加価値部門等内訳）'!Q$8:Q$116)</f>
        <v>0</v>
      </c>
      <c r="F25" s="164">
        <f>SUMIF('波及効果（粗付加価値部門等内訳）'!$C$8:$C$116,$B25,'波及効果（粗付加価値部門等内訳）'!AA$8:AA$116)</f>
        <v>0</v>
      </c>
      <c r="G25" s="164">
        <f>SUMIF('波及効果（粗付加価値部門等内訳）'!$C$8:$C$116,$B25,'波及効果（粗付加価値部門等内訳）'!AK$8:AK$116)</f>
        <v>0</v>
      </c>
      <c r="H25" s="164">
        <f>SUMIF('波及効果（粗付加価値部門等内訳）'!$C$8:$C$116,$B25,'波及効果（粗付加価値部門等内訳）'!AU$8:AU$116)</f>
        <v>0</v>
      </c>
      <c r="I25" s="164">
        <f>SUMIF('波及効果（粗付加価値部門等内訳）'!$C$8:$C$116,$B25,'波及効果（粗付加価値部門等内訳）'!BE$8:BE$116)</f>
        <v>0</v>
      </c>
      <c r="J25" s="169">
        <f t="shared" si="0"/>
        <v>0</v>
      </c>
      <c r="K25" s="169">
        <f t="shared" si="1"/>
        <v>0</v>
      </c>
      <c r="L25" s="169">
        <f t="shared" si="2"/>
        <v>0</v>
      </c>
      <c r="M25" s="169">
        <f t="shared" si="3"/>
        <v>0</v>
      </c>
      <c r="N25" s="169">
        <f t="shared" si="4"/>
        <v>0</v>
      </c>
      <c r="O25" s="164">
        <f>SUMIF('波及効果（粗付加価値部門等内訳）'!$C$8:$C$116,$B25,'波及効果（粗付加価値部門等内訳）'!P$8:P$116)</f>
        <v>0</v>
      </c>
      <c r="P25" s="164">
        <f>SUMIF('波及効果（粗付加価値部門等内訳）'!$C$8:$C$116,$B25,'波及効果（粗付加価値部門等内訳）'!Z$8:Z$116)</f>
        <v>0</v>
      </c>
      <c r="Q25" s="164">
        <f>SUMIF('波及効果（粗付加価値部門等内訳）'!$C$8:$C$116,$B25,'波及効果（粗付加価値部門等内訳）'!AJ$8:AJ$116)</f>
        <v>0</v>
      </c>
      <c r="R25" s="164">
        <f>SUMIF('波及効果（粗付加価値部門等内訳）'!$C$8:$C$116,$B25,'波及効果（粗付加価値部門等内訳）'!AT$8:AT$116)</f>
        <v>0</v>
      </c>
      <c r="S25" s="164">
        <f>SUMIF('波及効果（粗付加価値部門等内訳）'!$C$8:$C$116,$B25,'波及効果（粗付加価値部門等内訳）'!BD$8:BD$116)</f>
        <v>0</v>
      </c>
      <c r="T25" s="169">
        <f t="shared" si="5"/>
        <v>0</v>
      </c>
      <c r="U25" s="169">
        <f t="shared" si="6"/>
        <v>0</v>
      </c>
      <c r="V25" s="169">
        <f t="shared" si="7"/>
        <v>0</v>
      </c>
      <c r="W25" s="169">
        <f t="shared" si="8"/>
        <v>0</v>
      </c>
      <c r="X25" s="169">
        <f t="shared" si="9"/>
        <v>0</v>
      </c>
      <c r="Y25" s="164">
        <f>SUMIF('波及効果（粗付加価値部門等内訳）'!$C$8:$C$116,$B25,'波及効果（粗付加価値部門等内訳）'!J$8:J$116)</f>
        <v>0</v>
      </c>
      <c r="Z25" s="164">
        <f>SUMIF('波及効果（粗付加価値部門等内訳）'!$C$8:$C$116,$B25,'波及効果（粗付加価値部門等内訳）'!T$8:T$116)</f>
        <v>0</v>
      </c>
      <c r="AA25" s="164">
        <f>SUMIF('波及効果（粗付加価値部門等内訳）'!$C$8:$C$116,$B25,'波及効果（粗付加価値部門等内訳）'!AD$8:AD$116)</f>
        <v>0</v>
      </c>
      <c r="AB25" s="164">
        <f>SUMIF('波及効果（粗付加価値部門等内訳）'!$C$8:$C$116,$B25,'波及効果（粗付加価値部門等内訳）'!AN$8:AN$116)</f>
        <v>0</v>
      </c>
      <c r="AC25" s="164">
        <f>SUMIF('波及効果（粗付加価値部門等内訳）'!$C$8:$C$116,$B25,'波及効果（粗付加価値部門等内訳）'!AX$8:AX$116)</f>
        <v>0</v>
      </c>
      <c r="AD25" s="169">
        <f t="shared" si="10"/>
        <v>0</v>
      </c>
      <c r="AE25" s="169">
        <f t="shared" si="11"/>
        <v>0</v>
      </c>
      <c r="AF25" s="169">
        <f t="shared" si="12"/>
        <v>0</v>
      </c>
      <c r="AG25" s="169">
        <f t="shared" si="13"/>
        <v>0</v>
      </c>
      <c r="AH25" s="169">
        <f t="shared" si="14"/>
        <v>0</v>
      </c>
    </row>
    <row r="26" spans="1:34" s="94" customFormat="1">
      <c r="A26" s="95"/>
      <c r="B26" s="96" t="s">
        <v>432</v>
      </c>
      <c r="C26" s="148" t="s">
        <v>604</v>
      </c>
      <c r="D26" s="233">
        <f>SUMIF('波及効果（粗付加価値部門等内訳）'!$C$8:$C$116,$B26,'波及効果（粗付加価値部門等内訳）'!G$8:G$116)</f>
        <v>0</v>
      </c>
      <c r="E26" s="164">
        <f>SUMIF('波及効果（粗付加価値部門等内訳）'!$C$8:$C$116,$B26,'波及効果（粗付加価値部門等内訳）'!Q$8:Q$116)</f>
        <v>0</v>
      </c>
      <c r="F26" s="164">
        <f>SUMIF('波及効果（粗付加価値部門等内訳）'!$C$8:$C$116,$B26,'波及効果（粗付加価値部門等内訳）'!AA$8:AA$116)</f>
        <v>0</v>
      </c>
      <c r="G26" s="164">
        <f>SUMIF('波及効果（粗付加価値部門等内訳）'!$C$8:$C$116,$B26,'波及効果（粗付加価値部門等内訳）'!AK$8:AK$116)</f>
        <v>0</v>
      </c>
      <c r="H26" s="164">
        <f>SUMIF('波及効果（粗付加価値部門等内訳）'!$C$8:$C$116,$B26,'波及効果（粗付加価値部門等内訳）'!AU$8:AU$116)</f>
        <v>0</v>
      </c>
      <c r="I26" s="164">
        <f>SUMIF('波及効果（粗付加価値部門等内訳）'!$C$8:$C$116,$B26,'波及効果（粗付加価値部門等内訳）'!BE$8:BE$116)</f>
        <v>0</v>
      </c>
      <c r="J26" s="169">
        <f t="shared" si="0"/>
        <v>0</v>
      </c>
      <c r="K26" s="169">
        <f t="shared" si="1"/>
        <v>0</v>
      </c>
      <c r="L26" s="169">
        <f t="shared" si="2"/>
        <v>0</v>
      </c>
      <c r="M26" s="169">
        <f t="shared" si="3"/>
        <v>0</v>
      </c>
      <c r="N26" s="169">
        <f t="shared" si="4"/>
        <v>0</v>
      </c>
      <c r="O26" s="164">
        <f>SUMIF('波及効果（粗付加価値部門等内訳）'!$C$8:$C$116,$B26,'波及効果（粗付加価値部門等内訳）'!P$8:P$116)</f>
        <v>0</v>
      </c>
      <c r="P26" s="164">
        <f>SUMIF('波及効果（粗付加価値部門等内訳）'!$C$8:$C$116,$B26,'波及効果（粗付加価値部門等内訳）'!Z$8:Z$116)</f>
        <v>0</v>
      </c>
      <c r="Q26" s="164">
        <f>SUMIF('波及効果（粗付加価値部門等内訳）'!$C$8:$C$116,$B26,'波及効果（粗付加価値部門等内訳）'!AJ$8:AJ$116)</f>
        <v>0</v>
      </c>
      <c r="R26" s="164">
        <f>SUMIF('波及効果（粗付加価値部門等内訳）'!$C$8:$C$116,$B26,'波及効果（粗付加価値部門等内訳）'!AT$8:AT$116)</f>
        <v>0</v>
      </c>
      <c r="S26" s="164">
        <f>SUMIF('波及効果（粗付加価値部門等内訳）'!$C$8:$C$116,$B26,'波及効果（粗付加価値部門等内訳）'!BD$8:BD$116)</f>
        <v>0</v>
      </c>
      <c r="T26" s="169">
        <f t="shared" si="5"/>
        <v>0</v>
      </c>
      <c r="U26" s="169">
        <f t="shared" si="6"/>
        <v>0</v>
      </c>
      <c r="V26" s="169">
        <f t="shared" si="7"/>
        <v>0</v>
      </c>
      <c r="W26" s="169">
        <f t="shared" si="8"/>
        <v>0</v>
      </c>
      <c r="X26" s="169">
        <f t="shared" si="9"/>
        <v>0</v>
      </c>
      <c r="Y26" s="164">
        <f>SUMIF('波及効果（粗付加価値部門等内訳）'!$C$8:$C$116,$B26,'波及効果（粗付加価値部門等内訳）'!J$8:J$116)</f>
        <v>0</v>
      </c>
      <c r="Z26" s="164">
        <f>SUMIF('波及効果（粗付加価値部門等内訳）'!$C$8:$C$116,$B26,'波及効果（粗付加価値部門等内訳）'!T$8:T$116)</f>
        <v>0</v>
      </c>
      <c r="AA26" s="164">
        <f>SUMIF('波及効果（粗付加価値部門等内訳）'!$C$8:$C$116,$B26,'波及効果（粗付加価値部門等内訳）'!AD$8:AD$116)</f>
        <v>0</v>
      </c>
      <c r="AB26" s="164">
        <f>SUMIF('波及効果（粗付加価値部門等内訳）'!$C$8:$C$116,$B26,'波及効果（粗付加価値部門等内訳）'!AN$8:AN$116)</f>
        <v>0</v>
      </c>
      <c r="AC26" s="164">
        <f>SUMIF('波及効果（粗付加価値部門等内訳）'!$C$8:$C$116,$B26,'波及効果（粗付加価値部門等内訳）'!AX$8:AX$116)</f>
        <v>0</v>
      </c>
      <c r="AD26" s="169">
        <f t="shared" si="10"/>
        <v>0</v>
      </c>
      <c r="AE26" s="169">
        <f t="shared" si="11"/>
        <v>0</v>
      </c>
      <c r="AF26" s="169">
        <f t="shared" si="12"/>
        <v>0</v>
      </c>
      <c r="AG26" s="169">
        <f t="shared" si="13"/>
        <v>0</v>
      </c>
      <c r="AH26" s="169">
        <f t="shared" si="14"/>
        <v>0</v>
      </c>
    </row>
    <row r="27" spans="1:34" s="94" customFormat="1">
      <c r="A27" s="95"/>
      <c r="B27" s="96" t="s">
        <v>433</v>
      </c>
      <c r="C27" s="148" t="s">
        <v>172</v>
      </c>
      <c r="D27" s="233">
        <f>SUMIF('波及効果（粗付加価値部門等内訳）'!$C$8:$C$116,$B27,'波及効果（粗付加価値部門等内訳）'!G$8:G$116)</f>
        <v>0</v>
      </c>
      <c r="E27" s="164">
        <f>SUMIF('波及効果（粗付加価値部門等内訳）'!$C$8:$C$116,$B27,'波及効果（粗付加価値部門等内訳）'!Q$8:Q$116)</f>
        <v>0</v>
      </c>
      <c r="F27" s="164">
        <f>SUMIF('波及効果（粗付加価値部門等内訳）'!$C$8:$C$116,$B27,'波及効果（粗付加価値部門等内訳）'!AA$8:AA$116)</f>
        <v>0</v>
      </c>
      <c r="G27" s="164">
        <f>SUMIF('波及効果（粗付加価値部門等内訳）'!$C$8:$C$116,$B27,'波及効果（粗付加価値部門等内訳）'!AK$8:AK$116)</f>
        <v>0</v>
      </c>
      <c r="H27" s="164">
        <f>SUMIF('波及効果（粗付加価値部門等内訳）'!$C$8:$C$116,$B27,'波及効果（粗付加価値部門等内訳）'!AU$8:AU$116)</f>
        <v>0</v>
      </c>
      <c r="I27" s="164">
        <f>SUMIF('波及効果（粗付加価値部門等内訳）'!$C$8:$C$116,$B27,'波及効果（粗付加価値部門等内訳）'!BE$8:BE$116)</f>
        <v>0</v>
      </c>
      <c r="J27" s="169">
        <f t="shared" si="0"/>
        <v>0</v>
      </c>
      <c r="K27" s="169">
        <f t="shared" si="1"/>
        <v>0</v>
      </c>
      <c r="L27" s="169">
        <f t="shared" si="2"/>
        <v>0</v>
      </c>
      <c r="M27" s="169">
        <f t="shared" si="3"/>
        <v>0</v>
      </c>
      <c r="N27" s="169">
        <f t="shared" si="4"/>
        <v>0</v>
      </c>
      <c r="O27" s="164">
        <f>SUMIF('波及効果（粗付加価値部門等内訳）'!$C$8:$C$116,$B27,'波及効果（粗付加価値部門等内訳）'!P$8:P$116)</f>
        <v>0</v>
      </c>
      <c r="P27" s="164">
        <f>SUMIF('波及効果（粗付加価値部門等内訳）'!$C$8:$C$116,$B27,'波及効果（粗付加価値部門等内訳）'!Z$8:Z$116)</f>
        <v>0</v>
      </c>
      <c r="Q27" s="164">
        <f>SUMIF('波及効果（粗付加価値部門等内訳）'!$C$8:$C$116,$B27,'波及効果（粗付加価値部門等内訳）'!AJ$8:AJ$116)</f>
        <v>0</v>
      </c>
      <c r="R27" s="164">
        <f>SUMIF('波及効果（粗付加価値部門等内訳）'!$C$8:$C$116,$B27,'波及効果（粗付加価値部門等内訳）'!AT$8:AT$116)</f>
        <v>0</v>
      </c>
      <c r="S27" s="164">
        <f>SUMIF('波及効果（粗付加価値部門等内訳）'!$C$8:$C$116,$B27,'波及効果（粗付加価値部門等内訳）'!BD$8:BD$116)</f>
        <v>0</v>
      </c>
      <c r="T27" s="169">
        <f t="shared" si="5"/>
        <v>0</v>
      </c>
      <c r="U27" s="169">
        <f t="shared" si="6"/>
        <v>0</v>
      </c>
      <c r="V27" s="169">
        <f t="shared" si="7"/>
        <v>0</v>
      </c>
      <c r="W27" s="169">
        <f t="shared" si="8"/>
        <v>0</v>
      </c>
      <c r="X27" s="169">
        <f t="shared" si="9"/>
        <v>0</v>
      </c>
      <c r="Y27" s="164">
        <f>SUMIF('波及効果（粗付加価値部門等内訳）'!$C$8:$C$116,$B27,'波及効果（粗付加価値部門等内訳）'!J$8:J$116)</f>
        <v>0</v>
      </c>
      <c r="Z27" s="164">
        <f>SUMIF('波及効果（粗付加価値部門等内訳）'!$C$8:$C$116,$B27,'波及効果（粗付加価値部門等内訳）'!T$8:T$116)</f>
        <v>0</v>
      </c>
      <c r="AA27" s="164">
        <f>SUMIF('波及効果（粗付加価値部門等内訳）'!$C$8:$C$116,$B27,'波及効果（粗付加価値部門等内訳）'!AD$8:AD$116)</f>
        <v>0</v>
      </c>
      <c r="AB27" s="164">
        <f>SUMIF('波及効果（粗付加価値部門等内訳）'!$C$8:$C$116,$B27,'波及効果（粗付加価値部門等内訳）'!AN$8:AN$116)</f>
        <v>0</v>
      </c>
      <c r="AC27" s="164">
        <f>SUMIF('波及効果（粗付加価値部門等内訳）'!$C$8:$C$116,$B27,'波及効果（粗付加価値部門等内訳）'!AX$8:AX$116)</f>
        <v>0</v>
      </c>
      <c r="AD27" s="169">
        <f t="shared" si="10"/>
        <v>0</v>
      </c>
      <c r="AE27" s="169">
        <f t="shared" si="11"/>
        <v>0</v>
      </c>
      <c r="AF27" s="169">
        <f t="shared" si="12"/>
        <v>0</v>
      </c>
      <c r="AG27" s="169">
        <f t="shared" si="13"/>
        <v>0</v>
      </c>
      <c r="AH27" s="169">
        <f t="shared" si="14"/>
        <v>0</v>
      </c>
    </row>
    <row r="28" spans="1:34" s="94" customFormat="1">
      <c r="A28" s="95"/>
      <c r="B28" s="96" t="s">
        <v>419</v>
      </c>
      <c r="C28" s="148" t="s">
        <v>618</v>
      </c>
      <c r="D28" s="233">
        <f>SUMIF('波及効果（粗付加価値部門等内訳）'!$C$8:$C$116,$B28,'波及効果（粗付加価値部門等内訳）'!G$8:G$116)</f>
        <v>0</v>
      </c>
      <c r="E28" s="164">
        <f>SUMIF('波及効果（粗付加価値部門等内訳）'!$C$8:$C$116,$B28,'波及効果（粗付加価値部門等内訳）'!Q$8:Q$116)</f>
        <v>0</v>
      </c>
      <c r="F28" s="164">
        <f>SUMIF('波及効果（粗付加価値部門等内訳）'!$C$8:$C$116,$B28,'波及効果（粗付加価値部門等内訳）'!AA$8:AA$116)</f>
        <v>0</v>
      </c>
      <c r="G28" s="164">
        <f>SUMIF('波及効果（粗付加価値部門等内訳）'!$C$8:$C$116,$B28,'波及効果（粗付加価値部門等内訳）'!AK$8:AK$116)</f>
        <v>0</v>
      </c>
      <c r="H28" s="164">
        <f>SUMIF('波及効果（粗付加価値部門等内訳）'!$C$8:$C$116,$B28,'波及効果（粗付加価値部門等内訳）'!AU$8:AU$116)</f>
        <v>0</v>
      </c>
      <c r="I28" s="164">
        <f>SUMIF('波及効果（粗付加価値部門等内訳）'!$C$8:$C$116,$B28,'波及効果（粗付加価値部門等内訳）'!BE$8:BE$116)</f>
        <v>0</v>
      </c>
      <c r="J28" s="169">
        <f t="shared" si="0"/>
        <v>0</v>
      </c>
      <c r="K28" s="169">
        <f t="shared" si="1"/>
        <v>0</v>
      </c>
      <c r="L28" s="169">
        <f t="shared" si="2"/>
        <v>0</v>
      </c>
      <c r="M28" s="169">
        <f t="shared" si="3"/>
        <v>0</v>
      </c>
      <c r="N28" s="169">
        <f t="shared" si="4"/>
        <v>0</v>
      </c>
      <c r="O28" s="164">
        <f>SUMIF('波及効果（粗付加価値部門等内訳）'!$C$8:$C$116,$B28,'波及効果（粗付加価値部門等内訳）'!P$8:P$116)</f>
        <v>0</v>
      </c>
      <c r="P28" s="164">
        <f>SUMIF('波及効果（粗付加価値部門等内訳）'!$C$8:$C$116,$B28,'波及効果（粗付加価値部門等内訳）'!Z$8:Z$116)</f>
        <v>0</v>
      </c>
      <c r="Q28" s="164">
        <f>SUMIF('波及効果（粗付加価値部門等内訳）'!$C$8:$C$116,$B28,'波及効果（粗付加価値部門等内訳）'!AJ$8:AJ$116)</f>
        <v>0</v>
      </c>
      <c r="R28" s="164">
        <f>SUMIF('波及効果（粗付加価値部門等内訳）'!$C$8:$C$116,$B28,'波及効果（粗付加価値部門等内訳）'!AT$8:AT$116)</f>
        <v>0</v>
      </c>
      <c r="S28" s="164">
        <f>SUMIF('波及効果（粗付加価値部門等内訳）'!$C$8:$C$116,$B28,'波及効果（粗付加価値部門等内訳）'!BD$8:BD$116)</f>
        <v>0</v>
      </c>
      <c r="T28" s="169">
        <f t="shared" si="5"/>
        <v>0</v>
      </c>
      <c r="U28" s="169">
        <f t="shared" si="6"/>
        <v>0</v>
      </c>
      <c r="V28" s="169">
        <f t="shared" si="7"/>
        <v>0</v>
      </c>
      <c r="W28" s="169">
        <f t="shared" si="8"/>
        <v>0</v>
      </c>
      <c r="X28" s="169">
        <f t="shared" si="9"/>
        <v>0</v>
      </c>
      <c r="Y28" s="164">
        <f>SUMIF('波及効果（粗付加価値部門等内訳）'!$C$8:$C$116,$B28,'波及効果（粗付加価値部門等内訳）'!J$8:J$116)</f>
        <v>0</v>
      </c>
      <c r="Z28" s="164">
        <f>SUMIF('波及効果（粗付加価値部門等内訳）'!$C$8:$C$116,$B28,'波及効果（粗付加価値部門等内訳）'!T$8:T$116)</f>
        <v>0</v>
      </c>
      <c r="AA28" s="164">
        <f>SUMIF('波及効果（粗付加価値部門等内訳）'!$C$8:$C$116,$B28,'波及効果（粗付加価値部門等内訳）'!AD$8:AD$116)</f>
        <v>0</v>
      </c>
      <c r="AB28" s="164">
        <f>SUMIF('波及効果（粗付加価値部門等内訳）'!$C$8:$C$116,$B28,'波及効果（粗付加価値部門等内訳）'!AN$8:AN$116)</f>
        <v>0</v>
      </c>
      <c r="AC28" s="164">
        <f>SUMIF('波及効果（粗付加価値部門等内訳）'!$C$8:$C$116,$B28,'波及効果（粗付加価値部門等内訳）'!AX$8:AX$116)</f>
        <v>0</v>
      </c>
      <c r="AD28" s="169">
        <f t="shared" si="10"/>
        <v>0</v>
      </c>
      <c r="AE28" s="169">
        <f t="shared" si="11"/>
        <v>0</v>
      </c>
      <c r="AF28" s="169">
        <f t="shared" si="12"/>
        <v>0</v>
      </c>
      <c r="AG28" s="169">
        <f t="shared" si="13"/>
        <v>0</v>
      </c>
      <c r="AH28" s="169">
        <f t="shared" si="14"/>
        <v>0</v>
      </c>
    </row>
    <row r="29" spans="1:34" s="94" customFormat="1">
      <c r="A29" s="95"/>
      <c r="B29" s="96" t="s">
        <v>456</v>
      </c>
      <c r="C29" s="148" t="s">
        <v>82</v>
      </c>
      <c r="D29" s="233">
        <f>SUMIF('波及効果（粗付加価値部門等内訳）'!$C$8:$C$116,$B29,'波及効果（粗付加価値部門等内訳）'!G$8:G$116)</f>
        <v>0</v>
      </c>
      <c r="E29" s="164">
        <f>SUMIF('波及効果（粗付加価値部門等内訳）'!$C$8:$C$116,$B29,'波及効果（粗付加価値部門等内訳）'!Q$8:Q$116)</f>
        <v>0</v>
      </c>
      <c r="F29" s="164">
        <f>SUMIF('波及効果（粗付加価値部門等内訳）'!$C$8:$C$116,$B29,'波及効果（粗付加価値部門等内訳）'!AA$8:AA$116)</f>
        <v>0</v>
      </c>
      <c r="G29" s="164">
        <f>SUMIF('波及効果（粗付加価値部門等内訳）'!$C$8:$C$116,$B29,'波及効果（粗付加価値部門等内訳）'!AK$8:AK$116)</f>
        <v>0</v>
      </c>
      <c r="H29" s="164">
        <f>SUMIF('波及効果（粗付加価値部門等内訳）'!$C$8:$C$116,$B29,'波及効果（粗付加価値部門等内訳）'!AU$8:AU$116)</f>
        <v>0</v>
      </c>
      <c r="I29" s="164">
        <f>SUMIF('波及効果（粗付加価値部門等内訳）'!$C$8:$C$116,$B29,'波及効果（粗付加価値部門等内訳）'!BE$8:BE$116)</f>
        <v>0</v>
      </c>
      <c r="J29" s="169">
        <f t="shared" si="0"/>
        <v>0</v>
      </c>
      <c r="K29" s="169">
        <f t="shared" si="1"/>
        <v>0</v>
      </c>
      <c r="L29" s="169">
        <f t="shared" si="2"/>
        <v>0</v>
      </c>
      <c r="M29" s="169">
        <f t="shared" si="3"/>
        <v>0</v>
      </c>
      <c r="N29" s="169">
        <f t="shared" si="4"/>
        <v>0</v>
      </c>
      <c r="O29" s="164">
        <f>SUMIF('波及効果（粗付加価値部門等内訳）'!$C$8:$C$116,$B29,'波及効果（粗付加価値部門等内訳）'!P$8:P$116)</f>
        <v>0</v>
      </c>
      <c r="P29" s="164">
        <f>SUMIF('波及効果（粗付加価値部門等内訳）'!$C$8:$C$116,$B29,'波及効果（粗付加価値部門等内訳）'!Z$8:Z$116)</f>
        <v>0</v>
      </c>
      <c r="Q29" s="164">
        <f>SUMIF('波及効果（粗付加価値部門等内訳）'!$C$8:$C$116,$B29,'波及効果（粗付加価値部門等内訳）'!AJ$8:AJ$116)</f>
        <v>0</v>
      </c>
      <c r="R29" s="164">
        <f>SUMIF('波及効果（粗付加価値部門等内訳）'!$C$8:$C$116,$B29,'波及効果（粗付加価値部門等内訳）'!AT$8:AT$116)</f>
        <v>0</v>
      </c>
      <c r="S29" s="164">
        <f>SUMIF('波及効果（粗付加価値部門等内訳）'!$C$8:$C$116,$B29,'波及効果（粗付加価値部門等内訳）'!BD$8:BD$116)</f>
        <v>0</v>
      </c>
      <c r="T29" s="169">
        <f t="shared" si="5"/>
        <v>0</v>
      </c>
      <c r="U29" s="169">
        <f t="shared" si="6"/>
        <v>0</v>
      </c>
      <c r="V29" s="169">
        <f t="shared" si="7"/>
        <v>0</v>
      </c>
      <c r="W29" s="169">
        <f t="shared" si="8"/>
        <v>0</v>
      </c>
      <c r="X29" s="169">
        <f t="shared" si="9"/>
        <v>0</v>
      </c>
      <c r="Y29" s="164">
        <f>SUMIF('波及効果（粗付加価値部門等内訳）'!$C$8:$C$116,$B29,'波及効果（粗付加価値部門等内訳）'!J$8:J$116)</f>
        <v>0</v>
      </c>
      <c r="Z29" s="164">
        <f>SUMIF('波及効果（粗付加価値部門等内訳）'!$C$8:$C$116,$B29,'波及効果（粗付加価値部門等内訳）'!T$8:T$116)</f>
        <v>0</v>
      </c>
      <c r="AA29" s="164">
        <f>SUMIF('波及効果（粗付加価値部門等内訳）'!$C$8:$C$116,$B29,'波及効果（粗付加価値部門等内訳）'!AD$8:AD$116)</f>
        <v>0</v>
      </c>
      <c r="AB29" s="164">
        <f>SUMIF('波及効果（粗付加価値部門等内訳）'!$C$8:$C$116,$B29,'波及効果（粗付加価値部門等内訳）'!AN$8:AN$116)</f>
        <v>0</v>
      </c>
      <c r="AC29" s="164">
        <f>SUMIF('波及効果（粗付加価値部門等内訳）'!$C$8:$C$116,$B29,'波及効果（粗付加価値部門等内訳）'!AX$8:AX$116)</f>
        <v>0</v>
      </c>
      <c r="AD29" s="169">
        <f t="shared" si="10"/>
        <v>0</v>
      </c>
      <c r="AE29" s="169">
        <f t="shared" si="11"/>
        <v>0</v>
      </c>
      <c r="AF29" s="169">
        <f t="shared" si="12"/>
        <v>0</v>
      </c>
      <c r="AG29" s="169">
        <f t="shared" si="13"/>
        <v>0</v>
      </c>
      <c r="AH29" s="169">
        <f t="shared" si="14"/>
        <v>0</v>
      </c>
    </row>
    <row r="30" spans="1:34" s="94" customFormat="1">
      <c r="A30" s="95" t="s">
        <v>434</v>
      </c>
      <c r="B30" s="96"/>
      <c r="C30" s="97" t="s">
        <v>173</v>
      </c>
      <c r="D30" s="233">
        <f>SUMIF('波及効果（粗付加価値部門等内訳）'!$A$8:$A$116,$A30,'波及効果（粗付加価値部門等内訳）'!G$8:G$116)</f>
        <v>0</v>
      </c>
      <c r="E30" s="164">
        <f>SUMIF('波及効果（粗付加価値部門等内訳）'!$A$8:$A$116,$A30,'波及効果（粗付加価値部門等内訳）'!Q$8:Q$116)</f>
        <v>0</v>
      </c>
      <c r="F30" s="164">
        <f>SUMIF('波及効果（粗付加価値部門等内訳）'!$A$8:$A$116,$A30,'波及効果（粗付加価値部門等内訳）'!AA$8:AA$116)</f>
        <v>0</v>
      </c>
      <c r="G30" s="164">
        <f>SUMIF('波及効果（粗付加価値部門等内訳）'!$A$8:$A$116,$A30,'波及効果（粗付加価値部門等内訳）'!AK$8:AK$116)</f>
        <v>0</v>
      </c>
      <c r="H30" s="164">
        <f>SUMIF('波及効果（粗付加価値部門等内訳）'!$A$8:$A$116,$A30,'波及効果（粗付加価値部門等内訳）'!AU$8:AU$116)</f>
        <v>0</v>
      </c>
      <c r="I30" s="164">
        <f>SUMIF('波及効果（粗付加価値部門等内訳）'!$A$8:$A$116,$A30,'波及効果（粗付加価値部門等内訳）'!BE$8:BE$116)</f>
        <v>0</v>
      </c>
      <c r="J30" s="169">
        <f t="shared" si="0"/>
        <v>0</v>
      </c>
      <c r="K30" s="169">
        <f t="shared" si="1"/>
        <v>0</v>
      </c>
      <c r="L30" s="169">
        <f t="shared" si="2"/>
        <v>0</v>
      </c>
      <c r="M30" s="169">
        <f t="shared" si="3"/>
        <v>0</v>
      </c>
      <c r="N30" s="169">
        <f t="shared" si="4"/>
        <v>0</v>
      </c>
      <c r="O30" s="164">
        <f>SUMIF('波及効果（粗付加価値部門等内訳）'!$A$8:$A$116,$A30,'波及効果（粗付加価値部門等内訳）'!P$8:P$116)</f>
        <v>0</v>
      </c>
      <c r="P30" s="164">
        <f>SUMIF('波及効果（粗付加価値部門等内訳）'!$A$8:$A$116,$A30,'波及効果（粗付加価値部門等内訳）'!Z$8:Z$116)</f>
        <v>0</v>
      </c>
      <c r="Q30" s="164">
        <f>SUMIF('波及効果（粗付加価値部門等内訳）'!$A$8:$A$116,$A30,'波及効果（粗付加価値部門等内訳）'!AJ$8:AJ$116)</f>
        <v>0</v>
      </c>
      <c r="R30" s="164">
        <f>SUMIF('波及効果（粗付加価値部門等内訳）'!$A$8:$A$116,$A30,'波及効果（粗付加価値部門等内訳）'!AT$8:AT$116)</f>
        <v>0</v>
      </c>
      <c r="S30" s="164">
        <f>SUMIF('波及効果（粗付加価値部門等内訳）'!$A$8:$A$116,$A30,'波及効果（粗付加価値部門等内訳）'!BD$8:BD$116)</f>
        <v>0</v>
      </c>
      <c r="T30" s="169">
        <f t="shared" si="5"/>
        <v>0</v>
      </c>
      <c r="U30" s="169">
        <f t="shared" si="6"/>
        <v>0</v>
      </c>
      <c r="V30" s="169">
        <f t="shared" si="7"/>
        <v>0</v>
      </c>
      <c r="W30" s="169">
        <f t="shared" si="8"/>
        <v>0</v>
      </c>
      <c r="X30" s="169">
        <f t="shared" si="9"/>
        <v>0</v>
      </c>
      <c r="Y30" s="164">
        <f>SUMIF('波及効果（粗付加価値部門等内訳）'!$A$8:$A$116,$A30,'波及効果（粗付加価値部門等内訳）'!J$8:J$116)</f>
        <v>0</v>
      </c>
      <c r="Z30" s="164">
        <f>SUMIF('波及効果（粗付加価値部門等内訳）'!$A$8:$A$116,$A30,'波及効果（粗付加価値部門等内訳）'!T$8:T$116)</f>
        <v>0</v>
      </c>
      <c r="AA30" s="164">
        <f>SUMIF('波及効果（粗付加価値部門等内訳）'!$A$8:$A$116,$A30,'波及効果（粗付加価値部門等内訳）'!AD$8:AD$116)</f>
        <v>0</v>
      </c>
      <c r="AB30" s="164">
        <f>SUMIF('波及効果（粗付加価値部門等内訳）'!$A$8:$A$116,$A30,'波及効果（粗付加価値部門等内訳）'!AN$8:AN$116)</f>
        <v>0</v>
      </c>
      <c r="AC30" s="164">
        <f>SUMIF('波及効果（粗付加価値部門等内訳）'!$A$8:$A$116,$A30,'波及効果（粗付加価値部門等内訳）'!AX$8:AX$116)</f>
        <v>0</v>
      </c>
      <c r="AD30" s="169">
        <f t="shared" si="10"/>
        <v>0</v>
      </c>
      <c r="AE30" s="169">
        <f t="shared" si="11"/>
        <v>0</v>
      </c>
      <c r="AF30" s="169">
        <f t="shared" si="12"/>
        <v>0</v>
      </c>
      <c r="AG30" s="169">
        <f t="shared" si="13"/>
        <v>0</v>
      </c>
      <c r="AH30" s="169">
        <f t="shared" si="14"/>
        <v>0</v>
      </c>
    </row>
    <row r="31" spans="1:34" s="94" customFormat="1">
      <c r="A31" s="95" t="s">
        <v>436</v>
      </c>
      <c r="B31" s="96"/>
      <c r="C31" s="97" t="s">
        <v>705</v>
      </c>
      <c r="D31" s="233">
        <f>SUMIF('波及効果（粗付加価値部門等内訳）'!$A$8:$A$116,$A31,'波及効果（粗付加価値部門等内訳）'!G$8:G$116)</f>
        <v>0</v>
      </c>
      <c r="E31" s="164">
        <f>SUMIF('波及効果（粗付加価値部門等内訳）'!$A$8:$A$116,$A31,'波及効果（粗付加価値部門等内訳）'!Q$8:Q$116)</f>
        <v>0</v>
      </c>
      <c r="F31" s="164">
        <f>SUMIF('波及効果（粗付加価値部門等内訳）'!$A$8:$A$116,$A31,'波及効果（粗付加価値部門等内訳）'!AA$8:AA$116)</f>
        <v>0</v>
      </c>
      <c r="G31" s="164">
        <f>SUMIF('波及効果（粗付加価値部門等内訳）'!$A$8:$A$116,$A31,'波及効果（粗付加価値部門等内訳）'!AK$8:AK$116)</f>
        <v>0</v>
      </c>
      <c r="H31" s="164">
        <f>SUMIF('波及効果（粗付加価値部門等内訳）'!$A$8:$A$116,$A31,'波及効果（粗付加価値部門等内訳）'!AU$8:AU$116)</f>
        <v>0</v>
      </c>
      <c r="I31" s="164">
        <f>SUMIF('波及効果（粗付加価値部門等内訳）'!$A$8:$A$116,$A31,'波及効果（粗付加価値部門等内訳）'!BE$8:BE$116)</f>
        <v>0</v>
      </c>
      <c r="J31" s="169">
        <f t="shared" si="0"/>
        <v>0</v>
      </c>
      <c r="K31" s="169">
        <f t="shared" si="1"/>
        <v>0</v>
      </c>
      <c r="L31" s="169">
        <f t="shared" si="2"/>
        <v>0</v>
      </c>
      <c r="M31" s="169">
        <f t="shared" si="3"/>
        <v>0</v>
      </c>
      <c r="N31" s="169">
        <f t="shared" si="4"/>
        <v>0</v>
      </c>
      <c r="O31" s="164">
        <f>SUMIF('波及効果（粗付加価値部門等内訳）'!$A$8:$A$116,$A31,'波及効果（粗付加価値部門等内訳）'!P$8:P$116)</f>
        <v>0</v>
      </c>
      <c r="P31" s="164">
        <f>SUMIF('波及効果（粗付加価値部門等内訳）'!$A$8:$A$116,$A31,'波及効果（粗付加価値部門等内訳）'!Z$8:Z$116)</f>
        <v>0</v>
      </c>
      <c r="Q31" s="164">
        <f>SUMIF('波及効果（粗付加価値部門等内訳）'!$A$8:$A$116,$A31,'波及効果（粗付加価値部門等内訳）'!AJ$8:AJ$116)</f>
        <v>0</v>
      </c>
      <c r="R31" s="164">
        <f>SUMIF('波及効果（粗付加価値部門等内訳）'!$A$8:$A$116,$A31,'波及効果（粗付加価値部門等内訳）'!AT$8:AT$116)</f>
        <v>0</v>
      </c>
      <c r="S31" s="164">
        <f>SUMIF('波及効果（粗付加価値部門等内訳）'!$A$8:$A$116,$A31,'波及効果（粗付加価値部門等内訳）'!BD$8:BD$116)</f>
        <v>0</v>
      </c>
      <c r="T31" s="169">
        <f t="shared" si="5"/>
        <v>0</v>
      </c>
      <c r="U31" s="169">
        <f t="shared" si="6"/>
        <v>0</v>
      </c>
      <c r="V31" s="169">
        <f t="shared" si="7"/>
        <v>0</v>
      </c>
      <c r="W31" s="169">
        <f t="shared" si="8"/>
        <v>0</v>
      </c>
      <c r="X31" s="169">
        <f t="shared" si="9"/>
        <v>0</v>
      </c>
      <c r="Y31" s="164">
        <f>SUMIF('波及効果（粗付加価値部門等内訳）'!$A$8:$A$116,$A31,'波及効果（粗付加価値部門等内訳）'!J$8:J$116)</f>
        <v>0</v>
      </c>
      <c r="Z31" s="164">
        <f>SUMIF('波及効果（粗付加価値部門等内訳）'!$A$8:$A$116,$A31,'波及効果（粗付加価値部門等内訳）'!T$8:T$116)</f>
        <v>0</v>
      </c>
      <c r="AA31" s="164">
        <f>SUMIF('波及効果（粗付加価値部門等内訳）'!$A$8:$A$116,$A31,'波及効果（粗付加価値部門等内訳）'!AD$8:AD$116)</f>
        <v>0</v>
      </c>
      <c r="AB31" s="164">
        <f>SUMIF('波及効果（粗付加価値部門等内訳）'!$A$8:$A$116,$A31,'波及効果（粗付加価値部門等内訳）'!AN$8:AN$116)</f>
        <v>0</v>
      </c>
      <c r="AC31" s="164">
        <f>SUMIF('波及効果（粗付加価値部門等内訳）'!$A$8:$A$116,$A31,'波及効果（粗付加価値部門等内訳）'!AX$8:AX$116)</f>
        <v>0</v>
      </c>
      <c r="AD31" s="169">
        <f t="shared" si="10"/>
        <v>0</v>
      </c>
      <c r="AE31" s="169">
        <f t="shared" si="11"/>
        <v>0</v>
      </c>
      <c r="AF31" s="169">
        <f t="shared" si="12"/>
        <v>0</v>
      </c>
      <c r="AG31" s="169">
        <f t="shared" si="13"/>
        <v>0</v>
      </c>
      <c r="AH31" s="169">
        <f t="shared" si="14"/>
        <v>0</v>
      </c>
    </row>
    <row r="32" spans="1:34" s="94" customFormat="1">
      <c r="A32" s="95"/>
      <c r="B32" s="96" t="s">
        <v>437</v>
      </c>
      <c r="C32" s="148" t="s">
        <v>706</v>
      </c>
      <c r="D32" s="233">
        <f>SUMIF('波及効果（粗付加価値部門等内訳）'!$C$8:$C$116,$B32,'波及効果（粗付加価値部門等内訳）'!G$8:G$116)</f>
        <v>0</v>
      </c>
      <c r="E32" s="164">
        <f>SUMIF('波及効果（粗付加価値部門等内訳）'!$C$8:$C$116,$B32,'波及効果（粗付加価値部門等内訳）'!Q$8:Q$116)</f>
        <v>0</v>
      </c>
      <c r="F32" s="164">
        <f>SUMIF('波及効果（粗付加価値部門等内訳）'!$C$8:$C$116,$B32,'波及効果（粗付加価値部門等内訳）'!AA$8:AA$116)</f>
        <v>0</v>
      </c>
      <c r="G32" s="164">
        <f>SUMIF('波及効果（粗付加価値部門等内訳）'!$C$8:$C$116,$B32,'波及効果（粗付加価値部門等内訳）'!AK$8:AK$116)</f>
        <v>0</v>
      </c>
      <c r="H32" s="164">
        <f>SUMIF('波及効果（粗付加価値部門等内訳）'!$C$8:$C$116,$B32,'波及効果（粗付加価値部門等内訳）'!AU$8:AU$116)</f>
        <v>0</v>
      </c>
      <c r="I32" s="164">
        <f>SUMIF('波及効果（粗付加価値部門等内訳）'!$C$8:$C$116,$B32,'波及効果（粗付加価値部門等内訳）'!BE$8:BE$116)</f>
        <v>0</v>
      </c>
      <c r="J32" s="169">
        <f t="shared" si="0"/>
        <v>0</v>
      </c>
      <c r="K32" s="169">
        <f t="shared" si="1"/>
        <v>0</v>
      </c>
      <c r="L32" s="169">
        <f t="shared" si="2"/>
        <v>0</v>
      </c>
      <c r="M32" s="169">
        <f t="shared" si="3"/>
        <v>0</v>
      </c>
      <c r="N32" s="169">
        <f t="shared" si="4"/>
        <v>0</v>
      </c>
      <c r="O32" s="164">
        <f>SUMIF('波及効果（粗付加価値部門等内訳）'!$C$8:$C$116,$B32,'波及効果（粗付加価値部門等内訳）'!P$8:P$116)</f>
        <v>0</v>
      </c>
      <c r="P32" s="164">
        <f>SUMIF('波及効果（粗付加価値部門等内訳）'!$C$8:$C$116,$B32,'波及効果（粗付加価値部門等内訳）'!Z$8:Z$116)</f>
        <v>0</v>
      </c>
      <c r="Q32" s="164">
        <f>SUMIF('波及効果（粗付加価値部門等内訳）'!$C$8:$C$116,$B32,'波及効果（粗付加価値部門等内訳）'!AJ$8:AJ$116)</f>
        <v>0</v>
      </c>
      <c r="R32" s="164">
        <f>SUMIF('波及効果（粗付加価値部門等内訳）'!$C$8:$C$116,$B32,'波及効果（粗付加価値部門等内訳）'!AT$8:AT$116)</f>
        <v>0</v>
      </c>
      <c r="S32" s="164">
        <f>SUMIF('波及効果（粗付加価値部門等内訳）'!$C$8:$C$116,$B32,'波及効果（粗付加価値部門等内訳）'!BD$8:BD$116)</f>
        <v>0</v>
      </c>
      <c r="T32" s="169">
        <f t="shared" si="5"/>
        <v>0</v>
      </c>
      <c r="U32" s="169">
        <f t="shared" si="6"/>
        <v>0</v>
      </c>
      <c r="V32" s="169">
        <f t="shared" si="7"/>
        <v>0</v>
      </c>
      <c r="W32" s="169">
        <f t="shared" si="8"/>
        <v>0</v>
      </c>
      <c r="X32" s="169">
        <f t="shared" si="9"/>
        <v>0</v>
      </c>
      <c r="Y32" s="164">
        <f>SUMIF('波及効果（粗付加価値部門等内訳）'!$C$8:$C$116,$B32,'波及効果（粗付加価値部門等内訳）'!J$8:J$116)</f>
        <v>0</v>
      </c>
      <c r="Z32" s="164">
        <f>SUMIF('波及効果（粗付加価値部門等内訳）'!$C$8:$C$116,$B32,'波及効果（粗付加価値部門等内訳）'!T$8:T$116)</f>
        <v>0</v>
      </c>
      <c r="AA32" s="164">
        <f>SUMIF('波及効果（粗付加価値部門等内訳）'!$C$8:$C$116,$B32,'波及効果（粗付加価値部門等内訳）'!AD$8:AD$116)</f>
        <v>0</v>
      </c>
      <c r="AB32" s="164">
        <f>SUMIF('波及効果（粗付加価値部門等内訳）'!$C$8:$C$116,$B32,'波及効果（粗付加価値部門等内訳）'!AN$8:AN$116)</f>
        <v>0</v>
      </c>
      <c r="AC32" s="164">
        <f>SUMIF('波及効果（粗付加価値部門等内訳）'!$C$8:$C$116,$B32,'波及効果（粗付加価値部門等内訳）'!AX$8:AX$116)</f>
        <v>0</v>
      </c>
      <c r="AD32" s="169">
        <f t="shared" si="10"/>
        <v>0</v>
      </c>
      <c r="AE32" s="169">
        <f t="shared" si="11"/>
        <v>0</v>
      </c>
      <c r="AF32" s="169">
        <f t="shared" si="12"/>
        <v>0</v>
      </c>
      <c r="AG32" s="169">
        <f t="shared" si="13"/>
        <v>0</v>
      </c>
      <c r="AH32" s="169">
        <f t="shared" si="14"/>
        <v>0</v>
      </c>
    </row>
    <row r="33" spans="1:37" s="94" customFormat="1">
      <c r="A33" s="95"/>
      <c r="B33" s="96" t="s">
        <v>438</v>
      </c>
      <c r="C33" s="148" t="s">
        <v>53</v>
      </c>
      <c r="D33" s="233">
        <f>SUMIF('波及効果（粗付加価値部門等内訳）'!$C$8:$C$116,$B33,'波及効果（粗付加価値部門等内訳）'!G$8:G$116)</f>
        <v>0</v>
      </c>
      <c r="E33" s="164">
        <f>SUMIF('波及効果（粗付加価値部門等内訳）'!$C$8:$C$116,$B33,'波及効果（粗付加価値部門等内訳）'!Q$8:Q$116)</f>
        <v>0</v>
      </c>
      <c r="F33" s="164">
        <f>SUMIF('波及効果（粗付加価値部門等内訳）'!$C$8:$C$116,$B33,'波及効果（粗付加価値部門等内訳）'!AA$8:AA$116)</f>
        <v>0</v>
      </c>
      <c r="G33" s="164">
        <f>SUMIF('波及効果（粗付加価値部門等内訳）'!$C$8:$C$116,$B33,'波及効果（粗付加価値部門等内訳）'!AK$8:AK$116)</f>
        <v>0</v>
      </c>
      <c r="H33" s="164">
        <f>SUMIF('波及効果（粗付加価値部門等内訳）'!$C$8:$C$116,$B33,'波及効果（粗付加価値部門等内訳）'!AU$8:AU$116)</f>
        <v>0</v>
      </c>
      <c r="I33" s="164">
        <f>SUMIF('波及効果（粗付加価値部門等内訳）'!$C$8:$C$116,$B33,'波及効果（粗付加価値部門等内訳）'!BE$8:BE$116)</f>
        <v>0</v>
      </c>
      <c r="J33" s="169">
        <f t="shared" si="0"/>
        <v>0</v>
      </c>
      <c r="K33" s="169">
        <f t="shared" si="1"/>
        <v>0</v>
      </c>
      <c r="L33" s="169">
        <f t="shared" si="2"/>
        <v>0</v>
      </c>
      <c r="M33" s="169">
        <f t="shared" si="3"/>
        <v>0</v>
      </c>
      <c r="N33" s="169">
        <f t="shared" si="4"/>
        <v>0</v>
      </c>
      <c r="O33" s="164">
        <f>SUMIF('波及効果（粗付加価値部門等内訳）'!$C$8:$C$116,$B33,'波及効果（粗付加価値部門等内訳）'!P$8:P$116)</f>
        <v>0</v>
      </c>
      <c r="P33" s="164">
        <f>SUMIF('波及効果（粗付加価値部門等内訳）'!$C$8:$C$116,$B33,'波及効果（粗付加価値部門等内訳）'!Z$8:Z$116)</f>
        <v>0</v>
      </c>
      <c r="Q33" s="164">
        <f>SUMIF('波及効果（粗付加価値部門等内訳）'!$C$8:$C$116,$B33,'波及効果（粗付加価値部門等内訳）'!AJ$8:AJ$116)</f>
        <v>0</v>
      </c>
      <c r="R33" s="164">
        <f>SUMIF('波及効果（粗付加価値部門等内訳）'!$C$8:$C$116,$B33,'波及効果（粗付加価値部門等内訳）'!AT$8:AT$116)</f>
        <v>0</v>
      </c>
      <c r="S33" s="164">
        <f>SUMIF('波及効果（粗付加価値部門等内訳）'!$C$8:$C$116,$B33,'波及効果（粗付加価値部門等内訳）'!BD$8:BD$116)</f>
        <v>0</v>
      </c>
      <c r="T33" s="169">
        <f t="shared" si="5"/>
        <v>0</v>
      </c>
      <c r="U33" s="169">
        <f t="shared" si="6"/>
        <v>0</v>
      </c>
      <c r="V33" s="169">
        <f t="shared" si="7"/>
        <v>0</v>
      </c>
      <c r="W33" s="169">
        <f t="shared" si="8"/>
        <v>0</v>
      </c>
      <c r="X33" s="169">
        <f t="shared" si="9"/>
        <v>0</v>
      </c>
      <c r="Y33" s="164">
        <f>SUMIF('波及効果（粗付加価値部門等内訳）'!$C$8:$C$116,$B33,'波及効果（粗付加価値部門等内訳）'!J$8:J$116)</f>
        <v>0</v>
      </c>
      <c r="Z33" s="164">
        <f>SUMIF('波及効果（粗付加価値部門等内訳）'!$C$8:$C$116,$B33,'波及効果（粗付加価値部門等内訳）'!T$8:T$116)</f>
        <v>0</v>
      </c>
      <c r="AA33" s="164">
        <f>SUMIF('波及効果（粗付加価値部門等内訳）'!$C$8:$C$116,$B33,'波及効果（粗付加価値部門等内訳）'!AD$8:AD$116)</f>
        <v>0</v>
      </c>
      <c r="AB33" s="164">
        <f>SUMIF('波及効果（粗付加価値部門等内訳）'!$C$8:$C$116,$B33,'波及効果（粗付加価値部門等内訳）'!AN$8:AN$116)</f>
        <v>0</v>
      </c>
      <c r="AC33" s="164">
        <f>SUMIF('波及効果（粗付加価値部門等内訳）'!$C$8:$C$116,$B33,'波及効果（粗付加価値部門等内訳）'!AX$8:AX$116)</f>
        <v>0</v>
      </c>
      <c r="AD33" s="169">
        <f t="shared" si="10"/>
        <v>0</v>
      </c>
      <c r="AE33" s="169">
        <f t="shared" si="11"/>
        <v>0</v>
      </c>
      <c r="AF33" s="169">
        <f t="shared" si="12"/>
        <v>0</v>
      </c>
      <c r="AG33" s="169">
        <f t="shared" si="13"/>
        <v>0</v>
      </c>
      <c r="AH33" s="169">
        <f t="shared" si="14"/>
        <v>0</v>
      </c>
    </row>
    <row r="34" spans="1:37" s="94" customFormat="1">
      <c r="A34" s="95" t="s">
        <v>414</v>
      </c>
      <c r="B34" s="96"/>
      <c r="C34" s="97" t="s">
        <v>55</v>
      </c>
      <c r="D34" s="233">
        <f>SUMIF('波及効果（粗付加価値部門等内訳）'!$A$8:$A$116,$A34,'波及効果（粗付加価値部門等内訳）'!G$8:G$116)</f>
        <v>0</v>
      </c>
      <c r="E34" s="164">
        <f>SUMIF('波及効果（粗付加価値部門等内訳）'!$A$8:$A$116,$A34,'波及効果（粗付加価値部門等内訳）'!Q$8:Q$116)</f>
        <v>0</v>
      </c>
      <c r="F34" s="164">
        <f>SUMIF('波及効果（粗付加価値部門等内訳）'!$A$8:$A$116,$A34,'波及効果（粗付加価値部門等内訳）'!AA$8:AA$116)</f>
        <v>0</v>
      </c>
      <c r="G34" s="164">
        <f>SUMIF('波及効果（粗付加価値部門等内訳）'!$A$8:$A$116,$A34,'波及効果（粗付加価値部門等内訳）'!AK$8:AK$116)</f>
        <v>0</v>
      </c>
      <c r="H34" s="164">
        <f>SUMIF('波及効果（粗付加価値部門等内訳）'!$A$8:$A$116,$A34,'波及効果（粗付加価値部門等内訳）'!AU$8:AU$116)</f>
        <v>0</v>
      </c>
      <c r="I34" s="164">
        <f>SUMIF('波及効果（粗付加価値部門等内訳）'!$A$8:$A$116,$A34,'波及効果（粗付加価値部門等内訳）'!BE$8:BE$116)</f>
        <v>0</v>
      </c>
      <c r="J34" s="169">
        <f t="shared" si="0"/>
        <v>0</v>
      </c>
      <c r="K34" s="169">
        <f t="shared" si="1"/>
        <v>0</v>
      </c>
      <c r="L34" s="169">
        <f t="shared" si="2"/>
        <v>0</v>
      </c>
      <c r="M34" s="169">
        <f t="shared" si="3"/>
        <v>0</v>
      </c>
      <c r="N34" s="169">
        <f t="shared" si="4"/>
        <v>0</v>
      </c>
      <c r="O34" s="164">
        <f>SUMIF('波及効果（粗付加価値部門等内訳）'!$A$8:$A$116,$A34,'波及効果（粗付加価値部門等内訳）'!P$8:P$116)</f>
        <v>0</v>
      </c>
      <c r="P34" s="164">
        <f>SUMIF('波及効果（粗付加価値部門等内訳）'!$A$8:$A$116,$A34,'波及効果（粗付加価値部門等内訳）'!Z$8:Z$116)</f>
        <v>0</v>
      </c>
      <c r="Q34" s="164">
        <f>SUMIF('波及効果（粗付加価値部門等内訳）'!$A$8:$A$116,$A34,'波及効果（粗付加価値部門等内訳）'!AJ$8:AJ$116)</f>
        <v>0</v>
      </c>
      <c r="R34" s="164">
        <f>SUMIF('波及効果（粗付加価値部門等内訳）'!$A$8:$A$116,$A34,'波及効果（粗付加価値部門等内訳）'!AT$8:AT$116)</f>
        <v>0</v>
      </c>
      <c r="S34" s="164">
        <f>SUMIF('波及効果（粗付加価値部門等内訳）'!$A$8:$A$116,$A34,'波及効果（粗付加価値部門等内訳）'!BD$8:BD$116)</f>
        <v>0</v>
      </c>
      <c r="T34" s="169">
        <f t="shared" si="5"/>
        <v>0</v>
      </c>
      <c r="U34" s="169">
        <f t="shared" si="6"/>
        <v>0</v>
      </c>
      <c r="V34" s="169">
        <f t="shared" si="7"/>
        <v>0</v>
      </c>
      <c r="W34" s="169">
        <f t="shared" si="8"/>
        <v>0</v>
      </c>
      <c r="X34" s="169">
        <f t="shared" si="9"/>
        <v>0</v>
      </c>
      <c r="Y34" s="164">
        <f>SUMIF('波及効果（粗付加価値部門等内訳）'!$A$8:$A$116,$A34,'波及効果（粗付加価値部門等内訳）'!J$8:J$116)</f>
        <v>0</v>
      </c>
      <c r="Z34" s="164">
        <f>SUMIF('波及効果（粗付加価値部門等内訳）'!$A$8:$A$116,$A34,'波及効果（粗付加価値部門等内訳）'!T$8:T$116)</f>
        <v>0</v>
      </c>
      <c r="AA34" s="164">
        <f>SUMIF('波及効果（粗付加価値部門等内訳）'!$A$8:$A$116,$A34,'波及効果（粗付加価値部門等内訳）'!AD$8:AD$116)</f>
        <v>0</v>
      </c>
      <c r="AB34" s="164">
        <f>SUMIF('波及効果（粗付加価値部門等内訳）'!$A$8:$A$116,$A34,'波及効果（粗付加価値部門等内訳）'!AN$8:AN$116)</f>
        <v>0</v>
      </c>
      <c r="AC34" s="164">
        <f>SUMIF('波及効果（粗付加価値部門等内訳）'!$A$8:$A$116,$A34,'波及効果（粗付加価値部門等内訳）'!AX$8:AX$116)</f>
        <v>0</v>
      </c>
      <c r="AD34" s="169">
        <f t="shared" si="10"/>
        <v>0</v>
      </c>
      <c r="AE34" s="169">
        <f t="shared" si="11"/>
        <v>0</v>
      </c>
      <c r="AF34" s="169">
        <f t="shared" si="12"/>
        <v>0</v>
      </c>
      <c r="AG34" s="169">
        <f t="shared" si="13"/>
        <v>0</v>
      </c>
      <c r="AH34" s="169">
        <f t="shared" si="14"/>
        <v>0</v>
      </c>
    </row>
    <row r="35" spans="1:37" s="94" customFormat="1">
      <c r="A35" s="95" t="s">
        <v>441</v>
      </c>
      <c r="B35" s="96"/>
      <c r="C35" s="97" t="s">
        <v>56</v>
      </c>
      <c r="D35" s="233">
        <f>SUMIF('波及効果（粗付加価値部門等内訳）'!$A$8:$A$116,$A35,'波及効果（粗付加価値部門等内訳）'!G$8:G$116)</f>
        <v>0</v>
      </c>
      <c r="E35" s="164">
        <f>SUMIF('波及効果（粗付加価値部門等内訳）'!$A$8:$A$116,$A35,'波及効果（粗付加価値部門等内訳）'!Q$8:Q$116)</f>
        <v>0</v>
      </c>
      <c r="F35" s="164">
        <f>SUMIF('波及効果（粗付加価値部門等内訳）'!$A$8:$A$116,$A35,'波及効果（粗付加価値部門等内訳）'!AA$8:AA$116)</f>
        <v>0</v>
      </c>
      <c r="G35" s="164">
        <f>SUMIF('波及効果（粗付加価値部門等内訳）'!$A$8:$A$116,$A35,'波及効果（粗付加価値部門等内訳）'!AK$8:AK$116)</f>
        <v>0</v>
      </c>
      <c r="H35" s="164">
        <f>SUMIF('波及効果（粗付加価値部門等内訳）'!$A$8:$A$116,$A35,'波及効果（粗付加価値部門等内訳）'!AU$8:AU$116)</f>
        <v>0</v>
      </c>
      <c r="I35" s="164">
        <f>SUMIF('波及効果（粗付加価値部門等内訳）'!$A$8:$A$116,$A35,'波及効果（粗付加価値部門等内訳）'!BE$8:BE$116)</f>
        <v>0</v>
      </c>
      <c r="J35" s="169">
        <f t="shared" si="0"/>
        <v>0</v>
      </c>
      <c r="K35" s="169">
        <f t="shared" si="1"/>
        <v>0</v>
      </c>
      <c r="L35" s="169">
        <f t="shared" si="2"/>
        <v>0</v>
      </c>
      <c r="M35" s="169">
        <f t="shared" si="3"/>
        <v>0</v>
      </c>
      <c r="N35" s="169">
        <f t="shared" si="4"/>
        <v>0</v>
      </c>
      <c r="O35" s="164">
        <f>SUMIF('波及効果（粗付加価値部門等内訳）'!$A$8:$A$116,$A35,'波及効果（粗付加価値部門等内訳）'!P$8:P$116)</f>
        <v>0</v>
      </c>
      <c r="P35" s="164">
        <f>SUMIF('波及効果（粗付加価値部門等内訳）'!$A$8:$A$116,$A35,'波及効果（粗付加価値部門等内訳）'!Z$8:Z$116)</f>
        <v>0</v>
      </c>
      <c r="Q35" s="164">
        <f>SUMIF('波及効果（粗付加価値部門等内訳）'!$A$8:$A$116,$A35,'波及効果（粗付加価値部門等内訳）'!AJ$8:AJ$116)</f>
        <v>0</v>
      </c>
      <c r="R35" s="164">
        <f>SUMIF('波及効果（粗付加価値部門等内訳）'!$A$8:$A$116,$A35,'波及効果（粗付加価値部門等内訳）'!AT$8:AT$116)</f>
        <v>0</v>
      </c>
      <c r="S35" s="164">
        <f>SUMIF('波及効果（粗付加価値部門等内訳）'!$A$8:$A$116,$A35,'波及効果（粗付加価値部門等内訳）'!BD$8:BD$116)</f>
        <v>0</v>
      </c>
      <c r="T35" s="169">
        <f t="shared" si="5"/>
        <v>0</v>
      </c>
      <c r="U35" s="169">
        <f t="shared" si="6"/>
        <v>0</v>
      </c>
      <c r="V35" s="169">
        <f t="shared" si="7"/>
        <v>0</v>
      </c>
      <c r="W35" s="169">
        <f t="shared" si="8"/>
        <v>0</v>
      </c>
      <c r="X35" s="169">
        <f t="shared" si="9"/>
        <v>0</v>
      </c>
      <c r="Y35" s="164">
        <f>SUMIF('波及効果（粗付加価値部門等内訳）'!$A$8:$A$116,$A35,'波及効果（粗付加価値部門等内訳）'!J$8:J$116)</f>
        <v>0</v>
      </c>
      <c r="Z35" s="164">
        <f>SUMIF('波及効果（粗付加価値部門等内訳）'!$A$8:$A$116,$A35,'波及効果（粗付加価値部門等内訳）'!T$8:T$116)</f>
        <v>0</v>
      </c>
      <c r="AA35" s="164">
        <f>SUMIF('波及効果（粗付加価値部門等内訳）'!$A$8:$A$116,$A35,'波及効果（粗付加価値部門等内訳）'!AD$8:AD$116)</f>
        <v>0</v>
      </c>
      <c r="AB35" s="164">
        <f>SUMIF('波及効果（粗付加価値部門等内訳）'!$A$8:$A$116,$A35,'波及効果（粗付加価値部門等内訳）'!AN$8:AN$116)</f>
        <v>0</v>
      </c>
      <c r="AC35" s="164">
        <f>SUMIF('波及効果（粗付加価値部門等内訳）'!$A$8:$A$116,$A35,'波及効果（粗付加価値部門等内訳）'!AX$8:AX$116)</f>
        <v>0</v>
      </c>
      <c r="AD35" s="169">
        <f t="shared" si="10"/>
        <v>0</v>
      </c>
      <c r="AE35" s="169">
        <f t="shared" si="11"/>
        <v>0</v>
      </c>
      <c r="AF35" s="169">
        <f t="shared" si="12"/>
        <v>0</v>
      </c>
      <c r="AG35" s="169">
        <f t="shared" si="13"/>
        <v>0</v>
      </c>
      <c r="AH35" s="169">
        <f t="shared" si="14"/>
        <v>0</v>
      </c>
    </row>
    <row r="36" spans="1:37" s="94" customFormat="1">
      <c r="A36" s="95" t="s">
        <v>443</v>
      </c>
      <c r="B36" s="96"/>
      <c r="C36" s="97" t="s">
        <v>174</v>
      </c>
      <c r="D36" s="233">
        <f>SUMIF('波及効果（粗付加価値部門等内訳）'!$A$8:$A$116,$A36,'波及効果（粗付加価値部門等内訳）'!G$8:G$116)</f>
        <v>0</v>
      </c>
      <c r="E36" s="164">
        <f>SUMIF('波及効果（粗付加価値部門等内訳）'!$A$8:$A$116,$A36,'波及効果（粗付加価値部門等内訳）'!Q$8:Q$116)</f>
        <v>0</v>
      </c>
      <c r="F36" s="164">
        <f>SUMIF('波及効果（粗付加価値部門等内訳）'!$A$8:$A$116,$A36,'波及効果（粗付加価値部門等内訳）'!AA$8:AA$116)</f>
        <v>0</v>
      </c>
      <c r="G36" s="164">
        <f>SUMIF('波及効果（粗付加価値部門等内訳）'!$A$8:$A$116,$A36,'波及効果（粗付加価値部門等内訳）'!AK$8:AK$116)</f>
        <v>0</v>
      </c>
      <c r="H36" s="164">
        <f>SUMIF('波及効果（粗付加価値部門等内訳）'!$A$8:$A$116,$A36,'波及効果（粗付加価値部門等内訳）'!AU$8:AU$116)</f>
        <v>0</v>
      </c>
      <c r="I36" s="164">
        <f>SUMIF('波及効果（粗付加価値部門等内訳）'!$A$8:$A$116,$A36,'波及効果（粗付加価値部門等内訳）'!BE$8:BE$116)</f>
        <v>0</v>
      </c>
      <c r="J36" s="169">
        <f t="shared" si="0"/>
        <v>0</v>
      </c>
      <c r="K36" s="169">
        <f t="shared" si="1"/>
        <v>0</v>
      </c>
      <c r="L36" s="169">
        <f t="shared" si="2"/>
        <v>0</v>
      </c>
      <c r="M36" s="169">
        <f t="shared" si="3"/>
        <v>0</v>
      </c>
      <c r="N36" s="169">
        <f t="shared" si="4"/>
        <v>0</v>
      </c>
      <c r="O36" s="164">
        <f>SUMIF('波及効果（粗付加価値部門等内訳）'!$A$8:$A$116,$A36,'波及効果（粗付加価値部門等内訳）'!P$8:P$116)</f>
        <v>0</v>
      </c>
      <c r="P36" s="164">
        <f>SUMIF('波及効果（粗付加価値部門等内訳）'!$A$8:$A$116,$A36,'波及効果（粗付加価値部門等内訳）'!Z$8:Z$116)</f>
        <v>0</v>
      </c>
      <c r="Q36" s="164">
        <f>SUMIF('波及効果（粗付加価値部門等内訳）'!$A$8:$A$116,$A36,'波及効果（粗付加価値部門等内訳）'!AJ$8:AJ$116)</f>
        <v>0</v>
      </c>
      <c r="R36" s="164">
        <f>SUMIF('波及効果（粗付加価値部門等内訳）'!$A$8:$A$116,$A36,'波及効果（粗付加価値部門等内訳）'!AT$8:AT$116)</f>
        <v>0</v>
      </c>
      <c r="S36" s="164">
        <f>SUMIF('波及効果（粗付加価値部門等内訳）'!$A$8:$A$116,$A36,'波及効果（粗付加価値部門等内訳）'!BD$8:BD$116)</f>
        <v>0</v>
      </c>
      <c r="T36" s="169">
        <f t="shared" si="5"/>
        <v>0</v>
      </c>
      <c r="U36" s="169">
        <f t="shared" si="6"/>
        <v>0</v>
      </c>
      <c r="V36" s="169">
        <f t="shared" si="7"/>
        <v>0</v>
      </c>
      <c r="W36" s="169">
        <f t="shared" si="8"/>
        <v>0</v>
      </c>
      <c r="X36" s="169">
        <f t="shared" si="9"/>
        <v>0</v>
      </c>
      <c r="Y36" s="164">
        <f>SUMIF('波及効果（粗付加価値部門等内訳）'!$A$8:$A$116,$A36,'波及効果（粗付加価値部門等内訳）'!J$8:J$116)</f>
        <v>0</v>
      </c>
      <c r="Z36" s="164">
        <f>SUMIF('波及効果（粗付加価値部門等内訳）'!$A$8:$A$116,$A36,'波及効果（粗付加価値部門等内訳）'!T$8:T$116)</f>
        <v>0</v>
      </c>
      <c r="AA36" s="164">
        <f>SUMIF('波及効果（粗付加価値部門等内訳）'!$A$8:$A$116,$A36,'波及効果（粗付加価値部門等内訳）'!AD$8:AD$116)</f>
        <v>0</v>
      </c>
      <c r="AB36" s="164">
        <f>SUMIF('波及効果（粗付加価値部門等内訳）'!$A$8:$A$116,$A36,'波及効果（粗付加価値部門等内訳）'!AN$8:AN$116)</f>
        <v>0</v>
      </c>
      <c r="AC36" s="164">
        <f>SUMIF('波及効果（粗付加価値部門等内訳）'!$A$8:$A$116,$A36,'波及効果（粗付加価値部門等内訳）'!AX$8:AX$116)</f>
        <v>0</v>
      </c>
      <c r="AD36" s="169">
        <f t="shared" si="10"/>
        <v>0</v>
      </c>
      <c r="AE36" s="169">
        <f t="shared" si="11"/>
        <v>0</v>
      </c>
      <c r="AF36" s="169">
        <f t="shared" si="12"/>
        <v>0</v>
      </c>
      <c r="AG36" s="169">
        <f t="shared" si="13"/>
        <v>0</v>
      </c>
      <c r="AH36" s="169">
        <f t="shared" si="14"/>
        <v>0</v>
      </c>
    </row>
    <row r="37" spans="1:37" s="94" customFormat="1">
      <c r="A37" s="95" t="s">
        <v>445</v>
      </c>
      <c r="B37" s="96"/>
      <c r="C37" s="97" t="s">
        <v>410</v>
      </c>
      <c r="D37" s="233">
        <f>SUMIF('波及効果（粗付加価値部門等内訳）'!$A$8:$A$116,$A37,'波及効果（粗付加価値部門等内訳）'!G$8:G$116)</f>
        <v>0</v>
      </c>
      <c r="E37" s="164">
        <f>SUMIF('波及効果（粗付加価値部門等内訳）'!$A$8:$A$116,$A37,'波及効果（粗付加価値部門等内訳）'!Q$8:Q$116)</f>
        <v>0</v>
      </c>
      <c r="F37" s="164">
        <f>SUMIF('波及効果（粗付加価値部門等内訳）'!$A$8:$A$116,$A37,'波及効果（粗付加価値部門等内訳）'!AA$8:AA$116)</f>
        <v>0</v>
      </c>
      <c r="G37" s="164">
        <f>SUMIF('波及効果（粗付加価値部門等内訳）'!$A$8:$A$116,$A37,'波及効果（粗付加価値部門等内訳）'!AK$8:AK$116)</f>
        <v>0</v>
      </c>
      <c r="H37" s="164">
        <f>SUMIF('波及効果（粗付加価値部門等内訳）'!$A$8:$A$116,$A37,'波及効果（粗付加価値部門等内訳）'!AU$8:AU$116)</f>
        <v>0</v>
      </c>
      <c r="I37" s="164">
        <f>SUMIF('波及効果（粗付加価値部門等内訳）'!$A$8:$A$116,$A37,'波及効果（粗付加価値部門等内訳）'!BE$8:BE$116)</f>
        <v>0</v>
      </c>
      <c r="J37" s="169">
        <f t="shared" si="0"/>
        <v>0</v>
      </c>
      <c r="K37" s="169">
        <f t="shared" si="1"/>
        <v>0</v>
      </c>
      <c r="L37" s="169">
        <f t="shared" si="2"/>
        <v>0</v>
      </c>
      <c r="M37" s="169">
        <f t="shared" si="3"/>
        <v>0</v>
      </c>
      <c r="N37" s="169">
        <f t="shared" si="4"/>
        <v>0</v>
      </c>
      <c r="O37" s="164">
        <f>SUMIF('波及効果（粗付加価値部門等内訳）'!$A$8:$A$116,$A37,'波及効果（粗付加価値部門等内訳）'!P$8:P$116)</f>
        <v>0</v>
      </c>
      <c r="P37" s="164">
        <f>SUMIF('波及効果（粗付加価値部門等内訳）'!$A$8:$A$116,$A37,'波及効果（粗付加価値部門等内訳）'!Z$8:Z$116)</f>
        <v>0</v>
      </c>
      <c r="Q37" s="164">
        <f>SUMIF('波及効果（粗付加価値部門等内訳）'!$A$8:$A$116,$A37,'波及効果（粗付加価値部門等内訳）'!AJ$8:AJ$116)</f>
        <v>0</v>
      </c>
      <c r="R37" s="164">
        <f>SUMIF('波及効果（粗付加価値部門等内訳）'!$A$8:$A$116,$A37,'波及効果（粗付加価値部門等内訳）'!AT$8:AT$116)</f>
        <v>0</v>
      </c>
      <c r="S37" s="164">
        <f>SUMIF('波及効果（粗付加価値部門等内訳）'!$A$8:$A$116,$A37,'波及効果（粗付加価値部門等内訳）'!BD$8:BD$116)</f>
        <v>0</v>
      </c>
      <c r="T37" s="169">
        <f t="shared" si="5"/>
        <v>0</v>
      </c>
      <c r="U37" s="169">
        <f t="shared" si="6"/>
        <v>0</v>
      </c>
      <c r="V37" s="169">
        <f t="shared" si="7"/>
        <v>0</v>
      </c>
      <c r="W37" s="169">
        <f t="shared" si="8"/>
        <v>0</v>
      </c>
      <c r="X37" s="169">
        <f t="shared" si="9"/>
        <v>0</v>
      </c>
      <c r="Y37" s="164">
        <f>SUMIF('波及効果（粗付加価値部門等内訳）'!$A$8:$A$116,$A37,'波及効果（粗付加価値部門等内訳）'!J$8:J$116)</f>
        <v>0</v>
      </c>
      <c r="Z37" s="164">
        <f>SUMIF('波及効果（粗付加価値部門等内訳）'!$A$8:$A$116,$A37,'波及効果（粗付加価値部門等内訳）'!T$8:T$116)</f>
        <v>0</v>
      </c>
      <c r="AA37" s="164">
        <f>SUMIF('波及効果（粗付加価値部門等内訳）'!$A$8:$A$116,$A37,'波及効果（粗付加価値部門等内訳）'!AD$8:AD$116)</f>
        <v>0</v>
      </c>
      <c r="AB37" s="164">
        <f>SUMIF('波及効果（粗付加価値部門等内訳）'!$A$8:$A$116,$A37,'波及効果（粗付加価値部門等内訳）'!AN$8:AN$116)</f>
        <v>0</v>
      </c>
      <c r="AC37" s="164">
        <f>SUMIF('波及効果（粗付加価値部門等内訳）'!$A$8:$A$116,$A37,'波及効果（粗付加価値部門等内訳）'!AX$8:AX$116)</f>
        <v>0</v>
      </c>
      <c r="AD37" s="169">
        <f t="shared" si="10"/>
        <v>0</v>
      </c>
      <c r="AE37" s="169">
        <f t="shared" si="11"/>
        <v>0</v>
      </c>
      <c r="AF37" s="169">
        <f t="shared" si="12"/>
        <v>0</v>
      </c>
      <c r="AG37" s="169">
        <f t="shared" si="13"/>
        <v>0</v>
      </c>
      <c r="AH37" s="169">
        <f t="shared" si="14"/>
        <v>0</v>
      </c>
    </row>
    <row r="38" spans="1:37" s="94" customFormat="1">
      <c r="A38" s="95" t="s">
        <v>447</v>
      </c>
      <c r="B38" s="96"/>
      <c r="C38" s="97" t="s">
        <v>175</v>
      </c>
      <c r="D38" s="233">
        <f>SUMIF('波及効果（粗付加価値部門等内訳）'!$A$8:$A$116,$A38,'波及効果（粗付加価値部門等内訳）'!G$8:G$116)</f>
        <v>0</v>
      </c>
      <c r="E38" s="164">
        <f>SUMIF('波及効果（粗付加価値部門等内訳）'!$A$8:$A$116,$A38,'波及効果（粗付加価値部門等内訳）'!Q$8:Q$116)</f>
        <v>0</v>
      </c>
      <c r="F38" s="164">
        <f>SUMIF('波及効果（粗付加価値部門等内訳）'!$A$8:$A$116,$A38,'波及効果（粗付加価値部門等内訳）'!AA$8:AA$116)</f>
        <v>0</v>
      </c>
      <c r="G38" s="164">
        <f>SUMIF('波及効果（粗付加価値部門等内訳）'!$A$8:$A$116,$A38,'波及効果（粗付加価値部門等内訳）'!AK$8:AK$116)</f>
        <v>0</v>
      </c>
      <c r="H38" s="164">
        <f>SUMIF('波及効果（粗付加価値部門等内訳）'!$A$8:$A$116,$A38,'波及効果（粗付加価値部門等内訳）'!AU$8:AU$116)</f>
        <v>0</v>
      </c>
      <c r="I38" s="164">
        <f>SUMIF('波及効果（粗付加価値部門等内訳）'!$A$8:$A$116,$A38,'波及効果（粗付加価値部門等内訳）'!BE$8:BE$116)</f>
        <v>0</v>
      </c>
      <c r="J38" s="169">
        <f t="shared" si="0"/>
        <v>0</v>
      </c>
      <c r="K38" s="169">
        <f t="shared" si="1"/>
        <v>0</v>
      </c>
      <c r="L38" s="169">
        <f t="shared" si="2"/>
        <v>0</v>
      </c>
      <c r="M38" s="169">
        <f t="shared" si="3"/>
        <v>0</v>
      </c>
      <c r="N38" s="169">
        <f t="shared" si="4"/>
        <v>0</v>
      </c>
      <c r="O38" s="164">
        <f>SUMIF('波及効果（粗付加価値部門等内訳）'!$A$8:$A$116,$A38,'波及効果（粗付加価値部門等内訳）'!P$8:P$116)</f>
        <v>0</v>
      </c>
      <c r="P38" s="164">
        <f>SUMIF('波及効果（粗付加価値部門等内訳）'!$A$8:$A$116,$A38,'波及効果（粗付加価値部門等内訳）'!Z$8:Z$116)</f>
        <v>0</v>
      </c>
      <c r="Q38" s="164">
        <f>SUMIF('波及効果（粗付加価値部門等内訳）'!$A$8:$A$116,$A38,'波及効果（粗付加価値部門等内訳）'!AJ$8:AJ$116)</f>
        <v>0</v>
      </c>
      <c r="R38" s="164">
        <f>SUMIF('波及効果（粗付加価値部門等内訳）'!$A$8:$A$116,$A38,'波及効果（粗付加価値部門等内訳）'!AT$8:AT$116)</f>
        <v>0</v>
      </c>
      <c r="S38" s="164">
        <f>SUMIF('波及効果（粗付加価値部門等内訳）'!$A$8:$A$116,$A38,'波及効果（粗付加価値部門等内訳）'!BD$8:BD$116)</f>
        <v>0</v>
      </c>
      <c r="T38" s="169">
        <f t="shared" si="5"/>
        <v>0</v>
      </c>
      <c r="U38" s="169">
        <f t="shared" si="6"/>
        <v>0</v>
      </c>
      <c r="V38" s="169">
        <f t="shared" si="7"/>
        <v>0</v>
      </c>
      <c r="W38" s="169">
        <f t="shared" si="8"/>
        <v>0</v>
      </c>
      <c r="X38" s="169">
        <f t="shared" si="9"/>
        <v>0</v>
      </c>
      <c r="Y38" s="164">
        <f>SUMIF('波及効果（粗付加価値部門等内訳）'!$A$8:$A$116,$A38,'波及効果（粗付加価値部門等内訳）'!J$8:J$116)</f>
        <v>0</v>
      </c>
      <c r="Z38" s="164">
        <f>SUMIF('波及効果（粗付加価値部門等内訳）'!$A$8:$A$116,$A38,'波及効果（粗付加価値部門等内訳）'!T$8:T$116)</f>
        <v>0</v>
      </c>
      <c r="AA38" s="164">
        <f>SUMIF('波及効果（粗付加価値部門等内訳）'!$A$8:$A$116,$A38,'波及効果（粗付加価値部門等内訳）'!AD$8:AD$116)</f>
        <v>0</v>
      </c>
      <c r="AB38" s="164">
        <f>SUMIF('波及効果（粗付加価値部門等内訳）'!$A$8:$A$116,$A38,'波及効果（粗付加価値部門等内訳）'!AN$8:AN$116)</f>
        <v>0</v>
      </c>
      <c r="AC38" s="164">
        <f>SUMIF('波及効果（粗付加価値部門等内訳）'!$A$8:$A$116,$A38,'波及効果（粗付加価値部門等内訳）'!AX$8:AX$116)</f>
        <v>0</v>
      </c>
      <c r="AD38" s="169">
        <f t="shared" si="10"/>
        <v>0</v>
      </c>
      <c r="AE38" s="169">
        <f t="shared" si="11"/>
        <v>0</v>
      </c>
      <c r="AF38" s="169">
        <f t="shared" si="12"/>
        <v>0</v>
      </c>
      <c r="AG38" s="169">
        <f t="shared" si="13"/>
        <v>0</v>
      </c>
      <c r="AH38" s="169">
        <f t="shared" si="14"/>
        <v>0</v>
      </c>
    </row>
    <row r="39" spans="1:37" s="94" customFormat="1">
      <c r="A39" s="95" t="s">
        <v>416</v>
      </c>
      <c r="B39" s="96"/>
      <c r="C39" s="97" t="s">
        <v>71</v>
      </c>
      <c r="D39" s="233">
        <f>SUMIF('波及効果（粗付加価値部門等内訳）'!$A$8:$A$116,$A39,'波及効果（粗付加価値部門等内訳）'!G$8:G$116)</f>
        <v>0</v>
      </c>
      <c r="E39" s="164">
        <f>SUMIF('波及効果（粗付加価値部門等内訳）'!$A$8:$A$116,$A39,'波及効果（粗付加価値部門等内訳）'!Q$8:Q$116)</f>
        <v>0</v>
      </c>
      <c r="F39" s="164">
        <f>SUMIF('波及効果（粗付加価値部門等内訳）'!$A$8:$A$116,$A39,'波及効果（粗付加価値部門等内訳）'!AA$8:AA$116)</f>
        <v>0</v>
      </c>
      <c r="G39" s="164">
        <f>SUMIF('波及効果（粗付加価値部門等内訳）'!$A$8:$A$116,$A39,'波及効果（粗付加価値部門等内訳）'!AK$8:AK$116)</f>
        <v>0</v>
      </c>
      <c r="H39" s="164">
        <f>SUMIF('波及効果（粗付加価値部門等内訳）'!$A$8:$A$116,$A39,'波及効果（粗付加価値部門等内訳）'!AU$8:AU$116)</f>
        <v>0</v>
      </c>
      <c r="I39" s="164">
        <f>SUMIF('波及効果（粗付加価値部門等内訳）'!$A$8:$A$116,$A39,'波及効果（粗付加価値部門等内訳）'!BE$8:BE$116)</f>
        <v>0</v>
      </c>
      <c r="J39" s="169">
        <f t="shared" si="0"/>
        <v>0</v>
      </c>
      <c r="K39" s="169">
        <f t="shared" si="1"/>
        <v>0</v>
      </c>
      <c r="L39" s="169">
        <f t="shared" si="2"/>
        <v>0</v>
      </c>
      <c r="M39" s="169">
        <f t="shared" si="3"/>
        <v>0</v>
      </c>
      <c r="N39" s="169">
        <f t="shared" si="4"/>
        <v>0</v>
      </c>
      <c r="O39" s="164">
        <f>SUMIF('波及効果（粗付加価値部門等内訳）'!$A$8:$A$116,$A39,'波及効果（粗付加価値部門等内訳）'!P$8:P$116)</f>
        <v>0</v>
      </c>
      <c r="P39" s="164">
        <f>SUMIF('波及効果（粗付加価値部門等内訳）'!$A$8:$A$116,$A39,'波及効果（粗付加価値部門等内訳）'!Z$8:Z$116)</f>
        <v>0</v>
      </c>
      <c r="Q39" s="164">
        <f>SUMIF('波及効果（粗付加価値部門等内訳）'!$A$8:$A$116,$A39,'波及効果（粗付加価値部門等内訳）'!AJ$8:AJ$116)</f>
        <v>0</v>
      </c>
      <c r="R39" s="164">
        <f>SUMIF('波及効果（粗付加価値部門等内訳）'!$A$8:$A$116,$A39,'波及効果（粗付加価値部門等内訳）'!AT$8:AT$116)</f>
        <v>0</v>
      </c>
      <c r="S39" s="164">
        <f>SUMIF('波及効果（粗付加価値部門等内訳）'!$A$8:$A$116,$A39,'波及効果（粗付加価値部門等内訳）'!BD$8:BD$116)</f>
        <v>0</v>
      </c>
      <c r="T39" s="169">
        <f t="shared" si="5"/>
        <v>0</v>
      </c>
      <c r="U39" s="169">
        <f t="shared" si="6"/>
        <v>0</v>
      </c>
      <c r="V39" s="169">
        <f t="shared" si="7"/>
        <v>0</v>
      </c>
      <c r="W39" s="169">
        <f t="shared" si="8"/>
        <v>0</v>
      </c>
      <c r="X39" s="169">
        <f t="shared" si="9"/>
        <v>0</v>
      </c>
      <c r="Y39" s="164">
        <f>SUMIF('波及効果（粗付加価値部門等内訳）'!$A$8:$A$116,$A39,'波及効果（粗付加価値部門等内訳）'!J$8:J$116)</f>
        <v>0</v>
      </c>
      <c r="Z39" s="164">
        <f>SUMIF('波及効果（粗付加価値部門等内訳）'!$A$8:$A$116,$A39,'波及効果（粗付加価値部門等内訳）'!T$8:T$116)</f>
        <v>0</v>
      </c>
      <c r="AA39" s="164">
        <f>SUMIF('波及効果（粗付加価値部門等内訳）'!$A$8:$A$116,$A39,'波及効果（粗付加価値部門等内訳）'!AD$8:AD$116)</f>
        <v>0</v>
      </c>
      <c r="AB39" s="164">
        <f>SUMIF('波及効果（粗付加価値部門等内訳）'!$A$8:$A$116,$A39,'波及効果（粗付加価値部門等内訳）'!AN$8:AN$116)</f>
        <v>0</v>
      </c>
      <c r="AC39" s="164">
        <f>SUMIF('波及効果（粗付加価値部門等内訳）'!$A$8:$A$116,$A39,'波及効果（粗付加価値部門等内訳）'!AX$8:AX$116)</f>
        <v>0</v>
      </c>
      <c r="AD39" s="169">
        <f t="shared" si="10"/>
        <v>0</v>
      </c>
      <c r="AE39" s="169">
        <f t="shared" si="11"/>
        <v>0</v>
      </c>
      <c r="AF39" s="169">
        <f t="shared" si="12"/>
        <v>0</v>
      </c>
      <c r="AG39" s="169">
        <f t="shared" si="13"/>
        <v>0</v>
      </c>
      <c r="AH39" s="169">
        <f t="shared" si="14"/>
        <v>0</v>
      </c>
    </row>
    <row r="40" spans="1:37" s="94" customFormat="1">
      <c r="A40" s="95" t="s">
        <v>450</v>
      </c>
      <c r="B40" s="96"/>
      <c r="C40" s="97" t="s">
        <v>176</v>
      </c>
      <c r="D40" s="233">
        <f>SUMIF('波及効果（粗付加価値部門等内訳）'!$A$8:$A$116,$A40,'波及効果（粗付加価値部門等内訳）'!G$8:G$116)</f>
        <v>0</v>
      </c>
      <c r="E40" s="164">
        <f>SUMIF('波及効果（粗付加価値部門等内訳）'!$A$8:$A$116,$A40,'波及効果（粗付加価値部門等内訳）'!Q$8:Q$116)</f>
        <v>0</v>
      </c>
      <c r="F40" s="164">
        <f>SUMIF('波及効果（粗付加価値部門等内訳）'!$A$8:$A$116,$A40,'波及効果（粗付加価値部門等内訳）'!AA$8:AA$116)</f>
        <v>0</v>
      </c>
      <c r="G40" s="164">
        <f>SUMIF('波及効果（粗付加価値部門等内訳）'!$A$8:$A$116,$A40,'波及効果（粗付加価値部門等内訳）'!AK$8:AK$116)</f>
        <v>0</v>
      </c>
      <c r="H40" s="164">
        <f>SUMIF('波及効果（粗付加価値部門等内訳）'!$A$8:$A$116,$A40,'波及効果（粗付加価値部門等内訳）'!AU$8:AU$116)</f>
        <v>0</v>
      </c>
      <c r="I40" s="164">
        <f>SUMIF('波及効果（粗付加価値部門等内訳）'!$A$8:$A$116,$A40,'波及効果（粗付加価値部門等内訳）'!BE$8:BE$116)</f>
        <v>0</v>
      </c>
      <c r="J40" s="169">
        <f t="shared" si="0"/>
        <v>0</v>
      </c>
      <c r="K40" s="169">
        <f t="shared" si="1"/>
        <v>0</v>
      </c>
      <c r="L40" s="169">
        <f t="shared" si="2"/>
        <v>0</v>
      </c>
      <c r="M40" s="169">
        <f t="shared" si="3"/>
        <v>0</v>
      </c>
      <c r="N40" s="169">
        <f t="shared" si="4"/>
        <v>0</v>
      </c>
      <c r="O40" s="164">
        <f>SUMIF('波及効果（粗付加価値部門等内訳）'!$A$8:$A$116,$A40,'波及効果（粗付加価値部門等内訳）'!P$8:P$116)</f>
        <v>0</v>
      </c>
      <c r="P40" s="164">
        <f>SUMIF('波及効果（粗付加価値部門等内訳）'!$A$8:$A$116,$A40,'波及効果（粗付加価値部門等内訳）'!Z$8:Z$116)</f>
        <v>0</v>
      </c>
      <c r="Q40" s="164">
        <f>SUMIF('波及効果（粗付加価値部門等内訳）'!$A$8:$A$116,$A40,'波及効果（粗付加価値部門等内訳）'!AJ$8:AJ$116)</f>
        <v>0</v>
      </c>
      <c r="R40" s="164">
        <f>SUMIF('波及効果（粗付加価値部門等内訳）'!$A$8:$A$116,$A40,'波及効果（粗付加価値部門等内訳）'!AT$8:AT$116)</f>
        <v>0</v>
      </c>
      <c r="S40" s="164">
        <f>SUMIF('波及効果（粗付加価値部門等内訳）'!$A$8:$A$116,$A40,'波及効果（粗付加価値部門等内訳）'!BD$8:BD$116)</f>
        <v>0</v>
      </c>
      <c r="T40" s="169">
        <f t="shared" si="5"/>
        <v>0</v>
      </c>
      <c r="U40" s="169">
        <f t="shared" si="6"/>
        <v>0</v>
      </c>
      <c r="V40" s="169">
        <f t="shared" si="7"/>
        <v>0</v>
      </c>
      <c r="W40" s="169">
        <f t="shared" si="8"/>
        <v>0</v>
      </c>
      <c r="X40" s="169">
        <f t="shared" si="9"/>
        <v>0</v>
      </c>
      <c r="Y40" s="164">
        <f>SUMIF('波及効果（粗付加価値部門等内訳）'!$A$8:$A$116,$A40,'波及効果（粗付加価値部門等内訳）'!J$8:J$116)</f>
        <v>0</v>
      </c>
      <c r="Z40" s="164">
        <f>SUMIF('波及効果（粗付加価値部門等内訳）'!$A$8:$A$116,$A40,'波及効果（粗付加価値部門等内訳）'!T$8:T$116)</f>
        <v>0</v>
      </c>
      <c r="AA40" s="164">
        <f>SUMIF('波及効果（粗付加価値部門等内訳）'!$A$8:$A$116,$A40,'波及効果（粗付加価値部門等内訳）'!AD$8:AD$116)</f>
        <v>0</v>
      </c>
      <c r="AB40" s="164">
        <f>SUMIF('波及効果（粗付加価値部門等内訳）'!$A$8:$A$116,$A40,'波及効果（粗付加価値部門等内訳）'!AN$8:AN$116)</f>
        <v>0</v>
      </c>
      <c r="AC40" s="164">
        <f>SUMIF('波及効果（粗付加価値部門等内訳）'!$A$8:$A$116,$A40,'波及効果（粗付加価値部門等内訳）'!AX$8:AX$116)</f>
        <v>0</v>
      </c>
      <c r="AD40" s="169">
        <f t="shared" si="10"/>
        <v>0</v>
      </c>
      <c r="AE40" s="169">
        <f t="shared" si="11"/>
        <v>0</v>
      </c>
      <c r="AF40" s="169">
        <f t="shared" si="12"/>
        <v>0</v>
      </c>
      <c r="AG40" s="169">
        <f t="shared" si="13"/>
        <v>0</v>
      </c>
      <c r="AH40" s="169">
        <f t="shared" si="14"/>
        <v>0</v>
      </c>
    </row>
    <row r="41" spans="1:37" s="94" customFormat="1">
      <c r="A41" s="95"/>
      <c r="B41" s="96" t="s">
        <v>439</v>
      </c>
      <c r="C41" s="97" t="s">
        <v>54</v>
      </c>
      <c r="D41" s="233">
        <f>SUMIF('波及効果（粗付加価値部門等内訳）'!$C$8:$C$116,$B41,'波及効果（粗付加価値部門等内訳）'!G$8:G$116)</f>
        <v>0</v>
      </c>
      <c r="E41" s="164">
        <f>SUMIF('波及効果（粗付加価値部門等内訳）'!$C$8:$C$116,$B41,'波及効果（粗付加価値部門等内訳）'!Q$8:Q$116)</f>
        <v>0</v>
      </c>
      <c r="F41" s="164">
        <f>SUMIF('波及効果（粗付加価値部門等内訳）'!$C$8:$C$116,$B41,'波及効果（粗付加価値部門等内訳）'!AA$8:AA$116)</f>
        <v>0</v>
      </c>
      <c r="G41" s="164">
        <f>SUMIF('波及効果（粗付加価値部門等内訳）'!$C$8:$C$116,$B41,'波及効果（粗付加価値部門等内訳）'!AK$8:AK$116)</f>
        <v>0</v>
      </c>
      <c r="H41" s="164">
        <f>SUMIF('波及効果（粗付加価値部門等内訳）'!$C$8:$C$116,$B41,'波及効果（粗付加価値部門等内訳）'!AU$8:AU$116)</f>
        <v>0</v>
      </c>
      <c r="I41" s="164">
        <f>SUMIF('波及効果（粗付加価値部門等内訳）'!$C$8:$C$116,$B41,'波及効果（粗付加価値部門等内訳）'!BE$8:BE$116)</f>
        <v>0</v>
      </c>
      <c r="J41" s="169">
        <f t="shared" si="0"/>
        <v>0</v>
      </c>
      <c r="K41" s="169">
        <f t="shared" si="1"/>
        <v>0</v>
      </c>
      <c r="L41" s="169">
        <f t="shared" si="2"/>
        <v>0</v>
      </c>
      <c r="M41" s="169">
        <f t="shared" si="3"/>
        <v>0</v>
      </c>
      <c r="N41" s="169">
        <f t="shared" si="4"/>
        <v>0</v>
      </c>
      <c r="O41" s="164">
        <f>SUMIF('波及効果（粗付加価値部門等内訳）'!$C$8:$C$116,$B41,'波及効果（粗付加価値部門等内訳）'!P$8:P$116)</f>
        <v>0</v>
      </c>
      <c r="P41" s="164">
        <f>SUMIF('波及効果（粗付加価値部門等内訳）'!$C$8:$C$116,$B41,'波及効果（粗付加価値部門等内訳）'!Z$8:Z$116)</f>
        <v>0</v>
      </c>
      <c r="Q41" s="164">
        <f>SUMIF('波及効果（粗付加価値部門等内訳）'!$C$8:$C$116,$B41,'波及効果（粗付加価値部門等内訳）'!AJ$8:AJ$116)</f>
        <v>0</v>
      </c>
      <c r="R41" s="164">
        <f>SUMIF('波及効果（粗付加価値部門等内訳）'!$C$8:$C$116,$B41,'波及効果（粗付加価値部門等内訳）'!AT$8:AT$116)</f>
        <v>0</v>
      </c>
      <c r="S41" s="164">
        <f>SUMIF('波及効果（粗付加価値部門等内訳）'!$C$8:$C$116,$B41,'波及効果（粗付加価値部門等内訳）'!BD$8:BD$116)</f>
        <v>0</v>
      </c>
      <c r="T41" s="169">
        <f t="shared" si="5"/>
        <v>0</v>
      </c>
      <c r="U41" s="169">
        <f t="shared" si="6"/>
        <v>0</v>
      </c>
      <c r="V41" s="169">
        <f t="shared" si="7"/>
        <v>0</v>
      </c>
      <c r="W41" s="169">
        <f t="shared" si="8"/>
        <v>0</v>
      </c>
      <c r="X41" s="169">
        <f t="shared" si="9"/>
        <v>0</v>
      </c>
      <c r="Y41" s="164">
        <f>SUMIF('波及効果（粗付加価値部門等内訳）'!$C$8:$C$116,$B41,'波及効果（粗付加価値部門等内訳）'!J$8:J$116)</f>
        <v>0</v>
      </c>
      <c r="Z41" s="164">
        <f>SUMIF('波及効果（粗付加価値部門等内訳）'!$C$8:$C$116,$B41,'波及効果（粗付加価値部門等内訳）'!T$8:T$116)</f>
        <v>0</v>
      </c>
      <c r="AA41" s="164">
        <f>SUMIF('波及効果（粗付加価値部門等内訳）'!$C$8:$C$116,$B41,'波及効果（粗付加価値部門等内訳）'!AD$8:AD$116)</f>
        <v>0</v>
      </c>
      <c r="AB41" s="164">
        <f>SUMIF('波及効果（粗付加価値部門等内訳）'!$C$8:$C$116,$B41,'波及効果（粗付加価値部門等内訳）'!AN$8:AN$116)</f>
        <v>0</v>
      </c>
      <c r="AC41" s="164">
        <f>SUMIF('波及効果（粗付加価値部門等内訳）'!$C$8:$C$116,$B41,'波及効果（粗付加価値部門等内訳）'!AX$8:AX$116)</f>
        <v>0</v>
      </c>
      <c r="AD41" s="169">
        <f t="shared" si="10"/>
        <v>0</v>
      </c>
      <c r="AE41" s="169">
        <f t="shared" si="11"/>
        <v>0</v>
      </c>
      <c r="AF41" s="169">
        <f t="shared" si="12"/>
        <v>0</v>
      </c>
      <c r="AG41" s="169">
        <f t="shared" si="13"/>
        <v>0</v>
      </c>
      <c r="AH41" s="169">
        <f t="shared" si="14"/>
        <v>0</v>
      </c>
    </row>
    <row r="42" spans="1:37" s="94" customFormat="1">
      <c r="A42" s="95"/>
      <c r="B42" s="96" t="s">
        <v>451</v>
      </c>
      <c r="C42" s="148" t="s">
        <v>177</v>
      </c>
      <c r="D42" s="233">
        <f>SUMIF('波及効果（粗付加価値部門等内訳）'!$C$8:$C$116,$B42,'波及効果（粗付加価値部門等内訳）'!G$8:G$116)</f>
        <v>0</v>
      </c>
      <c r="E42" s="164">
        <f>SUMIF('波及効果（粗付加価値部門等内訳）'!$C$8:$C$116,$B42,'波及効果（粗付加価値部門等内訳）'!Q$8:Q$116)</f>
        <v>0</v>
      </c>
      <c r="F42" s="164">
        <f>SUMIF('波及効果（粗付加価値部門等内訳）'!$C$8:$C$116,$B42,'波及効果（粗付加価値部門等内訳）'!AA$8:AA$116)</f>
        <v>0</v>
      </c>
      <c r="G42" s="164">
        <f>SUMIF('波及効果（粗付加価値部門等内訳）'!$C$8:$C$116,$B42,'波及効果（粗付加価値部門等内訳）'!AK$8:AK$116)</f>
        <v>0</v>
      </c>
      <c r="H42" s="164">
        <f>SUMIF('波及効果（粗付加価値部門等内訳）'!$C$8:$C$116,$B42,'波及効果（粗付加価値部門等内訳）'!AU$8:AU$116)</f>
        <v>0</v>
      </c>
      <c r="I42" s="164">
        <f>SUMIF('波及効果（粗付加価値部門等内訳）'!$C$8:$C$116,$B42,'波及効果（粗付加価値部門等内訳）'!BE$8:BE$116)</f>
        <v>0</v>
      </c>
      <c r="J42" s="169">
        <f t="shared" si="0"/>
        <v>0</v>
      </c>
      <c r="K42" s="169">
        <f t="shared" si="1"/>
        <v>0</v>
      </c>
      <c r="L42" s="169">
        <f t="shared" si="2"/>
        <v>0</v>
      </c>
      <c r="M42" s="169">
        <f t="shared" si="3"/>
        <v>0</v>
      </c>
      <c r="N42" s="169">
        <f t="shared" si="4"/>
        <v>0</v>
      </c>
      <c r="O42" s="164">
        <f>SUMIF('波及効果（粗付加価値部門等内訳）'!$C$8:$C$116,$B42,'波及効果（粗付加価値部門等内訳）'!P$8:P$116)</f>
        <v>0</v>
      </c>
      <c r="P42" s="164">
        <f>SUMIF('波及効果（粗付加価値部門等内訳）'!$C$8:$C$116,$B42,'波及効果（粗付加価値部門等内訳）'!Z$8:Z$116)</f>
        <v>0</v>
      </c>
      <c r="Q42" s="164">
        <f>SUMIF('波及効果（粗付加価値部門等内訳）'!$C$8:$C$116,$B42,'波及効果（粗付加価値部門等内訳）'!AJ$8:AJ$116)</f>
        <v>0</v>
      </c>
      <c r="R42" s="164">
        <f>SUMIF('波及効果（粗付加価値部門等内訳）'!$C$8:$C$116,$B42,'波及効果（粗付加価値部門等内訳）'!AT$8:AT$116)</f>
        <v>0</v>
      </c>
      <c r="S42" s="164">
        <f>SUMIF('波及効果（粗付加価値部門等内訳）'!$C$8:$C$116,$B42,'波及効果（粗付加価値部門等内訳）'!BD$8:BD$116)</f>
        <v>0</v>
      </c>
      <c r="T42" s="169">
        <f t="shared" si="5"/>
        <v>0</v>
      </c>
      <c r="U42" s="169">
        <f t="shared" si="6"/>
        <v>0</v>
      </c>
      <c r="V42" s="169">
        <f t="shared" si="7"/>
        <v>0</v>
      </c>
      <c r="W42" s="169">
        <f t="shared" si="8"/>
        <v>0</v>
      </c>
      <c r="X42" s="169">
        <f t="shared" si="9"/>
        <v>0</v>
      </c>
      <c r="Y42" s="164">
        <f>SUMIF('波及効果（粗付加価値部門等内訳）'!$C$8:$C$116,$B42,'波及効果（粗付加価値部門等内訳）'!J$8:J$116)</f>
        <v>0</v>
      </c>
      <c r="Z42" s="164">
        <f>SUMIF('波及効果（粗付加価値部門等内訳）'!$C$8:$C$116,$B42,'波及効果（粗付加価値部門等内訳）'!T$8:T$116)</f>
        <v>0</v>
      </c>
      <c r="AA42" s="164">
        <f>SUMIF('波及効果（粗付加価値部門等内訳）'!$C$8:$C$116,$B42,'波及効果（粗付加価値部門等内訳）'!AD$8:AD$116)</f>
        <v>0</v>
      </c>
      <c r="AB42" s="164">
        <f>SUMIF('波及効果（粗付加価値部門等内訳）'!$C$8:$C$116,$B42,'波及効果（粗付加価値部門等内訳）'!AN$8:AN$116)</f>
        <v>0</v>
      </c>
      <c r="AC42" s="164">
        <f>SUMIF('波及効果（粗付加価値部門等内訳）'!$C$8:$C$116,$B42,'波及効果（粗付加価値部門等内訳）'!AX$8:AX$116)</f>
        <v>0</v>
      </c>
      <c r="AD42" s="169">
        <f t="shared" si="10"/>
        <v>0</v>
      </c>
      <c r="AE42" s="169">
        <f t="shared" si="11"/>
        <v>0</v>
      </c>
      <c r="AF42" s="169">
        <f t="shared" si="12"/>
        <v>0</v>
      </c>
      <c r="AG42" s="169">
        <f t="shared" si="13"/>
        <v>0</v>
      </c>
      <c r="AH42" s="169">
        <f t="shared" si="14"/>
        <v>0</v>
      </c>
    </row>
    <row r="43" spans="1:37" s="94" customFormat="1">
      <c r="A43" s="95"/>
      <c r="B43" s="96" t="s">
        <v>452</v>
      </c>
      <c r="C43" s="148" t="s">
        <v>411</v>
      </c>
      <c r="D43" s="233">
        <f>SUMIF('波及効果（粗付加価値部門等内訳）'!$C$8:$C$116,$B43,'波及効果（粗付加価値部門等内訳）'!G$8:G$116)</f>
        <v>0</v>
      </c>
      <c r="E43" s="164">
        <f>SUMIF('波及効果（粗付加価値部門等内訳）'!$C$8:$C$116,$B43,'波及効果（粗付加価値部門等内訳）'!Q$8:Q$116)</f>
        <v>0</v>
      </c>
      <c r="F43" s="164">
        <f>SUMIF('波及効果（粗付加価値部門等内訳）'!$C$8:$C$116,$B43,'波及効果（粗付加価値部門等内訳）'!AA$8:AA$116)</f>
        <v>0</v>
      </c>
      <c r="G43" s="164">
        <f>SUMIF('波及効果（粗付加価値部門等内訳）'!$C$8:$C$116,$B43,'波及効果（粗付加価値部門等内訳）'!AK$8:AK$116)</f>
        <v>0</v>
      </c>
      <c r="H43" s="164">
        <f>SUMIF('波及効果（粗付加価値部門等内訳）'!$C$8:$C$116,$B43,'波及効果（粗付加価値部門等内訳）'!AU$8:AU$116)</f>
        <v>0</v>
      </c>
      <c r="I43" s="164">
        <f>SUMIF('波及効果（粗付加価値部門等内訳）'!$C$8:$C$116,$B43,'波及効果（粗付加価値部門等内訳）'!BE$8:BE$116)</f>
        <v>0</v>
      </c>
      <c r="J43" s="169">
        <f t="shared" si="0"/>
        <v>0</v>
      </c>
      <c r="K43" s="169">
        <f t="shared" si="1"/>
        <v>0</v>
      </c>
      <c r="L43" s="169">
        <f t="shared" si="2"/>
        <v>0</v>
      </c>
      <c r="M43" s="169">
        <f t="shared" si="3"/>
        <v>0</v>
      </c>
      <c r="N43" s="169">
        <f t="shared" si="4"/>
        <v>0</v>
      </c>
      <c r="O43" s="164">
        <f>SUMIF('波及効果（粗付加価値部門等内訳）'!$C$8:$C$116,$B43,'波及効果（粗付加価値部門等内訳）'!P$8:P$116)</f>
        <v>0</v>
      </c>
      <c r="P43" s="164">
        <f>SUMIF('波及効果（粗付加価値部門等内訳）'!$C$8:$C$116,$B43,'波及効果（粗付加価値部門等内訳）'!Z$8:Z$116)</f>
        <v>0</v>
      </c>
      <c r="Q43" s="164">
        <f>SUMIF('波及効果（粗付加価値部門等内訳）'!$C$8:$C$116,$B43,'波及効果（粗付加価値部門等内訳）'!AJ$8:AJ$116)</f>
        <v>0</v>
      </c>
      <c r="R43" s="164">
        <f>SUMIF('波及効果（粗付加価値部門等内訳）'!$C$8:$C$116,$B43,'波及効果（粗付加価値部門等内訳）'!AT$8:AT$116)</f>
        <v>0</v>
      </c>
      <c r="S43" s="164">
        <f>SUMIF('波及効果（粗付加価値部門等内訳）'!$C$8:$C$116,$B43,'波及効果（粗付加価値部門等内訳）'!BD$8:BD$116)</f>
        <v>0</v>
      </c>
      <c r="T43" s="169">
        <f t="shared" ref="T43:T48" si="15">IFERROR(O43/$D$48,0)</f>
        <v>0</v>
      </c>
      <c r="U43" s="169">
        <f t="shared" ref="U43:U48" si="16">IFERROR(P43/$D$48,0)</f>
        <v>0</v>
      </c>
      <c r="V43" s="169">
        <f t="shared" ref="V43:X48" si="17">IFERROR(Q43/$D$48,0)</f>
        <v>0</v>
      </c>
      <c r="W43" s="169">
        <f t="shared" si="17"/>
        <v>0</v>
      </c>
      <c r="X43" s="169">
        <f t="shared" si="17"/>
        <v>0</v>
      </c>
      <c r="Y43" s="164">
        <f>SUMIF('波及効果（粗付加価値部門等内訳）'!$C$8:$C$116,$B43,'波及効果（粗付加価値部門等内訳）'!J$8:J$116)</f>
        <v>0</v>
      </c>
      <c r="Z43" s="164">
        <f>SUMIF('波及効果（粗付加価値部門等内訳）'!$C$8:$C$116,$B43,'波及効果（粗付加価値部門等内訳）'!T$8:T$116)</f>
        <v>0</v>
      </c>
      <c r="AA43" s="164">
        <f>SUMIF('波及効果（粗付加価値部門等内訳）'!$C$8:$C$116,$B43,'波及効果（粗付加価値部門等内訳）'!AD$8:AD$116)</f>
        <v>0</v>
      </c>
      <c r="AB43" s="164">
        <f>SUMIF('波及効果（粗付加価値部門等内訳）'!$C$8:$C$116,$B43,'波及効果（粗付加価値部門等内訳）'!AN$8:AN$116)</f>
        <v>0</v>
      </c>
      <c r="AC43" s="164">
        <f>SUMIF('波及効果（粗付加価値部門等内訳）'!$C$8:$C$116,$B43,'波及効果（粗付加価値部門等内訳）'!AX$8:AX$116)</f>
        <v>0</v>
      </c>
      <c r="AD43" s="169">
        <f t="shared" ref="AD43:AD48" si="18">IFERROR(Y43/$D$48,0)</f>
        <v>0</v>
      </c>
      <c r="AE43" s="169">
        <f t="shared" ref="AE43:AE48" si="19">IFERROR(Z43/$D$48,0)</f>
        <v>0</v>
      </c>
      <c r="AF43" s="169">
        <f t="shared" ref="AF43:AH48" si="20">IFERROR(AA43/$D$48,0)</f>
        <v>0</v>
      </c>
      <c r="AG43" s="169">
        <f t="shared" si="20"/>
        <v>0</v>
      </c>
      <c r="AH43" s="169">
        <f t="shared" si="20"/>
        <v>0</v>
      </c>
    </row>
    <row r="44" spans="1:37" s="94" customFormat="1">
      <c r="A44" s="95"/>
      <c r="B44" s="96" t="s">
        <v>453</v>
      </c>
      <c r="C44" s="148" t="s">
        <v>601</v>
      </c>
      <c r="D44" s="233">
        <f>SUMIF('波及効果（粗付加価値部門等内訳）'!$C$8:$C$116,$B44,'波及効果（粗付加価値部門等内訳）'!G$8:G$116)</f>
        <v>0</v>
      </c>
      <c r="E44" s="164">
        <f>SUMIF('波及効果（粗付加価値部門等内訳）'!$C$8:$C$116,$B44,'波及効果（粗付加価値部門等内訳）'!Q$8:Q$116)</f>
        <v>0</v>
      </c>
      <c r="F44" s="164">
        <f>SUMIF('波及効果（粗付加価値部門等内訳）'!$C$8:$C$116,$B44,'波及効果（粗付加価値部門等内訳）'!AA$8:AA$116)</f>
        <v>0</v>
      </c>
      <c r="G44" s="164">
        <f>SUMIF('波及効果（粗付加価値部門等内訳）'!$C$8:$C$116,$B44,'波及効果（粗付加価値部門等内訳）'!AK$8:AK$116)</f>
        <v>0</v>
      </c>
      <c r="H44" s="164">
        <f>SUMIF('波及効果（粗付加価値部門等内訳）'!$C$8:$C$116,$B44,'波及効果（粗付加価値部門等内訳）'!AU$8:AU$116)</f>
        <v>0</v>
      </c>
      <c r="I44" s="164">
        <f>SUMIF('波及効果（粗付加価値部門等内訳）'!$C$8:$C$116,$B44,'波及効果（粗付加価値部門等内訳）'!BE$8:BE$116)</f>
        <v>0</v>
      </c>
      <c r="J44" s="169">
        <f t="shared" si="0"/>
        <v>0</v>
      </c>
      <c r="K44" s="169">
        <f t="shared" si="1"/>
        <v>0</v>
      </c>
      <c r="L44" s="169">
        <f t="shared" si="2"/>
        <v>0</v>
      </c>
      <c r="M44" s="169">
        <f t="shared" si="3"/>
        <v>0</v>
      </c>
      <c r="N44" s="169">
        <f t="shared" si="4"/>
        <v>0</v>
      </c>
      <c r="O44" s="164">
        <f>SUMIF('波及効果（粗付加価値部門等内訳）'!$C$8:$C$116,$B44,'波及効果（粗付加価値部門等内訳）'!P$8:P$116)</f>
        <v>0</v>
      </c>
      <c r="P44" s="164">
        <f>SUMIF('波及効果（粗付加価値部門等内訳）'!$C$8:$C$116,$B44,'波及効果（粗付加価値部門等内訳）'!Z$8:Z$116)</f>
        <v>0</v>
      </c>
      <c r="Q44" s="164">
        <f>SUMIF('波及効果（粗付加価値部門等内訳）'!$C$8:$C$116,$B44,'波及効果（粗付加価値部門等内訳）'!AJ$8:AJ$116)</f>
        <v>0</v>
      </c>
      <c r="R44" s="164">
        <f>SUMIF('波及効果（粗付加価値部門等内訳）'!$C$8:$C$116,$B44,'波及効果（粗付加価値部門等内訳）'!AT$8:AT$116)</f>
        <v>0</v>
      </c>
      <c r="S44" s="164">
        <f>SUMIF('波及効果（粗付加価値部門等内訳）'!$C$8:$C$116,$B44,'波及効果（粗付加価値部門等内訳）'!BD$8:BD$116)</f>
        <v>0</v>
      </c>
      <c r="T44" s="169">
        <f t="shared" si="15"/>
        <v>0</v>
      </c>
      <c r="U44" s="169">
        <f t="shared" si="16"/>
        <v>0</v>
      </c>
      <c r="V44" s="169">
        <f t="shared" si="17"/>
        <v>0</v>
      </c>
      <c r="W44" s="169">
        <f t="shared" si="17"/>
        <v>0</v>
      </c>
      <c r="X44" s="169">
        <f t="shared" si="17"/>
        <v>0</v>
      </c>
      <c r="Y44" s="164">
        <f>SUMIF('波及効果（粗付加価値部門等内訳）'!$C$8:$C$116,$B44,'波及効果（粗付加価値部門等内訳）'!J$8:J$116)</f>
        <v>0</v>
      </c>
      <c r="Z44" s="164">
        <f>SUMIF('波及効果（粗付加価値部門等内訳）'!$C$8:$C$116,$B44,'波及効果（粗付加価値部門等内訳）'!T$8:T$116)</f>
        <v>0</v>
      </c>
      <c r="AA44" s="164">
        <f>SUMIF('波及効果（粗付加価値部門等内訳）'!$C$8:$C$116,$B44,'波及効果（粗付加価値部門等内訳）'!AD$8:AD$116)</f>
        <v>0</v>
      </c>
      <c r="AB44" s="164">
        <f>SUMIF('波及効果（粗付加価値部門等内訳）'!$C$8:$C$116,$B44,'波及効果（粗付加価値部門等内訳）'!AN$8:AN$116)</f>
        <v>0</v>
      </c>
      <c r="AC44" s="164">
        <f>SUMIF('波及効果（粗付加価値部門等内訳）'!$C$8:$C$116,$B44,'波及効果（粗付加価値部門等内訳）'!AX$8:AX$116)</f>
        <v>0</v>
      </c>
      <c r="AD44" s="169">
        <f t="shared" si="18"/>
        <v>0</v>
      </c>
      <c r="AE44" s="169">
        <f t="shared" si="19"/>
        <v>0</v>
      </c>
      <c r="AF44" s="169">
        <f t="shared" si="20"/>
        <v>0</v>
      </c>
      <c r="AG44" s="169">
        <f t="shared" si="20"/>
        <v>0</v>
      </c>
      <c r="AH44" s="169">
        <f t="shared" si="20"/>
        <v>0</v>
      </c>
    </row>
    <row r="45" spans="1:37" s="94" customFormat="1">
      <c r="A45" s="95"/>
      <c r="B45" s="96" t="s">
        <v>454</v>
      </c>
      <c r="C45" s="148" t="s">
        <v>178</v>
      </c>
      <c r="D45" s="233">
        <f>SUMIF('波及効果（粗付加価値部門等内訳）'!$C$8:$C$116,$B45,'波及効果（粗付加価値部門等内訳）'!G$8:G$116)</f>
        <v>0</v>
      </c>
      <c r="E45" s="164">
        <f>SUMIF('波及効果（粗付加価値部門等内訳）'!$C$8:$C$116,$B45,'波及効果（粗付加価値部門等内訳）'!Q$8:Q$116)</f>
        <v>0</v>
      </c>
      <c r="F45" s="164">
        <f>SUMIF('波及効果（粗付加価値部門等内訳）'!$C$8:$C$116,$B45,'波及効果（粗付加価値部門等内訳）'!AA$8:AA$116)</f>
        <v>0</v>
      </c>
      <c r="G45" s="164">
        <f>SUMIF('波及効果（粗付加価値部門等内訳）'!$C$8:$C$116,$B45,'波及効果（粗付加価値部門等内訳）'!AK$8:AK$116)</f>
        <v>0</v>
      </c>
      <c r="H45" s="164">
        <f>SUMIF('波及効果（粗付加価値部門等内訳）'!$C$8:$C$116,$B45,'波及効果（粗付加価値部門等内訳）'!AU$8:AU$116)</f>
        <v>0</v>
      </c>
      <c r="I45" s="164">
        <f>SUMIF('波及効果（粗付加価値部門等内訳）'!$C$8:$C$116,$B45,'波及効果（粗付加価値部門等内訳）'!BE$8:BE$116)</f>
        <v>0</v>
      </c>
      <c r="J45" s="169">
        <f t="shared" si="0"/>
        <v>0</v>
      </c>
      <c r="K45" s="169">
        <f t="shared" si="1"/>
        <v>0</v>
      </c>
      <c r="L45" s="169">
        <f t="shared" si="2"/>
        <v>0</v>
      </c>
      <c r="M45" s="169">
        <f t="shared" si="3"/>
        <v>0</v>
      </c>
      <c r="N45" s="169">
        <f t="shared" si="4"/>
        <v>0</v>
      </c>
      <c r="O45" s="164">
        <f>SUMIF('波及効果（粗付加価値部門等内訳）'!$C$8:$C$116,$B45,'波及効果（粗付加価値部門等内訳）'!P$8:P$116)</f>
        <v>0</v>
      </c>
      <c r="P45" s="164">
        <f>SUMIF('波及効果（粗付加価値部門等内訳）'!$C$8:$C$116,$B45,'波及効果（粗付加価値部門等内訳）'!Z$8:Z$116)</f>
        <v>0</v>
      </c>
      <c r="Q45" s="164">
        <f>SUMIF('波及効果（粗付加価値部門等内訳）'!$C$8:$C$116,$B45,'波及効果（粗付加価値部門等内訳）'!AJ$8:AJ$116)</f>
        <v>0</v>
      </c>
      <c r="R45" s="164">
        <f>SUMIF('波及効果（粗付加価値部門等内訳）'!$C$8:$C$116,$B45,'波及効果（粗付加価値部門等内訳）'!AT$8:AT$116)</f>
        <v>0</v>
      </c>
      <c r="S45" s="164">
        <f>SUMIF('波及効果（粗付加価値部門等内訳）'!$C$8:$C$116,$B45,'波及効果（粗付加価値部門等内訳）'!BD$8:BD$116)</f>
        <v>0</v>
      </c>
      <c r="T45" s="169">
        <f t="shared" si="15"/>
        <v>0</v>
      </c>
      <c r="U45" s="169">
        <f t="shared" si="16"/>
        <v>0</v>
      </c>
      <c r="V45" s="169">
        <f t="shared" si="17"/>
        <v>0</v>
      </c>
      <c r="W45" s="169">
        <f t="shared" si="17"/>
        <v>0</v>
      </c>
      <c r="X45" s="169">
        <f t="shared" si="17"/>
        <v>0</v>
      </c>
      <c r="Y45" s="164">
        <f>SUMIF('波及効果（粗付加価値部門等内訳）'!$C$8:$C$116,$B45,'波及効果（粗付加価値部門等内訳）'!J$8:J$116)</f>
        <v>0</v>
      </c>
      <c r="Z45" s="164">
        <f>SUMIF('波及効果（粗付加価値部門等内訳）'!$C$8:$C$116,$B45,'波及効果（粗付加価値部門等内訳）'!T$8:T$116)</f>
        <v>0</v>
      </c>
      <c r="AA45" s="164">
        <f>SUMIF('波及効果（粗付加価値部門等内訳）'!$C$8:$C$116,$B45,'波及効果（粗付加価値部門等内訳）'!AD$8:AD$116)</f>
        <v>0</v>
      </c>
      <c r="AB45" s="164">
        <f>SUMIF('波及効果（粗付加価値部門等内訳）'!$C$8:$C$116,$B45,'波及効果（粗付加価値部門等内訳）'!AN$8:AN$116)</f>
        <v>0</v>
      </c>
      <c r="AC45" s="164">
        <f>SUMIF('波及効果（粗付加価値部門等内訳）'!$C$8:$C$116,$B45,'波及効果（粗付加価値部門等内訳）'!AX$8:AX$116)</f>
        <v>0</v>
      </c>
      <c r="AD45" s="169">
        <f t="shared" si="18"/>
        <v>0</v>
      </c>
      <c r="AE45" s="169">
        <f t="shared" si="19"/>
        <v>0</v>
      </c>
      <c r="AF45" s="169">
        <f t="shared" si="20"/>
        <v>0</v>
      </c>
      <c r="AG45" s="169">
        <f t="shared" si="20"/>
        <v>0</v>
      </c>
      <c r="AH45" s="169">
        <f t="shared" si="20"/>
        <v>0</v>
      </c>
    </row>
    <row r="46" spans="1:37" s="94" customFormat="1">
      <c r="A46" s="95"/>
      <c r="B46" s="96" t="s">
        <v>455</v>
      </c>
      <c r="C46" s="148" t="s">
        <v>179</v>
      </c>
      <c r="D46" s="233">
        <f>SUMIF('波及効果（粗付加価値部門等内訳）'!$C$8:$C$116,$B46,'波及効果（粗付加価値部門等内訳）'!G$8:G$116)</f>
        <v>0</v>
      </c>
      <c r="E46" s="164">
        <f>SUMIF('波及効果（粗付加価値部門等内訳）'!$C$8:$C$116,$B46,'波及効果（粗付加価値部門等内訳）'!Q$8:Q$116)</f>
        <v>0</v>
      </c>
      <c r="F46" s="164">
        <f>SUMIF('波及効果（粗付加価値部門等内訳）'!$C$8:$C$116,$B46,'波及効果（粗付加価値部門等内訳）'!AA$8:AA$116)</f>
        <v>0</v>
      </c>
      <c r="G46" s="164">
        <f>SUMIF('波及効果（粗付加価値部門等内訳）'!$C$8:$C$116,$B46,'波及効果（粗付加価値部門等内訳）'!AK$8:AK$116)</f>
        <v>0</v>
      </c>
      <c r="H46" s="164">
        <f>SUMIF('波及効果（粗付加価値部門等内訳）'!$C$8:$C$116,$B46,'波及効果（粗付加価値部門等内訳）'!AU$8:AU$116)</f>
        <v>0</v>
      </c>
      <c r="I46" s="164">
        <f>SUMIF('波及効果（粗付加価値部門等内訳）'!$C$8:$C$116,$B46,'波及効果（粗付加価値部門等内訳）'!BE$8:BE$116)</f>
        <v>0</v>
      </c>
      <c r="J46" s="169">
        <f t="shared" si="0"/>
        <v>0</v>
      </c>
      <c r="K46" s="169">
        <f t="shared" si="1"/>
        <v>0</v>
      </c>
      <c r="L46" s="169">
        <f t="shared" si="2"/>
        <v>0</v>
      </c>
      <c r="M46" s="169">
        <f t="shared" si="3"/>
        <v>0</v>
      </c>
      <c r="N46" s="169">
        <f t="shared" si="4"/>
        <v>0</v>
      </c>
      <c r="O46" s="164">
        <f>SUMIF('波及効果（粗付加価値部門等内訳）'!$C$8:$C$116,$B46,'波及効果（粗付加価値部門等内訳）'!P$8:P$116)</f>
        <v>0</v>
      </c>
      <c r="P46" s="164">
        <f>SUMIF('波及効果（粗付加価値部門等内訳）'!$C$8:$C$116,$B46,'波及効果（粗付加価値部門等内訳）'!Z$8:Z$116)</f>
        <v>0</v>
      </c>
      <c r="Q46" s="164">
        <f>SUMIF('波及効果（粗付加価値部門等内訳）'!$C$8:$C$116,$B46,'波及効果（粗付加価値部門等内訳）'!AJ$8:AJ$116)</f>
        <v>0</v>
      </c>
      <c r="R46" s="164">
        <f>SUMIF('波及効果（粗付加価値部門等内訳）'!$C$8:$C$116,$B46,'波及効果（粗付加価値部門等内訳）'!AT$8:AT$116)</f>
        <v>0</v>
      </c>
      <c r="S46" s="164">
        <f>SUMIF('波及効果（粗付加価値部門等内訳）'!$C$8:$C$116,$B46,'波及効果（粗付加価値部門等内訳）'!BD$8:BD$116)</f>
        <v>0</v>
      </c>
      <c r="T46" s="169">
        <f t="shared" si="15"/>
        <v>0</v>
      </c>
      <c r="U46" s="169">
        <f t="shared" si="16"/>
        <v>0</v>
      </c>
      <c r="V46" s="169">
        <f t="shared" si="17"/>
        <v>0</v>
      </c>
      <c r="W46" s="169">
        <f t="shared" si="17"/>
        <v>0</v>
      </c>
      <c r="X46" s="169">
        <f t="shared" si="17"/>
        <v>0</v>
      </c>
      <c r="Y46" s="164">
        <f>SUMIF('波及効果（粗付加価値部門等内訳）'!$C$8:$C$116,$B46,'波及効果（粗付加価値部門等内訳）'!J$8:J$116)</f>
        <v>0</v>
      </c>
      <c r="Z46" s="164">
        <f>SUMIF('波及効果（粗付加価値部門等内訳）'!$C$8:$C$116,$B46,'波及効果（粗付加価値部門等内訳）'!T$8:T$116)</f>
        <v>0</v>
      </c>
      <c r="AA46" s="164">
        <f>SUMIF('波及効果（粗付加価値部門等内訳）'!$C$8:$C$116,$B46,'波及効果（粗付加価値部門等内訳）'!AD$8:AD$116)</f>
        <v>0</v>
      </c>
      <c r="AB46" s="164">
        <f>SUMIF('波及効果（粗付加価値部門等内訳）'!$C$8:$C$116,$B46,'波及効果（粗付加価値部門等内訳）'!AN$8:AN$116)</f>
        <v>0</v>
      </c>
      <c r="AC46" s="164">
        <f>SUMIF('波及効果（粗付加価値部門等内訳）'!$C$8:$C$116,$B46,'波及効果（粗付加価値部門等内訳）'!AX$8:AX$116)</f>
        <v>0</v>
      </c>
      <c r="AD46" s="169">
        <f t="shared" si="18"/>
        <v>0</v>
      </c>
      <c r="AE46" s="169">
        <f t="shared" si="19"/>
        <v>0</v>
      </c>
      <c r="AF46" s="169">
        <f t="shared" si="20"/>
        <v>0</v>
      </c>
      <c r="AG46" s="169">
        <f t="shared" si="20"/>
        <v>0</v>
      </c>
      <c r="AH46" s="169">
        <f>IFERROR(AC46/$D$48,0)</f>
        <v>0</v>
      </c>
      <c r="AJ46" s="101"/>
      <c r="AK46" s="101"/>
    </row>
    <row r="47" spans="1:37" s="94" customFormat="1">
      <c r="A47" s="95" t="s">
        <v>457</v>
      </c>
      <c r="B47" s="96"/>
      <c r="C47" s="97" t="s">
        <v>83</v>
      </c>
      <c r="D47" s="233">
        <f>SUMIF('波及効果（粗付加価値部門等内訳）'!$A$8:$A$116,$A47,'波及効果（粗付加価値部門等内訳）'!G$8:G$116)</f>
        <v>0</v>
      </c>
      <c r="E47" s="164">
        <f>SUMIF('波及効果（粗付加価値部門等内訳）'!$A$8:$A$116,$A47,'波及効果（粗付加価値部門等内訳）'!Q$8:Q$116)</f>
        <v>0</v>
      </c>
      <c r="F47" s="164">
        <f>SUMIF('波及効果（粗付加価値部門等内訳）'!$A$8:$A$116,$A47,'波及効果（粗付加価値部門等内訳）'!AA$8:AA$116)</f>
        <v>0</v>
      </c>
      <c r="G47" s="164">
        <f>SUMIF('波及効果（粗付加価値部門等内訳）'!$A$8:$A$116,$A47,'波及効果（粗付加価値部門等内訳）'!AK$8:AK$116)</f>
        <v>0</v>
      </c>
      <c r="H47" s="164">
        <f>SUMIF('波及効果（粗付加価値部門等内訳）'!$A$8:$A$116,$A47,'波及効果（粗付加価値部門等内訳）'!AU$8:AU$116)</f>
        <v>0</v>
      </c>
      <c r="I47" s="164">
        <f>SUMIF('波及効果（粗付加価値部門等内訳）'!$A$8:$A$116,$A47,'波及効果（粗付加価値部門等内訳）'!BE$8:BE$116)</f>
        <v>0</v>
      </c>
      <c r="J47" s="169">
        <f t="shared" si="0"/>
        <v>0</v>
      </c>
      <c r="K47" s="169">
        <f t="shared" si="1"/>
        <v>0</v>
      </c>
      <c r="L47" s="169">
        <f t="shared" si="2"/>
        <v>0</v>
      </c>
      <c r="M47" s="169">
        <f t="shared" si="3"/>
        <v>0</v>
      </c>
      <c r="N47" s="169">
        <f t="shared" si="4"/>
        <v>0</v>
      </c>
      <c r="O47" s="164">
        <f>SUMIF('波及効果（粗付加価値部門等内訳）'!$A$8:$A$116,$A47,'波及効果（粗付加価値部門等内訳）'!P$8:P$116)</f>
        <v>0</v>
      </c>
      <c r="P47" s="164">
        <f>SUMIF('波及効果（粗付加価値部門等内訳）'!$A$8:$A$116,$A47,'波及効果（粗付加価値部門等内訳）'!Z$8:Z$116)</f>
        <v>0</v>
      </c>
      <c r="Q47" s="164">
        <f>SUMIF('波及効果（粗付加価値部門等内訳）'!$A$8:$A$116,$A47,'波及効果（粗付加価値部門等内訳）'!AJ$8:AJ$116)</f>
        <v>0</v>
      </c>
      <c r="R47" s="164">
        <f>SUMIF('波及効果（粗付加価値部門等内訳）'!$A$8:$A$116,$A47,'波及効果（粗付加価値部門等内訳）'!AT$8:AT$116)</f>
        <v>0</v>
      </c>
      <c r="S47" s="164">
        <f>SUMIF('波及効果（粗付加価値部門等内訳）'!$A$8:$A$116,$A47,'波及効果（粗付加価値部門等内訳）'!BD$8:BD$116)</f>
        <v>0</v>
      </c>
      <c r="T47" s="169">
        <f t="shared" si="15"/>
        <v>0</v>
      </c>
      <c r="U47" s="169">
        <f t="shared" si="16"/>
        <v>0</v>
      </c>
      <c r="V47" s="169">
        <f t="shared" si="17"/>
        <v>0</v>
      </c>
      <c r="W47" s="169">
        <f t="shared" si="17"/>
        <v>0</v>
      </c>
      <c r="X47" s="169">
        <f t="shared" si="17"/>
        <v>0</v>
      </c>
      <c r="Y47" s="164">
        <f>SUMIF('波及効果（粗付加価値部門等内訳）'!$A$8:$A$116,$A47,'波及効果（粗付加価値部門等内訳）'!J$8:J$116)</f>
        <v>0</v>
      </c>
      <c r="Z47" s="164">
        <f>SUMIF('波及効果（粗付加価値部門等内訳）'!$A$8:$A$116,$A47,'波及効果（粗付加価値部門等内訳）'!T$8:T$116)</f>
        <v>0</v>
      </c>
      <c r="AA47" s="164">
        <f>SUMIF('波及効果（粗付加価値部門等内訳）'!$A$8:$A$116,$A47,'波及効果（粗付加価値部門等内訳）'!AD$8:AD$116)</f>
        <v>0</v>
      </c>
      <c r="AB47" s="164">
        <f>SUMIF('波及効果（粗付加価値部門等内訳）'!$A$8:$A$116,$A47,'波及効果（粗付加価値部門等内訳）'!AN$8:AN$116)</f>
        <v>0</v>
      </c>
      <c r="AC47" s="164">
        <f>SUMIF('波及効果（粗付加価値部門等内訳）'!$A$8:$A$116,$A47,'波及効果（粗付加価値部門等内訳）'!AX$8:AX$116)</f>
        <v>0</v>
      </c>
      <c r="AD47" s="169">
        <f t="shared" si="18"/>
        <v>0</v>
      </c>
      <c r="AE47" s="169">
        <f t="shared" si="19"/>
        <v>0</v>
      </c>
      <c r="AF47" s="169">
        <f t="shared" si="20"/>
        <v>0</v>
      </c>
      <c r="AG47" s="169">
        <f t="shared" si="20"/>
        <v>0</v>
      </c>
      <c r="AH47" s="169">
        <f t="shared" si="20"/>
        <v>0</v>
      </c>
      <c r="AJ47" s="101"/>
      <c r="AK47" s="101"/>
    </row>
    <row r="48" spans="1:37" s="94" customFormat="1">
      <c r="A48" s="98"/>
      <c r="B48" s="99"/>
      <c r="C48" s="100" t="s">
        <v>84</v>
      </c>
      <c r="D48" s="165">
        <f>SUM(D8:D10,D30:D31,D34:D40,D47)</f>
        <v>0</v>
      </c>
      <c r="E48" s="166">
        <f t="shared" ref="E48:I48" si="21">SUM(E8:E10,E30:E31,E34:E40,E47)</f>
        <v>0</v>
      </c>
      <c r="F48" s="166">
        <f t="shared" si="21"/>
        <v>0</v>
      </c>
      <c r="G48" s="166">
        <f t="shared" si="21"/>
        <v>0</v>
      </c>
      <c r="H48" s="166">
        <f t="shared" si="21"/>
        <v>0</v>
      </c>
      <c r="I48" s="166">
        <f t="shared" si="21"/>
        <v>0</v>
      </c>
      <c r="J48" s="170">
        <f t="shared" si="0"/>
        <v>0</v>
      </c>
      <c r="K48" s="170">
        <f t="shared" si="1"/>
        <v>0</v>
      </c>
      <c r="L48" s="170">
        <f t="shared" si="2"/>
        <v>0</v>
      </c>
      <c r="M48" s="170">
        <f t="shared" si="3"/>
        <v>0</v>
      </c>
      <c r="N48" s="170">
        <f t="shared" si="4"/>
        <v>0</v>
      </c>
      <c r="O48" s="166">
        <f>SUM(O8:O10,O30:O31,O34:O40,O47)</f>
        <v>0</v>
      </c>
      <c r="P48" s="166">
        <f>SUM(P8:P10,P30:P31,P34:P40,P47)</f>
        <v>0</v>
      </c>
      <c r="Q48" s="166">
        <f>SUM(Q8:Q10,Q30:Q31,Q34:Q40,Q47)</f>
        <v>0</v>
      </c>
      <c r="R48" s="166">
        <f>SUM(R8:R10,R30:R31,R34:R40,R47)</f>
        <v>0</v>
      </c>
      <c r="S48" s="166">
        <f>SUM(S8:S10,S30:S31,S34:S40,S47)</f>
        <v>0</v>
      </c>
      <c r="T48" s="170">
        <f t="shared" si="15"/>
        <v>0</v>
      </c>
      <c r="U48" s="170">
        <f t="shared" si="16"/>
        <v>0</v>
      </c>
      <c r="V48" s="170">
        <f t="shared" si="17"/>
        <v>0</v>
      </c>
      <c r="W48" s="170">
        <f t="shared" si="17"/>
        <v>0</v>
      </c>
      <c r="X48" s="170">
        <f t="shared" si="17"/>
        <v>0</v>
      </c>
      <c r="Y48" s="166">
        <f>SUM(Y8:Y10,Y30:Y31,Y34:Y40,Y47)</f>
        <v>0</v>
      </c>
      <c r="Z48" s="166">
        <f>SUM(Z8:Z10,Z30:Z31,Z34:Z40,Z47)</f>
        <v>0</v>
      </c>
      <c r="AA48" s="166">
        <f>SUM(AA8:AA10,AA30:AA31,AA34:AA40,AA47)</f>
        <v>0</v>
      </c>
      <c r="AB48" s="166">
        <f>SUM(AB8:AB10,AB30:AB31,AB34:AB40,AB47)</f>
        <v>0</v>
      </c>
      <c r="AC48" s="166">
        <f>SUM(AC8:AC10,AC30:AC31,AC34:AC40,AC47)</f>
        <v>0</v>
      </c>
      <c r="AD48" s="170">
        <f t="shared" si="18"/>
        <v>0</v>
      </c>
      <c r="AE48" s="170">
        <f t="shared" si="19"/>
        <v>0</v>
      </c>
      <c r="AF48" s="170">
        <f t="shared" si="20"/>
        <v>0</v>
      </c>
      <c r="AG48" s="170">
        <f t="shared" si="20"/>
        <v>0</v>
      </c>
      <c r="AH48" s="170">
        <f t="shared" si="20"/>
        <v>0</v>
      </c>
      <c r="AJ48" s="101"/>
      <c r="AK48" s="101"/>
    </row>
    <row r="49" spans="1:34" s="101" customFormat="1">
      <c r="D49" s="3" t="s">
        <v>223</v>
      </c>
      <c r="O49" s="3" t="s">
        <v>223</v>
      </c>
      <c r="Y49" s="3" t="s">
        <v>223</v>
      </c>
    </row>
    <row r="50" spans="1:34" s="101" customFormat="1">
      <c r="A50" s="101" t="s">
        <v>85</v>
      </c>
    </row>
    <row r="51" spans="1:34" s="101" customFormat="1">
      <c r="A51" s="102"/>
      <c r="B51" s="103"/>
      <c r="C51" s="100" t="s">
        <v>84</v>
      </c>
      <c r="D51" s="167">
        <f>分析結果総括表１!B8</f>
        <v>0</v>
      </c>
      <c r="E51" s="160">
        <f t="array" ref="E51:I51">TRANSPOSE(分析結果総括表１!C9:C13)</f>
        <v>0</v>
      </c>
      <c r="F51" s="160">
        <v>0</v>
      </c>
      <c r="G51" s="159">
        <v>0</v>
      </c>
      <c r="H51" s="160">
        <v>0</v>
      </c>
      <c r="I51" s="159">
        <v>0</v>
      </c>
      <c r="J51" s="168">
        <f t="array" ref="J51:N51">TRANSPOSE(分析結果総括表１!C17:C21)</f>
        <v>0</v>
      </c>
      <c r="K51" s="168">
        <v>0</v>
      </c>
      <c r="L51" s="168">
        <v>0</v>
      </c>
      <c r="M51" s="168">
        <v>0</v>
      </c>
      <c r="N51" s="168">
        <v>0</v>
      </c>
      <c r="O51" s="160">
        <f t="array" ref="O51:S51">TRANSPOSE(分析結果総括表１!J9:J13)</f>
        <v>0</v>
      </c>
      <c r="P51" s="160">
        <v>0</v>
      </c>
      <c r="Q51" s="159">
        <v>0</v>
      </c>
      <c r="R51" s="160">
        <v>0</v>
      </c>
      <c r="S51" s="159">
        <v>0</v>
      </c>
      <c r="T51" s="168">
        <f t="array" ref="T51:X51">TRANSPOSE(分析結果総括表１!J17:J21)</f>
        <v>0</v>
      </c>
      <c r="U51" s="168">
        <v>0</v>
      </c>
      <c r="V51" s="168">
        <v>0</v>
      </c>
      <c r="W51" s="168">
        <v>0</v>
      </c>
      <c r="X51" s="168">
        <v>0</v>
      </c>
      <c r="Y51" s="159">
        <f t="array" ref="Y51:AC51">TRANSPOSE(分析結果総括表１!E9:E13)</f>
        <v>0</v>
      </c>
      <c r="Z51" s="160">
        <v>0</v>
      </c>
      <c r="AA51" s="159">
        <v>0</v>
      </c>
      <c r="AB51" s="160">
        <v>0</v>
      </c>
      <c r="AC51" s="159">
        <v>0</v>
      </c>
      <c r="AD51" s="168">
        <f t="array" ref="AD51:AH51">TRANSPOSE(分析結果総括表１!E17:E21)</f>
        <v>0</v>
      </c>
      <c r="AE51" s="168">
        <v>0</v>
      </c>
      <c r="AF51" s="168">
        <v>0</v>
      </c>
      <c r="AG51" s="168">
        <v>0</v>
      </c>
      <c r="AH51" s="168">
        <v>0</v>
      </c>
    </row>
    <row r="52" spans="1:34" s="243" customFormat="1">
      <c r="A52" s="239"/>
      <c r="B52" s="240"/>
      <c r="C52" s="241" t="s">
        <v>87</v>
      </c>
      <c r="D52" s="242">
        <f>D48-D51</f>
        <v>0</v>
      </c>
      <c r="E52" s="242">
        <f t="shared" ref="E52:AH52" si="22">E48-E51</f>
        <v>0</v>
      </c>
      <c r="F52" s="242">
        <f t="shared" si="22"/>
        <v>0</v>
      </c>
      <c r="G52" s="242">
        <f t="shared" si="22"/>
        <v>0</v>
      </c>
      <c r="H52" s="242">
        <f t="shared" si="22"/>
        <v>0</v>
      </c>
      <c r="I52" s="242">
        <f t="shared" si="22"/>
        <v>0</v>
      </c>
      <c r="J52" s="242">
        <f t="shared" si="22"/>
        <v>0</v>
      </c>
      <c r="K52" s="242">
        <f t="shared" si="22"/>
        <v>0</v>
      </c>
      <c r="L52" s="242">
        <f t="shared" si="22"/>
        <v>0</v>
      </c>
      <c r="M52" s="242">
        <f t="shared" si="22"/>
        <v>0</v>
      </c>
      <c r="N52" s="242">
        <f t="shared" si="22"/>
        <v>0</v>
      </c>
      <c r="O52" s="242">
        <f t="shared" si="22"/>
        <v>0</v>
      </c>
      <c r="P52" s="242">
        <f t="shared" si="22"/>
        <v>0</v>
      </c>
      <c r="Q52" s="242">
        <f t="shared" si="22"/>
        <v>0</v>
      </c>
      <c r="R52" s="242">
        <f t="shared" si="22"/>
        <v>0</v>
      </c>
      <c r="S52" s="242">
        <f t="shared" si="22"/>
        <v>0</v>
      </c>
      <c r="T52" s="242">
        <f t="shared" si="22"/>
        <v>0</v>
      </c>
      <c r="U52" s="242">
        <f t="shared" si="22"/>
        <v>0</v>
      </c>
      <c r="V52" s="242">
        <f t="shared" si="22"/>
        <v>0</v>
      </c>
      <c r="W52" s="242">
        <f t="shared" si="22"/>
        <v>0</v>
      </c>
      <c r="X52" s="242">
        <f t="shared" si="22"/>
        <v>0</v>
      </c>
      <c r="Y52" s="242">
        <f t="shared" si="22"/>
        <v>0</v>
      </c>
      <c r="Z52" s="242">
        <f t="shared" si="22"/>
        <v>0</v>
      </c>
      <c r="AA52" s="242">
        <f t="shared" si="22"/>
        <v>0</v>
      </c>
      <c r="AB52" s="242">
        <f t="shared" si="22"/>
        <v>0</v>
      </c>
      <c r="AC52" s="242">
        <f t="shared" si="22"/>
        <v>0</v>
      </c>
      <c r="AD52" s="242">
        <f t="shared" si="22"/>
        <v>0</v>
      </c>
      <c r="AE52" s="242">
        <f t="shared" si="22"/>
        <v>0</v>
      </c>
      <c r="AF52" s="242">
        <f t="shared" si="22"/>
        <v>0</v>
      </c>
      <c r="AG52" s="242">
        <f t="shared" si="22"/>
        <v>0</v>
      </c>
      <c r="AH52" s="242">
        <f t="shared" si="22"/>
        <v>0</v>
      </c>
    </row>
    <row r="53" spans="1:34" s="101" customFormat="1">
      <c r="A53" s="98">
        <v>3</v>
      </c>
      <c r="B53" s="99"/>
      <c r="C53" s="100" t="s">
        <v>86</v>
      </c>
      <c r="D53" s="166"/>
      <c r="E53" s="159">
        <f>SUM(E11:E29)</f>
        <v>0</v>
      </c>
      <c r="F53" s="159">
        <f>SUM(F11:F29)</f>
        <v>0</v>
      </c>
      <c r="G53" s="159">
        <f>SUM(G11:G29)</f>
        <v>0</v>
      </c>
      <c r="H53" s="159">
        <f>SUM(H11:H29)</f>
        <v>0</v>
      </c>
      <c r="I53" s="159">
        <f>SUM(I11:I29)</f>
        <v>0</v>
      </c>
      <c r="J53" s="168"/>
      <c r="K53" s="168"/>
      <c r="L53" s="168"/>
      <c r="M53" s="168"/>
      <c r="N53" s="168"/>
      <c r="O53" s="159">
        <f>SUM(O11:O29)</f>
        <v>0</v>
      </c>
      <c r="P53" s="159">
        <f>SUM(P11:P29)</f>
        <v>0</v>
      </c>
      <c r="Q53" s="159">
        <f>SUM(Q11:Q29)</f>
        <v>0</v>
      </c>
      <c r="R53" s="159">
        <f>SUM(R11:R29)</f>
        <v>0</v>
      </c>
      <c r="S53" s="159">
        <f>SUM(S11:S29)</f>
        <v>0</v>
      </c>
      <c r="T53" s="168"/>
      <c r="U53" s="168"/>
      <c r="V53" s="168"/>
      <c r="W53" s="168"/>
      <c r="X53" s="168"/>
      <c r="Y53" s="159">
        <f>SUM(Y11:Y29)</f>
        <v>0</v>
      </c>
      <c r="Z53" s="159">
        <f>SUM(Z11:Z29)</f>
        <v>0</v>
      </c>
      <c r="AA53" s="159">
        <f>SUM(AA11:AA29)</f>
        <v>0</v>
      </c>
      <c r="AB53" s="159">
        <f>SUM(AB11:AB29)</f>
        <v>0</v>
      </c>
      <c r="AC53" s="159">
        <f>SUM(AC11:AC29)</f>
        <v>0</v>
      </c>
      <c r="AD53" s="168"/>
      <c r="AE53" s="168"/>
      <c r="AF53" s="168"/>
      <c r="AG53" s="168"/>
      <c r="AH53" s="168"/>
    </row>
    <row r="54" spans="1:34" s="101" customFormat="1">
      <c r="A54" s="98"/>
      <c r="B54" s="99"/>
      <c r="C54" s="100" t="s">
        <v>87</v>
      </c>
      <c r="D54" s="166"/>
      <c r="E54" s="168">
        <f>E10-E53</f>
        <v>0</v>
      </c>
      <c r="F54" s="168">
        <f>F10-F53</f>
        <v>0</v>
      </c>
      <c r="G54" s="168">
        <f>G10-G53</f>
        <v>0</v>
      </c>
      <c r="H54" s="168">
        <f>H10-H53</f>
        <v>0</v>
      </c>
      <c r="I54" s="168">
        <f>I10-I53</f>
        <v>0</v>
      </c>
      <c r="J54" s="168"/>
      <c r="K54" s="168"/>
      <c r="L54" s="168"/>
      <c r="M54" s="168"/>
      <c r="N54" s="168"/>
      <c r="O54" s="168">
        <f>O10-O53</f>
        <v>0</v>
      </c>
      <c r="P54" s="168">
        <f>P10-P53</f>
        <v>0</v>
      </c>
      <c r="Q54" s="168">
        <f>Q10-Q53</f>
        <v>0</v>
      </c>
      <c r="R54" s="168">
        <f>R10-R53</f>
        <v>0</v>
      </c>
      <c r="S54" s="168">
        <f>S10-S53</f>
        <v>0</v>
      </c>
      <c r="T54" s="168"/>
      <c r="U54" s="168"/>
      <c r="V54" s="168"/>
      <c r="W54" s="168"/>
      <c r="X54" s="168"/>
      <c r="Y54" s="168">
        <f>Y10-Y53</f>
        <v>0</v>
      </c>
      <c r="Z54" s="168">
        <f>Z10-Z53</f>
        <v>0</v>
      </c>
      <c r="AA54" s="168">
        <f>AA10-AA53</f>
        <v>0</v>
      </c>
      <c r="AB54" s="168">
        <f>AB10-AB53</f>
        <v>0</v>
      </c>
      <c r="AC54" s="168">
        <f>AC10-AC53</f>
        <v>0</v>
      </c>
      <c r="AD54" s="168"/>
      <c r="AE54" s="168"/>
      <c r="AF54" s="168"/>
      <c r="AG54" s="168"/>
      <c r="AH54" s="168"/>
    </row>
    <row r="55" spans="1:34" s="101" customFormat="1">
      <c r="A55" s="98">
        <v>5</v>
      </c>
      <c r="B55" s="99"/>
      <c r="C55" s="100" t="s">
        <v>86</v>
      </c>
      <c r="D55" s="166"/>
      <c r="E55" s="159">
        <f>SUM(E32:E33)</f>
        <v>0</v>
      </c>
      <c r="F55" s="159">
        <f>SUM(F32:F33)</f>
        <v>0</v>
      </c>
      <c r="G55" s="159">
        <f>SUM(G32:G33)</f>
        <v>0</v>
      </c>
      <c r="H55" s="159">
        <f>SUM(H32:H33)</f>
        <v>0</v>
      </c>
      <c r="I55" s="159">
        <f>SUM(I32:I33)</f>
        <v>0</v>
      </c>
      <c r="J55" s="168"/>
      <c r="K55" s="168"/>
      <c r="L55" s="168"/>
      <c r="M55" s="168"/>
      <c r="N55" s="168"/>
      <c r="O55" s="159">
        <f>SUM(O32:O33)</f>
        <v>0</v>
      </c>
      <c r="P55" s="159">
        <f>SUM(P32:P33)</f>
        <v>0</v>
      </c>
      <c r="Q55" s="159">
        <f>SUM(Q32:Q33)</f>
        <v>0</v>
      </c>
      <c r="R55" s="159">
        <f>SUM(R32:R33)</f>
        <v>0</v>
      </c>
      <c r="S55" s="159">
        <f>SUM(S32:S33)</f>
        <v>0</v>
      </c>
      <c r="T55" s="168"/>
      <c r="U55" s="168"/>
      <c r="V55" s="168"/>
      <c r="W55" s="168"/>
      <c r="X55" s="168"/>
      <c r="Y55" s="159">
        <f>Y32-Y33</f>
        <v>0</v>
      </c>
      <c r="Z55" s="159">
        <f>SUM(Z32:Z33)</f>
        <v>0</v>
      </c>
      <c r="AA55" s="159">
        <f>SUM(AA32:AA33)</f>
        <v>0</v>
      </c>
      <c r="AB55" s="159">
        <f>SUM(AB32:AB33)</f>
        <v>0</v>
      </c>
      <c r="AC55" s="159">
        <f>SUM(AC32:AC33)</f>
        <v>0</v>
      </c>
      <c r="AD55" s="168"/>
      <c r="AE55" s="168"/>
      <c r="AF55" s="168"/>
      <c r="AG55" s="168"/>
      <c r="AH55" s="168"/>
    </row>
    <row r="56" spans="1:34" s="101" customFormat="1">
      <c r="A56" s="98"/>
      <c r="B56" s="99"/>
      <c r="C56" s="100" t="s">
        <v>87</v>
      </c>
      <c r="D56" s="166"/>
      <c r="E56" s="168">
        <f>E31-E55</f>
        <v>0</v>
      </c>
      <c r="F56" s="168">
        <f>F31-F55</f>
        <v>0</v>
      </c>
      <c r="G56" s="168">
        <f>G31-G55</f>
        <v>0</v>
      </c>
      <c r="H56" s="168">
        <f>H31-H55</f>
        <v>0</v>
      </c>
      <c r="I56" s="168">
        <f>I31-I55</f>
        <v>0</v>
      </c>
      <c r="J56" s="168"/>
      <c r="K56" s="168"/>
      <c r="L56" s="168"/>
      <c r="M56" s="168"/>
      <c r="N56" s="168"/>
      <c r="O56" s="168">
        <f>O31-O55</f>
        <v>0</v>
      </c>
      <c r="P56" s="168">
        <f>P31-P55</f>
        <v>0</v>
      </c>
      <c r="Q56" s="168">
        <f>Q31-Q55</f>
        <v>0</v>
      </c>
      <c r="R56" s="168">
        <f>R31-R55</f>
        <v>0</v>
      </c>
      <c r="S56" s="168">
        <f>S31-S55</f>
        <v>0</v>
      </c>
      <c r="T56" s="168"/>
      <c r="U56" s="168"/>
      <c r="V56" s="168"/>
      <c r="W56" s="168"/>
      <c r="X56" s="168"/>
      <c r="Y56" s="168">
        <f>Y31-Y55</f>
        <v>0</v>
      </c>
      <c r="Z56" s="168">
        <f>Z31-Z55</f>
        <v>0</v>
      </c>
      <c r="AA56" s="168">
        <f>AA31-AA55</f>
        <v>0</v>
      </c>
      <c r="AB56" s="168">
        <f>AB31-AB55</f>
        <v>0</v>
      </c>
      <c r="AC56" s="168">
        <f>AC31-AC55</f>
        <v>0</v>
      </c>
      <c r="AD56" s="168"/>
      <c r="AE56" s="168"/>
      <c r="AF56" s="168"/>
      <c r="AG56" s="168"/>
      <c r="AH56" s="168"/>
    </row>
    <row r="57" spans="1:34" s="101" customFormat="1">
      <c r="A57" s="98">
        <v>12</v>
      </c>
      <c r="B57" s="99"/>
      <c r="C57" s="100" t="s">
        <v>86</v>
      </c>
      <c r="D57" s="166"/>
      <c r="E57" s="159">
        <f>SUM(E42:E46)</f>
        <v>0</v>
      </c>
      <c r="F57" s="159">
        <f>SUM(F41:F46)</f>
        <v>0</v>
      </c>
      <c r="G57" s="159">
        <f>SUM(G41:G46)</f>
        <v>0</v>
      </c>
      <c r="H57" s="159">
        <f>SUM(H41:H46)</f>
        <v>0</v>
      </c>
      <c r="I57" s="159">
        <f>SUM(I41:I46)</f>
        <v>0</v>
      </c>
      <c r="J57" s="168"/>
      <c r="K57" s="168"/>
      <c r="L57" s="168"/>
      <c r="M57" s="168"/>
      <c r="N57" s="168"/>
      <c r="O57" s="159">
        <f>SUM(O42:O46)</f>
        <v>0</v>
      </c>
      <c r="P57" s="159">
        <f>SUM(P41:P46)</f>
        <v>0</v>
      </c>
      <c r="Q57" s="159">
        <f>SUM(Q41:Q46)</f>
        <v>0</v>
      </c>
      <c r="R57" s="159">
        <f>SUM(R41:R46)</f>
        <v>0</v>
      </c>
      <c r="S57" s="159">
        <f>SUM(S41:S46)</f>
        <v>0</v>
      </c>
      <c r="T57" s="168"/>
      <c r="U57" s="168"/>
      <c r="V57" s="168"/>
      <c r="W57" s="168"/>
      <c r="X57" s="168"/>
      <c r="Y57" s="159">
        <f>SUM(Y42:Y46)</f>
        <v>0</v>
      </c>
      <c r="Z57" s="159">
        <f>SUM(Z41:Z46)</f>
        <v>0</v>
      </c>
      <c r="AA57" s="159">
        <f>SUM(AA41:AA46)</f>
        <v>0</v>
      </c>
      <c r="AB57" s="159">
        <f>SUM(AB41:AB46)</f>
        <v>0</v>
      </c>
      <c r="AC57" s="159">
        <f>SUM(AC41:AC46)</f>
        <v>0</v>
      </c>
      <c r="AD57" s="168"/>
      <c r="AE57" s="168"/>
      <c r="AF57" s="168"/>
      <c r="AG57" s="168"/>
      <c r="AH57" s="168"/>
    </row>
    <row r="58" spans="1:34" s="101" customFormat="1">
      <c r="A58" s="98"/>
      <c r="B58" s="99"/>
      <c r="C58" s="100" t="s">
        <v>87</v>
      </c>
      <c r="D58" s="166"/>
      <c r="E58" s="168">
        <f>E40-E57</f>
        <v>0</v>
      </c>
      <c r="F58" s="168">
        <f>F40-F57</f>
        <v>0</v>
      </c>
      <c r="G58" s="168">
        <f>G40-G57</f>
        <v>0</v>
      </c>
      <c r="H58" s="168">
        <f>H40-H57</f>
        <v>0</v>
      </c>
      <c r="I58" s="168">
        <f>I40-I57</f>
        <v>0</v>
      </c>
      <c r="J58" s="168"/>
      <c r="K58" s="168"/>
      <c r="L58" s="168"/>
      <c r="M58" s="168"/>
      <c r="N58" s="168"/>
      <c r="O58" s="168">
        <f>O40-O57</f>
        <v>0</v>
      </c>
      <c r="P58" s="168">
        <f>P40-P57</f>
        <v>0</v>
      </c>
      <c r="Q58" s="168">
        <f>Q40-Q57</f>
        <v>0</v>
      </c>
      <c r="R58" s="168">
        <f>R40-R57</f>
        <v>0</v>
      </c>
      <c r="S58" s="168">
        <f>S40-S57</f>
        <v>0</v>
      </c>
      <c r="T58" s="168"/>
      <c r="U58" s="168"/>
      <c r="V58" s="168"/>
      <c r="W58" s="168"/>
      <c r="X58" s="168"/>
      <c r="Y58" s="168">
        <f>Y40-Y57</f>
        <v>0</v>
      </c>
      <c r="Z58" s="168">
        <f>Z40-Z57</f>
        <v>0</v>
      </c>
      <c r="AA58" s="168">
        <f>AA40-AA57</f>
        <v>0</v>
      </c>
      <c r="AB58" s="168">
        <f>AB40-AB57</f>
        <v>0</v>
      </c>
      <c r="AC58" s="168">
        <f>AC40-AC57</f>
        <v>0</v>
      </c>
      <c r="AD58" s="168"/>
      <c r="AE58" s="168"/>
      <c r="AF58" s="168"/>
      <c r="AG58" s="168"/>
      <c r="AH58" s="168"/>
    </row>
  </sheetData>
  <mergeCells count="3">
    <mergeCell ref="D3:N3"/>
    <mergeCell ref="O3:X3"/>
    <mergeCell ref="Y3:AH3"/>
  </mergeCells>
  <phoneticPr fontId="3"/>
  <conditionalFormatting sqref="D51:AH58">
    <cfRule type="containsText" dxfId="2" priority="1" stopIfTrue="1" operator="containsText" text="FALSE">
      <formula>NOT(ISERROR(SEARCH("FALSE",D51)))</formula>
    </cfRule>
  </conditionalFormatting>
  <pageMargins left="0.70866141732283472" right="0.70866141732283472" top="0.74803149606299213" bottom="0.74803149606299213" header="0.31496062992125984" footer="0.31496062992125984"/>
  <pageSetup paperSize="9" scale="73" fitToWidth="0" orientation="landscape" cellComments="asDisplayed" r:id="rId1"/>
  <headerFooter scaleWithDoc="0">
    <oddHeader>&amp;L&amp;A</oddHeader>
    <oddFooter>&amp;R&amp;F&amp;A</oddFooter>
  </headerFooter>
  <colBreaks count="2" manualBreakCount="2">
    <brk id="14" max="48" man="1"/>
    <brk id="24" max="48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/>
  </sheetPr>
  <dimension ref="A1:AT60"/>
  <sheetViews>
    <sheetView view="pageBreakPreview" zoomScaleNormal="100" zoomScaleSheetLayoutView="100" workbookViewId="0">
      <pane xSplit="3" ySplit="9" topLeftCell="D10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2" width="3.88671875" style="3" customWidth="1"/>
    <col min="3" max="3" width="29" style="3" bestFit="1" customWidth="1"/>
    <col min="4" max="43" width="11.33203125" style="3" customWidth="1"/>
    <col min="44" max="16384" width="9.109375" style="3"/>
  </cols>
  <sheetData>
    <row r="1" spans="1:43" s="63" customFormat="1" ht="16.2">
      <c r="D1" s="28" t="str">
        <f>与件データ!$A$1</f>
        <v>令和２年（２０２０年）岐阜県産業連関表による経済波及効果分析システム（Ripple2025）</v>
      </c>
      <c r="Q1" s="28"/>
      <c r="AC1" s="28"/>
    </row>
    <row r="2" spans="1:43" s="63" customFormat="1" ht="16.2">
      <c r="D2" s="28" t="s">
        <v>495</v>
      </c>
      <c r="Q2" s="28"/>
      <c r="AC2" s="28"/>
    </row>
    <row r="3" spans="1:43">
      <c r="D3" s="623" t="str">
        <f>IF(与件データ!$D$2="","分析テーマ名未入力",CONCATENATE(与件データ!$C$2,与件データ!$D$2))</f>
        <v>分析テーマ名未入力</v>
      </c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3" t="str">
        <f>IF(与件データ!$D$2="","分析テーマ名未入力",CONCATENATE(与件データ!$C$2,与件データ!$D$2))</f>
        <v>分析テーマ名未入力</v>
      </c>
      <c r="U3" s="624"/>
      <c r="V3" s="624"/>
      <c r="W3" s="624"/>
      <c r="X3" s="624"/>
      <c r="Y3" s="624"/>
      <c r="Z3" s="624"/>
      <c r="AA3" s="624"/>
      <c r="AB3" s="624"/>
      <c r="AC3" s="624"/>
      <c r="AD3" s="624"/>
      <c r="AE3" s="624"/>
      <c r="AF3" s="624"/>
      <c r="AG3" s="624"/>
      <c r="AH3" s="624"/>
      <c r="AI3" s="624"/>
      <c r="AJ3" s="623" t="str">
        <f>IF(与件データ!$D$2="","分析テーマ名未入力",CONCATENATE(与件データ!$C$2,与件データ!$D$2))</f>
        <v>分析テーマ名未入力</v>
      </c>
      <c r="AK3" s="624"/>
      <c r="AL3" s="624"/>
      <c r="AM3" s="624"/>
      <c r="AN3" s="624"/>
      <c r="AO3" s="624"/>
      <c r="AP3" s="624"/>
      <c r="AQ3" s="624"/>
    </row>
    <row r="4" spans="1:43">
      <c r="D4" s="76"/>
      <c r="Q4" s="76"/>
      <c r="S4" s="5" t="s">
        <v>155</v>
      </c>
      <c r="AC4" s="76"/>
      <c r="AI4" s="5" t="s">
        <v>155</v>
      </c>
      <c r="AQ4" s="5" t="s">
        <v>155</v>
      </c>
    </row>
    <row r="5" spans="1:43">
      <c r="A5" s="135"/>
      <c r="B5" s="149"/>
      <c r="C5" s="93"/>
      <c r="D5" s="11" t="s">
        <v>89</v>
      </c>
      <c r="E5" s="150"/>
      <c r="F5" s="150"/>
      <c r="G5" s="150"/>
      <c r="H5" s="150"/>
      <c r="I5" s="150"/>
      <c r="J5" s="150"/>
      <c r="K5" s="151"/>
      <c r="L5" s="11" t="s">
        <v>107</v>
      </c>
      <c r="M5" s="150"/>
      <c r="N5" s="150"/>
      <c r="O5" s="150"/>
      <c r="P5" s="150"/>
      <c r="Q5" s="150"/>
      <c r="R5" s="150"/>
      <c r="S5" s="151"/>
      <c r="T5" s="11" t="s">
        <v>134</v>
      </c>
      <c r="U5" s="150"/>
      <c r="V5" s="150"/>
      <c r="W5" s="150"/>
      <c r="X5" s="150"/>
      <c r="Y5" s="150"/>
      <c r="Z5" s="150"/>
      <c r="AA5" s="151"/>
      <c r="AB5" s="11" t="s">
        <v>108</v>
      </c>
      <c r="AC5" s="150"/>
      <c r="AD5" s="150"/>
      <c r="AE5" s="150"/>
      <c r="AF5" s="150"/>
      <c r="AG5" s="150"/>
      <c r="AH5" s="150"/>
      <c r="AI5" s="151"/>
      <c r="AJ5" s="11" t="s">
        <v>110</v>
      </c>
      <c r="AK5" s="150"/>
      <c r="AL5" s="150"/>
      <c r="AM5" s="150"/>
      <c r="AN5" s="150"/>
      <c r="AO5" s="150"/>
      <c r="AP5" s="150"/>
      <c r="AQ5" s="151"/>
    </row>
    <row r="6" spans="1:43">
      <c r="A6" s="140"/>
      <c r="B6" s="94"/>
      <c r="C6" s="97"/>
      <c r="D6" s="6"/>
      <c r="E6" s="6"/>
      <c r="F6" s="6"/>
      <c r="G6" s="7"/>
      <c r="H6" s="8"/>
      <c r="I6" s="9"/>
      <c r="J6" s="9"/>
      <c r="K6" s="10"/>
      <c r="L6" s="6"/>
      <c r="M6" s="6"/>
      <c r="N6" s="6"/>
      <c r="O6" s="7"/>
      <c r="P6" s="8"/>
      <c r="Q6" s="9"/>
      <c r="R6" s="9"/>
      <c r="S6" s="10"/>
      <c r="T6" s="6"/>
      <c r="U6" s="6"/>
      <c r="V6" s="6"/>
      <c r="W6" s="7"/>
      <c r="X6" s="8"/>
      <c r="Y6" s="9"/>
      <c r="Z6" s="9"/>
      <c r="AA6" s="10"/>
      <c r="AB6" s="6"/>
      <c r="AC6" s="6"/>
      <c r="AD6" s="6"/>
      <c r="AE6" s="7"/>
      <c r="AF6" s="8"/>
      <c r="AG6" s="9"/>
      <c r="AH6" s="9"/>
      <c r="AI6" s="10"/>
      <c r="AJ6" s="6"/>
      <c r="AK6" s="6"/>
      <c r="AL6" s="6"/>
      <c r="AM6" s="7"/>
      <c r="AN6" s="8"/>
      <c r="AO6" s="9"/>
      <c r="AP6" s="9"/>
      <c r="AQ6" s="10"/>
    </row>
    <row r="7" spans="1:43">
      <c r="A7" s="140"/>
      <c r="B7" s="94"/>
      <c r="C7" s="97"/>
      <c r="D7" s="13" t="s">
        <v>91</v>
      </c>
      <c r="E7" s="13" t="s">
        <v>92</v>
      </c>
      <c r="F7" s="13" t="s">
        <v>93</v>
      </c>
      <c r="G7" s="14" t="s">
        <v>94</v>
      </c>
      <c r="H7" s="6"/>
      <c r="I7" s="15"/>
      <c r="J7" s="9"/>
      <c r="K7" s="10"/>
      <c r="L7" s="13" t="s">
        <v>91</v>
      </c>
      <c r="M7" s="13" t="s">
        <v>92</v>
      </c>
      <c r="N7" s="13" t="s">
        <v>93</v>
      </c>
      <c r="O7" s="14" t="s">
        <v>94</v>
      </c>
      <c r="P7" s="6"/>
      <c r="Q7" s="15"/>
      <c r="R7" s="9"/>
      <c r="S7" s="10"/>
      <c r="T7" s="13" t="s">
        <v>91</v>
      </c>
      <c r="U7" s="13" t="s">
        <v>92</v>
      </c>
      <c r="V7" s="13" t="s">
        <v>93</v>
      </c>
      <c r="W7" s="14" t="s">
        <v>94</v>
      </c>
      <c r="X7" s="6"/>
      <c r="Y7" s="15"/>
      <c r="Z7" s="9"/>
      <c r="AA7" s="10"/>
      <c r="AB7" s="13" t="s">
        <v>91</v>
      </c>
      <c r="AC7" s="13" t="s">
        <v>92</v>
      </c>
      <c r="AD7" s="13" t="s">
        <v>93</v>
      </c>
      <c r="AE7" s="14" t="s">
        <v>94</v>
      </c>
      <c r="AF7" s="6"/>
      <c r="AG7" s="15"/>
      <c r="AH7" s="9"/>
      <c r="AI7" s="10"/>
      <c r="AJ7" s="13" t="s">
        <v>91</v>
      </c>
      <c r="AK7" s="13" t="s">
        <v>92</v>
      </c>
      <c r="AL7" s="13" t="s">
        <v>93</v>
      </c>
      <c r="AM7" s="14" t="s">
        <v>94</v>
      </c>
      <c r="AN7" s="6"/>
      <c r="AO7" s="15"/>
      <c r="AP7" s="9"/>
      <c r="AQ7" s="10"/>
    </row>
    <row r="8" spans="1:43" ht="38.25" customHeight="1">
      <c r="A8" s="140"/>
      <c r="B8" s="94"/>
      <c r="C8" s="97"/>
      <c r="D8" s="16"/>
      <c r="E8" s="16"/>
      <c r="F8" s="16"/>
      <c r="G8" s="14" t="s">
        <v>95</v>
      </c>
      <c r="H8" s="13" t="s">
        <v>94</v>
      </c>
      <c r="I8" s="13" t="s">
        <v>95</v>
      </c>
      <c r="J8" s="6"/>
      <c r="K8" s="12"/>
      <c r="L8" s="16"/>
      <c r="M8" s="16"/>
      <c r="N8" s="16"/>
      <c r="O8" s="14" t="s">
        <v>95</v>
      </c>
      <c r="P8" s="13" t="s">
        <v>94</v>
      </c>
      <c r="Q8" s="13" t="s">
        <v>95</v>
      </c>
      <c r="R8" s="6"/>
      <c r="S8" s="12"/>
      <c r="T8" s="16"/>
      <c r="U8" s="16"/>
      <c r="V8" s="16"/>
      <c r="W8" s="14" t="s">
        <v>95</v>
      </c>
      <c r="X8" s="13" t="s">
        <v>94</v>
      </c>
      <c r="Y8" s="13" t="s">
        <v>95</v>
      </c>
      <c r="Z8" s="6"/>
      <c r="AA8" s="12"/>
      <c r="AB8" s="16"/>
      <c r="AC8" s="16"/>
      <c r="AD8" s="16"/>
      <c r="AE8" s="14" t="s">
        <v>95</v>
      </c>
      <c r="AF8" s="13" t="s">
        <v>94</v>
      </c>
      <c r="AG8" s="13" t="s">
        <v>95</v>
      </c>
      <c r="AH8" s="6"/>
      <c r="AI8" s="12"/>
      <c r="AJ8" s="16"/>
      <c r="AK8" s="16"/>
      <c r="AL8" s="16"/>
      <c r="AM8" s="14" t="s">
        <v>95</v>
      </c>
      <c r="AN8" s="13" t="s">
        <v>94</v>
      </c>
      <c r="AO8" s="13" t="s">
        <v>95</v>
      </c>
      <c r="AP8" s="6"/>
      <c r="AQ8" s="12"/>
    </row>
    <row r="9" spans="1:43">
      <c r="A9" s="141"/>
      <c r="B9" s="152"/>
      <c r="C9" s="110"/>
      <c r="D9" s="16"/>
      <c r="E9" s="16"/>
      <c r="F9" s="16"/>
      <c r="G9" s="15"/>
      <c r="H9" s="16"/>
      <c r="I9" s="16"/>
      <c r="J9" s="17" t="s">
        <v>745</v>
      </c>
      <c r="K9" s="18" t="s">
        <v>746</v>
      </c>
      <c r="L9" s="16"/>
      <c r="M9" s="16"/>
      <c r="N9" s="16"/>
      <c r="O9" s="15"/>
      <c r="P9" s="16"/>
      <c r="Q9" s="16"/>
      <c r="R9" s="17" t="s">
        <v>745</v>
      </c>
      <c r="S9" s="18" t="s">
        <v>746</v>
      </c>
      <c r="T9" s="16"/>
      <c r="U9" s="16"/>
      <c r="V9" s="16"/>
      <c r="W9" s="15"/>
      <c r="X9" s="16"/>
      <c r="Y9" s="16"/>
      <c r="Z9" s="17" t="s">
        <v>745</v>
      </c>
      <c r="AA9" s="18" t="s">
        <v>746</v>
      </c>
      <c r="AB9" s="16"/>
      <c r="AC9" s="16"/>
      <c r="AD9" s="16"/>
      <c r="AE9" s="15"/>
      <c r="AF9" s="16"/>
      <c r="AG9" s="16"/>
      <c r="AH9" s="17" t="s">
        <v>745</v>
      </c>
      <c r="AI9" s="18" t="s">
        <v>746</v>
      </c>
      <c r="AJ9" s="16"/>
      <c r="AK9" s="16"/>
      <c r="AL9" s="16"/>
      <c r="AM9" s="15"/>
      <c r="AN9" s="16"/>
      <c r="AO9" s="16"/>
      <c r="AP9" s="17" t="s">
        <v>745</v>
      </c>
      <c r="AQ9" s="18" t="s">
        <v>746</v>
      </c>
    </row>
    <row r="10" spans="1:43" s="46" customFormat="1">
      <c r="A10" s="210" t="s">
        <v>412</v>
      </c>
      <c r="B10" s="211"/>
      <c r="C10" s="93" t="s">
        <v>602</v>
      </c>
      <c r="D10" s="234">
        <f>SUMIF(就業誘発効果!$A$10:$A$117,$A10,就業誘発効果!G$10:G$117)</f>
        <v>0</v>
      </c>
      <c r="E10" s="234">
        <f>SUMIF(就業誘発効果!$A$10:$A$117,$A10,就業誘発効果!H$10:H$117)</f>
        <v>0</v>
      </c>
      <c r="F10" s="234">
        <f>SUMIF(就業誘発効果!$A$10:$A$117,$A10,就業誘発効果!I$10:I$117)</f>
        <v>0</v>
      </c>
      <c r="G10" s="234">
        <f>SUMIF(就業誘発効果!$A$10:$A$117,$A10,就業誘発効果!J$10:J$117)</f>
        <v>0</v>
      </c>
      <c r="H10" s="234">
        <f>SUMIF(就業誘発効果!$A$10:$A$117,$A10,就業誘発効果!K$10:K$117)</f>
        <v>0</v>
      </c>
      <c r="I10" s="234">
        <f>SUMIF(就業誘発効果!$A$10:$A$117,$A10,就業誘発効果!L$10:L$117)</f>
        <v>0</v>
      </c>
      <c r="J10" s="234">
        <f>SUMIF(就業誘発効果!$A$10:$A$117,$A10,就業誘発効果!M$10:M$117)</f>
        <v>0</v>
      </c>
      <c r="K10" s="234">
        <f>SUMIF(就業誘発効果!$A$10:$A$117,$A10,就業誘発効果!N$10:N$117)</f>
        <v>0</v>
      </c>
      <c r="L10" s="234">
        <f>SUMIF(就業誘発効果!$A$10:$A$117,$A10,就業誘発効果!O$10:O$117)</f>
        <v>0</v>
      </c>
      <c r="M10" s="234">
        <f>SUMIF(就業誘発効果!$A$10:$A$117,$A10,就業誘発効果!P$10:P$117)</f>
        <v>0</v>
      </c>
      <c r="N10" s="234">
        <f>SUMIF(就業誘発効果!$A$10:$A$117,$A10,就業誘発効果!Q$10:Q$117)</f>
        <v>0</v>
      </c>
      <c r="O10" s="234">
        <f>SUMIF(就業誘発効果!$A$10:$A$117,$A10,就業誘発効果!R$10:R$117)</f>
        <v>0</v>
      </c>
      <c r="P10" s="234">
        <f>SUMIF(就業誘発効果!$A$10:$A$117,$A10,就業誘発効果!S$10:S$117)</f>
        <v>0</v>
      </c>
      <c r="Q10" s="234">
        <f>SUMIF(就業誘発効果!$A$10:$A$117,$A10,就業誘発効果!T$10:T$117)</f>
        <v>0</v>
      </c>
      <c r="R10" s="234">
        <f>SUMIF(就業誘発効果!$A$10:$A$117,$A10,就業誘発効果!U$10:U$117)</f>
        <v>0</v>
      </c>
      <c r="S10" s="234">
        <f>SUMIF(就業誘発効果!$A$10:$A$117,$A10,就業誘発効果!V$10:V$117)</f>
        <v>0</v>
      </c>
      <c r="T10" s="234">
        <f>SUMIF(就業誘発効果!$A$10:$A$117,$A10,就業誘発効果!W$10:W$117)</f>
        <v>0</v>
      </c>
      <c r="U10" s="234">
        <f>SUMIF(就業誘発効果!$A$10:$A$117,$A10,就業誘発効果!X$10:X$117)</f>
        <v>0</v>
      </c>
      <c r="V10" s="234">
        <f>SUMIF(就業誘発効果!$A$10:$A$117,$A10,就業誘発効果!Y$10:Y$117)</f>
        <v>0</v>
      </c>
      <c r="W10" s="234">
        <f>SUMIF(就業誘発効果!$A$10:$A$117,$A10,就業誘発効果!Z$10:Z$117)</f>
        <v>0</v>
      </c>
      <c r="X10" s="234">
        <f>SUMIF(就業誘発効果!$A$10:$A$117,$A10,就業誘発効果!AA$10:AA$117)</f>
        <v>0</v>
      </c>
      <c r="Y10" s="234">
        <f>SUMIF(就業誘発効果!$A$10:$A$117,$A10,就業誘発効果!AB$10:AB$117)</f>
        <v>0</v>
      </c>
      <c r="Z10" s="234">
        <f>SUMIF(就業誘発効果!$A$10:$A$117,$A10,就業誘発効果!AC$10:AC$117)</f>
        <v>0</v>
      </c>
      <c r="AA10" s="234">
        <f>SUMIF(就業誘発効果!$A$10:$A$117,$A10,就業誘発効果!AD$10:AD$117)</f>
        <v>0</v>
      </c>
      <c r="AB10" s="234">
        <f>SUMIF(就業誘発効果!$A$10:$A$117,$A10,就業誘発効果!AE$10:AE$117)</f>
        <v>0</v>
      </c>
      <c r="AC10" s="234">
        <f>SUMIF(就業誘発効果!$A$10:$A$117,$A10,就業誘発効果!AF$10:AF$117)</f>
        <v>0</v>
      </c>
      <c r="AD10" s="234">
        <f>SUMIF(就業誘発効果!$A$10:$A$117,$A10,就業誘発効果!AG$10:AG$117)</f>
        <v>0</v>
      </c>
      <c r="AE10" s="234">
        <f>SUMIF(就業誘発効果!$A$10:$A$117,$A10,就業誘発効果!AH$10:AH$117)</f>
        <v>0</v>
      </c>
      <c r="AF10" s="234">
        <f>SUMIF(就業誘発効果!$A$10:$A$117,$A10,就業誘発効果!AI$10:AI$117)</f>
        <v>0</v>
      </c>
      <c r="AG10" s="234">
        <f>SUMIF(就業誘発効果!$A$10:$A$117,$A10,就業誘発効果!AJ$10:AJ$117)</f>
        <v>0</v>
      </c>
      <c r="AH10" s="234">
        <f>SUMIF(就業誘発効果!$A$10:$A$117,$A10,就業誘発効果!AK$10:AK$117)</f>
        <v>0</v>
      </c>
      <c r="AI10" s="234">
        <f>SUMIF(就業誘発効果!$A$10:$A$117,$A10,就業誘発効果!AL$10:AL$117)</f>
        <v>0</v>
      </c>
      <c r="AJ10" s="234">
        <f>SUMIF(就業誘発効果!$A$10:$A$117,$A10,就業誘発効果!AM$10:AM$117)</f>
        <v>0</v>
      </c>
      <c r="AK10" s="234">
        <f>SUMIF(就業誘発効果!$A$10:$A$117,$A10,就業誘発効果!AN$10:AN$117)</f>
        <v>0</v>
      </c>
      <c r="AL10" s="234">
        <f>SUMIF(就業誘発効果!$A$10:$A$117,$A10,就業誘発効果!AO$10:AO$117)</f>
        <v>0</v>
      </c>
      <c r="AM10" s="234">
        <f>SUMIF(就業誘発効果!$A$10:$A$117,$A10,就業誘発効果!AP$10:AP$117)</f>
        <v>0</v>
      </c>
      <c r="AN10" s="234">
        <f>SUMIF(就業誘発効果!$A$10:$A$117,$A10,就業誘発効果!AQ$10:AQ$117)</f>
        <v>0</v>
      </c>
      <c r="AO10" s="234">
        <f>SUMIF(就業誘発効果!$A$10:$A$117,$A10,就業誘発効果!AR$10:AR$117)</f>
        <v>0</v>
      </c>
      <c r="AP10" s="234">
        <f>SUMIF(就業誘発効果!$A$10:$A$117,$A10,就業誘発効果!AS$10:AS$117)</f>
        <v>0</v>
      </c>
      <c r="AQ10" s="234">
        <f>SUMIF(就業誘発効果!$A$10:$A$117,$A10,就業誘発効果!AT$10:AT$117)</f>
        <v>0</v>
      </c>
    </row>
    <row r="11" spans="1:43" s="46" customFormat="1">
      <c r="A11" s="95" t="s">
        <v>413</v>
      </c>
      <c r="B11" s="96"/>
      <c r="C11" s="97" t="s">
        <v>159</v>
      </c>
      <c r="D11" s="235">
        <f>SUMIF(就業誘発効果!$A$10:$A$117,$A11,就業誘発効果!G$10:G$117)</f>
        <v>0</v>
      </c>
      <c r="E11" s="235">
        <f>SUMIF(就業誘発効果!$A$10:$A$117,$A11,就業誘発効果!H$10:H$117)</f>
        <v>0</v>
      </c>
      <c r="F11" s="235">
        <f>SUMIF(就業誘発効果!$A$10:$A$117,$A11,就業誘発効果!I$10:I$117)</f>
        <v>0</v>
      </c>
      <c r="G11" s="235">
        <f>SUMIF(就業誘発効果!$A$10:$A$117,$A11,就業誘発効果!J$10:J$117)</f>
        <v>0</v>
      </c>
      <c r="H11" s="235">
        <f>SUMIF(就業誘発効果!$A$10:$A$117,$A11,就業誘発効果!K$10:K$117)</f>
        <v>0</v>
      </c>
      <c r="I11" s="235">
        <f>SUMIF(就業誘発効果!$A$10:$A$117,$A11,就業誘発効果!L$10:L$117)</f>
        <v>0</v>
      </c>
      <c r="J11" s="235">
        <f>SUMIF(就業誘発効果!$A$10:$A$117,$A11,就業誘発効果!M$10:M$117)</f>
        <v>0</v>
      </c>
      <c r="K11" s="235">
        <f>SUMIF(就業誘発効果!$A$10:$A$117,$A11,就業誘発効果!N$10:N$117)</f>
        <v>0</v>
      </c>
      <c r="L11" s="235">
        <f>SUMIF(就業誘発効果!$A$10:$A$117,$A11,就業誘発効果!O$10:O$117)</f>
        <v>0</v>
      </c>
      <c r="M11" s="235">
        <f>SUMIF(就業誘発効果!$A$10:$A$117,$A11,就業誘発効果!P$10:P$117)</f>
        <v>0</v>
      </c>
      <c r="N11" s="235">
        <f>SUMIF(就業誘発効果!$A$10:$A$117,$A11,就業誘発効果!Q$10:Q$117)</f>
        <v>0</v>
      </c>
      <c r="O11" s="235">
        <f>SUMIF(就業誘発効果!$A$10:$A$117,$A11,就業誘発効果!R$10:R$117)</f>
        <v>0</v>
      </c>
      <c r="P11" s="235">
        <f>SUMIF(就業誘発効果!$A$10:$A$117,$A11,就業誘発効果!S$10:S$117)</f>
        <v>0</v>
      </c>
      <c r="Q11" s="235">
        <f>SUMIF(就業誘発効果!$A$10:$A$117,$A11,就業誘発効果!T$10:T$117)</f>
        <v>0</v>
      </c>
      <c r="R11" s="235">
        <f>SUMIF(就業誘発効果!$A$10:$A$117,$A11,就業誘発効果!U$10:U$117)</f>
        <v>0</v>
      </c>
      <c r="S11" s="235">
        <f>SUMIF(就業誘発効果!$A$10:$A$117,$A11,就業誘発効果!V$10:V$117)</f>
        <v>0</v>
      </c>
      <c r="T11" s="235">
        <f>SUMIF(就業誘発効果!$A$10:$A$117,$A11,就業誘発効果!W$10:W$117)</f>
        <v>0</v>
      </c>
      <c r="U11" s="235">
        <f>SUMIF(就業誘発効果!$A$10:$A$117,$A11,就業誘発効果!X$10:X$117)</f>
        <v>0</v>
      </c>
      <c r="V11" s="235">
        <f>SUMIF(就業誘発効果!$A$10:$A$117,$A11,就業誘発効果!Y$10:Y$117)</f>
        <v>0</v>
      </c>
      <c r="W11" s="235">
        <f>SUMIF(就業誘発効果!$A$10:$A$117,$A11,就業誘発効果!Z$10:Z$117)</f>
        <v>0</v>
      </c>
      <c r="X11" s="235">
        <f>SUMIF(就業誘発効果!$A$10:$A$117,$A11,就業誘発効果!AA$10:AA$117)</f>
        <v>0</v>
      </c>
      <c r="Y11" s="235">
        <f>SUMIF(就業誘発効果!$A$10:$A$117,$A11,就業誘発効果!AB$10:AB$117)</f>
        <v>0</v>
      </c>
      <c r="Z11" s="235">
        <f>SUMIF(就業誘発効果!$A$10:$A$117,$A11,就業誘発効果!AC$10:AC$117)</f>
        <v>0</v>
      </c>
      <c r="AA11" s="235">
        <f>SUMIF(就業誘発効果!$A$10:$A$117,$A11,就業誘発効果!AD$10:AD$117)</f>
        <v>0</v>
      </c>
      <c r="AB11" s="235">
        <f>SUMIF(就業誘発効果!$A$10:$A$117,$A11,就業誘発効果!AE$10:AE$117)</f>
        <v>0</v>
      </c>
      <c r="AC11" s="235">
        <f>SUMIF(就業誘発効果!$A$10:$A$117,$A11,就業誘発効果!AF$10:AF$117)</f>
        <v>0</v>
      </c>
      <c r="AD11" s="235">
        <f>SUMIF(就業誘発効果!$A$10:$A$117,$A11,就業誘発効果!AG$10:AG$117)</f>
        <v>0</v>
      </c>
      <c r="AE11" s="235">
        <f>SUMIF(就業誘発効果!$A$10:$A$117,$A11,就業誘発効果!AH$10:AH$117)</f>
        <v>0</v>
      </c>
      <c r="AF11" s="235">
        <f>SUMIF(就業誘発効果!$A$10:$A$117,$A11,就業誘発効果!AI$10:AI$117)</f>
        <v>0</v>
      </c>
      <c r="AG11" s="235">
        <f>SUMIF(就業誘発効果!$A$10:$A$117,$A11,就業誘発効果!AJ$10:AJ$117)</f>
        <v>0</v>
      </c>
      <c r="AH11" s="235">
        <f>SUMIF(就業誘発効果!$A$10:$A$117,$A11,就業誘発効果!AK$10:AK$117)</f>
        <v>0</v>
      </c>
      <c r="AI11" s="235">
        <f>SUMIF(就業誘発効果!$A$10:$A$117,$A11,就業誘発効果!AL$10:AL$117)</f>
        <v>0</v>
      </c>
      <c r="AJ11" s="235">
        <f>SUMIF(就業誘発効果!$A$10:$A$117,$A11,就業誘発効果!AM$10:AM$117)</f>
        <v>0</v>
      </c>
      <c r="AK11" s="235">
        <f>SUMIF(就業誘発効果!$A$10:$A$117,$A11,就業誘発効果!AN$10:AN$117)</f>
        <v>0</v>
      </c>
      <c r="AL11" s="235">
        <f>SUMIF(就業誘発効果!$A$10:$A$117,$A11,就業誘発効果!AO$10:AO$117)</f>
        <v>0</v>
      </c>
      <c r="AM11" s="235">
        <f>SUMIF(就業誘発効果!$A$10:$A$117,$A11,就業誘発効果!AP$10:AP$117)</f>
        <v>0</v>
      </c>
      <c r="AN11" s="235">
        <f>SUMIF(就業誘発効果!$A$10:$A$117,$A11,就業誘発効果!AQ$10:AQ$117)</f>
        <v>0</v>
      </c>
      <c r="AO11" s="235">
        <f>SUMIF(就業誘発効果!$A$10:$A$117,$A11,就業誘発効果!AR$10:AR$117)</f>
        <v>0</v>
      </c>
      <c r="AP11" s="235">
        <f>SUMIF(就業誘発効果!$A$10:$A$117,$A11,就業誘発効果!AS$10:AS$117)</f>
        <v>0</v>
      </c>
      <c r="AQ11" s="235">
        <f>SUMIF(就業誘発効果!$A$10:$A$117,$A11,就業誘発効果!AT$10:AT$117)</f>
        <v>0</v>
      </c>
    </row>
    <row r="12" spans="1:43" s="46" customFormat="1">
      <c r="A12" s="95" t="s">
        <v>415</v>
      </c>
      <c r="B12" s="96"/>
      <c r="C12" s="97" t="s">
        <v>160</v>
      </c>
      <c r="D12" s="235">
        <f>SUMIF(就業誘発効果!$A$10:$A$117,$A12,就業誘発効果!G$10:G$117)</f>
        <v>0</v>
      </c>
      <c r="E12" s="235">
        <f>SUMIF(就業誘発効果!$A$10:$A$117,$A12,就業誘発効果!H$10:H$117)</f>
        <v>0</v>
      </c>
      <c r="F12" s="235">
        <f>SUMIF(就業誘発効果!$A$10:$A$117,$A12,就業誘発効果!I$10:I$117)</f>
        <v>0</v>
      </c>
      <c r="G12" s="235">
        <f>SUMIF(就業誘発効果!$A$10:$A$117,$A12,就業誘発効果!J$10:J$117)</f>
        <v>0</v>
      </c>
      <c r="H12" s="235">
        <f>SUMIF(就業誘発効果!$A$10:$A$117,$A12,就業誘発効果!K$10:K$117)</f>
        <v>0</v>
      </c>
      <c r="I12" s="235">
        <f>SUMIF(就業誘発効果!$A$10:$A$117,$A12,就業誘発効果!L$10:L$117)</f>
        <v>0</v>
      </c>
      <c r="J12" s="235">
        <f>SUMIF(就業誘発効果!$A$10:$A$117,$A12,就業誘発効果!M$10:M$117)</f>
        <v>0</v>
      </c>
      <c r="K12" s="235">
        <f>SUMIF(就業誘発効果!$A$10:$A$117,$A12,就業誘発効果!N$10:N$117)</f>
        <v>0</v>
      </c>
      <c r="L12" s="235">
        <f>SUMIF(就業誘発効果!$A$10:$A$117,$A12,就業誘発効果!O$10:O$117)</f>
        <v>0</v>
      </c>
      <c r="M12" s="235">
        <f>SUMIF(就業誘発効果!$A$10:$A$117,$A12,就業誘発効果!P$10:P$117)</f>
        <v>0</v>
      </c>
      <c r="N12" s="235">
        <f>SUMIF(就業誘発効果!$A$10:$A$117,$A12,就業誘発効果!Q$10:Q$117)</f>
        <v>0</v>
      </c>
      <c r="O12" s="235">
        <f>SUMIF(就業誘発効果!$A$10:$A$117,$A12,就業誘発効果!R$10:R$117)</f>
        <v>0</v>
      </c>
      <c r="P12" s="235">
        <f>SUMIF(就業誘発効果!$A$10:$A$117,$A12,就業誘発効果!S$10:S$117)</f>
        <v>0</v>
      </c>
      <c r="Q12" s="235">
        <f>SUMIF(就業誘発効果!$A$10:$A$117,$A12,就業誘発効果!T$10:T$117)</f>
        <v>0</v>
      </c>
      <c r="R12" s="235">
        <f>SUMIF(就業誘発効果!$A$10:$A$117,$A12,就業誘発効果!U$10:U$117)</f>
        <v>0</v>
      </c>
      <c r="S12" s="235">
        <f>SUMIF(就業誘発効果!$A$10:$A$117,$A12,就業誘発効果!V$10:V$117)</f>
        <v>0</v>
      </c>
      <c r="T12" s="235">
        <f>SUMIF(就業誘発効果!$A$10:$A$117,$A12,就業誘発効果!W$10:W$117)</f>
        <v>0</v>
      </c>
      <c r="U12" s="235">
        <f>SUMIF(就業誘発効果!$A$10:$A$117,$A12,就業誘発効果!X$10:X$117)</f>
        <v>0</v>
      </c>
      <c r="V12" s="235">
        <f>SUMIF(就業誘発効果!$A$10:$A$117,$A12,就業誘発効果!Y$10:Y$117)</f>
        <v>0</v>
      </c>
      <c r="W12" s="235">
        <f>SUMIF(就業誘発効果!$A$10:$A$117,$A12,就業誘発効果!Z$10:Z$117)</f>
        <v>0</v>
      </c>
      <c r="X12" s="235">
        <f>SUMIF(就業誘発効果!$A$10:$A$117,$A12,就業誘発効果!AA$10:AA$117)</f>
        <v>0</v>
      </c>
      <c r="Y12" s="235">
        <f>SUMIF(就業誘発効果!$A$10:$A$117,$A12,就業誘発効果!AB$10:AB$117)</f>
        <v>0</v>
      </c>
      <c r="Z12" s="235">
        <f>SUMIF(就業誘発効果!$A$10:$A$117,$A12,就業誘発効果!AC$10:AC$117)</f>
        <v>0</v>
      </c>
      <c r="AA12" s="235">
        <f>SUMIF(就業誘発効果!$A$10:$A$117,$A12,就業誘発効果!AD$10:AD$117)</f>
        <v>0</v>
      </c>
      <c r="AB12" s="235">
        <f>SUMIF(就業誘発効果!$A$10:$A$117,$A12,就業誘発効果!AE$10:AE$117)</f>
        <v>0</v>
      </c>
      <c r="AC12" s="235">
        <f>SUMIF(就業誘発効果!$A$10:$A$117,$A12,就業誘発効果!AF$10:AF$117)</f>
        <v>0</v>
      </c>
      <c r="AD12" s="235">
        <f>SUMIF(就業誘発効果!$A$10:$A$117,$A12,就業誘発効果!AG$10:AG$117)</f>
        <v>0</v>
      </c>
      <c r="AE12" s="235">
        <f>SUMIF(就業誘発効果!$A$10:$A$117,$A12,就業誘発効果!AH$10:AH$117)</f>
        <v>0</v>
      </c>
      <c r="AF12" s="235">
        <f>SUMIF(就業誘発効果!$A$10:$A$117,$A12,就業誘発効果!AI$10:AI$117)</f>
        <v>0</v>
      </c>
      <c r="AG12" s="235">
        <f>SUMIF(就業誘発効果!$A$10:$A$117,$A12,就業誘発効果!AJ$10:AJ$117)</f>
        <v>0</v>
      </c>
      <c r="AH12" s="235">
        <f>SUMIF(就業誘発効果!$A$10:$A$117,$A12,就業誘発効果!AK$10:AK$117)</f>
        <v>0</v>
      </c>
      <c r="AI12" s="235">
        <f>SUMIF(就業誘発効果!$A$10:$A$117,$A12,就業誘発効果!AL$10:AL$117)</f>
        <v>0</v>
      </c>
      <c r="AJ12" s="235">
        <f>SUMIF(就業誘発効果!$A$10:$A$117,$A12,就業誘発効果!AM$10:AM$117)</f>
        <v>0</v>
      </c>
      <c r="AK12" s="235">
        <f>SUMIF(就業誘発効果!$A$10:$A$117,$A12,就業誘発効果!AN$10:AN$117)</f>
        <v>0</v>
      </c>
      <c r="AL12" s="235">
        <f>SUMIF(就業誘発効果!$A$10:$A$117,$A12,就業誘発効果!AO$10:AO$117)</f>
        <v>0</v>
      </c>
      <c r="AM12" s="235">
        <f>SUMIF(就業誘発効果!$A$10:$A$117,$A12,就業誘発効果!AP$10:AP$117)</f>
        <v>0</v>
      </c>
      <c r="AN12" s="235">
        <f>SUMIF(就業誘発効果!$A$10:$A$117,$A12,就業誘発効果!AQ$10:AQ$117)</f>
        <v>0</v>
      </c>
      <c r="AO12" s="235">
        <f>SUMIF(就業誘発効果!$A$10:$A$117,$A12,就業誘発効果!AR$10:AR$117)</f>
        <v>0</v>
      </c>
      <c r="AP12" s="235">
        <f>SUMIF(就業誘発効果!$A$10:$A$117,$A12,就業誘発効果!AS$10:AS$117)</f>
        <v>0</v>
      </c>
      <c r="AQ12" s="235">
        <f>SUMIF(就業誘発効果!$A$10:$A$117,$A12,就業誘発効果!AT$10:AT$117)</f>
        <v>0</v>
      </c>
    </row>
    <row r="13" spans="1:43" s="46" customFormat="1">
      <c r="A13" s="95"/>
      <c r="B13" s="96" t="s">
        <v>416</v>
      </c>
      <c r="C13" s="148" t="s">
        <v>161</v>
      </c>
      <c r="D13" s="235">
        <f>SUMIF(就業誘発効果!$C$10:$C$117,$B13,就業誘発効果!G$10:G$117)</f>
        <v>0</v>
      </c>
      <c r="E13" s="235">
        <f>SUMIF(就業誘発効果!$C$10:$C$117,$B13,就業誘発効果!H$10:H$117)</f>
        <v>0</v>
      </c>
      <c r="F13" s="235">
        <f>SUMIF(就業誘発効果!$C$10:$C$117,$B13,就業誘発効果!I$10:I$117)</f>
        <v>0</v>
      </c>
      <c r="G13" s="235">
        <f>SUMIF(就業誘発効果!$C$10:$C$117,$B13,就業誘発効果!J$10:J$117)</f>
        <v>0</v>
      </c>
      <c r="H13" s="235">
        <f>SUMIF(就業誘発効果!$C$10:$C$117,$B13,就業誘発効果!K$10:K$117)</f>
        <v>0</v>
      </c>
      <c r="I13" s="235">
        <f>SUMIF(就業誘発効果!$C$10:$C$117,$B13,就業誘発効果!L$10:L$117)</f>
        <v>0</v>
      </c>
      <c r="J13" s="235">
        <f>SUMIF(就業誘発効果!$C$10:$C$117,$B13,就業誘発効果!M$10:M$117)</f>
        <v>0</v>
      </c>
      <c r="K13" s="235">
        <f>SUMIF(就業誘発効果!$C$10:$C$117,$B13,就業誘発効果!N$10:N$117)</f>
        <v>0</v>
      </c>
      <c r="L13" s="235">
        <f>SUMIF(就業誘発効果!$C$10:$C$117,$B13,就業誘発効果!O$10:O$117)</f>
        <v>0</v>
      </c>
      <c r="M13" s="235">
        <f>SUMIF(就業誘発効果!$C$10:$C$117,$B13,就業誘発効果!P$10:P$117)</f>
        <v>0</v>
      </c>
      <c r="N13" s="235">
        <f>SUMIF(就業誘発効果!$C$10:$C$117,$B13,就業誘発効果!Q$10:Q$117)</f>
        <v>0</v>
      </c>
      <c r="O13" s="235">
        <f>SUMIF(就業誘発効果!$C$10:$C$117,$B13,就業誘発効果!R$10:R$117)</f>
        <v>0</v>
      </c>
      <c r="P13" s="235">
        <f>SUMIF(就業誘発効果!$C$10:$C$117,$B13,就業誘発効果!S$10:S$117)</f>
        <v>0</v>
      </c>
      <c r="Q13" s="235">
        <f>SUMIF(就業誘発効果!$C$10:$C$117,$B13,就業誘発効果!T$10:T$117)</f>
        <v>0</v>
      </c>
      <c r="R13" s="235">
        <f>SUMIF(就業誘発効果!$C$10:$C$117,$B13,就業誘発効果!U$10:U$117)</f>
        <v>0</v>
      </c>
      <c r="S13" s="235">
        <f>SUMIF(就業誘発効果!$C$10:$C$117,$B13,就業誘発効果!V$10:V$117)</f>
        <v>0</v>
      </c>
      <c r="T13" s="235">
        <f>SUMIF(就業誘発効果!$C$10:$C$117,$B13,就業誘発効果!W$10:W$117)</f>
        <v>0</v>
      </c>
      <c r="U13" s="235">
        <f>SUMIF(就業誘発効果!$C$10:$C$117,$B13,就業誘発効果!X$10:X$117)</f>
        <v>0</v>
      </c>
      <c r="V13" s="235">
        <f>SUMIF(就業誘発効果!$C$10:$C$117,$B13,就業誘発効果!Y$10:Y$117)</f>
        <v>0</v>
      </c>
      <c r="W13" s="235">
        <f>SUMIF(就業誘発効果!$C$10:$C$117,$B13,就業誘発効果!Z$10:Z$117)</f>
        <v>0</v>
      </c>
      <c r="X13" s="235">
        <f>SUMIF(就業誘発効果!$C$10:$C$117,$B13,就業誘発効果!AA$10:AA$117)</f>
        <v>0</v>
      </c>
      <c r="Y13" s="235">
        <f>SUMIF(就業誘発効果!$C$10:$C$117,$B13,就業誘発効果!AB$10:AB$117)</f>
        <v>0</v>
      </c>
      <c r="Z13" s="235">
        <f>SUMIF(就業誘発効果!$C$10:$C$117,$B13,就業誘発効果!AC$10:AC$117)</f>
        <v>0</v>
      </c>
      <c r="AA13" s="235">
        <f>SUMIF(就業誘発効果!$C$10:$C$117,$B13,就業誘発効果!AD$10:AD$117)</f>
        <v>0</v>
      </c>
      <c r="AB13" s="235">
        <f>SUMIF(就業誘発効果!$C$10:$C$117,$B13,就業誘発効果!AE$10:AE$117)</f>
        <v>0</v>
      </c>
      <c r="AC13" s="235">
        <f>SUMIF(就業誘発効果!$C$10:$C$117,$B13,就業誘発効果!AF$10:AF$117)</f>
        <v>0</v>
      </c>
      <c r="AD13" s="235">
        <f>SUMIF(就業誘発効果!$C$10:$C$117,$B13,就業誘発効果!AG$10:AG$117)</f>
        <v>0</v>
      </c>
      <c r="AE13" s="235">
        <f>SUMIF(就業誘発効果!$C$10:$C$117,$B13,就業誘発効果!AH$10:AH$117)</f>
        <v>0</v>
      </c>
      <c r="AF13" s="235">
        <f>SUMIF(就業誘発効果!$C$10:$C$117,$B13,就業誘発効果!AI$10:AI$117)</f>
        <v>0</v>
      </c>
      <c r="AG13" s="235">
        <f>SUMIF(就業誘発効果!$C$10:$C$117,$B13,就業誘発効果!AJ$10:AJ$117)</f>
        <v>0</v>
      </c>
      <c r="AH13" s="235">
        <f>SUMIF(就業誘発効果!$C$10:$C$117,$B13,就業誘発効果!AK$10:AK$117)</f>
        <v>0</v>
      </c>
      <c r="AI13" s="235">
        <f>SUMIF(就業誘発効果!$C$10:$C$117,$B13,就業誘発効果!AL$10:AL$117)</f>
        <v>0</v>
      </c>
      <c r="AJ13" s="235">
        <f>SUMIF(就業誘発効果!$C$10:$C$117,$B13,就業誘発効果!AM$10:AM$117)</f>
        <v>0</v>
      </c>
      <c r="AK13" s="235">
        <f>SUMIF(就業誘発効果!$C$10:$C$117,$B13,就業誘発効果!AN$10:AN$117)</f>
        <v>0</v>
      </c>
      <c r="AL13" s="235">
        <f>SUMIF(就業誘発効果!$C$10:$C$117,$B13,就業誘発効果!AO$10:AO$117)</f>
        <v>0</v>
      </c>
      <c r="AM13" s="235">
        <f>SUMIF(就業誘発効果!$C$10:$C$117,$B13,就業誘発効果!AP$10:AP$117)</f>
        <v>0</v>
      </c>
      <c r="AN13" s="235">
        <f>SUMIF(就業誘発効果!$C$10:$C$117,$B13,就業誘発効果!AQ$10:AQ$117)</f>
        <v>0</v>
      </c>
      <c r="AO13" s="235">
        <f>SUMIF(就業誘発効果!$C$10:$C$117,$B13,就業誘発効果!AR$10:AR$117)</f>
        <v>0</v>
      </c>
      <c r="AP13" s="235">
        <f>SUMIF(就業誘発効果!$C$10:$C$117,$B13,就業誘発効果!AS$10:AS$117)</f>
        <v>0</v>
      </c>
      <c r="AQ13" s="235">
        <f>SUMIF(就業誘発効果!$C$10:$C$117,$B13,就業誘発効果!AT$10:AT$117)</f>
        <v>0</v>
      </c>
    </row>
    <row r="14" spans="1:43" s="46" customFormat="1">
      <c r="A14" s="95"/>
      <c r="B14" s="96" t="s">
        <v>417</v>
      </c>
      <c r="C14" s="148" t="s">
        <v>162</v>
      </c>
      <c r="D14" s="235">
        <f>SUMIF(就業誘発効果!$C$10:$C$117,$B14,就業誘発効果!G$10:G$117)</f>
        <v>0</v>
      </c>
      <c r="E14" s="235">
        <f>SUMIF(就業誘発効果!$C$10:$C$117,$B14,就業誘発効果!H$10:H$117)</f>
        <v>0</v>
      </c>
      <c r="F14" s="235">
        <f>SUMIF(就業誘発効果!$C$10:$C$117,$B14,就業誘発効果!I$10:I$117)</f>
        <v>0</v>
      </c>
      <c r="G14" s="235">
        <f>SUMIF(就業誘発効果!$C$10:$C$117,$B14,就業誘発効果!J$10:J$117)</f>
        <v>0</v>
      </c>
      <c r="H14" s="235">
        <f>SUMIF(就業誘発効果!$C$10:$C$117,$B14,就業誘発効果!K$10:K$117)</f>
        <v>0</v>
      </c>
      <c r="I14" s="235">
        <f>SUMIF(就業誘発効果!$C$10:$C$117,$B14,就業誘発効果!L$10:L$117)</f>
        <v>0</v>
      </c>
      <c r="J14" s="235">
        <f>SUMIF(就業誘発効果!$C$10:$C$117,$B14,就業誘発効果!M$10:M$117)</f>
        <v>0</v>
      </c>
      <c r="K14" s="235">
        <f>SUMIF(就業誘発効果!$C$10:$C$117,$B14,就業誘発効果!N$10:N$117)</f>
        <v>0</v>
      </c>
      <c r="L14" s="235">
        <f>SUMIF(就業誘発効果!$C$10:$C$117,$B14,就業誘発効果!O$10:O$117)</f>
        <v>0</v>
      </c>
      <c r="M14" s="235">
        <f>SUMIF(就業誘発効果!$C$10:$C$117,$B14,就業誘発効果!P$10:P$117)</f>
        <v>0</v>
      </c>
      <c r="N14" s="235">
        <f>SUMIF(就業誘発効果!$C$10:$C$117,$B14,就業誘発効果!Q$10:Q$117)</f>
        <v>0</v>
      </c>
      <c r="O14" s="235">
        <f>SUMIF(就業誘発効果!$C$10:$C$117,$B14,就業誘発効果!R$10:R$117)</f>
        <v>0</v>
      </c>
      <c r="P14" s="235">
        <f>SUMIF(就業誘発効果!$C$10:$C$117,$B14,就業誘発効果!S$10:S$117)</f>
        <v>0</v>
      </c>
      <c r="Q14" s="235">
        <f>SUMIF(就業誘発効果!$C$10:$C$117,$B14,就業誘発効果!T$10:T$117)</f>
        <v>0</v>
      </c>
      <c r="R14" s="235">
        <f>SUMIF(就業誘発効果!$C$10:$C$117,$B14,就業誘発効果!U$10:U$117)</f>
        <v>0</v>
      </c>
      <c r="S14" s="235">
        <f>SUMIF(就業誘発効果!$C$10:$C$117,$B14,就業誘発効果!V$10:V$117)</f>
        <v>0</v>
      </c>
      <c r="T14" s="235">
        <f>SUMIF(就業誘発効果!$C$10:$C$117,$B14,就業誘発効果!W$10:W$117)</f>
        <v>0</v>
      </c>
      <c r="U14" s="235">
        <f>SUMIF(就業誘発効果!$C$10:$C$117,$B14,就業誘発効果!X$10:X$117)</f>
        <v>0</v>
      </c>
      <c r="V14" s="235">
        <f>SUMIF(就業誘発効果!$C$10:$C$117,$B14,就業誘発効果!Y$10:Y$117)</f>
        <v>0</v>
      </c>
      <c r="W14" s="235">
        <f>SUMIF(就業誘発効果!$C$10:$C$117,$B14,就業誘発効果!Z$10:Z$117)</f>
        <v>0</v>
      </c>
      <c r="X14" s="235">
        <f>SUMIF(就業誘発効果!$C$10:$C$117,$B14,就業誘発効果!AA$10:AA$117)</f>
        <v>0</v>
      </c>
      <c r="Y14" s="235">
        <f>SUMIF(就業誘発効果!$C$10:$C$117,$B14,就業誘発効果!AB$10:AB$117)</f>
        <v>0</v>
      </c>
      <c r="Z14" s="235">
        <f>SUMIF(就業誘発効果!$C$10:$C$117,$B14,就業誘発効果!AC$10:AC$117)</f>
        <v>0</v>
      </c>
      <c r="AA14" s="235">
        <f>SUMIF(就業誘発効果!$C$10:$C$117,$B14,就業誘発効果!AD$10:AD$117)</f>
        <v>0</v>
      </c>
      <c r="AB14" s="235">
        <f>SUMIF(就業誘発効果!$C$10:$C$117,$B14,就業誘発効果!AE$10:AE$117)</f>
        <v>0</v>
      </c>
      <c r="AC14" s="235">
        <f>SUMIF(就業誘発効果!$C$10:$C$117,$B14,就業誘発効果!AF$10:AF$117)</f>
        <v>0</v>
      </c>
      <c r="AD14" s="235">
        <f>SUMIF(就業誘発効果!$C$10:$C$117,$B14,就業誘発効果!AG$10:AG$117)</f>
        <v>0</v>
      </c>
      <c r="AE14" s="235">
        <f>SUMIF(就業誘発効果!$C$10:$C$117,$B14,就業誘発効果!AH$10:AH$117)</f>
        <v>0</v>
      </c>
      <c r="AF14" s="235">
        <f>SUMIF(就業誘発効果!$C$10:$C$117,$B14,就業誘発効果!AI$10:AI$117)</f>
        <v>0</v>
      </c>
      <c r="AG14" s="235">
        <f>SUMIF(就業誘発効果!$C$10:$C$117,$B14,就業誘発効果!AJ$10:AJ$117)</f>
        <v>0</v>
      </c>
      <c r="AH14" s="235">
        <f>SUMIF(就業誘発効果!$C$10:$C$117,$B14,就業誘発効果!AK$10:AK$117)</f>
        <v>0</v>
      </c>
      <c r="AI14" s="235">
        <f>SUMIF(就業誘発効果!$C$10:$C$117,$B14,就業誘発効果!AL$10:AL$117)</f>
        <v>0</v>
      </c>
      <c r="AJ14" s="235">
        <f>SUMIF(就業誘発効果!$C$10:$C$117,$B14,就業誘発効果!AM$10:AM$117)</f>
        <v>0</v>
      </c>
      <c r="AK14" s="235">
        <f>SUMIF(就業誘発効果!$C$10:$C$117,$B14,就業誘発効果!AN$10:AN$117)</f>
        <v>0</v>
      </c>
      <c r="AL14" s="235">
        <f>SUMIF(就業誘発効果!$C$10:$C$117,$B14,就業誘発効果!AO$10:AO$117)</f>
        <v>0</v>
      </c>
      <c r="AM14" s="235">
        <f>SUMIF(就業誘発効果!$C$10:$C$117,$B14,就業誘発効果!AP$10:AP$117)</f>
        <v>0</v>
      </c>
      <c r="AN14" s="235">
        <f>SUMIF(就業誘発効果!$C$10:$C$117,$B14,就業誘発効果!AQ$10:AQ$117)</f>
        <v>0</v>
      </c>
      <c r="AO14" s="235">
        <f>SUMIF(就業誘発効果!$C$10:$C$117,$B14,就業誘発効果!AR$10:AR$117)</f>
        <v>0</v>
      </c>
      <c r="AP14" s="235">
        <f>SUMIF(就業誘発効果!$C$10:$C$117,$B14,就業誘発効果!AS$10:AS$117)</f>
        <v>0</v>
      </c>
      <c r="AQ14" s="235">
        <f>SUMIF(就業誘発効果!$C$10:$C$117,$B14,就業誘発効果!AT$10:AT$117)</f>
        <v>0</v>
      </c>
    </row>
    <row r="15" spans="1:43" s="46" customFormat="1">
      <c r="A15" s="95"/>
      <c r="B15" s="96" t="s">
        <v>418</v>
      </c>
      <c r="C15" s="148" t="s">
        <v>163</v>
      </c>
      <c r="D15" s="235">
        <f>SUMIF(就業誘発効果!$C$10:$C$117,$B15,就業誘発効果!G$10:G$117)</f>
        <v>0</v>
      </c>
      <c r="E15" s="235">
        <f>SUMIF(就業誘発効果!$C$10:$C$117,$B15,就業誘発効果!H$10:H$117)</f>
        <v>0</v>
      </c>
      <c r="F15" s="235">
        <f>SUMIF(就業誘発効果!$C$10:$C$117,$B15,就業誘発効果!I$10:I$117)</f>
        <v>0</v>
      </c>
      <c r="G15" s="235">
        <f>SUMIF(就業誘発効果!$C$10:$C$117,$B15,就業誘発効果!J$10:J$117)</f>
        <v>0</v>
      </c>
      <c r="H15" s="235">
        <f>SUMIF(就業誘発効果!$C$10:$C$117,$B15,就業誘発効果!K$10:K$117)</f>
        <v>0</v>
      </c>
      <c r="I15" s="235">
        <f>SUMIF(就業誘発効果!$C$10:$C$117,$B15,就業誘発効果!L$10:L$117)</f>
        <v>0</v>
      </c>
      <c r="J15" s="235">
        <f>SUMIF(就業誘発効果!$C$10:$C$117,$B15,就業誘発効果!M$10:M$117)</f>
        <v>0</v>
      </c>
      <c r="K15" s="235">
        <f>SUMIF(就業誘発効果!$C$10:$C$117,$B15,就業誘発効果!N$10:N$117)</f>
        <v>0</v>
      </c>
      <c r="L15" s="235">
        <f>SUMIF(就業誘発効果!$C$10:$C$117,$B15,就業誘発効果!O$10:O$117)</f>
        <v>0</v>
      </c>
      <c r="M15" s="235">
        <f>SUMIF(就業誘発効果!$C$10:$C$117,$B15,就業誘発効果!P$10:P$117)</f>
        <v>0</v>
      </c>
      <c r="N15" s="235">
        <f>SUMIF(就業誘発効果!$C$10:$C$117,$B15,就業誘発効果!Q$10:Q$117)</f>
        <v>0</v>
      </c>
      <c r="O15" s="235">
        <f>SUMIF(就業誘発効果!$C$10:$C$117,$B15,就業誘発効果!R$10:R$117)</f>
        <v>0</v>
      </c>
      <c r="P15" s="235">
        <f>SUMIF(就業誘発効果!$C$10:$C$117,$B15,就業誘発効果!S$10:S$117)</f>
        <v>0</v>
      </c>
      <c r="Q15" s="235">
        <f>SUMIF(就業誘発効果!$C$10:$C$117,$B15,就業誘発効果!T$10:T$117)</f>
        <v>0</v>
      </c>
      <c r="R15" s="235">
        <f>SUMIF(就業誘発効果!$C$10:$C$117,$B15,就業誘発効果!U$10:U$117)</f>
        <v>0</v>
      </c>
      <c r="S15" s="235">
        <f>SUMIF(就業誘発効果!$C$10:$C$117,$B15,就業誘発効果!V$10:V$117)</f>
        <v>0</v>
      </c>
      <c r="T15" s="235">
        <f>SUMIF(就業誘発効果!$C$10:$C$117,$B15,就業誘発効果!W$10:W$117)</f>
        <v>0</v>
      </c>
      <c r="U15" s="235">
        <f>SUMIF(就業誘発効果!$C$10:$C$117,$B15,就業誘発効果!X$10:X$117)</f>
        <v>0</v>
      </c>
      <c r="V15" s="235">
        <f>SUMIF(就業誘発効果!$C$10:$C$117,$B15,就業誘発効果!Y$10:Y$117)</f>
        <v>0</v>
      </c>
      <c r="W15" s="235">
        <f>SUMIF(就業誘発効果!$C$10:$C$117,$B15,就業誘発効果!Z$10:Z$117)</f>
        <v>0</v>
      </c>
      <c r="X15" s="235">
        <f>SUMIF(就業誘発効果!$C$10:$C$117,$B15,就業誘発効果!AA$10:AA$117)</f>
        <v>0</v>
      </c>
      <c r="Y15" s="235">
        <f>SUMIF(就業誘発効果!$C$10:$C$117,$B15,就業誘発効果!AB$10:AB$117)</f>
        <v>0</v>
      </c>
      <c r="Z15" s="235">
        <f>SUMIF(就業誘発効果!$C$10:$C$117,$B15,就業誘発効果!AC$10:AC$117)</f>
        <v>0</v>
      </c>
      <c r="AA15" s="235">
        <f>SUMIF(就業誘発効果!$C$10:$C$117,$B15,就業誘発効果!AD$10:AD$117)</f>
        <v>0</v>
      </c>
      <c r="AB15" s="235">
        <f>SUMIF(就業誘発効果!$C$10:$C$117,$B15,就業誘発効果!AE$10:AE$117)</f>
        <v>0</v>
      </c>
      <c r="AC15" s="235">
        <f>SUMIF(就業誘発効果!$C$10:$C$117,$B15,就業誘発効果!AF$10:AF$117)</f>
        <v>0</v>
      </c>
      <c r="AD15" s="235">
        <f>SUMIF(就業誘発効果!$C$10:$C$117,$B15,就業誘発効果!AG$10:AG$117)</f>
        <v>0</v>
      </c>
      <c r="AE15" s="235">
        <f>SUMIF(就業誘発効果!$C$10:$C$117,$B15,就業誘発効果!AH$10:AH$117)</f>
        <v>0</v>
      </c>
      <c r="AF15" s="235">
        <f>SUMIF(就業誘発効果!$C$10:$C$117,$B15,就業誘発効果!AI$10:AI$117)</f>
        <v>0</v>
      </c>
      <c r="AG15" s="235">
        <f>SUMIF(就業誘発効果!$C$10:$C$117,$B15,就業誘発効果!AJ$10:AJ$117)</f>
        <v>0</v>
      </c>
      <c r="AH15" s="235">
        <f>SUMIF(就業誘発効果!$C$10:$C$117,$B15,就業誘発効果!AK$10:AK$117)</f>
        <v>0</v>
      </c>
      <c r="AI15" s="235">
        <f>SUMIF(就業誘発効果!$C$10:$C$117,$B15,就業誘発効果!AL$10:AL$117)</f>
        <v>0</v>
      </c>
      <c r="AJ15" s="235">
        <f>SUMIF(就業誘発効果!$C$10:$C$117,$B15,就業誘発効果!AM$10:AM$117)</f>
        <v>0</v>
      </c>
      <c r="AK15" s="235">
        <f>SUMIF(就業誘発効果!$C$10:$C$117,$B15,就業誘発効果!AN$10:AN$117)</f>
        <v>0</v>
      </c>
      <c r="AL15" s="235">
        <f>SUMIF(就業誘発効果!$C$10:$C$117,$B15,就業誘発効果!AO$10:AO$117)</f>
        <v>0</v>
      </c>
      <c r="AM15" s="235">
        <f>SUMIF(就業誘発効果!$C$10:$C$117,$B15,就業誘発効果!AP$10:AP$117)</f>
        <v>0</v>
      </c>
      <c r="AN15" s="235">
        <f>SUMIF(就業誘発効果!$C$10:$C$117,$B15,就業誘発効果!AQ$10:AQ$117)</f>
        <v>0</v>
      </c>
      <c r="AO15" s="235">
        <f>SUMIF(就業誘発効果!$C$10:$C$117,$B15,就業誘発効果!AR$10:AR$117)</f>
        <v>0</v>
      </c>
      <c r="AP15" s="235">
        <f>SUMIF(就業誘発効果!$C$10:$C$117,$B15,就業誘発効果!AS$10:AS$117)</f>
        <v>0</v>
      </c>
      <c r="AQ15" s="235">
        <f>SUMIF(就業誘発効果!$C$10:$C$117,$B15,就業誘発効果!AT$10:AT$117)</f>
        <v>0</v>
      </c>
    </row>
    <row r="16" spans="1:43" s="46" customFormat="1">
      <c r="A16" s="95"/>
      <c r="B16" s="96" t="s">
        <v>420</v>
      </c>
      <c r="C16" s="148" t="s">
        <v>164</v>
      </c>
      <c r="D16" s="235">
        <f>SUMIF(就業誘発効果!$C$10:$C$117,$B16,就業誘発効果!G$10:G$117)</f>
        <v>0</v>
      </c>
      <c r="E16" s="235">
        <f>SUMIF(就業誘発効果!$C$10:$C$117,$B16,就業誘発効果!H$10:H$117)</f>
        <v>0</v>
      </c>
      <c r="F16" s="235">
        <f>SUMIF(就業誘発効果!$C$10:$C$117,$B16,就業誘発効果!I$10:I$117)</f>
        <v>0</v>
      </c>
      <c r="G16" s="235">
        <f>SUMIF(就業誘発効果!$C$10:$C$117,$B16,就業誘発効果!J$10:J$117)</f>
        <v>0</v>
      </c>
      <c r="H16" s="235">
        <f>SUMIF(就業誘発効果!$C$10:$C$117,$B16,就業誘発効果!K$10:K$117)</f>
        <v>0</v>
      </c>
      <c r="I16" s="235">
        <f>SUMIF(就業誘発効果!$C$10:$C$117,$B16,就業誘発効果!L$10:L$117)</f>
        <v>0</v>
      </c>
      <c r="J16" s="235">
        <f>SUMIF(就業誘発効果!$C$10:$C$117,$B16,就業誘発効果!M$10:M$117)</f>
        <v>0</v>
      </c>
      <c r="K16" s="235">
        <f>SUMIF(就業誘発効果!$C$10:$C$117,$B16,就業誘発効果!N$10:N$117)</f>
        <v>0</v>
      </c>
      <c r="L16" s="235">
        <f>SUMIF(就業誘発効果!$C$10:$C$117,$B16,就業誘発効果!O$10:O$117)</f>
        <v>0</v>
      </c>
      <c r="M16" s="235">
        <f>SUMIF(就業誘発効果!$C$10:$C$117,$B16,就業誘発効果!P$10:P$117)</f>
        <v>0</v>
      </c>
      <c r="N16" s="235">
        <f>SUMIF(就業誘発効果!$C$10:$C$117,$B16,就業誘発効果!Q$10:Q$117)</f>
        <v>0</v>
      </c>
      <c r="O16" s="235">
        <f>SUMIF(就業誘発効果!$C$10:$C$117,$B16,就業誘発効果!R$10:R$117)</f>
        <v>0</v>
      </c>
      <c r="P16" s="235">
        <f>SUMIF(就業誘発効果!$C$10:$C$117,$B16,就業誘発効果!S$10:S$117)</f>
        <v>0</v>
      </c>
      <c r="Q16" s="235">
        <f>SUMIF(就業誘発効果!$C$10:$C$117,$B16,就業誘発効果!T$10:T$117)</f>
        <v>0</v>
      </c>
      <c r="R16" s="235">
        <f>SUMIF(就業誘発効果!$C$10:$C$117,$B16,就業誘発効果!U$10:U$117)</f>
        <v>0</v>
      </c>
      <c r="S16" s="235">
        <f>SUMIF(就業誘発効果!$C$10:$C$117,$B16,就業誘発効果!V$10:V$117)</f>
        <v>0</v>
      </c>
      <c r="T16" s="235">
        <f>SUMIF(就業誘発効果!$C$10:$C$117,$B16,就業誘発効果!W$10:W$117)</f>
        <v>0</v>
      </c>
      <c r="U16" s="235">
        <f>SUMIF(就業誘発効果!$C$10:$C$117,$B16,就業誘発効果!X$10:X$117)</f>
        <v>0</v>
      </c>
      <c r="V16" s="235">
        <f>SUMIF(就業誘発効果!$C$10:$C$117,$B16,就業誘発効果!Y$10:Y$117)</f>
        <v>0</v>
      </c>
      <c r="W16" s="235">
        <f>SUMIF(就業誘発効果!$C$10:$C$117,$B16,就業誘発効果!Z$10:Z$117)</f>
        <v>0</v>
      </c>
      <c r="X16" s="235">
        <f>SUMIF(就業誘発効果!$C$10:$C$117,$B16,就業誘発効果!AA$10:AA$117)</f>
        <v>0</v>
      </c>
      <c r="Y16" s="235">
        <f>SUMIF(就業誘発効果!$C$10:$C$117,$B16,就業誘発効果!AB$10:AB$117)</f>
        <v>0</v>
      </c>
      <c r="Z16" s="235">
        <f>SUMIF(就業誘発効果!$C$10:$C$117,$B16,就業誘発効果!AC$10:AC$117)</f>
        <v>0</v>
      </c>
      <c r="AA16" s="235">
        <f>SUMIF(就業誘発効果!$C$10:$C$117,$B16,就業誘発効果!AD$10:AD$117)</f>
        <v>0</v>
      </c>
      <c r="AB16" s="235">
        <f>SUMIF(就業誘発効果!$C$10:$C$117,$B16,就業誘発効果!AE$10:AE$117)</f>
        <v>0</v>
      </c>
      <c r="AC16" s="235">
        <f>SUMIF(就業誘発効果!$C$10:$C$117,$B16,就業誘発効果!AF$10:AF$117)</f>
        <v>0</v>
      </c>
      <c r="AD16" s="235">
        <f>SUMIF(就業誘発効果!$C$10:$C$117,$B16,就業誘発効果!AG$10:AG$117)</f>
        <v>0</v>
      </c>
      <c r="AE16" s="235">
        <f>SUMIF(就業誘発効果!$C$10:$C$117,$B16,就業誘発効果!AH$10:AH$117)</f>
        <v>0</v>
      </c>
      <c r="AF16" s="235">
        <f>SUMIF(就業誘発効果!$C$10:$C$117,$B16,就業誘発効果!AI$10:AI$117)</f>
        <v>0</v>
      </c>
      <c r="AG16" s="235">
        <f>SUMIF(就業誘発効果!$C$10:$C$117,$B16,就業誘発効果!AJ$10:AJ$117)</f>
        <v>0</v>
      </c>
      <c r="AH16" s="235">
        <f>SUMIF(就業誘発効果!$C$10:$C$117,$B16,就業誘発効果!AK$10:AK$117)</f>
        <v>0</v>
      </c>
      <c r="AI16" s="235">
        <f>SUMIF(就業誘発効果!$C$10:$C$117,$B16,就業誘発効果!AL$10:AL$117)</f>
        <v>0</v>
      </c>
      <c r="AJ16" s="235">
        <f>SUMIF(就業誘発効果!$C$10:$C$117,$B16,就業誘発効果!AM$10:AM$117)</f>
        <v>0</v>
      </c>
      <c r="AK16" s="235">
        <f>SUMIF(就業誘発効果!$C$10:$C$117,$B16,就業誘発効果!AN$10:AN$117)</f>
        <v>0</v>
      </c>
      <c r="AL16" s="235">
        <f>SUMIF(就業誘発効果!$C$10:$C$117,$B16,就業誘発効果!AO$10:AO$117)</f>
        <v>0</v>
      </c>
      <c r="AM16" s="235">
        <f>SUMIF(就業誘発効果!$C$10:$C$117,$B16,就業誘発効果!AP$10:AP$117)</f>
        <v>0</v>
      </c>
      <c r="AN16" s="235">
        <f>SUMIF(就業誘発効果!$C$10:$C$117,$B16,就業誘発効果!AQ$10:AQ$117)</f>
        <v>0</v>
      </c>
      <c r="AO16" s="235">
        <f>SUMIF(就業誘発効果!$C$10:$C$117,$B16,就業誘発効果!AR$10:AR$117)</f>
        <v>0</v>
      </c>
      <c r="AP16" s="235">
        <f>SUMIF(就業誘発効果!$C$10:$C$117,$B16,就業誘発効果!AS$10:AS$117)</f>
        <v>0</v>
      </c>
      <c r="AQ16" s="235">
        <f>SUMIF(就業誘発効果!$C$10:$C$117,$B16,就業誘発効果!AT$10:AT$117)</f>
        <v>0</v>
      </c>
    </row>
    <row r="17" spans="1:43" s="46" customFormat="1">
      <c r="A17" s="95"/>
      <c r="B17" s="96" t="s">
        <v>421</v>
      </c>
      <c r="C17" s="148" t="s">
        <v>165</v>
      </c>
      <c r="D17" s="235">
        <f>SUMIF(就業誘発効果!$C$10:$C$117,$B17,就業誘発効果!G$10:G$117)</f>
        <v>0</v>
      </c>
      <c r="E17" s="235">
        <f>SUMIF(就業誘発効果!$C$10:$C$117,$B17,就業誘発効果!H$10:H$117)</f>
        <v>0</v>
      </c>
      <c r="F17" s="235">
        <f>SUMIF(就業誘発効果!$C$10:$C$117,$B17,就業誘発効果!I$10:I$117)</f>
        <v>0</v>
      </c>
      <c r="G17" s="235">
        <f>SUMIF(就業誘発効果!$C$10:$C$117,$B17,就業誘発効果!J$10:J$117)</f>
        <v>0</v>
      </c>
      <c r="H17" s="235">
        <f>SUMIF(就業誘発効果!$C$10:$C$117,$B17,就業誘発効果!K$10:K$117)</f>
        <v>0</v>
      </c>
      <c r="I17" s="235">
        <f>SUMIF(就業誘発効果!$C$10:$C$117,$B17,就業誘発効果!L$10:L$117)</f>
        <v>0</v>
      </c>
      <c r="J17" s="235">
        <f>SUMIF(就業誘発効果!$C$10:$C$117,$B17,就業誘発効果!M$10:M$117)</f>
        <v>0</v>
      </c>
      <c r="K17" s="235">
        <f>SUMIF(就業誘発効果!$C$10:$C$117,$B17,就業誘発効果!N$10:N$117)</f>
        <v>0</v>
      </c>
      <c r="L17" s="235">
        <f>SUMIF(就業誘発効果!$C$10:$C$117,$B17,就業誘発効果!O$10:O$117)</f>
        <v>0</v>
      </c>
      <c r="M17" s="235">
        <f>SUMIF(就業誘発効果!$C$10:$C$117,$B17,就業誘発効果!P$10:P$117)</f>
        <v>0</v>
      </c>
      <c r="N17" s="235">
        <f>SUMIF(就業誘発効果!$C$10:$C$117,$B17,就業誘発効果!Q$10:Q$117)</f>
        <v>0</v>
      </c>
      <c r="O17" s="235">
        <f>SUMIF(就業誘発効果!$C$10:$C$117,$B17,就業誘発効果!R$10:R$117)</f>
        <v>0</v>
      </c>
      <c r="P17" s="235">
        <f>SUMIF(就業誘発効果!$C$10:$C$117,$B17,就業誘発効果!S$10:S$117)</f>
        <v>0</v>
      </c>
      <c r="Q17" s="235">
        <f>SUMIF(就業誘発効果!$C$10:$C$117,$B17,就業誘発効果!T$10:T$117)</f>
        <v>0</v>
      </c>
      <c r="R17" s="235">
        <f>SUMIF(就業誘発効果!$C$10:$C$117,$B17,就業誘発効果!U$10:U$117)</f>
        <v>0</v>
      </c>
      <c r="S17" s="235">
        <f>SUMIF(就業誘発効果!$C$10:$C$117,$B17,就業誘発効果!V$10:V$117)</f>
        <v>0</v>
      </c>
      <c r="T17" s="235">
        <f>SUMIF(就業誘発効果!$C$10:$C$117,$B17,就業誘発効果!W$10:W$117)</f>
        <v>0</v>
      </c>
      <c r="U17" s="235">
        <f>SUMIF(就業誘発効果!$C$10:$C$117,$B17,就業誘発効果!X$10:X$117)</f>
        <v>0</v>
      </c>
      <c r="V17" s="235">
        <f>SUMIF(就業誘発効果!$C$10:$C$117,$B17,就業誘発効果!Y$10:Y$117)</f>
        <v>0</v>
      </c>
      <c r="W17" s="235">
        <f>SUMIF(就業誘発効果!$C$10:$C$117,$B17,就業誘発効果!Z$10:Z$117)</f>
        <v>0</v>
      </c>
      <c r="X17" s="235">
        <f>SUMIF(就業誘発効果!$C$10:$C$117,$B17,就業誘発効果!AA$10:AA$117)</f>
        <v>0</v>
      </c>
      <c r="Y17" s="235">
        <f>SUMIF(就業誘発効果!$C$10:$C$117,$B17,就業誘発効果!AB$10:AB$117)</f>
        <v>0</v>
      </c>
      <c r="Z17" s="235">
        <f>SUMIF(就業誘発効果!$C$10:$C$117,$B17,就業誘発効果!AC$10:AC$117)</f>
        <v>0</v>
      </c>
      <c r="AA17" s="235">
        <f>SUMIF(就業誘発効果!$C$10:$C$117,$B17,就業誘発効果!AD$10:AD$117)</f>
        <v>0</v>
      </c>
      <c r="AB17" s="235">
        <f>SUMIF(就業誘発効果!$C$10:$C$117,$B17,就業誘発効果!AE$10:AE$117)</f>
        <v>0</v>
      </c>
      <c r="AC17" s="235">
        <f>SUMIF(就業誘発効果!$C$10:$C$117,$B17,就業誘発効果!AF$10:AF$117)</f>
        <v>0</v>
      </c>
      <c r="AD17" s="235">
        <f>SUMIF(就業誘発効果!$C$10:$C$117,$B17,就業誘発効果!AG$10:AG$117)</f>
        <v>0</v>
      </c>
      <c r="AE17" s="235">
        <f>SUMIF(就業誘発効果!$C$10:$C$117,$B17,就業誘発効果!AH$10:AH$117)</f>
        <v>0</v>
      </c>
      <c r="AF17" s="235">
        <f>SUMIF(就業誘発効果!$C$10:$C$117,$B17,就業誘発効果!AI$10:AI$117)</f>
        <v>0</v>
      </c>
      <c r="AG17" s="235">
        <f>SUMIF(就業誘発効果!$C$10:$C$117,$B17,就業誘発効果!AJ$10:AJ$117)</f>
        <v>0</v>
      </c>
      <c r="AH17" s="235">
        <f>SUMIF(就業誘発効果!$C$10:$C$117,$B17,就業誘発効果!AK$10:AK$117)</f>
        <v>0</v>
      </c>
      <c r="AI17" s="235">
        <f>SUMIF(就業誘発効果!$C$10:$C$117,$B17,就業誘発効果!AL$10:AL$117)</f>
        <v>0</v>
      </c>
      <c r="AJ17" s="235">
        <f>SUMIF(就業誘発効果!$C$10:$C$117,$B17,就業誘発効果!AM$10:AM$117)</f>
        <v>0</v>
      </c>
      <c r="AK17" s="235">
        <f>SUMIF(就業誘発効果!$C$10:$C$117,$B17,就業誘発効果!AN$10:AN$117)</f>
        <v>0</v>
      </c>
      <c r="AL17" s="235">
        <f>SUMIF(就業誘発効果!$C$10:$C$117,$B17,就業誘発効果!AO$10:AO$117)</f>
        <v>0</v>
      </c>
      <c r="AM17" s="235">
        <f>SUMIF(就業誘発効果!$C$10:$C$117,$B17,就業誘発効果!AP$10:AP$117)</f>
        <v>0</v>
      </c>
      <c r="AN17" s="235">
        <f>SUMIF(就業誘発効果!$C$10:$C$117,$B17,就業誘発効果!AQ$10:AQ$117)</f>
        <v>0</v>
      </c>
      <c r="AO17" s="235">
        <f>SUMIF(就業誘発効果!$C$10:$C$117,$B17,就業誘発効果!AR$10:AR$117)</f>
        <v>0</v>
      </c>
      <c r="AP17" s="235">
        <f>SUMIF(就業誘発効果!$C$10:$C$117,$B17,就業誘発効果!AS$10:AS$117)</f>
        <v>0</v>
      </c>
      <c r="AQ17" s="235">
        <f>SUMIF(就業誘発効果!$C$10:$C$117,$B17,就業誘発効果!AT$10:AT$117)</f>
        <v>0</v>
      </c>
    </row>
    <row r="18" spans="1:43" s="46" customFormat="1">
      <c r="A18" s="95"/>
      <c r="B18" s="96" t="s">
        <v>422</v>
      </c>
      <c r="C18" s="148" t="s">
        <v>603</v>
      </c>
      <c r="D18" s="235">
        <f>SUMIF(就業誘発効果!$C$10:$C$117,$B18,就業誘発効果!G$10:G$117)</f>
        <v>0</v>
      </c>
      <c r="E18" s="235">
        <f>SUMIF(就業誘発効果!$C$10:$C$117,$B18,就業誘発効果!H$10:H$117)</f>
        <v>0</v>
      </c>
      <c r="F18" s="235">
        <f>SUMIF(就業誘発効果!$C$10:$C$117,$B18,就業誘発効果!I$10:I$117)</f>
        <v>0</v>
      </c>
      <c r="G18" s="235">
        <f>SUMIF(就業誘発効果!$C$10:$C$117,$B18,就業誘発効果!J$10:J$117)</f>
        <v>0</v>
      </c>
      <c r="H18" s="235">
        <f>SUMIF(就業誘発効果!$C$10:$C$117,$B18,就業誘発効果!K$10:K$117)</f>
        <v>0</v>
      </c>
      <c r="I18" s="235">
        <f>SUMIF(就業誘発効果!$C$10:$C$117,$B18,就業誘発効果!L$10:L$117)</f>
        <v>0</v>
      </c>
      <c r="J18" s="235">
        <f>SUMIF(就業誘発効果!$C$10:$C$117,$B18,就業誘発効果!M$10:M$117)</f>
        <v>0</v>
      </c>
      <c r="K18" s="235">
        <f>SUMIF(就業誘発効果!$C$10:$C$117,$B18,就業誘発効果!N$10:N$117)</f>
        <v>0</v>
      </c>
      <c r="L18" s="235">
        <f>SUMIF(就業誘発効果!$C$10:$C$117,$B18,就業誘発効果!O$10:O$117)</f>
        <v>0</v>
      </c>
      <c r="M18" s="235">
        <f>SUMIF(就業誘発効果!$C$10:$C$117,$B18,就業誘発効果!P$10:P$117)</f>
        <v>0</v>
      </c>
      <c r="N18" s="235">
        <f>SUMIF(就業誘発効果!$C$10:$C$117,$B18,就業誘発効果!Q$10:Q$117)</f>
        <v>0</v>
      </c>
      <c r="O18" s="235">
        <f>SUMIF(就業誘発効果!$C$10:$C$117,$B18,就業誘発効果!R$10:R$117)</f>
        <v>0</v>
      </c>
      <c r="P18" s="235">
        <f>SUMIF(就業誘発効果!$C$10:$C$117,$B18,就業誘発効果!S$10:S$117)</f>
        <v>0</v>
      </c>
      <c r="Q18" s="235">
        <f>SUMIF(就業誘発効果!$C$10:$C$117,$B18,就業誘発効果!T$10:T$117)</f>
        <v>0</v>
      </c>
      <c r="R18" s="235">
        <f>SUMIF(就業誘発効果!$C$10:$C$117,$B18,就業誘発効果!U$10:U$117)</f>
        <v>0</v>
      </c>
      <c r="S18" s="235">
        <f>SUMIF(就業誘発効果!$C$10:$C$117,$B18,就業誘発効果!V$10:V$117)</f>
        <v>0</v>
      </c>
      <c r="T18" s="235">
        <f>SUMIF(就業誘発効果!$C$10:$C$117,$B18,就業誘発効果!W$10:W$117)</f>
        <v>0</v>
      </c>
      <c r="U18" s="235">
        <f>SUMIF(就業誘発効果!$C$10:$C$117,$B18,就業誘発効果!X$10:X$117)</f>
        <v>0</v>
      </c>
      <c r="V18" s="235">
        <f>SUMIF(就業誘発効果!$C$10:$C$117,$B18,就業誘発効果!Y$10:Y$117)</f>
        <v>0</v>
      </c>
      <c r="W18" s="235">
        <f>SUMIF(就業誘発効果!$C$10:$C$117,$B18,就業誘発効果!Z$10:Z$117)</f>
        <v>0</v>
      </c>
      <c r="X18" s="235">
        <f>SUMIF(就業誘発効果!$C$10:$C$117,$B18,就業誘発効果!AA$10:AA$117)</f>
        <v>0</v>
      </c>
      <c r="Y18" s="235">
        <f>SUMIF(就業誘発効果!$C$10:$C$117,$B18,就業誘発効果!AB$10:AB$117)</f>
        <v>0</v>
      </c>
      <c r="Z18" s="235">
        <f>SUMIF(就業誘発効果!$C$10:$C$117,$B18,就業誘発効果!AC$10:AC$117)</f>
        <v>0</v>
      </c>
      <c r="AA18" s="235">
        <f>SUMIF(就業誘発効果!$C$10:$C$117,$B18,就業誘発効果!AD$10:AD$117)</f>
        <v>0</v>
      </c>
      <c r="AB18" s="235">
        <f>SUMIF(就業誘発効果!$C$10:$C$117,$B18,就業誘発効果!AE$10:AE$117)</f>
        <v>0</v>
      </c>
      <c r="AC18" s="235">
        <f>SUMIF(就業誘発効果!$C$10:$C$117,$B18,就業誘発効果!AF$10:AF$117)</f>
        <v>0</v>
      </c>
      <c r="AD18" s="235">
        <f>SUMIF(就業誘発効果!$C$10:$C$117,$B18,就業誘発効果!AG$10:AG$117)</f>
        <v>0</v>
      </c>
      <c r="AE18" s="235">
        <f>SUMIF(就業誘発効果!$C$10:$C$117,$B18,就業誘発効果!AH$10:AH$117)</f>
        <v>0</v>
      </c>
      <c r="AF18" s="235">
        <f>SUMIF(就業誘発効果!$C$10:$C$117,$B18,就業誘発効果!AI$10:AI$117)</f>
        <v>0</v>
      </c>
      <c r="AG18" s="235">
        <f>SUMIF(就業誘発効果!$C$10:$C$117,$B18,就業誘発効果!AJ$10:AJ$117)</f>
        <v>0</v>
      </c>
      <c r="AH18" s="235">
        <f>SUMIF(就業誘発効果!$C$10:$C$117,$B18,就業誘発効果!AK$10:AK$117)</f>
        <v>0</v>
      </c>
      <c r="AI18" s="235">
        <f>SUMIF(就業誘発効果!$C$10:$C$117,$B18,就業誘発効果!AL$10:AL$117)</f>
        <v>0</v>
      </c>
      <c r="AJ18" s="235">
        <f>SUMIF(就業誘発効果!$C$10:$C$117,$B18,就業誘発効果!AM$10:AM$117)</f>
        <v>0</v>
      </c>
      <c r="AK18" s="235">
        <f>SUMIF(就業誘発効果!$C$10:$C$117,$B18,就業誘発効果!AN$10:AN$117)</f>
        <v>0</v>
      </c>
      <c r="AL18" s="235">
        <f>SUMIF(就業誘発効果!$C$10:$C$117,$B18,就業誘発効果!AO$10:AO$117)</f>
        <v>0</v>
      </c>
      <c r="AM18" s="235">
        <f>SUMIF(就業誘発効果!$C$10:$C$117,$B18,就業誘発効果!AP$10:AP$117)</f>
        <v>0</v>
      </c>
      <c r="AN18" s="235">
        <f>SUMIF(就業誘発効果!$C$10:$C$117,$B18,就業誘発効果!AQ$10:AQ$117)</f>
        <v>0</v>
      </c>
      <c r="AO18" s="235">
        <f>SUMIF(就業誘発効果!$C$10:$C$117,$B18,就業誘発効果!AR$10:AR$117)</f>
        <v>0</v>
      </c>
      <c r="AP18" s="235">
        <f>SUMIF(就業誘発効果!$C$10:$C$117,$B18,就業誘発効果!AS$10:AS$117)</f>
        <v>0</v>
      </c>
      <c r="AQ18" s="235">
        <f>SUMIF(就業誘発効果!$C$10:$C$117,$B18,就業誘発効果!AT$10:AT$117)</f>
        <v>0</v>
      </c>
    </row>
    <row r="19" spans="1:43" s="46" customFormat="1">
      <c r="A19" s="95"/>
      <c r="B19" s="96" t="s">
        <v>423</v>
      </c>
      <c r="C19" s="148" t="s">
        <v>166</v>
      </c>
      <c r="D19" s="235">
        <f>SUMIF(就業誘発効果!$C$10:$C$117,$B19,就業誘発効果!G$10:G$117)</f>
        <v>0</v>
      </c>
      <c r="E19" s="235">
        <f>SUMIF(就業誘発効果!$C$10:$C$117,$B19,就業誘発効果!H$10:H$117)</f>
        <v>0</v>
      </c>
      <c r="F19" s="235">
        <f>SUMIF(就業誘発効果!$C$10:$C$117,$B19,就業誘発効果!I$10:I$117)</f>
        <v>0</v>
      </c>
      <c r="G19" s="235">
        <f>SUMIF(就業誘発効果!$C$10:$C$117,$B19,就業誘発効果!J$10:J$117)</f>
        <v>0</v>
      </c>
      <c r="H19" s="235">
        <f>SUMIF(就業誘発効果!$C$10:$C$117,$B19,就業誘発効果!K$10:K$117)</f>
        <v>0</v>
      </c>
      <c r="I19" s="235">
        <f>SUMIF(就業誘発効果!$C$10:$C$117,$B19,就業誘発効果!L$10:L$117)</f>
        <v>0</v>
      </c>
      <c r="J19" s="235">
        <f>SUMIF(就業誘発効果!$C$10:$C$117,$B19,就業誘発効果!M$10:M$117)</f>
        <v>0</v>
      </c>
      <c r="K19" s="235">
        <f>SUMIF(就業誘発効果!$C$10:$C$117,$B19,就業誘発効果!N$10:N$117)</f>
        <v>0</v>
      </c>
      <c r="L19" s="235">
        <f>SUMIF(就業誘発効果!$C$10:$C$117,$B19,就業誘発効果!O$10:O$117)</f>
        <v>0</v>
      </c>
      <c r="M19" s="235">
        <f>SUMIF(就業誘発効果!$C$10:$C$117,$B19,就業誘発効果!P$10:P$117)</f>
        <v>0</v>
      </c>
      <c r="N19" s="235">
        <f>SUMIF(就業誘発効果!$C$10:$C$117,$B19,就業誘発効果!Q$10:Q$117)</f>
        <v>0</v>
      </c>
      <c r="O19" s="235">
        <f>SUMIF(就業誘発効果!$C$10:$C$117,$B19,就業誘発効果!R$10:R$117)</f>
        <v>0</v>
      </c>
      <c r="P19" s="235">
        <f>SUMIF(就業誘発効果!$C$10:$C$117,$B19,就業誘発効果!S$10:S$117)</f>
        <v>0</v>
      </c>
      <c r="Q19" s="235">
        <f>SUMIF(就業誘発効果!$C$10:$C$117,$B19,就業誘発効果!T$10:T$117)</f>
        <v>0</v>
      </c>
      <c r="R19" s="235">
        <f>SUMIF(就業誘発効果!$C$10:$C$117,$B19,就業誘発効果!U$10:U$117)</f>
        <v>0</v>
      </c>
      <c r="S19" s="235">
        <f>SUMIF(就業誘発効果!$C$10:$C$117,$B19,就業誘発効果!V$10:V$117)</f>
        <v>0</v>
      </c>
      <c r="T19" s="235">
        <f>SUMIF(就業誘発効果!$C$10:$C$117,$B19,就業誘発効果!W$10:W$117)</f>
        <v>0</v>
      </c>
      <c r="U19" s="235">
        <f>SUMIF(就業誘発効果!$C$10:$C$117,$B19,就業誘発効果!X$10:X$117)</f>
        <v>0</v>
      </c>
      <c r="V19" s="235">
        <f>SUMIF(就業誘発効果!$C$10:$C$117,$B19,就業誘発効果!Y$10:Y$117)</f>
        <v>0</v>
      </c>
      <c r="W19" s="235">
        <f>SUMIF(就業誘発効果!$C$10:$C$117,$B19,就業誘発効果!Z$10:Z$117)</f>
        <v>0</v>
      </c>
      <c r="X19" s="235">
        <f>SUMIF(就業誘発効果!$C$10:$C$117,$B19,就業誘発効果!AA$10:AA$117)</f>
        <v>0</v>
      </c>
      <c r="Y19" s="235">
        <f>SUMIF(就業誘発効果!$C$10:$C$117,$B19,就業誘発効果!AB$10:AB$117)</f>
        <v>0</v>
      </c>
      <c r="Z19" s="235">
        <f>SUMIF(就業誘発効果!$C$10:$C$117,$B19,就業誘発効果!AC$10:AC$117)</f>
        <v>0</v>
      </c>
      <c r="AA19" s="235">
        <f>SUMIF(就業誘発効果!$C$10:$C$117,$B19,就業誘発効果!AD$10:AD$117)</f>
        <v>0</v>
      </c>
      <c r="AB19" s="235">
        <f>SUMIF(就業誘発効果!$C$10:$C$117,$B19,就業誘発効果!AE$10:AE$117)</f>
        <v>0</v>
      </c>
      <c r="AC19" s="235">
        <f>SUMIF(就業誘発効果!$C$10:$C$117,$B19,就業誘発効果!AF$10:AF$117)</f>
        <v>0</v>
      </c>
      <c r="AD19" s="235">
        <f>SUMIF(就業誘発効果!$C$10:$C$117,$B19,就業誘発効果!AG$10:AG$117)</f>
        <v>0</v>
      </c>
      <c r="AE19" s="235">
        <f>SUMIF(就業誘発効果!$C$10:$C$117,$B19,就業誘発効果!AH$10:AH$117)</f>
        <v>0</v>
      </c>
      <c r="AF19" s="235">
        <f>SUMIF(就業誘発効果!$C$10:$C$117,$B19,就業誘発効果!AI$10:AI$117)</f>
        <v>0</v>
      </c>
      <c r="AG19" s="235">
        <f>SUMIF(就業誘発効果!$C$10:$C$117,$B19,就業誘発効果!AJ$10:AJ$117)</f>
        <v>0</v>
      </c>
      <c r="AH19" s="235">
        <f>SUMIF(就業誘発効果!$C$10:$C$117,$B19,就業誘発効果!AK$10:AK$117)</f>
        <v>0</v>
      </c>
      <c r="AI19" s="235">
        <f>SUMIF(就業誘発効果!$C$10:$C$117,$B19,就業誘発効果!AL$10:AL$117)</f>
        <v>0</v>
      </c>
      <c r="AJ19" s="235">
        <f>SUMIF(就業誘発効果!$C$10:$C$117,$B19,就業誘発効果!AM$10:AM$117)</f>
        <v>0</v>
      </c>
      <c r="AK19" s="235">
        <f>SUMIF(就業誘発効果!$C$10:$C$117,$B19,就業誘発効果!AN$10:AN$117)</f>
        <v>0</v>
      </c>
      <c r="AL19" s="235">
        <f>SUMIF(就業誘発効果!$C$10:$C$117,$B19,就業誘発効果!AO$10:AO$117)</f>
        <v>0</v>
      </c>
      <c r="AM19" s="235">
        <f>SUMIF(就業誘発効果!$C$10:$C$117,$B19,就業誘発効果!AP$10:AP$117)</f>
        <v>0</v>
      </c>
      <c r="AN19" s="235">
        <f>SUMIF(就業誘発効果!$C$10:$C$117,$B19,就業誘発効果!AQ$10:AQ$117)</f>
        <v>0</v>
      </c>
      <c r="AO19" s="235">
        <f>SUMIF(就業誘発効果!$C$10:$C$117,$B19,就業誘発効果!AR$10:AR$117)</f>
        <v>0</v>
      </c>
      <c r="AP19" s="235">
        <f>SUMIF(就業誘発効果!$C$10:$C$117,$B19,就業誘発効果!AS$10:AS$117)</f>
        <v>0</v>
      </c>
      <c r="AQ19" s="235">
        <f>SUMIF(就業誘発効果!$C$10:$C$117,$B19,就業誘発効果!AT$10:AT$117)</f>
        <v>0</v>
      </c>
    </row>
    <row r="20" spans="1:43" s="46" customFormat="1">
      <c r="A20" s="95"/>
      <c r="B20" s="96" t="s">
        <v>424</v>
      </c>
      <c r="C20" s="148" t="s">
        <v>167</v>
      </c>
      <c r="D20" s="235">
        <f>SUMIF(就業誘発効果!$C$10:$C$117,$B20,就業誘発効果!G$10:G$117)</f>
        <v>0</v>
      </c>
      <c r="E20" s="235">
        <f>SUMIF(就業誘発効果!$C$10:$C$117,$B20,就業誘発効果!H$10:H$117)</f>
        <v>0</v>
      </c>
      <c r="F20" s="235">
        <f>SUMIF(就業誘発効果!$C$10:$C$117,$B20,就業誘発効果!I$10:I$117)</f>
        <v>0</v>
      </c>
      <c r="G20" s="235">
        <f>SUMIF(就業誘発効果!$C$10:$C$117,$B20,就業誘発効果!J$10:J$117)</f>
        <v>0</v>
      </c>
      <c r="H20" s="235">
        <f>SUMIF(就業誘発効果!$C$10:$C$117,$B20,就業誘発効果!K$10:K$117)</f>
        <v>0</v>
      </c>
      <c r="I20" s="235">
        <f>SUMIF(就業誘発効果!$C$10:$C$117,$B20,就業誘発効果!L$10:L$117)</f>
        <v>0</v>
      </c>
      <c r="J20" s="235">
        <f>SUMIF(就業誘発効果!$C$10:$C$117,$B20,就業誘発効果!M$10:M$117)</f>
        <v>0</v>
      </c>
      <c r="K20" s="235">
        <f>SUMIF(就業誘発効果!$C$10:$C$117,$B20,就業誘発効果!N$10:N$117)</f>
        <v>0</v>
      </c>
      <c r="L20" s="235">
        <f>SUMIF(就業誘発効果!$C$10:$C$117,$B20,就業誘発効果!O$10:O$117)</f>
        <v>0</v>
      </c>
      <c r="M20" s="235">
        <f>SUMIF(就業誘発効果!$C$10:$C$117,$B20,就業誘発効果!P$10:P$117)</f>
        <v>0</v>
      </c>
      <c r="N20" s="235">
        <f>SUMIF(就業誘発効果!$C$10:$C$117,$B20,就業誘発効果!Q$10:Q$117)</f>
        <v>0</v>
      </c>
      <c r="O20" s="235">
        <f>SUMIF(就業誘発効果!$C$10:$C$117,$B20,就業誘発効果!R$10:R$117)</f>
        <v>0</v>
      </c>
      <c r="P20" s="235">
        <f>SUMIF(就業誘発効果!$C$10:$C$117,$B20,就業誘発効果!S$10:S$117)</f>
        <v>0</v>
      </c>
      <c r="Q20" s="235">
        <f>SUMIF(就業誘発効果!$C$10:$C$117,$B20,就業誘発効果!T$10:T$117)</f>
        <v>0</v>
      </c>
      <c r="R20" s="235">
        <f>SUMIF(就業誘発効果!$C$10:$C$117,$B20,就業誘発効果!U$10:U$117)</f>
        <v>0</v>
      </c>
      <c r="S20" s="235">
        <f>SUMIF(就業誘発効果!$C$10:$C$117,$B20,就業誘発効果!V$10:V$117)</f>
        <v>0</v>
      </c>
      <c r="T20" s="235">
        <f>SUMIF(就業誘発効果!$C$10:$C$117,$B20,就業誘発効果!W$10:W$117)</f>
        <v>0</v>
      </c>
      <c r="U20" s="235">
        <f>SUMIF(就業誘発効果!$C$10:$C$117,$B20,就業誘発効果!X$10:X$117)</f>
        <v>0</v>
      </c>
      <c r="V20" s="235">
        <f>SUMIF(就業誘発効果!$C$10:$C$117,$B20,就業誘発効果!Y$10:Y$117)</f>
        <v>0</v>
      </c>
      <c r="W20" s="235">
        <f>SUMIF(就業誘発効果!$C$10:$C$117,$B20,就業誘発効果!Z$10:Z$117)</f>
        <v>0</v>
      </c>
      <c r="X20" s="235">
        <f>SUMIF(就業誘発効果!$C$10:$C$117,$B20,就業誘発効果!AA$10:AA$117)</f>
        <v>0</v>
      </c>
      <c r="Y20" s="235">
        <f>SUMIF(就業誘発効果!$C$10:$C$117,$B20,就業誘発効果!AB$10:AB$117)</f>
        <v>0</v>
      </c>
      <c r="Z20" s="235">
        <f>SUMIF(就業誘発効果!$C$10:$C$117,$B20,就業誘発効果!AC$10:AC$117)</f>
        <v>0</v>
      </c>
      <c r="AA20" s="235">
        <f>SUMIF(就業誘発効果!$C$10:$C$117,$B20,就業誘発効果!AD$10:AD$117)</f>
        <v>0</v>
      </c>
      <c r="AB20" s="235">
        <f>SUMIF(就業誘発効果!$C$10:$C$117,$B20,就業誘発効果!AE$10:AE$117)</f>
        <v>0</v>
      </c>
      <c r="AC20" s="235">
        <f>SUMIF(就業誘発効果!$C$10:$C$117,$B20,就業誘発効果!AF$10:AF$117)</f>
        <v>0</v>
      </c>
      <c r="AD20" s="235">
        <f>SUMIF(就業誘発効果!$C$10:$C$117,$B20,就業誘発効果!AG$10:AG$117)</f>
        <v>0</v>
      </c>
      <c r="AE20" s="235">
        <f>SUMIF(就業誘発効果!$C$10:$C$117,$B20,就業誘発効果!AH$10:AH$117)</f>
        <v>0</v>
      </c>
      <c r="AF20" s="235">
        <f>SUMIF(就業誘発効果!$C$10:$C$117,$B20,就業誘発効果!AI$10:AI$117)</f>
        <v>0</v>
      </c>
      <c r="AG20" s="235">
        <f>SUMIF(就業誘発効果!$C$10:$C$117,$B20,就業誘発効果!AJ$10:AJ$117)</f>
        <v>0</v>
      </c>
      <c r="AH20" s="235">
        <f>SUMIF(就業誘発効果!$C$10:$C$117,$B20,就業誘発効果!AK$10:AK$117)</f>
        <v>0</v>
      </c>
      <c r="AI20" s="235">
        <f>SUMIF(就業誘発効果!$C$10:$C$117,$B20,就業誘発効果!AL$10:AL$117)</f>
        <v>0</v>
      </c>
      <c r="AJ20" s="235">
        <f>SUMIF(就業誘発効果!$C$10:$C$117,$B20,就業誘発効果!AM$10:AM$117)</f>
        <v>0</v>
      </c>
      <c r="AK20" s="235">
        <f>SUMIF(就業誘発効果!$C$10:$C$117,$B20,就業誘発効果!AN$10:AN$117)</f>
        <v>0</v>
      </c>
      <c r="AL20" s="235">
        <f>SUMIF(就業誘発効果!$C$10:$C$117,$B20,就業誘発効果!AO$10:AO$117)</f>
        <v>0</v>
      </c>
      <c r="AM20" s="235">
        <f>SUMIF(就業誘発効果!$C$10:$C$117,$B20,就業誘発効果!AP$10:AP$117)</f>
        <v>0</v>
      </c>
      <c r="AN20" s="235">
        <f>SUMIF(就業誘発効果!$C$10:$C$117,$B20,就業誘発効果!AQ$10:AQ$117)</f>
        <v>0</v>
      </c>
      <c r="AO20" s="235">
        <f>SUMIF(就業誘発効果!$C$10:$C$117,$B20,就業誘発効果!AR$10:AR$117)</f>
        <v>0</v>
      </c>
      <c r="AP20" s="235">
        <f>SUMIF(就業誘発効果!$C$10:$C$117,$B20,就業誘発効果!AS$10:AS$117)</f>
        <v>0</v>
      </c>
      <c r="AQ20" s="235">
        <f>SUMIF(就業誘発効果!$C$10:$C$117,$B20,就業誘発効果!AT$10:AT$117)</f>
        <v>0</v>
      </c>
    </row>
    <row r="21" spans="1:43" s="46" customFormat="1">
      <c r="A21" s="95"/>
      <c r="B21" s="96" t="s">
        <v>425</v>
      </c>
      <c r="C21" s="148" t="s">
        <v>168</v>
      </c>
      <c r="D21" s="235">
        <f>SUMIF(就業誘発効果!$C$10:$C$117,$B21,就業誘発効果!G$10:G$117)</f>
        <v>0</v>
      </c>
      <c r="E21" s="235">
        <f>SUMIF(就業誘発効果!$C$10:$C$117,$B21,就業誘発効果!H$10:H$117)</f>
        <v>0</v>
      </c>
      <c r="F21" s="235">
        <f>SUMIF(就業誘発効果!$C$10:$C$117,$B21,就業誘発効果!I$10:I$117)</f>
        <v>0</v>
      </c>
      <c r="G21" s="235">
        <f>SUMIF(就業誘発効果!$C$10:$C$117,$B21,就業誘発効果!J$10:J$117)</f>
        <v>0</v>
      </c>
      <c r="H21" s="235">
        <f>SUMIF(就業誘発効果!$C$10:$C$117,$B21,就業誘発効果!K$10:K$117)</f>
        <v>0</v>
      </c>
      <c r="I21" s="235">
        <f>SUMIF(就業誘発効果!$C$10:$C$117,$B21,就業誘発効果!L$10:L$117)</f>
        <v>0</v>
      </c>
      <c r="J21" s="235">
        <f>SUMIF(就業誘発効果!$C$10:$C$117,$B21,就業誘発効果!M$10:M$117)</f>
        <v>0</v>
      </c>
      <c r="K21" s="235">
        <f>SUMIF(就業誘発効果!$C$10:$C$117,$B21,就業誘発効果!N$10:N$117)</f>
        <v>0</v>
      </c>
      <c r="L21" s="235">
        <f>SUMIF(就業誘発効果!$C$10:$C$117,$B21,就業誘発効果!O$10:O$117)</f>
        <v>0</v>
      </c>
      <c r="M21" s="235">
        <f>SUMIF(就業誘発効果!$C$10:$C$117,$B21,就業誘発効果!P$10:P$117)</f>
        <v>0</v>
      </c>
      <c r="N21" s="235">
        <f>SUMIF(就業誘発効果!$C$10:$C$117,$B21,就業誘発効果!Q$10:Q$117)</f>
        <v>0</v>
      </c>
      <c r="O21" s="235">
        <f>SUMIF(就業誘発効果!$C$10:$C$117,$B21,就業誘発効果!R$10:R$117)</f>
        <v>0</v>
      </c>
      <c r="P21" s="235">
        <f>SUMIF(就業誘発効果!$C$10:$C$117,$B21,就業誘発効果!S$10:S$117)</f>
        <v>0</v>
      </c>
      <c r="Q21" s="235">
        <f>SUMIF(就業誘発効果!$C$10:$C$117,$B21,就業誘発効果!T$10:T$117)</f>
        <v>0</v>
      </c>
      <c r="R21" s="235">
        <f>SUMIF(就業誘発効果!$C$10:$C$117,$B21,就業誘発効果!U$10:U$117)</f>
        <v>0</v>
      </c>
      <c r="S21" s="235">
        <f>SUMIF(就業誘発効果!$C$10:$C$117,$B21,就業誘発効果!V$10:V$117)</f>
        <v>0</v>
      </c>
      <c r="T21" s="235">
        <f>SUMIF(就業誘発効果!$C$10:$C$117,$B21,就業誘発効果!W$10:W$117)</f>
        <v>0</v>
      </c>
      <c r="U21" s="235">
        <f>SUMIF(就業誘発効果!$C$10:$C$117,$B21,就業誘発効果!X$10:X$117)</f>
        <v>0</v>
      </c>
      <c r="V21" s="235">
        <f>SUMIF(就業誘発効果!$C$10:$C$117,$B21,就業誘発効果!Y$10:Y$117)</f>
        <v>0</v>
      </c>
      <c r="W21" s="235">
        <f>SUMIF(就業誘発効果!$C$10:$C$117,$B21,就業誘発効果!Z$10:Z$117)</f>
        <v>0</v>
      </c>
      <c r="X21" s="235">
        <f>SUMIF(就業誘発効果!$C$10:$C$117,$B21,就業誘発効果!AA$10:AA$117)</f>
        <v>0</v>
      </c>
      <c r="Y21" s="235">
        <f>SUMIF(就業誘発効果!$C$10:$C$117,$B21,就業誘発効果!AB$10:AB$117)</f>
        <v>0</v>
      </c>
      <c r="Z21" s="235">
        <f>SUMIF(就業誘発効果!$C$10:$C$117,$B21,就業誘発効果!AC$10:AC$117)</f>
        <v>0</v>
      </c>
      <c r="AA21" s="235">
        <f>SUMIF(就業誘発効果!$C$10:$C$117,$B21,就業誘発効果!AD$10:AD$117)</f>
        <v>0</v>
      </c>
      <c r="AB21" s="235">
        <f>SUMIF(就業誘発効果!$C$10:$C$117,$B21,就業誘発効果!AE$10:AE$117)</f>
        <v>0</v>
      </c>
      <c r="AC21" s="235">
        <f>SUMIF(就業誘発効果!$C$10:$C$117,$B21,就業誘発効果!AF$10:AF$117)</f>
        <v>0</v>
      </c>
      <c r="AD21" s="235">
        <f>SUMIF(就業誘発効果!$C$10:$C$117,$B21,就業誘発効果!AG$10:AG$117)</f>
        <v>0</v>
      </c>
      <c r="AE21" s="235">
        <f>SUMIF(就業誘発効果!$C$10:$C$117,$B21,就業誘発効果!AH$10:AH$117)</f>
        <v>0</v>
      </c>
      <c r="AF21" s="235">
        <f>SUMIF(就業誘発効果!$C$10:$C$117,$B21,就業誘発効果!AI$10:AI$117)</f>
        <v>0</v>
      </c>
      <c r="AG21" s="235">
        <f>SUMIF(就業誘発効果!$C$10:$C$117,$B21,就業誘発効果!AJ$10:AJ$117)</f>
        <v>0</v>
      </c>
      <c r="AH21" s="235">
        <f>SUMIF(就業誘発効果!$C$10:$C$117,$B21,就業誘発効果!AK$10:AK$117)</f>
        <v>0</v>
      </c>
      <c r="AI21" s="235">
        <f>SUMIF(就業誘発効果!$C$10:$C$117,$B21,就業誘発効果!AL$10:AL$117)</f>
        <v>0</v>
      </c>
      <c r="AJ21" s="235">
        <f>SUMIF(就業誘発効果!$C$10:$C$117,$B21,就業誘発効果!AM$10:AM$117)</f>
        <v>0</v>
      </c>
      <c r="AK21" s="235">
        <f>SUMIF(就業誘発効果!$C$10:$C$117,$B21,就業誘発効果!AN$10:AN$117)</f>
        <v>0</v>
      </c>
      <c r="AL21" s="235">
        <f>SUMIF(就業誘発効果!$C$10:$C$117,$B21,就業誘発効果!AO$10:AO$117)</f>
        <v>0</v>
      </c>
      <c r="AM21" s="235">
        <f>SUMIF(就業誘発効果!$C$10:$C$117,$B21,就業誘発効果!AP$10:AP$117)</f>
        <v>0</v>
      </c>
      <c r="AN21" s="235">
        <f>SUMIF(就業誘発効果!$C$10:$C$117,$B21,就業誘発効果!AQ$10:AQ$117)</f>
        <v>0</v>
      </c>
      <c r="AO21" s="235">
        <f>SUMIF(就業誘発効果!$C$10:$C$117,$B21,就業誘発効果!AR$10:AR$117)</f>
        <v>0</v>
      </c>
      <c r="AP21" s="235">
        <f>SUMIF(就業誘発効果!$C$10:$C$117,$B21,就業誘発効果!AS$10:AS$117)</f>
        <v>0</v>
      </c>
      <c r="AQ21" s="235">
        <f>SUMIF(就業誘発効果!$C$10:$C$117,$B21,就業誘発効果!AT$10:AT$117)</f>
        <v>0</v>
      </c>
    </row>
    <row r="22" spans="1:43" s="46" customFormat="1">
      <c r="A22" s="95"/>
      <c r="B22" s="96" t="s">
        <v>426</v>
      </c>
      <c r="C22" s="148" t="s">
        <v>169</v>
      </c>
      <c r="D22" s="235">
        <f>SUMIF(就業誘発効果!$C$10:$C$117,$B22,就業誘発効果!G$10:G$117)</f>
        <v>0</v>
      </c>
      <c r="E22" s="235">
        <f>SUMIF(就業誘発効果!$C$10:$C$117,$B22,就業誘発効果!H$10:H$117)</f>
        <v>0</v>
      </c>
      <c r="F22" s="235">
        <f>SUMIF(就業誘発効果!$C$10:$C$117,$B22,就業誘発効果!I$10:I$117)</f>
        <v>0</v>
      </c>
      <c r="G22" s="235">
        <f>SUMIF(就業誘発効果!$C$10:$C$117,$B22,就業誘発効果!J$10:J$117)</f>
        <v>0</v>
      </c>
      <c r="H22" s="235">
        <f>SUMIF(就業誘発効果!$C$10:$C$117,$B22,就業誘発効果!K$10:K$117)</f>
        <v>0</v>
      </c>
      <c r="I22" s="235">
        <f>SUMIF(就業誘発効果!$C$10:$C$117,$B22,就業誘発効果!L$10:L$117)</f>
        <v>0</v>
      </c>
      <c r="J22" s="235">
        <f>SUMIF(就業誘発効果!$C$10:$C$117,$B22,就業誘発効果!M$10:M$117)</f>
        <v>0</v>
      </c>
      <c r="K22" s="235">
        <f>SUMIF(就業誘発効果!$C$10:$C$117,$B22,就業誘発効果!N$10:N$117)</f>
        <v>0</v>
      </c>
      <c r="L22" s="235">
        <f>SUMIF(就業誘発効果!$C$10:$C$117,$B22,就業誘発効果!O$10:O$117)</f>
        <v>0</v>
      </c>
      <c r="M22" s="235">
        <f>SUMIF(就業誘発効果!$C$10:$C$117,$B22,就業誘発効果!P$10:P$117)</f>
        <v>0</v>
      </c>
      <c r="N22" s="235">
        <f>SUMIF(就業誘発効果!$C$10:$C$117,$B22,就業誘発効果!Q$10:Q$117)</f>
        <v>0</v>
      </c>
      <c r="O22" s="235">
        <f>SUMIF(就業誘発効果!$C$10:$C$117,$B22,就業誘発効果!R$10:R$117)</f>
        <v>0</v>
      </c>
      <c r="P22" s="235">
        <f>SUMIF(就業誘発効果!$C$10:$C$117,$B22,就業誘発効果!S$10:S$117)</f>
        <v>0</v>
      </c>
      <c r="Q22" s="235">
        <f>SUMIF(就業誘発効果!$C$10:$C$117,$B22,就業誘発効果!T$10:T$117)</f>
        <v>0</v>
      </c>
      <c r="R22" s="235">
        <f>SUMIF(就業誘発効果!$C$10:$C$117,$B22,就業誘発効果!U$10:U$117)</f>
        <v>0</v>
      </c>
      <c r="S22" s="235">
        <f>SUMIF(就業誘発効果!$C$10:$C$117,$B22,就業誘発効果!V$10:V$117)</f>
        <v>0</v>
      </c>
      <c r="T22" s="235">
        <f>SUMIF(就業誘発効果!$C$10:$C$117,$B22,就業誘発効果!W$10:W$117)</f>
        <v>0</v>
      </c>
      <c r="U22" s="235">
        <f>SUMIF(就業誘発効果!$C$10:$C$117,$B22,就業誘発効果!X$10:X$117)</f>
        <v>0</v>
      </c>
      <c r="V22" s="235">
        <f>SUMIF(就業誘発効果!$C$10:$C$117,$B22,就業誘発効果!Y$10:Y$117)</f>
        <v>0</v>
      </c>
      <c r="W22" s="235">
        <f>SUMIF(就業誘発効果!$C$10:$C$117,$B22,就業誘発効果!Z$10:Z$117)</f>
        <v>0</v>
      </c>
      <c r="X22" s="235">
        <f>SUMIF(就業誘発効果!$C$10:$C$117,$B22,就業誘発効果!AA$10:AA$117)</f>
        <v>0</v>
      </c>
      <c r="Y22" s="235">
        <f>SUMIF(就業誘発効果!$C$10:$C$117,$B22,就業誘発効果!AB$10:AB$117)</f>
        <v>0</v>
      </c>
      <c r="Z22" s="235">
        <f>SUMIF(就業誘発効果!$C$10:$C$117,$B22,就業誘発効果!AC$10:AC$117)</f>
        <v>0</v>
      </c>
      <c r="AA22" s="235">
        <f>SUMIF(就業誘発効果!$C$10:$C$117,$B22,就業誘発効果!AD$10:AD$117)</f>
        <v>0</v>
      </c>
      <c r="AB22" s="235">
        <f>SUMIF(就業誘発効果!$C$10:$C$117,$B22,就業誘発効果!AE$10:AE$117)</f>
        <v>0</v>
      </c>
      <c r="AC22" s="235">
        <f>SUMIF(就業誘発効果!$C$10:$C$117,$B22,就業誘発効果!AF$10:AF$117)</f>
        <v>0</v>
      </c>
      <c r="AD22" s="235">
        <f>SUMIF(就業誘発効果!$C$10:$C$117,$B22,就業誘発効果!AG$10:AG$117)</f>
        <v>0</v>
      </c>
      <c r="AE22" s="235">
        <f>SUMIF(就業誘発効果!$C$10:$C$117,$B22,就業誘発効果!AH$10:AH$117)</f>
        <v>0</v>
      </c>
      <c r="AF22" s="235">
        <f>SUMIF(就業誘発効果!$C$10:$C$117,$B22,就業誘発効果!AI$10:AI$117)</f>
        <v>0</v>
      </c>
      <c r="AG22" s="235">
        <f>SUMIF(就業誘発効果!$C$10:$C$117,$B22,就業誘発効果!AJ$10:AJ$117)</f>
        <v>0</v>
      </c>
      <c r="AH22" s="235">
        <f>SUMIF(就業誘発効果!$C$10:$C$117,$B22,就業誘発効果!AK$10:AK$117)</f>
        <v>0</v>
      </c>
      <c r="AI22" s="235">
        <f>SUMIF(就業誘発効果!$C$10:$C$117,$B22,就業誘発効果!AL$10:AL$117)</f>
        <v>0</v>
      </c>
      <c r="AJ22" s="235">
        <f>SUMIF(就業誘発効果!$C$10:$C$117,$B22,就業誘発効果!AM$10:AM$117)</f>
        <v>0</v>
      </c>
      <c r="AK22" s="235">
        <f>SUMIF(就業誘発効果!$C$10:$C$117,$B22,就業誘発効果!AN$10:AN$117)</f>
        <v>0</v>
      </c>
      <c r="AL22" s="235">
        <f>SUMIF(就業誘発効果!$C$10:$C$117,$B22,就業誘発効果!AO$10:AO$117)</f>
        <v>0</v>
      </c>
      <c r="AM22" s="235">
        <f>SUMIF(就業誘発効果!$C$10:$C$117,$B22,就業誘発効果!AP$10:AP$117)</f>
        <v>0</v>
      </c>
      <c r="AN22" s="235">
        <f>SUMIF(就業誘発効果!$C$10:$C$117,$B22,就業誘発効果!AQ$10:AQ$117)</f>
        <v>0</v>
      </c>
      <c r="AO22" s="235">
        <f>SUMIF(就業誘発効果!$C$10:$C$117,$B22,就業誘発効果!AR$10:AR$117)</f>
        <v>0</v>
      </c>
      <c r="AP22" s="235">
        <f>SUMIF(就業誘発効果!$C$10:$C$117,$B22,就業誘発効果!AS$10:AS$117)</f>
        <v>0</v>
      </c>
      <c r="AQ22" s="235">
        <f>SUMIF(就業誘発効果!$C$10:$C$117,$B22,就業誘発効果!AT$10:AT$117)</f>
        <v>0</v>
      </c>
    </row>
    <row r="23" spans="1:43" s="46" customFormat="1">
      <c r="A23" s="95"/>
      <c r="B23" s="96" t="s">
        <v>427</v>
      </c>
      <c r="C23" s="148" t="s">
        <v>381</v>
      </c>
      <c r="D23" s="235">
        <f>SUMIF(就業誘発効果!$C$10:$C$117,$B23,就業誘発効果!G$10:G$117)</f>
        <v>0</v>
      </c>
      <c r="E23" s="235">
        <f>SUMIF(就業誘発効果!$C$10:$C$117,$B23,就業誘発効果!H$10:H$117)</f>
        <v>0</v>
      </c>
      <c r="F23" s="235">
        <f>SUMIF(就業誘発効果!$C$10:$C$117,$B23,就業誘発効果!I$10:I$117)</f>
        <v>0</v>
      </c>
      <c r="G23" s="235">
        <f>SUMIF(就業誘発効果!$C$10:$C$117,$B23,就業誘発効果!J$10:J$117)</f>
        <v>0</v>
      </c>
      <c r="H23" s="235">
        <f>SUMIF(就業誘発効果!$C$10:$C$117,$B23,就業誘発効果!K$10:K$117)</f>
        <v>0</v>
      </c>
      <c r="I23" s="235">
        <f>SUMIF(就業誘発効果!$C$10:$C$117,$B23,就業誘発効果!L$10:L$117)</f>
        <v>0</v>
      </c>
      <c r="J23" s="235">
        <f>SUMIF(就業誘発効果!$C$10:$C$117,$B23,就業誘発効果!M$10:M$117)</f>
        <v>0</v>
      </c>
      <c r="K23" s="235">
        <f>SUMIF(就業誘発効果!$C$10:$C$117,$B23,就業誘発効果!N$10:N$117)</f>
        <v>0</v>
      </c>
      <c r="L23" s="235">
        <f>SUMIF(就業誘発効果!$C$10:$C$117,$B23,就業誘発効果!O$10:O$117)</f>
        <v>0</v>
      </c>
      <c r="M23" s="235">
        <f>SUMIF(就業誘発効果!$C$10:$C$117,$B23,就業誘発効果!P$10:P$117)</f>
        <v>0</v>
      </c>
      <c r="N23" s="235">
        <f>SUMIF(就業誘発効果!$C$10:$C$117,$B23,就業誘発効果!Q$10:Q$117)</f>
        <v>0</v>
      </c>
      <c r="O23" s="235">
        <f>SUMIF(就業誘発効果!$C$10:$C$117,$B23,就業誘発効果!R$10:R$117)</f>
        <v>0</v>
      </c>
      <c r="P23" s="235">
        <f>SUMIF(就業誘発効果!$C$10:$C$117,$B23,就業誘発効果!S$10:S$117)</f>
        <v>0</v>
      </c>
      <c r="Q23" s="235">
        <f>SUMIF(就業誘発効果!$C$10:$C$117,$B23,就業誘発効果!T$10:T$117)</f>
        <v>0</v>
      </c>
      <c r="R23" s="235">
        <f>SUMIF(就業誘発効果!$C$10:$C$117,$B23,就業誘発効果!U$10:U$117)</f>
        <v>0</v>
      </c>
      <c r="S23" s="235">
        <f>SUMIF(就業誘発効果!$C$10:$C$117,$B23,就業誘発効果!V$10:V$117)</f>
        <v>0</v>
      </c>
      <c r="T23" s="235">
        <f>SUMIF(就業誘発効果!$C$10:$C$117,$B23,就業誘発効果!W$10:W$117)</f>
        <v>0</v>
      </c>
      <c r="U23" s="235">
        <f>SUMIF(就業誘発効果!$C$10:$C$117,$B23,就業誘発効果!X$10:X$117)</f>
        <v>0</v>
      </c>
      <c r="V23" s="235">
        <f>SUMIF(就業誘発効果!$C$10:$C$117,$B23,就業誘発効果!Y$10:Y$117)</f>
        <v>0</v>
      </c>
      <c r="W23" s="235">
        <f>SUMIF(就業誘発効果!$C$10:$C$117,$B23,就業誘発効果!Z$10:Z$117)</f>
        <v>0</v>
      </c>
      <c r="X23" s="235">
        <f>SUMIF(就業誘発効果!$C$10:$C$117,$B23,就業誘発効果!AA$10:AA$117)</f>
        <v>0</v>
      </c>
      <c r="Y23" s="235">
        <f>SUMIF(就業誘発効果!$C$10:$C$117,$B23,就業誘発効果!AB$10:AB$117)</f>
        <v>0</v>
      </c>
      <c r="Z23" s="235">
        <f>SUMIF(就業誘発効果!$C$10:$C$117,$B23,就業誘発効果!AC$10:AC$117)</f>
        <v>0</v>
      </c>
      <c r="AA23" s="235">
        <f>SUMIF(就業誘発効果!$C$10:$C$117,$B23,就業誘発効果!AD$10:AD$117)</f>
        <v>0</v>
      </c>
      <c r="AB23" s="235">
        <f>SUMIF(就業誘発効果!$C$10:$C$117,$B23,就業誘発効果!AE$10:AE$117)</f>
        <v>0</v>
      </c>
      <c r="AC23" s="235">
        <f>SUMIF(就業誘発効果!$C$10:$C$117,$B23,就業誘発効果!AF$10:AF$117)</f>
        <v>0</v>
      </c>
      <c r="AD23" s="235">
        <f>SUMIF(就業誘発効果!$C$10:$C$117,$B23,就業誘発効果!AG$10:AG$117)</f>
        <v>0</v>
      </c>
      <c r="AE23" s="235">
        <f>SUMIF(就業誘発効果!$C$10:$C$117,$B23,就業誘発効果!AH$10:AH$117)</f>
        <v>0</v>
      </c>
      <c r="AF23" s="235">
        <f>SUMIF(就業誘発効果!$C$10:$C$117,$B23,就業誘発効果!AI$10:AI$117)</f>
        <v>0</v>
      </c>
      <c r="AG23" s="235">
        <f>SUMIF(就業誘発効果!$C$10:$C$117,$B23,就業誘発効果!AJ$10:AJ$117)</f>
        <v>0</v>
      </c>
      <c r="AH23" s="235">
        <f>SUMIF(就業誘発効果!$C$10:$C$117,$B23,就業誘発効果!AK$10:AK$117)</f>
        <v>0</v>
      </c>
      <c r="AI23" s="235">
        <f>SUMIF(就業誘発効果!$C$10:$C$117,$B23,就業誘発効果!AL$10:AL$117)</f>
        <v>0</v>
      </c>
      <c r="AJ23" s="235">
        <f>SUMIF(就業誘発効果!$C$10:$C$117,$B23,就業誘発効果!AM$10:AM$117)</f>
        <v>0</v>
      </c>
      <c r="AK23" s="235">
        <f>SUMIF(就業誘発効果!$C$10:$C$117,$B23,就業誘発効果!AN$10:AN$117)</f>
        <v>0</v>
      </c>
      <c r="AL23" s="235">
        <f>SUMIF(就業誘発効果!$C$10:$C$117,$B23,就業誘発効果!AO$10:AO$117)</f>
        <v>0</v>
      </c>
      <c r="AM23" s="235">
        <f>SUMIF(就業誘発効果!$C$10:$C$117,$B23,就業誘発効果!AP$10:AP$117)</f>
        <v>0</v>
      </c>
      <c r="AN23" s="235">
        <f>SUMIF(就業誘発効果!$C$10:$C$117,$B23,就業誘発効果!AQ$10:AQ$117)</f>
        <v>0</v>
      </c>
      <c r="AO23" s="235">
        <f>SUMIF(就業誘発効果!$C$10:$C$117,$B23,就業誘発効果!AR$10:AR$117)</f>
        <v>0</v>
      </c>
      <c r="AP23" s="235">
        <f>SUMIF(就業誘発効果!$C$10:$C$117,$B23,就業誘発効果!AS$10:AS$117)</f>
        <v>0</v>
      </c>
      <c r="AQ23" s="235">
        <f>SUMIF(就業誘発効果!$C$10:$C$117,$B23,就業誘発効果!AT$10:AT$117)</f>
        <v>0</v>
      </c>
    </row>
    <row r="24" spans="1:43" s="46" customFormat="1">
      <c r="A24" s="95"/>
      <c r="B24" s="96" t="s">
        <v>428</v>
      </c>
      <c r="C24" s="148" t="s">
        <v>382</v>
      </c>
      <c r="D24" s="235">
        <f>SUMIF(就業誘発効果!$C$10:$C$117,$B24,就業誘発効果!G$10:G$117)</f>
        <v>0</v>
      </c>
      <c r="E24" s="235">
        <f>SUMIF(就業誘発効果!$C$10:$C$117,$B24,就業誘発効果!H$10:H$117)</f>
        <v>0</v>
      </c>
      <c r="F24" s="235">
        <f>SUMIF(就業誘発効果!$C$10:$C$117,$B24,就業誘発効果!I$10:I$117)</f>
        <v>0</v>
      </c>
      <c r="G24" s="235">
        <f>SUMIF(就業誘発効果!$C$10:$C$117,$B24,就業誘発効果!J$10:J$117)</f>
        <v>0</v>
      </c>
      <c r="H24" s="235">
        <f>SUMIF(就業誘発効果!$C$10:$C$117,$B24,就業誘発効果!K$10:K$117)</f>
        <v>0</v>
      </c>
      <c r="I24" s="235">
        <f>SUMIF(就業誘発効果!$C$10:$C$117,$B24,就業誘発効果!L$10:L$117)</f>
        <v>0</v>
      </c>
      <c r="J24" s="235">
        <f>SUMIF(就業誘発効果!$C$10:$C$117,$B24,就業誘発効果!M$10:M$117)</f>
        <v>0</v>
      </c>
      <c r="K24" s="235">
        <f>SUMIF(就業誘発効果!$C$10:$C$117,$B24,就業誘発効果!N$10:N$117)</f>
        <v>0</v>
      </c>
      <c r="L24" s="235">
        <f>SUMIF(就業誘発効果!$C$10:$C$117,$B24,就業誘発効果!O$10:O$117)</f>
        <v>0</v>
      </c>
      <c r="M24" s="235">
        <f>SUMIF(就業誘発効果!$C$10:$C$117,$B24,就業誘発効果!P$10:P$117)</f>
        <v>0</v>
      </c>
      <c r="N24" s="235">
        <f>SUMIF(就業誘発効果!$C$10:$C$117,$B24,就業誘発効果!Q$10:Q$117)</f>
        <v>0</v>
      </c>
      <c r="O24" s="235">
        <f>SUMIF(就業誘発効果!$C$10:$C$117,$B24,就業誘発効果!R$10:R$117)</f>
        <v>0</v>
      </c>
      <c r="P24" s="235">
        <f>SUMIF(就業誘発効果!$C$10:$C$117,$B24,就業誘発効果!S$10:S$117)</f>
        <v>0</v>
      </c>
      <c r="Q24" s="235">
        <f>SUMIF(就業誘発効果!$C$10:$C$117,$B24,就業誘発効果!T$10:T$117)</f>
        <v>0</v>
      </c>
      <c r="R24" s="235">
        <f>SUMIF(就業誘発効果!$C$10:$C$117,$B24,就業誘発効果!U$10:U$117)</f>
        <v>0</v>
      </c>
      <c r="S24" s="235">
        <f>SUMIF(就業誘発効果!$C$10:$C$117,$B24,就業誘発効果!V$10:V$117)</f>
        <v>0</v>
      </c>
      <c r="T24" s="235">
        <f>SUMIF(就業誘発効果!$C$10:$C$117,$B24,就業誘発効果!W$10:W$117)</f>
        <v>0</v>
      </c>
      <c r="U24" s="235">
        <f>SUMIF(就業誘発効果!$C$10:$C$117,$B24,就業誘発効果!X$10:X$117)</f>
        <v>0</v>
      </c>
      <c r="V24" s="235">
        <f>SUMIF(就業誘発効果!$C$10:$C$117,$B24,就業誘発効果!Y$10:Y$117)</f>
        <v>0</v>
      </c>
      <c r="W24" s="235">
        <f>SUMIF(就業誘発効果!$C$10:$C$117,$B24,就業誘発効果!Z$10:Z$117)</f>
        <v>0</v>
      </c>
      <c r="X24" s="235">
        <f>SUMIF(就業誘発効果!$C$10:$C$117,$B24,就業誘発効果!AA$10:AA$117)</f>
        <v>0</v>
      </c>
      <c r="Y24" s="235">
        <f>SUMIF(就業誘発効果!$C$10:$C$117,$B24,就業誘発効果!AB$10:AB$117)</f>
        <v>0</v>
      </c>
      <c r="Z24" s="235">
        <f>SUMIF(就業誘発効果!$C$10:$C$117,$B24,就業誘発効果!AC$10:AC$117)</f>
        <v>0</v>
      </c>
      <c r="AA24" s="235">
        <f>SUMIF(就業誘発効果!$C$10:$C$117,$B24,就業誘発効果!AD$10:AD$117)</f>
        <v>0</v>
      </c>
      <c r="AB24" s="235">
        <f>SUMIF(就業誘発効果!$C$10:$C$117,$B24,就業誘発効果!AE$10:AE$117)</f>
        <v>0</v>
      </c>
      <c r="AC24" s="235">
        <f>SUMIF(就業誘発効果!$C$10:$C$117,$B24,就業誘発効果!AF$10:AF$117)</f>
        <v>0</v>
      </c>
      <c r="AD24" s="235">
        <f>SUMIF(就業誘発効果!$C$10:$C$117,$B24,就業誘発効果!AG$10:AG$117)</f>
        <v>0</v>
      </c>
      <c r="AE24" s="235">
        <f>SUMIF(就業誘発効果!$C$10:$C$117,$B24,就業誘発効果!AH$10:AH$117)</f>
        <v>0</v>
      </c>
      <c r="AF24" s="235">
        <f>SUMIF(就業誘発効果!$C$10:$C$117,$B24,就業誘発効果!AI$10:AI$117)</f>
        <v>0</v>
      </c>
      <c r="AG24" s="235">
        <f>SUMIF(就業誘発効果!$C$10:$C$117,$B24,就業誘発効果!AJ$10:AJ$117)</f>
        <v>0</v>
      </c>
      <c r="AH24" s="235">
        <f>SUMIF(就業誘発効果!$C$10:$C$117,$B24,就業誘発効果!AK$10:AK$117)</f>
        <v>0</v>
      </c>
      <c r="AI24" s="235">
        <f>SUMIF(就業誘発効果!$C$10:$C$117,$B24,就業誘発効果!AL$10:AL$117)</f>
        <v>0</v>
      </c>
      <c r="AJ24" s="235">
        <f>SUMIF(就業誘発効果!$C$10:$C$117,$B24,就業誘発効果!AM$10:AM$117)</f>
        <v>0</v>
      </c>
      <c r="AK24" s="235">
        <f>SUMIF(就業誘発効果!$C$10:$C$117,$B24,就業誘発効果!AN$10:AN$117)</f>
        <v>0</v>
      </c>
      <c r="AL24" s="235">
        <f>SUMIF(就業誘発効果!$C$10:$C$117,$B24,就業誘発効果!AO$10:AO$117)</f>
        <v>0</v>
      </c>
      <c r="AM24" s="235">
        <f>SUMIF(就業誘発効果!$C$10:$C$117,$B24,就業誘発効果!AP$10:AP$117)</f>
        <v>0</v>
      </c>
      <c r="AN24" s="235">
        <f>SUMIF(就業誘発効果!$C$10:$C$117,$B24,就業誘発効果!AQ$10:AQ$117)</f>
        <v>0</v>
      </c>
      <c r="AO24" s="235">
        <f>SUMIF(就業誘発効果!$C$10:$C$117,$B24,就業誘発効果!AR$10:AR$117)</f>
        <v>0</v>
      </c>
      <c r="AP24" s="235">
        <f>SUMIF(就業誘発効果!$C$10:$C$117,$B24,就業誘発効果!AS$10:AS$117)</f>
        <v>0</v>
      </c>
      <c r="AQ24" s="235">
        <f>SUMIF(就業誘発効果!$C$10:$C$117,$B24,就業誘発効果!AT$10:AT$117)</f>
        <v>0</v>
      </c>
    </row>
    <row r="25" spans="1:43" s="46" customFormat="1">
      <c r="A25" s="95"/>
      <c r="B25" s="96" t="s">
        <v>429</v>
      </c>
      <c r="C25" s="148" t="s">
        <v>383</v>
      </c>
      <c r="D25" s="235">
        <f>SUMIF(就業誘発効果!$C$10:$C$117,$B25,就業誘発効果!G$10:G$117)</f>
        <v>0</v>
      </c>
      <c r="E25" s="235">
        <f>SUMIF(就業誘発効果!$C$10:$C$117,$B25,就業誘発効果!H$10:H$117)</f>
        <v>0</v>
      </c>
      <c r="F25" s="235">
        <f>SUMIF(就業誘発効果!$C$10:$C$117,$B25,就業誘発効果!I$10:I$117)</f>
        <v>0</v>
      </c>
      <c r="G25" s="235">
        <f>SUMIF(就業誘発効果!$C$10:$C$117,$B25,就業誘発効果!J$10:J$117)</f>
        <v>0</v>
      </c>
      <c r="H25" s="235">
        <f>SUMIF(就業誘発効果!$C$10:$C$117,$B25,就業誘発効果!K$10:K$117)</f>
        <v>0</v>
      </c>
      <c r="I25" s="235">
        <f>SUMIF(就業誘発効果!$C$10:$C$117,$B25,就業誘発効果!L$10:L$117)</f>
        <v>0</v>
      </c>
      <c r="J25" s="235">
        <f>SUMIF(就業誘発効果!$C$10:$C$117,$B25,就業誘発効果!M$10:M$117)</f>
        <v>0</v>
      </c>
      <c r="K25" s="235">
        <f>SUMIF(就業誘発効果!$C$10:$C$117,$B25,就業誘発効果!N$10:N$117)</f>
        <v>0</v>
      </c>
      <c r="L25" s="235">
        <f>SUMIF(就業誘発効果!$C$10:$C$117,$B25,就業誘発効果!O$10:O$117)</f>
        <v>0</v>
      </c>
      <c r="M25" s="235">
        <f>SUMIF(就業誘発効果!$C$10:$C$117,$B25,就業誘発効果!P$10:P$117)</f>
        <v>0</v>
      </c>
      <c r="N25" s="235">
        <f>SUMIF(就業誘発効果!$C$10:$C$117,$B25,就業誘発効果!Q$10:Q$117)</f>
        <v>0</v>
      </c>
      <c r="O25" s="235">
        <f>SUMIF(就業誘発効果!$C$10:$C$117,$B25,就業誘発効果!R$10:R$117)</f>
        <v>0</v>
      </c>
      <c r="P25" s="235">
        <f>SUMIF(就業誘発効果!$C$10:$C$117,$B25,就業誘発効果!S$10:S$117)</f>
        <v>0</v>
      </c>
      <c r="Q25" s="235">
        <f>SUMIF(就業誘発効果!$C$10:$C$117,$B25,就業誘発効果!T$10:T$117)</f>
        <v>0</v>
      </c>
      <c r="R25" s="235">
        <f>SUMIF(就業誘発効果!$C$10:$C$117,$B25,就業誘発効果!U$10:U$117)</f>
        <v>0</v>
      </c>
      <c r="S25" s="235">
        <f>SUMIF(就業誘発効果!$C$10:$C$117,$B25,就業誘発効果!V$10:V$117)</f>
        <v>0</v>
      </c>
      <c r="T25" s="235">
        <f>SUMIF(就業誘発効果!$C$10:$C$117,$B25,就業誘発効果!W$10:W$117)</f>
        <v>0</v>
      </c>
      <c r="U25" s="235">
        <f>SUMIF(就業誘発効果!$C$10:$C$117,$B25,就業誘発効果!X$10:X$117)</f>
        <v>0</v>
      </c>
      <c r="V25" s="235">
        <f>SUMIF(就業誘発効果!$C$10:$C$117,$B25,就業誘発効果!Y$10:Y$117)</f>
        <v>0</v>
      </c>
      <c r="W25" s="235">
        <f>SUMIF(就業誘発効果!$C$10:$C$117,$B25,就業誘発効果!Z$10:Z$117)</f>
        <v>0</v>
      </c>
      <c r="X25" s="235">
        <f>SUMIF(就業誘発効果!$C$10:$C$117,$B25,就業誘発効果!AA$10:AA$117)</f>
        <v>0</v>
      </c>
      <c r="Y25" s="235">
        <f>SUMIF(就業誘発効果!$C$10:$C$117,$B25,就業誘発効果!AB$10:AB$117)</f>
        <v>0</v>
      </c>
      <c r="Z25" s="235">
        <f>SUMIF(就業誘発効果!$C$10:$C$117,$B25,就業誘発効果!AC$10:AC$117)</f>
        <v>0</v>
      </c>
      <c r="AA25" s="235">
        <f>SUMIF(就業誘発効果!$C$10:$C$117,$B25,就業誘発効果!AD$10:AD$117)</f>
        <v>0</v>
      </c>
      <c r="AB25" s="235">
        <f>SUMIF(就業誘発効果!$C$10:$C$117,$B25,就業誘発効果!AE$10:AE$117)</f>
        <v>0</v>
      </c>
      <c r="AC25" s="235">
        <f>SUMIF(就業誘発効果!$C$10:$C$117,$B25,就業誘発効果!AF$10:AF$117)</f>
        <v>0</v>
      </c>
      <c r="AD25" s="235">
        <f>SUMIF(就業誘発効果!$C$10:$C$117,$B25,就業誘発効果!AG$10:AG$117)</f>
        <v>0</v>
      </c>
      <c r="AE25" s="235">
        <f>SUMIF(就業誘発効果!$C$10:$C$117,$B25,就業誘発効果!AH$10:AH$117)</f>
        <v>0</v>
      </c>
      <c r="AF25" s="235">
        <f>SUMIF(就業誘発効果!$C$10:$C$117,$B25,就業誘発効果!AI$10:AI$117)</f>
        <v>0</v>
      </c>
      <c r="AG25" s="235">
        <f>SUMIF(就業誘発効果!$C$10:$C$117,$B25,就業誘発効果!AJ$10:AJ$117)</f>
        <v>0</v>
      </c>
      <c r="AH25" s="235">
        <f>SUMIF(就業誘発効果!$C$10:$C$117,$B25,就業誘発効果!AK$10:AK$117)</f>
        <v>0</v>
      </c>
      <c r="AI25" s="235">
        <f>SUMIF(就業誘発効果!$C$10:$C$117,$B25,就業誘発効果!AL$10:AL$117)</f>
        <v>0</v>
      </c>
      <c r="AJ25" s="235">
        <f>SUMIF(就業誘発効果!$C$10:$C$117,$B25,就業誘発効果!AM$10:AM$117)</f>
        <v>0</v>
      </c>
      <c r="AK25" s="235">
        <f>SUMIF(就業誘発効果!$C$10:$C$117,$B25,就業誘発効果!AN$10:AN$117)</f>
        <v>0</v>
      </c>
      <c r="AL25" s="235">
        <f>SUMIF(就業誘発効果!$C$10:$C$117,$B25,就業誘発効果!AO$10:AO$117)</f>
        <v>0</v>
      </c>
      <c r="AM25" s="235">
        <f>SUMIF(就業誘発効果!$C$10:$C$117,$B25,就業誘発効果!AP$10:AP$117)</f>
        <v>0</v>
      </c>
      <c r="AN25" s="235">
        <f>SUMIF(就業誘発効果!$C$10:$C$117,$B25,就業誘発効果!AQ$10:AQ$117)</f>
        <v>0</v>
      </c>
      <c r="AO25" s="235">
        <f>SUMIF(就業誘発効果!$C$10:$C$117,$B25,就業誘発効果!AR$10:AR$117)</f>
        <v>0</v>
      </c>
      <c r="AP25" s="235">
        <f>SUMIF(就業誘発効果!$C$10:$C$117,$B25,就業誘発効果!AS$10:AS$117)</f>
        <v>0</v>
      </c>
      <c r="AQ25" s="235">
        <f>SUMIF(就業誘発効果!$C$10:$C$117,$B25,就業誘発効果!AT$10:AT$117)</f>
        <v>0</v>
      </c>
    </row>
    <row r="26" spans="1:43" s="46" customFormat="1">
      <c r="A26" s="95"/>
      <c r="B26" s="96" t="s">
        <v>430</v>
      </c>
      <c r="C26" s="148" t="s">
        <v>171</v>
      </c>
      <c r="D26" s="235">
        <f>SUMIF(就業誘発効果!$C$10:$C$117,$B26,就業誘発効果!G$10:G$117)</f>
        <v>0</v>
      </c>
      <c r="E26" s="235">
        <f>SUMIF(就業誘発効果!$C$10:$C$117,$B26,就業誘発効果!H$10:H$117)</f>
        <v>0</v>
      </c>
      <c r="F26" s="235">
        <f>SUMIF(就業誘発効果!$C$10:$C$117,$B26,就業誘発効果!I$10:I$117)</f>
        <v>0</v>
      </c>
      <c r="G26" s="235">
        <f>SUMIF(就業誘発効果!$C$10:$C$117,$B26,就業誘発効果!J$10:J$117)</f>
        <v>0</v>
      </c>
      <c r="H26" s="235">
        <f>SUMIF(就業誘発効果!$C$10:$C$117,$B26,就業誘発効果!K$10:K$117)</f>
        <v>0</v>
      </c>
      <c r="I26" s="235">
        <f>SUMIF(就業誘発効果!$C$10:$C$117,$B26,就業誘発効果!L$10:L$117)</f>
        <v>0</v>
      </c>
      <c r="J26" s="235">
        <f>SUMIF(就業誘発効果!$C$10:$C$117,$B26,就業誘発効果!M$10:M$117)</f>
        <v>0</v>
      </c>
      <c r="K26" s="235">
        <f>SUMIF(就業誘発効果!$C$10:$C$117,$B26,就業誘発効果!N$10:N$117)</f>
        <v>0</v>
      </c>
      <c r="L26" s="235">
        <f>SUMIF(就業誘発効果!$C$10:$C$117,$B26,就業誘発効果!O$10:O$117)</f>
        <v>0</v>
      </c>
      <c r="M26" s="235">
        <f>SUMIF(就業誘発効果!$C$10:$C$117,$B26,就業誘発効果!P$10:P$117)</f>
        <v>0</v>
      </c>
      <c r="N26" s="235">
        <f>SUMIF(就業誘発効果!$C$10:$C$117,$B26,就業誘発効果!Q$10:Q$117)</f>
        <v>0</v>
      </c>
      <c r="O26" s="235">
        <f>SUMIF(就業誘発効果!$C$10:$C$117,$B26,就業誘発効果!R$10:R$117)</f>
        <v>0</v>
      </c>
      <c r="P26" s="235">
        <f>SUMIF(就業誘発効果!$C$10:$C$117,$B26,就業誘発効果!S$10:S$117)</f>
        <v>0</v>
      </c>
      <c r="Q26" s="235">
        <f>SUMIF(就業誘発効果!$C$10:$C$117,$B26,就業誘発効果!T$10:T$117)</f>
        <v>0</v>
      </c>
      <c r="R26" s="235">
        <f>SUMIF(就業誘発効果!$C$10:$C$117,$B26,就業誘発効果!U$10:U$117)</f>
        <v>0</v>
      </c>
      <c r="S26" s="235">
        <f>SUMIF(就業誘発効果!$C$10:$C$117,$B26,就業誘発効果!V$10:V$117)</f>
        <v>0</v>
      </c>
      <c r="T26" s="235">
        <f>SUMIF(就業誘発効果!$C$10:$C$117,$B26,就業誘発効果!W$10:W$117)</f>
        <v>0</v>
      </c>
      <c r="U26" s="235">
        <f>SUMIF(就業誘発効果!$C$10:$C$117,$B26,就業誘発効果!X$10:X$117)</f>
        <v>0</v>
      </c>
      <c r="V26" s="235">
        <f>SUMIF(就業誘発効果!$C$10:$C$117,$B26,就業誘発効果!Y$10:Y$117)</f>
        <v>0</v>
      </c>
      <c r="W26" s="235">
        <f>SUMIF(就業誘発効果!$C$10:$C$117,$B26,就業誘発効果!Z$10:Z$117)</f>
        <v>0</v>
      </c>
      <c r="X26" s="235">
        <f>SUMIF(就業誘発効果!$C$10:$C$117,$B26,就業誘発効果!AA$10:AA$117)</f>
        <v>0</v>
      </c>
      <c r="Y26" s="235">
        <f>SUMIF(就業誘発効果!$C$10:$C$117,$B26,就業誘発効果!AB$10:AB$117)</f>
        <v>0</v>
      </c>
      <c r="Z26" s="235">
        <f>SUMIF(就業誘発効果!$C$10:$C$117,$B26,就業誘発効果!AC$10:AC$117)</f>
        <v>0</v>
      </c>
      <c r="AA26" s="235">
        <f>SUMIF(就業誘発効果!$C$10:$C$117,$B26,就業誘発効果!AD$10:AD$117)</f>
        <v>0</v>
      </c>
      <c r="AB26" s="235">
        <f>SUMIF(就業誘発効果!$C$10:$C$117,$B26,就業誘発効果!AE$10:AE$117)</f>
        <v>0</v>
      </c>
      <c r="AC26" s="235">
        <f>SUMIF(就業誘発効果!$C$10:$C$117,$B26,就業誘発効果!AF$10:AF$117)</f>
        <v>0</v>
      </c>
      <c r="AD26" s="235">
        <f>SUMIF(就業誘発効果!$C$10:$C$117,$B26,就業誘発効果!AG$10:AG$117)</f>
        <v>0</v>
      </c>
      <c r="AE26" s="235">
        <f>SUMIF(就業誘発効果!$C$10:$C$117,$B26,就業誘発効果!AH$10:AH$117)</f>
        <v>0</v>
      </c>
      <c r="AF26" s="235">
        <f>SUMIF(就業誘発効果!$C$10:$C$117,$B26,就業誘発効果!AI$10:AI$117)</f>
        <v>0</v>
      </c>
      <c r="AG26" s="235">
        <f>SUMIF(就業誘発効果!$C$10:$C$117,$B26,就業誘発効果!AJ$10:AJ$117)</f>
        <v>0</v>
      </c>
      <c r="AH26" s="235">
        <f>SUMIF(就業誘発効果!$C$10:$C$117,$B26,就業誘発効果!AK$10:AK$117)</f>
        <v>0</v>
      </c>
      <c r="AI26" s="235">
        <f>SUMIF(就業誘発効果!$C$10:$C$117,$B26,就業誘発効果!AL$10:AL$117)</f>
        <v>0</v>
      </c>
      <c r="AJ26" s="235">
        <f>SUMIF(就業誘発効果!$C$10:$C$117,$B26,就業誘発効果!AM$10:AM$117)</f>
        <v>0</v>
      </c>
      <c r="AK26" s="235">
        <f>SUMIF(就業誘発効果!$C$10:$C$117,$B26,就業誘発効果!AN$10:AN$117)</f>
        <v>0</v>
      </c>
      <c r="AL26" s="235">
        <f>SUMIF(就業誘発効果!$C$10:$C$117,$B26,就業誘発効果!AO$10:AO$117)</f>
        <v>0</v>
      </c>
      <c r="AM26" s="235">
        <f>SUMIF(就業誘発効果!$C$10:$C$117,$B26,就業誘発効果!AP$10:AP$117)</f>
        <v>0</v>
      </c>
      <c r="AN26" s="235">
        <f>SUMIF(就業誘発効果!$C$10:$C$117,$B26,就業誘発効果!AQ$10:AQ$117)</f>
        <v>0</v>
      </c>
      <c r="AO26" s="235">
        <f>SUMIF(就業誘発効果!$C$10:$C$117,$B26,就業誘発効果!AR$10:AR$117)</f>
        <v>0</v>
      </c>
      <c r="AP26" s="235">
        <f>SUMIF(就業誘発効果!$C$10:$C$117,$B26,就業誘発効果!AS$10:AS$117)</f>
        <v>0</v>
      </c>
      <c r="AQ26" s="235">
        <f>SUMIF(就業誘発効果!$C$10:$C$117,$B26,就業誘発効果!AT$10:AT$117)</f>
        <v>0</v>
      </c>
    </row>
    <row r="27" spans="1:43" s="46" customFormat="1">
      <c r="A27" s="95"/>
      <c r="B27" s="96" t="s">
        <v>431</v>
      </c>
      <c r="C27" s="148" t="s">
        <v>170</v>
      </c>
      <c r="D27" s="235">
        <f>SUMIF(就業誘発効果!$C$10:$C$117,$B27,就業誘発効果!G$10:G$117)</f>
        <v>0</v>
      </c>
      <c r="E27" s="235">
        <f>SUMIF(就業誘発効果!$C$10:$C$117,$B27,就業誘発効果!H$10:H$117)</f>
        <v>0</v>
      </c>
      <c r="F27" s="235">
        <f>SUMIF(就業誘発効果!$C$10:$C$117,$B27,就業誘発効果!I$10:I$117)</f>
        <v>0</v>
      </c>
      <c r="G27" s="235">
        <f>SUMIF(就業誘発効果!$C$10:$C$117,$B27,就業誘発効果!J$10:J$117)</f>
        <v>0</v>
      </c>
      <c r="H27" s="235">
        <f>SUMIF(就業誘発効果!$C$10:$C$117,$B27,就業誘発効果!K$10:K$117)</f>
        <v>0</v>
      </c>
      <c r="I27" s="235">
        <f>SUMIF(就業誘発効果!$C$10:$C$117,$B27,就業誘発効果!L$10:L$117)</f>
        <v>0</v>
      </c>
      <c r="J27" s="235">
        <f>SUMIF(就業誘発効果!$C$10:$C$117,$B27,就業誘発効果!M$10:M$117)</f>
        <v>0</v>
      </c>
      <c r="K27" s="235">
        <f>SUMIF(就業誘発効果!$C$10:$C$117,$B27,就業誘発効果!N$10:N$117)</f>
        <v>0</v>
      </c>
      <c r="L27" s="235">
        <f>SUMIF(就業誘発効果!$C$10:$C$117,$B27,就業誘発効果!O$10:O$117)</f>
        <v>0</v>
      </c>
      <c r="M27" s="235">
        <f>SUMIF(就業誘発効果!$C$10:$C$117,$B27,就業誘発効果!P$10:P$117)</f>
        <v>0</v>
      </c>
      <c r="N27" s="235">
        <f>SUMIF(就業誘発効果!$C$10:$C$117,$B27,就業誘発効果!Q$10:Q$117)</f>
        <v>0</v>
      </c>
      <c r="O27" s="235">
        <f>SUMIF(就業誘発効果!$C$10:$C$117,$B27,就業誘発効果!R$10:R$117)</f>
        <v>0</v>
      </c>
      <c r="P27" s="235">
        <f>SUMIF(就業誘発効果!$C$10:$C$117,$B27,就業誘発効果!S$10:S$117)</f>
        <v>0</v>
      </c>
      <c r="Q27" s="235">
        <f>SUMIF(就業誘発効果!$C$10:$C$117,$B27,就業誘発効果!T$10:T$117)</f>
        <v>0</v>
      </c>
      <c r="R27" s="235">
        <f>SUMIF(就業誘発効果!$C$10:$C$117,$B27,就業誘発効果!U$10:U$117)</f>
        <v>0</v>
      </c>
      <c r="S27" s="235">
        <f>SUMIF(就業誘発効果!$C$10:$C$117,$B27,就業誘発効果!V$10:V$117)</f>
        <v>0</v>
      </c>
      <c r="T27" s="235">
        <f>SUMIF(就業誘発効果!$C$10:$C$117,$B27,就業誘発効果!W$10:W$117)</f>
        <v>0</v>
      </c>
      <c r="U27" s="235">
        <f>SUMIF(就業誘発効果!$C$10:$C$117,$B27,就業誘発効果!X$10:X$117)</f>
        <v>0</v>
      </c>
      <c r="V27" s="235">
        <f>SUMIF(就業誘発効果!$C$10:$C$117,$B27,就業誘発効果!Y$10:Y$117)</f>
        <v>0</v>
      </c>
      <c r="W27" s="235">
        <f>SUMIF(就業誘発効果!$C$10:$C$117,$B27,就業誘発効果!Z$10:Z$117)</f>
        <v>0</v>
      </c>
      <c r="X27" s="235">
        <f>SUMIF(就業誘発効果!$C$10:$C$117,$B27,就業誘発効果!AA$10:AA$117)</f>
        <v>0</v>
      </c>
      <c r="Y27" s="235">
        <f>SUMIF(就業誘発効果!$C$10:$C$117,$B27,就業誘発効果!AB$10:AB$117)</f>
        <v>0</v>
      </c>
      <c r="Z27" s="235">
        <f>SUMIF(就業誘発効果!$C$10:$C$117,$B27,就業誘発効果!AC$10:AC$117)</f>
        <v>0</v>
      </c>
      <c r="AA27" s="235">
        <f>SUMIF(就業誘発効果!$C$10:$C$117,$B27,就業誘発効果!AD$10:AD$117)</f>
        <v>0</v>
      </c>
      <c r="AB27" s="235">
        <f>SUMIF(就業誘発効果!$C$10:$C$117,$B27,就業誘発効果!AE$10:AE$117)</f>
        <v>0</v>
      </c>
      <c r="AC27" s="235">
        <f>SUMIF(就業誘発効果!$C$10:$C$117,$B27,就業誘発効果!AF$10:AF$117)</f>
        <v>0</v>
      </c>
      <c r="AD27" s="235">
        <f>SUMIF(就業誘発効果!$C$10:$C$117,$B27,就業誘発効果!AG$10:AG$117)</f>
        <v>0</v>
      </c>
      <c r="AE27" s="235">
        <f>SUMIF(就業誘発効果!$C$10:$C$117,$B27,就業誘発効果!AH$10:AH$117)</f>
        <v>0</v>
      </c>
      <c r="AF27" s="235">
        <f>SUMIF(就業誘発効果!$C$10:$C$117,$B27,就業誘発効果!AI$10:AI$117)</f>
        <v>0</v>
      </c>
      <c r="AG27" s="235">
        <f>SUMIF(就業誘発効果!$C$10:$C$117,$B27,就業誘発効果!AJ$10:AJ$117)</f>
        <v>0</v>
      </c>
      <c r="AH27" s="235">
        <f>SUMIF(就業誘発効果!$C$10:$C$117,$B27,就業誘発効果!AK$10:AK$117)</f>
        <v>0</v>
      </c>
      <c r="AI27" s="235">
        <f>SUMIF(就業誘発効果!$C$10:$C$117,$B27,就業誘発効果!AL$10:AL$117)</f>
        <v>0</v>
      </c>
      <c r="AJ27" s="235">
        <f>SUMIF(就業誘発効果!$C$10:$C$117,$B27,就業誘発効果!AM$10:AM$117)</f>
        <v>0</v>
      </c>
      <c r="AK27" s="235">
        <f>SUMIF(就業誘発効果!$C$10:$C$117,$B27,就業誘発効果!AN$10:AN$117)</f>
        <v>0</v>
      </c>
      <c r="AL27" s="235">
        <f>SUMIF(就業誘発効果!$C$10:$C$117,$B27,就業誘発効果!AO$10:AO$117)</f>
        <v>0</v>
      </c>
      <c r="AM27" s="235">
        <f>SUMIF(就業誘発効果!$C$10:$C$117,$B27,就業誘発効果!AP$10:AP$117)</f>
        <v>0</v>
      </c>
      <c r="AN27" s="235">
        <f>SUMIF(就業誘発効果!$C$10:$C$117,$B27,就業誘発効果!AQ$10:AQ$117)</f>
        <v>0</v>
      </c>
      <c r="AO27" s="235">
        <f>SUMIF(就業誘発効果!$C$10:$C$117,$B27,就業誘発効果!AR$10:AR$117)</f>
        <v>0</v>
      </c>
      <c r="AP27" s="235">
        <f>SUMIF(就業誘発効果!$C$10:$C$117,$B27,就業誘発効果!AS$10:AS$117)</f>
        <v>0</v>
      </c>
      <c r="AQ27" s="235">
        <f>SUMIF(就業誘発効果!$C$10:$C$117,$B27,就業誘発効果!AT$10:AT$117)</f>
        <v>0</v>
      </c>
    </row>
    <row r="28" spans="1:43" s="46" customFormat="1">
      <c r="A28" s="95"/>
      <c r="B28" s="96" t="s">
        <v>432</v>
      </c>
      <c r="C28" s="148" t="s">
        <v>604</v>
      </c>
      <c r="D28" s="235">
        <f>SUMIF(就業誘発効果!$C$10:$C$117,$B28,就業誘発効果!G$10:G$117)</f>
        <v>0</v>
      </c>
      <c r="E28" s="235">
        <f>SUMIF(就業誘発効果!$C$10:$C$117,$B28,就業誘発効果!H$10:H$117)</f>
        <v>0</v>
      </c>
      <c r="F28" s="235">
        <f>SUMIF(就業誘発効果!$C$10:$C$117,$B28,就業誘発効果!I$10:I$117)</f>
        <v>0</v>
      </c>
      <c r="G28" s="235">
        <f>SUMIF(就業誘発効果!$C$10:$C$117,$B28,就業誘発効果!J$10:J$117)</f>
        <v>0</v>
      </c>
      <c r="H28" s="235">
        <f>SUMIF(就業誘発効果!$C$10:$C$117,$B28,就業誘発効果!K$10:K$117)</f>
        <v>0</v>
      </c>
      <c r="I28" s="235">
        <f>SUMIF(就業誘発効果!$C$10:$C$117,$B28,就業誘発効果!L$10:L$117)</f>
        <v>0</v>
      </c>
      <c r="J28" s="235">
        <f>SUMIF(就業誘発効果!$C$10:$C$117,$B28,就業誘発効果!M$10:M$117)</f>
        <v>0</v>
      </c>
      <c r="K28" s="235">
        <f>SUMIF(就業誘発効果!$C$10:$C$117,$B28,就業誘発効果!N$10:N$117)</f>
        <v>0</v>
      </c>
      <c r="L28" s="235">
        <f>SUMIF(就業誘発効果!$C$10:$C$117,$B28,就業誘発効果!O$10:O$117)</f>
        <v>0</v>
      </c>
      <c r="M28" s="235">
        <f>SUMIF(就業誘発効果!$C$10:$C$117,$B28,就業誘発効果!P$10:P$117)</f>
        <v>0</v>
      </c>
      <c r="N28" s="235">
        <f>SUMIF(就業誘発効果!$C$10:$C$117,$B28,就業誘発効果!Q$10:Q$117)</f>
        <v>0</v>
      </c>
      <c r="O28" s="235">
        <f>SUMIF(就業誘発効果!$C$10:$C$117,$B28,就業誘発効果!R$10:R$117)</f>
        <v>0</v>
      </c>
      <c r="P28" s="235">
        <f>SUMIF(就業誘発効果!$C$10:$C$117,$B28,就業誘発効果!S$10:S$117)</f>
        <v>0</v>
      </c>
      <c r="Q28" s="235">
        <f>SUMIF(就業誘発効果!$C$10:$C$117,$B28,就業誘発効果!T$10:T$117)</f>
        <v>0</v>
      </c>
      <c r="R28" s="235">
        <f>SUMIF(就業誘発効果!$C$10:$C$117,$B28,就業誘発効果!U$10:U$117)</f>
        <v>0</v>
      </c>
      <c r="S28" s="235">
        <f>SUMIF(就業誘発効果!$C$10:$C$117,$B28,就業誘発効果!V$10:V$117)</f>
        <v>0</v>
      </c>
      <c r="T28" s="235">
        <f>SUMIF(就業誘発効果!$C$10:$C$117,$B28,就業誘発効果!W$10:W$117)</f>
        <v>0</v>
      </c>
      <c r="U28" s="235">
        <f>SUMIF(就業誘発効果!$C$10:$C$117,$B28,就業誘発効果!X$10:X$117)</f>
        <v>0</v>
      </c>
      <c r="V28" s="235">
        <f>SUMIF(就業誘発効果!$C$10:$C$117,$B28,就業誘発効果!Y$10:Y$117)</f>
        <v>0</v>
      </c>
      <c r="W28" s="235">
        <f>SUMIF(就業誘発効果!$C$10:$C$117,$B28,就業誘発効果!Z$10:Z$117)</f>
        <v>0</v>
      </c>
      <c r="X28" s="235">
        <f>SUMIF(就業誘発効果!$C$10:$C$117,$B28,就業誘発効果!AA$10:AA$117)</f>
        <v>0</v>
      </c>
      <c r="Y28" s="235">
        <f>SUMIF(就業誘発効果!$C$10:$C$117,$B28,就業誘発効果!AB$10:AB$117)</f>
        <v>0</v>
      </c>
      <c r="Z28" s="235">
        <f>SUMIF(就業誘発効果!$C$10:$C$117,$B28,就業誘発効果!AC$10:AC$117)</f>
        <v>0</v>
      </c>
      <c r="AA28" s="235">
        <f>SUMIF(就業誘発効果!$C$10:$C$117,$B28,就業誘発効果!AD$10:AD$117)</f>
        <v>0</v>
      </c>
      <c r="AB28" s="235">
        <f>SUMIF(就業誘発効果!$C$10:$C$117,$B28,就業誘発効果!AE$10:AE$117)</f>
        <v>0</v>
      </c>
      <c r="AC28" s="235">
        <f>SUMIF(就業誘発効果!$C$10:$C$117,$B28,就業誘発効果!AF$10:AF$117)</f>
        <v>0</v>
      </c>
      <c r="AD28" s="235">
        <f>SUMIF(就業誘発効果!$C$10:$C$117,$B28,就業誘発効果!AG$10:AG$117)</f>
        <v>0</v>
      </c>
      <c r="AE28" s="235">
        <f>SUMIF(就業誘発効果!$C$10:$C$117,$B28,就業誘発効果!AH$10:AH$117)</f>
        <v>0</v>
      </c>
      <c r="AF28" s="235">
        <f>SUMIF(就業誘発効果!$C$10:$C$117,$B28,就業誘発効果!AI$10:AI$117)</f>
        <v>0</v>
      </c>
      <c r="AG28" s="235">
        <f>SUMIF(就業誘発効果!$C$10:$C$117,$B28,就業誘発効果!AJ$10:AJ$117)</f>
        <v>0</v>
      </c>
      <c r="AH28" s="235">
        <f>SUMIF(就業誘発効果!$C$10:$C$117,$B28,就業誘発効果!AK$10:AK$117)</f>
        <v>0</v>
      </c>
      <c r="AI28" s="235">
        <f>SUMIF(就業誘発効果!$C$10:$C$117,$B28,就業誘発効果!AL$10:AL$117)</f>
        <v>0</v>
      </c>
      <c r="AJ28" s="235">
        <f>SUMIF(就業誘発効果!$C$10:$C$117,$B28,就業誘発効果!AM$10:AM$117)</f>
        <v>0</v>
      </c>
      <c r="AK28" s="235">
        <f>SUMIF(就業誘発効果!$C$10:$C$117,$B28,就業誘発効果!AN$10:AN$117)</f>
        <v>0</v>
      </c>
      <c r="AL28" s="235">
        <f>SUMIF(就業誘発効果!$C$10:$C$117,$B28,就業誘発効果!AO$10:AO$117)</f>
        <v>0</v>
      </c>
      <c r="AM28" s="235">
        <f>SUMIF(就業誘発効果!$C$10:$C$117,$B28,就業誘発効果!AP$10:AP$117)</f>
        <v>0</v>
      </c>
      <c r="AN28" s="235">
        <f>SUMIF(就業誘発効果!$C$10:$C$117,$B28,就業誘発効果!AQ$10:AQ$117)</f>
        <v>0</v>
      </c>
      <c r="AO28" s="235">
        <f>SUMIF(就業誘発効果!$C$10:$C$117,$B28,就業誘発効果!AR$10:AR$117)</f>
        <v>0</v>
      </c>
      <c r="AP28" s="235">
        <f>SUMIF(就業誘発効果!$C$10:$C$117,$B28,就業誘発効果!AS$10:AS$117)</f>
        <v>0</v>
      </c>
      <c r="AQ28" s="235">
        <f>SUMIF(就業誘発効果!$C$10:$C$117,$B28,就業誘発効果!AT$10:AT$117)</f>
        <v>0</v>
      </c>
    </row>
    <row r="29" spans="1:43" s="46" customFormat="1">
      <c r="A29" s="95"/>
      <c r="B29" s="96" t="s">
        <v>433</v>
      </c>
      <c r="C29" s="148" t="s">
        <v>172</v>
      </c>
      <c r="D29" s="235">
        <f>SUMIF(就業誘発効果!$C$10:$C$117,$B29,就業誘発効果!G$10:G$117)</f>
        <v>0</v>
      </c>
      <c r="E29" s="235">
        <f>SUMIF(就業誘発効果!$C$10:$C$117,$B29,就業誘発効果!H$10:H$117)</f>
        <v>0</v>
      </c>
      <c r="F29" s="235">
        <f>SUMIF(就業誘発効果!$C$10:$C$117,$B29,就業誘発効果!I$10:I$117)</f>
        <v>0</v>
      </c>
      <c r="G29" s="235">
        <f>SUMIF(就業誘発効果!$C$10:$C$117,$B29,就業誘発効果!J$10:J$117)</f>
        <v>0</v>
      </c>
      <c r="H29" s="235">
        <f>SUMIF(就業誘発効果!$C$10:$C$117,$B29,就業誘発効果!K$10:K$117)</f>
        <v>0</v>
      </c>
      <c r="I29" s="235">
        <f>SUMIF(就業誘発効果!$C$10:$C$117,$B29,就業誘発効果!L$10:L$117)</f>
        <v>0</v>
      </c>
      <c r="J29" s="235">
        <f>SUMIF(就業誘発効果!$C$10:$C$117,$B29,就業誘発効果!M$10:M$117)</f>
        <v>0</v>
      </c>
      <c r="K29" s="235">
        <f>SUMIF(就業誘発効果!$C$10:$C$117,$B29,就業誘発効果!N$10:N$117)</f>
        <v>0</v>
      </c>
      <c r="L29" s="235">
        <f>SUMIF(就業誘発効果!$C$10:$C$117,$B29,就業誘発効果!O$10:O$117)</f>
        <v>0</v>
      </c>
      <c r="M29" s="235">
        <f>SUMIF(就業誘発効果!$C$10:$C$117,$B29,就業誘発効果!P$10:P$117)</f>
        <v>0</v>
      </c>
      <c r="N29" s="235">
        <f>SUMIF(就業誘発効果!$C$10:$C$117,$B29,就業誘発効果!Q$10:Q$117)</f>
        <v>0</v>
      </c>
      <c r="O29" s="235">
        <f>SUMIF(就業誘発効果!$C$10:$C$117,$B29,就業誘発効果!R$10:R$117)</f>
        <v>0</v>
      </c>
      <c r="P29" s="235">
        <f>SUMIF(就業誘発効果!$C$10:$C$117,$B29,就業誘発効果!S$10:S$117)</f>
        <v>0</v>
      </c>
      <c r="Q29" s="235">
        <f>SUMIF(就業誘発効果!$C$10:$C$117,$B29,就業誘発効果!T$10:T$117)</f>
        <v>0</v>
      </c>
      <c r="R29" s="235">
        <f>SUMIF(就業誘発効果!$C$10:$C$117,$B29,就業誘発効果!U$10:U$117)</f>
        <v>0</v>
      </c>
      <c r="S29" s="235">
        <f>SUMIF(就業誘発効果!$C$10:$C$117,$B29,就業誘発効果!V$10:V$117)</f>
        <v>0</v>
      </c>
      <c r="T29" s="235">
        <f>SUMIF(就業誘発効果!$C$10:$C$117,$B29,就業誘発効果!W$10:W$117)</f>
        <v>0</v>
      </c>
      <c r="U29" s="235">
        <f>SUMIF(就業誘発効果!$C$10:$C$117,$B29,就業誘発効果!X$10:X$117)</f>
        <v>0</v>
      </c>
      <c r="V29" s="235">
        <f>SUMIF(就業誘発効果!$C$10:$C$117,$B29,就業誘発効果!Y$10:Y$117)</f>
        <v>0</v>
      </c>
      <c r="W29" s="235">
        <f>SUMIF(就業誘発効果!$C$10:$C$117,$B29,就業誘発効果!Z$10:Z$117)</f>
        <v>0</v>
      </c>
      <c r="X29" s="235">
        <f>SUMIF(就業誘発効果!$C$10:$C$117,$B29,就業誘発効果!AA$10:AA$117)</f>
        <v>0</v>
      </c>
      <c r="Y29" s="235">
        <f>SUMIF(就業誘発効果!$C$10:$C$117,$B29,就業誘発効果!AB$10:AB$117)</f>
        <v>0</v>
      </c>
      <c r="Z29" s="235">
        <f>SUMIF(就業誘発効果!$C$10:$C$117,$B29,就業誘発効果!AC$10:AC$117)</f>
        <v>0</v>
      </c>
      <c r="AA29" s="235">
        <f>SUMIF(就業誘発効果!$C$10:$C$117,$B29,就業誘発効果!AD$10:AD$117)</f>
        <v>0</v>
      </c>
      <c r="AB29" s="235">
        <f>SUMIF(就業誘発効果!$C$10:$C$117,$B29,就業誘発効果!AE$10:AE$117)</f>
        <v>0</v>
      </c>
      <c r="AC29" s="235">
        <f>SUMIF(就業誘発効果!$C$10:$C$117,$B29,就業誘発効果!AF$10:AF$117)</f>
        <v>0</v>
      </c>
      <c r="AD29" s="235">
        <f>SUMIF(就業誘発効果!$C$10:$C$117,$B29,就業誘発効果!AG$10:AG$117)</f>
        <v>0</v>
      </c>
      <c r="AE29" s="235">
        <f>SUMIF(就業誘発効果!$C$10:$C$117,$B29,就業誘発効果!AH$10:AH$117)</f>
        <v>0</v>
      </c>
      <c r="AF29" s="235">
        <f>SUMIF(就業誘発効果!$C$10:$C$117,$B29,就業誘発効果!AI$10:AI$117)</f>
        <v>0</v>
      </c>
      <c r="AG29" s="235">
        <f>SUMIF(就業誘発効果!$C$10:$C$117,$B29,就業誘発効果!AJ$10:AJ$117)</f>
        <v>0</v>
      </c>
      <c r="AH29" s="235">
        <f>SUMIF(就業誘発効果!$C$10:$C$117,$B29,就業誘発効果!AK$10:AK$117)</f>
        <v>0</v>
      </c>
      <c r="AI29" s="235">
        <f>SUMIF(就業誘発効果!$C$10:$C$117,$B29,就業誘発効果!AL$10:AL$117)</f>
        <v>0</v>
      </c>
      <c r="AJ29" s="235">
        <f>SUMIF(就業誘発効果!$C$10:$C$117,$B29,就業誘発効果!AM$10:AM$117)</f>
        <v>0</v>
      </c>
      <c r="AK29" s="235">
        <f>SUMIF(就業誘発効果!$C$10:$C$117,$B29,就業誘発効果!AN$10:AN$117)</f>
        <v>0</v>
      </c>
      <c r="AL29" s="235">
        <f>SUMIF(就業誘発効果!$C$10:$C$117,$B29,就業誘発効果!AO$10:AO$117)</f>
        <v>0</v>
      </c>
      <c r="AM29" s="235">
        <f>SUMIF(就業誘発効果!$C$10:$C$117,$B29,就業誘発効果!AP$10:AP$117)</f>
        <v>0</v>
      </c>
      <c r="AN29" s="235">
        <f>SUMIF(就業誘発効果!$C$10:$C$117,$B29,就業誘発効果!AQ$10:AQ$117)</f>
        <v>0</v>
      </c>
      <c r="AO29" s="235">
        <f>SUMIF(就業誘発効果!$C$10:$C$117,$B29,就業誘発効果!AR$10:AR$117)</f>
        <v>0</v>
      </c>
      <c r="AP29" s="235">
        <f>SUMIF(就業誘発効果!$C$10:$C$117,$B29,就業誘発効果!AS$10:AS$117)</f>
        <v>0</v>
      </c>
      <c r="AQ29" s="235">
        <f>SUMIF(就業誘発効果!$C$10:$C$117,$B29,就業誘発効果!AT$10:AT$117)</f>
        <v>0</v>
      </c>
    </row>
    <row r="30" spans="1:43" s="46" customFormat="1">
      <c r="A30" s="95"/>
      <c r="B30" s="96" t="s">
        <v>419</v>
      </c>
      <c r="C30" s="148" t="s">
        <v>46</v>
      </c>
      <c r="D30" s="235">
        <f>SUMIF(就業誘発効果!$C$10:$C$117,$B30,就業誘発効果!G$10:G$117)</f>
        <v>0</v>
      </c>
      <c r="E30" s="235">
        <f>SUMIF(就業誘発効果!$C$10:$C$117,$B30,就業誘発効果!H$10:H$117)</f>
        <v>0</v>
      </c>
      <c r="F30" s="235">
        <f>SUMIF(就業誘発効果!$C$10:$C$117,$B30,就業誘発効果!I$10:I$117)</f>
        <v>0</v>
      </c>
      <c r="G30" s="235">
        <f>SUMIF(就業誘発効果!$C$10:$C$117,$B30,就業誘発効果!J$10:J$117)</f>
        <v>0</v>
      </c>
      <c r="H30" s="235">
        <f>SUMIF(就業誘発効果!$C$10:$C$117,$B30,就業誘発効果!K$10:K$117)</f>
        <v>0</v>
      </c>
      <c r="I30" s="235">
        <f>SUMIF(就業誘発効果!$C$10:$C$117,$B30,就業誘発効果!L$10:L$117)</f>
        <v>0</v>
      </c>
      <c r="J30" s="235">
        <f>SUMIF(就業誘発効果!$C$10:$C$117,$B30,就業誘発効果!M$10:M$117)</f>
        <v>0</v>
      </c>
      <c r="K30" s="235">
        <f>SUMIF(就業誘発効果!$C$10:$C$117,$B30,就業誘発効果!N$10:N$117)</f>
        <v>0</v>
      </c>
      <c r="L30" s="235">
        <f>SUMIF(就業誘発効果!$C$10:$C$117,$B30,就業誘発効果!O$10:O$117)</f>
        <v>0</v>
      </c>
      <c r="M30" s="235">
        <f>SUMIF(就業誘発効果!$C$10:$C$117,$B30,就業誘発効果!P$10:P$117)</f>
        <v>0</v>
      </c>
      <c r="N30" s="235">
        <f>SUMIF(就業誘発効果!$C$10:$C$117,$B30,就業誘発効果!Q$10:Q$117)</f>
        <v>0</v>
      </c>
      <c r="O30" s="235">
        <f>SUMIF(就業誘発効果!$C$10:$C$117,$B30,就業誘発効果!R$10:R$117)</f>
        <v>0</v>
      </c>
      <c r="P30" s="235">
        <f>SUMIF(就業誘発効果!$C$10:$C$117,$B30,就業誘発効果!S$10:S$117)</f>
        <v>0</v>
      </c>
      <c r="Q30" s="235">
        <f>SUMIF(就業誘発効果!$C$10:$C$117,$B30,就業誘発効果!T$10:T$117)</f>
        <v>0</v>
      </c>
      <c r="R30" s="235">
        <f>SUMIF(就業誘発効果!$C$10:$C$117,$B30,就業誘発効果!U$10:U$117)</f>
        <v>0</v>
      </c>
      <c r="S30" s="235">
        <f>SUMIF(就業誘発効果!$C$10:$C$117,$B30,就業誘発効果!V$10:V$117)</f>
        <v>0</v>
      </c>
      <c r="T30" s="235">
        <f>SUMIF(就業誘発効果!$C$10:$C$117,$B30,就業誘発効果!W$10:W$117)</f>
        <v>0</v>
      </c>
      <c r="U30" s="235">
        <f>SUMIF(就業誘発効果!$C$10:$C$117,$B30,就業誘発効果!X$10:X$117)</f>
        <v>0</v>
      </c>
      <c r="V30" s="235">
        <f>SUMIF(就業誘発効果!$C$10:$C$117,$B30,就業誘発効果!Y$10:Y$117)</f>
        <v>0</v>
      </c>
      <c r="W30" s="235">
        <f>SUMIF(就業誘発効果!$C$10:$C$117,$B30,就業誘発効果!Z$10:Z$117)</f>
        <v>0</v>
      </c>
      <c r="X30" s="235">
        <f>SUMIF(就業誘発効果!$C$10:$C$117,$B30,就業誘発効果!AA$10:AA$117)</f>
        <v>0</v>
      </c>
      <c r="Y30" s="235">
        <f>SUMIF(就業誘発効果!$C$10:$C$117,$B30,就業誘発効果!AB$10:AB$117)</f>
        <v>0</v>
      </c>
      <c r="Z30" s="235">
        <f>SUMIF(就業誘発効果!$C$10:$C$117,$B30,就業誘発効果!AC$10:AC$117)</f>
        <v>0</v>
      </c>
      <c r="AA30" s="235">
        <f>SUMIF(就業誘発効果!$C$10:$C$117,$B30,就業誘発効果!AD$10:AD$117)</f>
        <v>0</v>
      </c>
      <c r="AB30" s="235">
        <f>SUMIF(就業誘発効果!$C$10:$C$117,$B30,就業誘発効果!AE$10:AE$117)</f>
        <v>0</v>
      </c>
      <c r="AC30" s="235">
        <f>SUMIF(就業誘発効果!$C$10:$C$117,$B30,就業誘発効果!AF$10:AF$117)</f>
        <v>0</v>
      </c>
      <c r="AD30" s="235">
        <f>SUMIF(就業誘発効果!$C$10:$C$117,$B30,就業誘発効果!AG$10:AG$117)</f>
        <v>0</v>
      </c>
      <c r="AE30" s="235">
        <f>SUMIF(就業誘発効果!$C$10:$C$117,$B30,就業誘発効果!AH$10:AH$117)</f>
        <v>0</v>
      </c>
      <c r="AF30" s="235">
        <f>SUMIF(就業誘発効果!$C$10:$C$117,$B30,就業誘発効果!AI$10:AI$117)</f>
        <v>0</v>
      </c>
      <c r="AG30" s="235">
        <f>SUMIF(就業誘発効果!$C$10:$C$117,$B30,就業誘発効果!AJ$10:AJ$117)</f>
        <v>0</v>
      </c>
      <c r="AH30" s="235">
        <f>SUMIF(就業誘発効果!$C$10:$C$117,$B30,就業誘発効果!AK$10:AK$117)</f>
        <v>0</v>
      </c>
      <c r="AI30" s="235">
        <f>SUMIF(就業誘発効果!$C$10:$C$117,$B30,就業誘発効果!AL$10:AL$117)</f>
        <v>0</v>
      </c>
      <c r="AJ30" s="235">
        <f>SUMIF(就業誘発効果!$C$10:$C$117,$B30,就業誘発効果!AM$10:AM$117)</f>
        <v>0</v>
      </c>
      <c r="AK30" s="235">
        <f>SUMIF(就業誘発効果!$C$10:$C$117,$B30,就業誘発効果!AN$10:AN$117)</f>
        <v>0</v>
      </c>
      <c r="AL30" s="235">
        <f>SUMIF(就業誘発効果!$C$10:$C$117,$B30,就業誘発効果!AO$10:AO$117)</f>
        <v>0</v>
      </c>
      <c r="AM30" s="235">
        <f>SUMIF(就業誘発効果!$C$10:$C$117,$B30,就業誘発効果!AP$10:AP$117)</f>
        <v>0</v>
      </c>
      <c r="AN30" s="235">
        <f>SUMIF(就業誘発効果!$C$10:$C$117,$B30,就業誘発効果!AQ$10:AQ$117)</f>
        <v>0</v>
      </c>
      <c r="AO30" s="235">
        <f>SUMIF(就業誘発効果!$C$10:$C$117,$B30,就業誘発効果!AR$10:AR$117)</f>
        <v>0</v>
      </c>
      <c r="AP30" s="235">
        <f>SUMIF(就業誘発効果!$C$10:$C$117,$B30,就業誘発効果!AS$10:AS$117)</f>
        <v>0</v>
      </c>
      <c r="AQ30" s="235">
        <f>SUMIF(就業誘発効果!$C$10:$C$117,$B30,就業誘発効果!AT$10:AT$117)</f>
        <v>0</v>
      </c>
    </row>
    <row r="31" spans="1:43" s="46" customFormat="1">
      <c r="A31" s="95"/>
      <c r="B31" s="96" t="s">
        <v>456</v>
      </c>
      <c r="C31" s="148" t="s">
        <v>82</v>
      </c>
      <c r="D31" s="235">
        <f>SUMIF(就業誘発効果!$C$10:$C$117,$B31,就業誘発効果!G$10:G$117)</f>
        <v>0</v>
      </c>
      <c r="E31" s="235">
        <f>SUMIF(就業誘発効果!$C$10:$C$117,$B31,就業誘発効果!H$10:H$117)</f>
        <v>0</v>
      </c>
      <c r="F31" s="235">
        <f>SUMIF(就業誘発効果!$C$10:$C$117,$B31,就業誘発効果!I$10:I$117)</f>
        <v>0</v>
      </c>
      <c r="G31" s="235">
        <f>SUMIF(就業誘発効果!$C$10:$C$117,$B31,就業誘発効果!J$10:J$117)</f>
        <v>0</v>
      </c>
      <c r="H31" s="235">
        <f>SUMIF(就業誘発効果!$C$10:$C$117,$B31,就業誘発効果!K$10:K$117)</f>
        <v>0</v>
      </c>
      <c r="I31" s="235">
        <f>SUMIF(就業誘発効果!$C$10:$C$117,$B31,就業誘発効果!L$10:L$117)</f>
        <v>0</v>
      </c>
      <c r="J31" s="235">
        <f>SUMIF(就業誘発効果!$C$10:$C$117,$B31,就業誘発効果!M$10:M$117)</f>
        <v>0</v>
      </c>
      <c r="K31" s="235">
        <f>SUMIF(就業誘発効果!$C$10:$C$117,$B31,就業誘発効果!N$10:N$117)</f>
        <v>0</v>
      </c>
      <c r="L31" s="235">
        <f>SUMIF(就業誘発効果!$C$10:$C$117,$B31,就業誘発効果!O$10:O$117)</f>
        <v>0</v>
      </c>
      <c r="M31" s="235">
        <f>SUMIF(就業誘発効果!$C$10:$C$117,$B31,就業誘発効果!P$10:P$117)</f>
        <v>0</v>
      </c>
      <c r="N31" s="235">
        <f>SUMIF(就業誘発効果!$C$10:$C$117,$B31,就業誘発効果!Q$10:Q$117)</f>
        <v>0</v>
      </c>
      <c r="O31" s="235">
        <f>SUMIF(就業誘発効果!$C$10:$C$117,$B31,就業誘発効果!R$10:R$117)</f>
        <v>0</v>
      </c>
      <c r="P31" s="235">
        <f>SUMIF(就業誘発効果!$C$10:$C$117,$B31,就業誘発効果!S$10:S$117)</f>
        <v>0</v>
      </c>
      <c r="Q31" s="235">
        <f>SUMIF(就業誘発効果!$C$10:$C$117,$B31,就業誘発効果!T$10:T$117)</f>
        <v>0</v>
      </c>
      <c r="R31" s="235">
        <f>SUMIF(就業誘発効果!$C$10:$C$117,$B31,就業誘発効果!U$10:U$117)</f>
        <v>0</v>
      </c>
      <c r="S31" s="235">
        <f>SUMIF(就業誘発効果!$C$10:$C$117,$B31,就業誘発効果!V$10:V$117)</f>
        <v>0</v>
      </c>
      <c r="T31" s="235">
        <f>SUMIF(就業誘発効果!$C$10:$C$117,$B31,就業誘発効果!W$10:W$117)</f>
        <v>0</v>
      </c>
      <c r="U31" s="235">
        <f>SUMIF(就業誘発効果!$C$10:$C$117,$B31,就業誘発効果!X$10:X$117)</f>
        <v>0</v>
      </c>
      <c r="V31" s="235">
        <f>SUMIF(就業誘発効果!$C$10:$C$117,$B31,就業誘発効果!Y$10:Y$117)</f>
        <v>0</v>
      </c>
      <c r="W31" s="235">
        <f>SUMIF(就業誘発効果!$C$10:$C$117,$B31,就業誘発効果!Z$10:Z$117)</f>
        <v>0</v>
      </c>
      <c r="X31" s="235">
        <f>SUMIF(就業誘発効果!$C$10:$C$117,$B31,就業誘発効果!AA$10:AA$117)</f>
        <v>0</v>
      </c>
      <c r="Y31" s="235">
        <f>SUMIF(就業誘発効果!$C$10:$C$117,$B31,就業誘発効果!AB$10:AB$117)</f>
        <v>0</v>
      </c>
      <c r="Z31" s="235">
        <f>SUMIF(就業誘発効果!$C$10:$C$117,$B31,就業誘発効果!AC$10:AC$117)</f>
        <v>0</v>
      </c>
      <c r="AA31" s="235">
        <f>SUMIF(就業誘発効果!$C$10:$C$117,$B31,就業誘発効果!AD$10:AD$117)</f>
        <v>0</v>
      </c>
      <c r="AB31" s="235">
        <f>SUMIF(就業誘発効果!$C$10:$C$117,$B31,就業誘発効果!AE$10:AE$117)</f>
        <v>0</v>
      </c>
      <c r="AC31" s="235">
        <f>SUMIF(就業誘発効果!$C$10:$C$117,$B31,就業誘発効果!AF$10:AF$117)</f>
        <v>0</v>
      </c>
      <c r="AD31" s="235">
        <f>SUMIF(就業誘発効果!$C$10:$C$117,$B31,就業誘発効果!AG$10:AG$117)</f>
        <v>0</v>
      </c>
      <c r="AE31" s="235">
        <f>SUMIF(就業誘発効果!$C$10:$C$117,$B31,就業誘発効果!AH$10:AH$117)</f>
        <v>0</v>
      </c>
      <c r="AF31" s="235">
        <f>SUMIF(就業誘発効果!$C$10:$C$117,$B31,就業誘発効果!AI$10:AI$117)</f>
        <v>0</v>
      </c>
      <c r="AG31" s="235">
        <f>SUMIF(就業誘発効果!$C$10:$C$117,$B31,就業誘発効果!AJ$10:AJ$117)</f>
        <v>0</v>
      </c>
      <c r="AH31" s="235">
        <f>SUMIF(就業誘発効果!$C$10:$C$117,$B31,就業誘発効果!AK$10:AK$117)</f>
        <v>0</v>
      </c>
      <c r="AI31" s="235">
        <f>SUMIF(就業誘発効果!$C$10:$C$117,$B31,就業誘発効果!AL$10:AL$117)</f>
        <v>0</v>
      </c>
      <c r="AJ31" s="235">
        <f>SUMIF(就業誘発効果!$C$10:$C$117,$B31,就業誘発効果!AM$10:AM$117)</f>
        <v>0</v>
      </c>
      <c r="AK31" s="235">
        <f>SUMIF(就業誘発効果!$C$10:$C$117,$B31,就業誘発効果!AN$10:AN$117)</f>
        <v>0</v>
      </c>
      <c r="AL31" s="235">
        <f>SUMIF(就業誘発効果!$C$10:$C$117,$B31,就業誘発効果!AO$10:AO$117)</f>
        <v>0</v>
      </c>
      <c r="AM31" s="235">
        <f>SUMIF(就業誘発効果!$C$10:$C$117,$B31,就業誘発効果!AP$10:AP$117)</f>
        <v>0</v>
      </c>
      <c r="AN31" s="235">
        <f>SUMIF(就業誘発効果!$C$10:$C$117,$B31,就業誘発効果!AQ$10:AQ$117)</f>
        <v>0</v>
      </c>
      <c r="AO31" s="235">
        <f>SUMIF(就業誘発効果!$C$10:$C$117,$B31,就業誘発効果!AR$10:AR$117)</f>
        <v>0</v>
      </c>
      <c r="AP31" s="235">
        <f>SUMIF(就業誘発効果!$C$10:$C$117,$B31,就業誘発効果!AS$10:AS$117)</f>
        <v>0</v>
      </c>
      <c r="AQ31" s="235">
        <f>SUMIF(就業誘発効果!$C$10:$C$117,$B31,就業誘発効果!AT$10:AT$117)</f>
        <v>0</v>
      </c>
    </row>
    <row r="32" spans="1:43" s="46" customFormat="1">
      <c r="A32" s="95" t="s">
        <v>434</v>
      </c>
      <c r="B32" s="96"/>
      <c r="C32" s="97" t="s">
        <v>173</v>
      </c>
      <c r="D32" s="235">
        <f>SUMIF(就業誘発効果!$A$10:$A$117,$A32,就業誘発効果!G$10:G$117)</f>
        <v>0</v>
      </c>
      <c r="E32" s="235">
        <f>SUMIF(就業誘発効果!$A$10:$A$117,$A32,就業誘発効果!H$10:H$117)</f>
        <v>0</v>
      </c>
      <c r="F32" s="235">
        <f>SUMIF(就業誘発効果!$A$10:$A$117,$A32,就業誘発効果!I$10:I$117)</f>
        <v>0</v>
      </c>
      <c r="G32" s="235">
        <f>SUMIF(就業誘発効果!$A$10:$A$117,$A32,就業誘発効果!J$10:J$117)</f>
        <v>0</v>
      </c>
      <c r="H32" s="235">
        <f>SUMIF(就業誘発効果!$A$10:$A$117,$A32,就業誘発効果!K$10:K$117)</f>
        <v>0</v>
      </c>
      <c r="I32" s="235">
        <f>SUMIF(就業誘発効果!$A$10:$A$117,$A32,就業誘発効果!L$10:L$117)</f>
        <v>0</v>
      </c>
      <c r="J32" s="235">
        <f>SUMIF(就業誘発効果!$A$10:$A$117,$A32,就業誘発効果!M$10:M$117)</f>
        <v>0</v>
      </c>
      <c r="K32" s="235">
        <f>SUMIF(就業誘発効果!$A$10:$A$117,$A32,就業誘発効果!N$10:N$117)</f>
        <v>0</v>
      </c>
      <c r="L32" s="235">
        <f>SUMIF(就業誘発効果!$A$10:$A$117,$A32,就業誘発効果!O$10:O$117)</f>
        <v>0</v>
      </c>
      <c r="M32" s="235">
        <f>SUMIF(就業誘発効果!$A$10:$A$117,$A32,就業誘発効果!P$10:P$117)</f>
        <v>0</v>
      </c>
      <c r="N32" s="235">
        <f>SUMIF(就業誘発効果!$A$10:$A$117,$A32,就業誘発効果!Q$10:Q$117)</f>
        <v>0</v>
      </c>
      <c r="O32" s="235">
        <f>SUMIF(就業誘発効果!$A$10:$A$117,$A32,就業誘発効果!R$10:R$117)</f>
        <v>0</v>
      </c>
      <c r="P32" s="235">
        <f>SUMIF(就業誘発効果!$A$10:$A$117,$A32,就業誘発効果!S$10:S$117)</f>
        <v>0</v>
      </c>
      <c r="Q32" s="235">
        <f>SUMIF(就業誘発効果!$A$10:$A$117,$A32,就業誘発効果!T$10:T$117)</f>
        <v>0</v>
      </c>
      <c r="R32" s="235">
        <f>SUMIF(就業誘発効果!$A$10:$A$117,$A32,就業誘発効果!U$10:U$117)</f>
        <v>0</v>
      </c>
      <c r="S32" s="235">
        <f>SUMIF(就業誘発効果!$A$10:$A$117,$A32,就業誘発効果!V$10:V$117)</f>
        <v>0</v>
      </c>
      <c r="T32" s="235">
        <f>SUMIF(就業誘発効果!$A$10:$A$117,$A32,就業誘発効果!W$10:W$117)</f>
        <v>0</v>
      </c>
      <c r="U32" s="235">
        <f>SUMIF(就業誘発効果!$A$10:$A$117,$A32,就業誘発効果!X$10:X$117)</f>
        <v>0</v>
      </c>
      <c r="V32" s="235">
        <f>SUMIF(就業誘発効果!$A$10:$A$117,$A32,就業誘発効果!Y$10:Y$117)</f>
        <v>0</v>
      </c>
      <c r="W32" s="235">
        <f>SUMIF(就業誘発効果!$A$10:$A$117,$A32,就業誘発効果!Z$10:Z$117)</f>
        <v>0</v>
      </c>
      <c r="X32" s="235">
        <f>SUMIF(就業誘発効果!$A$10:$A$117,$A32,就業誘発効果!AA$10:AA$117)</f>
        <v>0</v>
      </c>
      <c r="Y32" s="235">
        <f>SUMIF(就業誘発効果!$A$10:$A$117,$A32,就業誘発効果!AB$10:AB$117)</f>
        <v>0</v>
      </c>
      <c r="Z32" s="235">
        <f>SUMIF(就業誘発効果!$A$10:$A$117,$A32,就業誘発効果!AC$10:AC$117)</f>
        <v>0</v>
      </c>
      <c r="AA32" s="235">
        <f>SUMIF(就業誘発効果!$A$10:$A$117,$A32,就業誘発効果!AD$10:AD$117)</f>
        <v>0</v>
      </c>
      <c r="AB32" s="235">
        <f>SUMIF(就業誘発効果!$A$10:$A$117,$A32,就業誘発効果!AE$10:AE$117)</f>
        <v>0</v>
      </c>
      <c r="AC32" s="235">
        <f>SUMIF(就業誘発効果!$A$10:$A$117,$A32,就業誘発効果!AF$10:AF$117)</f>
        <v>0</v>
      </c>
      <c r="AD32" s="235">
        <f>SUMIF(就業誘発効果!$A$10:$A$117,$A32,就業誘発効果!AG$10:AG$117)</f>
        <v>0</v>
      </c>
      <c r="AE32" s="235">
        <f>SUMIF(就業誘発効果!$A$10:$A$117,$A32,就業誘発効果!AH$10:AH$117)</f>
        <v>0</v>
      </c>
      <c r="AF32" s="235">
        <f>SUMIF(就業誘発効果!$A$10:$A$117,$A32,就業誘発効果!AI$10:AI$117)</f>
        <v>0</v>
      </c>
      <c r="AG32" s="235">
        <f>SUMIF(就業誘発効果!$A$10:$A$117,$A32,就業誘発効果!AJ$10:AJ$117)</f>
        <v>0</v>
      </c>
      <c r="AH32" s="235">
        <f>SUMIF(就業誘発効果!$A$10:$A$117,$A32,就業誘発効果!AK$10:AK$117)</f>
        <v>0</v>
      </c>
      <c r="AI32" s="235">
        <f>SUMIF(就業誘発効果!$A$10:$A$117,$A32,就業誘発効果!AL$10:AL$117)</f>
        <v>0</v>
      </c>
      <c r="AJ32" s="235">
        <f>SUMIF(就業誘発効果!$A$10:$A$117,$A32,就業誘発効果!AM$10:AM$117)</f>
        <v>0</v>
      </c>
      <c r="AK32" s="235">
        <f>SUMIF(就業誘発効果!$A$10:$A$117,$A32,就業誘発効果!AN$10:AN$117)</f>
        <v>0</v>
      </c>
      <c r="AL32" s="235">
        <f>SUMIF(就業誘発効果!$A$10:$A$117,$A32,就業誘発効果!AO$10:AO$117)</f>
        <v>0</v>
      </c>
      <c r="AM32" s="235">
        <f>SUMIF(就業誘発効果!$A$10:$A$117,$A32,就業誘発効果!AP$10:AP$117)</f>
        <v>0</v>
      </c>
      <c r="AN32" s="235">
        <f>SUMIF(就業誘発効果!$A$10:$A$117,$A32,就業誘発効果!AQ$10:AQ$117)</f>
        <v>0</v>
      </c>
      <c r="AO32" s="235">
        <f>SUMIF(就業誘発効果!$A$10:$A$117,$A32,就業誘発効果!AR$10:AR$117)</f>
        <v>0</v>
      </c>
      <c r="AP32" s="235">
        <f>SUMIF(就業誘発効果!$A$10:$A$117,$A32,就業誘発効果!AS$10:AS$117)</f>
        <v>0</v>
      </c>
      <c r="AQ32" s="235">
        <f>SUMIF(就業誘発効果!$A$10:$A$117,$A32,就業誘発効果!AT$10:AT$117)</f>
        <v>0</v>
      </c>
    </row>
    <row r="33" spans="1:46" s="46" customFormat="1">
      <c r="A33" s="95" t="s">
        <v>436</v>
      </c>
      <c r="B33" s="96"/>
      <c r="C33" s="97" t="s">
        <v>705</v>
      </c>
      <c r="D33" s="235">
        <f>SUMIF(就業誘発効果!$A$10:$A$117,$A33,就業誘発効果!G$10:G$117)</f>
        <v>0</v>
      </c>
      <c r="E33" s="235">
        <f>SUMIF(就業誘発効果!$A$10:$A$117,$A33,就業誘発効果!H$10:H$117)</f>
        <v>0</v>
      </c>
      <c r="F33" s="235">
        <f>SUMIF(就業誘発効果!$A$10:$A$117,$A33,就業誘発効果!I$10:I$117)</f>
        <v>0</v>
      </c>
      <c r="G33" s="235">
        <f>SUMIF(就業誘発効果!$A$10:$A$117,$A33,就業誘発効果!J$10:J$117)</f>
        <v>0</v>
      </c>
      <c r="H33" s="235">
        <f>SUMIF(就業誘発効果!$A$10:$A$117,$A33,就業誘発効果!K$10:K$117)</f>
        <v>0</v>
      </c>
      <c r="I33" s="235">
        <f>SUMIF(就業誘発効果!$A$10:$A$117,$A33,就業誘発効果!L$10:L$117)</f>
        <v>0</v>
      </c>
      <c r="J33" s="235">
        <f>SUMIF(就業誘発効果!$A$10:$A$117,$A33,就業誘発効果!M$10:M$117)</f>
        <v>0</v>
      </c>
      <c r="K33" s="235">
        <f>SUMIF(就業誘発効果!$A$10:$A$117,$A33,就業誘発効果!N$10:N$117)</f>
        <v>0</v>
      </c>
      <c r="L33" s="235">
        <f>SUMIF(就業誘発効果!$A$10:$A$117,$A33,就業誘発効果!O$10:O$117)</f>
        <v>0</v>
      </c>
      <c r="M33" s="235">
        <f>SUMIF(就業誘発効果!$A$10:$A$117,$A33,就業誘発効果!P$10:P$117)</f>
        <v>0</v>
      </c>
      <c r="N33" s="235">
        <f>SUMIF(就業誘発効果!$A$10:$A$117,$A33,就業誘発効果!Q$10:Q$117)</f>
        <v>0</v>
      </c>
      <c r="O33" s="235">
        <f>SUMIF(就業誘発効果!$A$10:$A$117,$A33,就業誘発効果!R$10:R$117)</f>
        <v>0</v>
      </c>
      <c r="P33" s="235">
        <f>SUMIF(就業誘発効果!$A$10:$A$117,$A33,就業誘発効果!S$10:S$117)</f>
        <v>0</v>
      </c>
      <c r="Q33" s="235">
        <f>SUMIF(就業誘発効果!$A$10:$A$117,$A33,就業誘発効果!T$10:T$117)</f>
        <v>0</v>
      </c>
      <c r="R33" s="235">
        <f>SUMIF(就業誘発効果!$A$10:$A$117,$A33,就業誘発効果!U$10:U$117)</f>
        <v>0</v>
      </c>
      <c r="S33" s="235">
        <f>SUMIF(就業誘発効果!$A$10:$A$117,$A33,就業誘発効果!V$10:V$117)</f>
        <v>0</v>
      </c>
      <c r="T33" s="235">
        <f>SUMIF(就業誘発効果!$A$10:$A$117,$A33,就業誘発効果!W$10:W$117)</f>
        <v>0</v>
      </c>
      <c r="U33" s="235">
        <f>SUMIF(就業誘発効果!$A$10:$A$117,$A33,就業誘発効果!X$10:X$117)</f>
        <v>0</v>
      </c>
      <c r="V33" s="235">
        <f>SUMIF(就業誘発効果!$A$10:$A$117,$A33,就業誘発効果!Y$10:Y$117)</f>
        <v>0</v>
      </c>
      <c r="W33" s="235">
        <f>SUMIF(就業誘発効果!$A$10:$A$117,$A33,就業誘発効果!Z$10:Z$117)</f>
        <v>0</v>
      </c>
      <c r="X33" s="235">
        <f>SUMIF(就業誘発効果!$A$10:$A$117,$A33,就業誘発効果!AA$10:AA$117)</f>
        <v>0</v>
      </c>
      <c r="Y33" s="235">
        <f>SUMIF(就業誘発効果!$A$10:$A$117,$A33,就業誘発効果!AB$10:AB$117)</f>
        <v>0</v>
      </c>
      <c r="Z33" s="235">
        <f>SUMIF(就業誘発効果!$A$10:$A$117,$A33,就業誘発効果!AC$10:AC$117)</f>
        <v>0</v>
      </c>
      <c r="AA33" s="235">
        <f>SUMIF(就業誘発効果!$A$10:$A$117,$A33,就業誘発効果!AD$10:AD$117)</f>
        <v>0</v>
      </c>
      <c r="AB33" s="235">
        <f>SUMIF(就業誘発効果!$A$10:$A$117,$A33,就業誘発効果!AE$10:AE$117)</f>
        <v>0</v>
      </c>
      <c r="AC33" s="235">
        <f>SUMIF(就業誘発効果!$A$10:$A$117,$A33,就業誘発効果!AF$10:AF$117)</f>
        <v>0</v>
      </c>
      <c r="AD33" s="235">
        <f>SUMIF(就業誘発効果!$A$10:$A$117,$A33,就業誘発効果!AG$10:AG$117)</f>
        <v>0</v>
      </c>
      <c r="AE33" s="235">
        <f>SUMIF(就業誘発効果!$A$10:$A$117,$A33,就業誘発効果!AH$10:AH$117)</f>
        <v>0</v>
      </c>
      <c r="AF33" s="235">
        <f>SUMIF(就業誘発効果!$A$10:$A$117,$A33,就業誘発効果!AI$10:AI$117)</f>
        <v>0</v>
      </c>
      <c r="AG33" s="235">
        <f>SUMIF(就業誘発効果!$A$10:$A$117,$A33,就業誘発効果!AJ$10:AJ$117)</f>
        <v>0</v>
      </c>
      <c r="AH33" s="235">
        <f>SUMIF(就業誘発効果!$A$10:$A$117,$A33,就業誘発効果!AK$10:AK$117)</f>
        <v>0</v>
      </c>
      <c r="AI33" s="235">
        <f>SUMIF(就業誘発効果!$A$10:$A$117,$A33,就業誘発効果!AL$10:AL$117)</f>
        <v>0</v>
      </c>
      <c r="AJ33" s="235">
        <f>SUMIF(就業誘発効果!$A$10:$A$117,$A33,就業誘発効果!AM$10:AM$117)</f>
        <v>0</v>
      </c>
      <c r="AK33" s="235">
        <f>SUMIF(就業誘発効果!$A$10:$A$117,$A33,就業誘発効果!AN$10:AN$117)</f>
        <v>0</v>
      </c>
      <c r="AL33" s="235">
        <f>SUMIF(就業誘発効果!$A$10:$A$117,$A33,就業誘発効果!AO$10:AO$117)</f>
        <v>0</v>
      </c>
      <c r="AM33" s="235">
        <f>SUMIF(就業誘発効果!$A$10:$A$117,$A33,就業誘発効果!AP$10:AP$117)</f>
        <v>0</v>
      </c>
      <c r="AN33" s="235">
        <f>SUMIF(就業誘発効果!$A$10:$A$117,$A33,就業誘発効果!AQ$10:AQ$117)</f>
        <v>0</v>
      </c>
      <c r="AO33" s="235">
        <f>SUMIF(就業誘発効果!$A$10:$A$117,$A33,就業誘発効果!AR$10:AR$117)</f>
        <v>0</v>
      </c>
      <c r="AP33" s="235">
        <f>SUMIF(就業誘発効果!$A$10:$A$117,$A33,就業誘発効果!AS$10:AS$117)</f>
        <v>0</v>
      </c>
      <c r="AQ33" s="235">
        <f>SUMIF(就業誘発効果!$A$10:$A$117,$A33,就業誘発効果!AT$10:AT$117)</f>
        <v>0</v>
      </c>
    </row>
    <row r="34" spans="1:46" s="46" customFormat="1">
      <c r="A34" s="95"/>
      <c r="B34" s="96" t="s">
        <v>437</v>
      </c>
      <c r="C34" s="148" t="s">
        <v>706</v>
      </c>
      <c r="D34" s="235">
        <f>SUMIF(就業誘発効果!$C$10:$C$117,$B34,就業誘発効果!G$10:G$117)</f>
        <v>0</v>
      </c>
      <c r="E34" s="235">
        <f>SUMIF(就業誘発効果!$C$10:$C$117,$B34,就業誘発効果!H$10:H$117)</f>
        <v>0</v>
      </c>
      <c r="F34" s="235">
        <f>SUMIF(就業誘発効果!$C$10:$C$117,$B34,就業誘発効果!I$10:I$117)</f>
        <v>0</v>
      </c>
      <c r="G34" s="235">
        <f>SUMIF(就業誘発効果!$C$10:$C$117,$B34,就業誘発効果!J$10:J$117)</f>
        <v>0</v>
      </c>
      <c r="H34" s="235">
        <f>SUMIF(就業誘発効果!$C$10:$C$117,$B34,就業誘発効果!K$10:K$117)</f>
        <v>0</v>
      </c>
      <c r="I34" s="235">
        <f>SUMIF(就業誘発効果!$C$10:$C$117,$B34,就業誘発効果!L$10:L$117)</f>
        <v>0</v>
      </c>
      <c r="J34" s="235">
        <f>SUMIF(就業誘発効果!$C$10:$C$117,$B34,就業誘発効果!M$10:M$117)</f>
        <v>0</v>
      </c>
      <c r="K34" s="235">
        <f>SUMIF(就業誘発効果!$C$10:$C$117,$B34,就業誘発効果!N$10:N$117)</f>
        <v>0</v>
      </c>
      <c r="L34" s="235">
        <f>SUMIF(就業誘発効果!$C$10:$C$117,$B34,就業誘発効果!O$10:O$117)</f>
        <v>0</v>
      </c>
      <c r="M34" s="235">
        <f>SUMIF(就業誘発効果!$C$10:$C$117,$B34,就業誘発効果!P$10:P$117)</f>
        <v>0</v>
      </c>
      <c r="N34" s="235">
        <f>SUMIF(就業誘発効果!$C$10:$C$117,$B34,就業誘発効果!Q$10:Q$117)</f>
        <v>0</v>
      </c>
      <c r="O34" s="235">
        <f>SUMIF(就業誘発効果!$C$10:$C$117,$B34,就業誘発効果!R$10:R$117)</f>
        <v>0</v>
      </c>
      <c r="P34" s="235">
        <f>SUMIF(就業誘発効果!$C$10:$C$117,$B34,就業誘発効果!S$10:S$117)</f>
        <v>0</v>
      </c>
      <c r="Q34" s="235">
        <f>SUMIF(就業誘発効果!$C$10:$C$117,$B34,就業誘発効果!T$10:T$117)</f>
        <v>0</v>
      </c>
      <c r="R34" s="235">
        <f>SUMIF(就業誘発効果!$C$10:$C$117,$B34,就業誘発効果!U$10:U$117)</f>
        <v>0</v>
      </c>
      <c r="S34" s="235">
        <f>SUMIF(就業誘発効果!$C$10:$C$117,$B34,就業誘発効果!V$10:V$117)</f>
        <v>0</v>
      </c>
      <c r="T34" s="235">
        <f>SUMIF(就業誘発効果!$C$10:$C$117,$B34,就業誘発効果!W$10:W$117)</f>
        <v>0</v>
      </c>
      <c r="U34" s="235">
        <f>SUMIF(就業誘発効果!$C$10:$C$117,$B34,就業誘発効果!X$10:X$117)</f>
        <v>0</v>
      </c>
      <c r="V34" s="235">
        <f>SUMIF(就業誘発効果!$C$10:$C$117,$B34,就業誘発効果!Y$10:Y$117)</f>
        <v>0</v>
      </c>
      <c r="W34" s="235">
        <f>SUMIF(就業誘発効果!$C$10:$C$117,$B34,就業誘発効果!Z$10:Z$117)</f>
        <v>0</v>
      </c>
      <c r="X34" s="235">
        <f>SUMIF(就業誘発効果!$C$10:$C$117,$B34,就業誘発効果!AA$10:AA$117)</f>
        <v>0</v>
      </c>
      <c r="Y34" s="235">
        <f>SUMIF(就業誘発効果!$C$10:$C$117,$B34,就業誘発効果!AB$10:AB$117)</f>
        <v>0</v>
      </c>
      <c r="Z34" s="235">
        <f>SUMIF(就業誘発効果!$C$10:$C$117,$B34,就業誘発効果!AC$10:AC$117)</f>
        <v>0</v>
      </c>
      <c r="AA34" s="235">
        <f>SUMIF(就業誘発効果!$C$10:$C$117,$B34,就業誘発効果!AD$10:AD$117)</f>
        <v>0</v>
      </c>
      <c r="AB34" s="235">
        <f>SUMIF(就業誘発効果!$C$10:$C$117,$B34,就業誘発効果!AE$10:AE$117)</f>
        <v>0</v>
      </c>
      <c r="AC34" s="235">
        <f>SUMIF(就業誘発効果!$C$10:$C$117,$B34,就業誘発効果!AF$10:AF$117)</f>
        <v>0</v>
      </c>
      <c r="AD34" s="235">
        <f>SUMIF(就業誘発効果!$C$10:$C$117,$B34,就業誘発効果!AG$10:AG$117)</f>
        <v>0</v>
      </c>
      <c r="AE34" s="235">
        <f>SUMIF(就業誘発効果!$C$10:$C$117,$B34,就業誘発効果!AH$10:AH$117)</f>
        <v>0</v>
      </c>
      <c r="AF34" s="235">
        <f>SUMIF(就業誘発効果!$C$10:$C$117,$B34,就業誘発効果!AI$10:AI$117)</f>
        <v>0</v>
      </c>
      <c r="AG34" s="235">
        <f>SUMIF(就業誘発効果!$C$10:$C$117,$B34,就業誘発効果!AJ$10:AJ$117)</f>
        <v>0</v>
      </c>
      <c r="AH34" s="235">
        <f>SUMIF(就業誘発効果!$C$10:$C$117,$B34,就業誘発効果!AK$10:AK$117)</f>
        <v>0</v>
      </c>
      <c r="AI34" s="235">
        <f>SUMIF(就業誘発効果!$C$10:$C$117,$B34,就業誘発効果!AL$10:AL$117)</f>
        <v>0</v>
      </c>
      <c r="AJ34" s="235">
        <f>SUMIF(就業誘発効果!$C$10:$C$117,$B34,就業誘発効果!AM$10:AM$117)</f>
        <v>0</v>
      </c>
      <c r="AK34" s="235">
        <f>SUMIF(就業誘発効果!$C$10:$C$117,$B34,就業誘発効果!AN$10:AN$117)</f>
        <v>0</v>
      </c>
      <c r="AL34" s="235">
        <f>SUMIF(就業誘発効果!$C$10:$C$117,$B34,就業誘発効果!AO$10:AO$117)</f>
        <v>0</v>
      </c>
      <c r="AM34" s="235">
        <f>SUMIF(就業誘発効果!$C$10:$C$117,$B34,就業誘発効果!AP$10:AP$117)</f>
        <v>0</v>
      </c>
      <c r="AN34" s="235">
        <f>SUMIF(就業誘発効果!$C$10:$C$117,$B34,就業誘発効果!AQ$10:AQ$117)</f>
        <v>0</v>
      </c>
      <c r="AO34" s="235">
        <f>SUMIF(就業誘発効果!$C$10:$C$117,$B34,就業誘発効果!AR$10:AR$117)</f>
        <v>0</v>
      </c>
      <c r="AP34" s="235">
        <f>SUMIF(就業誘発効果!$C$10:$C$117,$B34,就業誘発効果!AS$10:AS$117)</f>
        <v>0</v>
      </c>
      <c r="AQ34" s="235">
        <f>SUMIF(就業誘発効果!$C$10:$C$117,$B34,就業誘発効果!AT$10:AT$117)</f>
        <v>0</v>
      </c>
    </row>
    <row r="35" spans="1:46" s="46" customFormat="1">
      <c r="A35" s="95"/>
      <c r="B35" s="96" t="s">
        <v>438</v>
      </c>
      <c r="C35" s="148" t="s">
        <v>53</v>
      </c>
      <c r="D35" s="235">
        <f>SUMIF(就業誘発効果!$C$10:$C$117,$B35,就業誘発効果!G$10:G$117)</f>
        <v>0</v>
      </c>
      <c r="E35" s="235">
        <f>SUMIF(就業誘発効果!$C$10:$C$117,$B35,就業誘発効果!H$10:H$117)</f>
        <v>0</v>
      </c>
      <c r="F35" s="235">
        <f>SUMIF(就業誘発効果!$C$10:$C$117,$B35,就業誘発効果!I$10:I$117)</f>
        <v>0</v>
      </c>
      <c r="G35" s="235">
        <f>SUMIF(就業誘発効果!$C$10:$C$117,$B35,就業誘発効果!J$10:J$117)</f>
        <v>0</v>
      </c>
      <c r="H35" s="235">
        <f>SUMIF(就業誘発効果!$C$10:$C$117,$B35,就業誘発効果!K$10:K$117)</f>
        <v>0</v>
      </c>
      <c r="I35" s="235">
        <f>SUMIF(就業誘発効果!$C$10:$C$117,$B35,就業誘発効果!L$10:L$117)</f>
        <v>0</v>
      </c>
      <c r="J35" s="235">
        <f>SUMIF(就業誘発効果!$C$10:$C$117,$B35,就業誘発効果!M$10:M$117)</f>
        <v>0</v>
      </c>
      <c r="K35" s="235">
        <f>SUMIF(就業誘発効果!$C$10:$C$117,$B35,就業誘発効果!N$10:N$117)</f>
        <v>0</v>
      </c>
      <c r="L35" s="235">
        <f>SUMIF(就業誘発効果!$C$10:$C$117,$B35,就業誘発効果!O$10:O$117)</f>
        <v>0</v>
      </c>
      <c r="M35" s="235">
        <f>SUMIF(就業誘発効果!$C$10:$C$117,$B35,就業誘発効果!P$10:P$117)</f>
        <v>0</v>
      </c>
      <c r="N35" s="235">
        <f>SUMIF(就業誘発効果!$C$10:$C$117,$B35,就業誘発効果!Q$10:Q$117)</f>
        <v>0</v>
      </c>
      <c r="O35" s="235">
        <f>SUMIF(就業誘発効果!$C$10:$C$117,$B35,就業誘発効果!R$10:R$117)</f>
        <v>0</v>
      </c>
      <c r="P35" s="235">
        <f>SUMIF(就業誘発効果!$C$10:$C$117,$B35,就業誘発効果!S$10:S$117)</f>
        <v>0</v>
      </c>
      <c r="Q35" s="235">
        <f>SUMIF(就業誘発効果!$C$10:$C$117,$B35,就業誘発効果!T$10:T$117)</f>
        <v>0</v>
      </c>
      <c r="R35" s="235">
        <f>SUMIF(就業誘発効果!$C$10:$C$117,$B35,就業誘発効果!U$10:U$117)</f>
        <v>0</v>
      </c>
      <c r="S35" s="235">
        <f>SUMIF(就業誘発効果!$C$10:$C$117,$B35,就業誘発効果!V$10:V$117)</f>
        <v>0</v>
      </c>
      <c r="T35" s="235">
        <f>SUMIF(就業誘発効果!$C$10:$C$117,$B35,就業誘発効果!W$10:W$117)</f>
        <v>0</v>
      </c>
      <c r="U35" s="235">
        <f>SUMIF(就業誘発効果!$C$10:$C$117,$B35,就業誘発効果!X$10:X$117)</f>
        <v>0</v>
      </c>
      <c r="V35" s="235">
        <f>SUMIF(就業誘発効果!$C$10:$C$117,$B35,就業誘発効果!Y$10:Y$117)</f>
        <v>0</v>
      </c>
      <c r="W35" s="235">
        <f>SUMIF(就業誘発効果!$C$10:$C$117,$B35,就業誘発効果!Z$10:Z$117)</f>
        <v>0</v>
      </c>
      <c r="X35" s="235">
        <f>SUMIF(就業誘発効果!$C$10:$C$117,$B35,就業誘発効果!AA$10:AA$117)</f>
        <v>0</v>
      </c>
      <c r="Y35" s="235">
        <f>SUMIF(就業誘発効果!$C$10:$C$117,$B35,就業誘発効果!AB$10:AB$117)</f>
        <v>0</v>
      </c>
      <c r="Z35" s="235">
        <f>SUMIF(就業誘発効果!$C$10:$C$117,$B35,就業誘発効果!AC$10:AC$117)</f>
        <v>0</v>
      </c>
      <c r="AA35" s="235">
        <f>SUMIF(就業誘発効果!$C$10:$C$117,$B35,就業誘発効果!AD$10:AD$117)</f>
        <v>0</v>
      </c>
      <c r="AB35" s="235">
        <f>SUMIF(就業誘発効果!$C$10:$C$117,$B35,就業誘発効果!AE$10:AE$117)</f>
        <v>0</v>
      </c>
      <c r="AC35" s="235">
        <f>SUMIF(就業誘発効果!$C$10:$C$117,$B35,就業誘発効果!AF$10:AF$117)</f>
        <v>0</v>
      </c>
      <c r="AD35" s="235">
        <f>SUMIF(就業誘発効果!$C$10:$C$117,$B35,就業誘発効果!AG$10:AG$117)</f>
        <v>0</v>
      </c>
      <c r="AE35" s="235">
        <f>SUMIF(就業誘発効果!$C$10:$C$117,$B35,就業誘発効果!AH$10:AH$117)</f>
        <v>0</v>
      </c>
      <c r="AF35" s="235">
        <f>SUMIF(就業誘発効果!$C$10:$C$117,$B35,就業誘発効果!AI$10:AI$117)</f>
        <v>0</v>
      </c>
      <c r="AG35" s="235">
        <f>SUMIF(就業誘発効果!$C$10:$C$117,$B35,就業誘発効果!AJ$10:AJ$117)</f>
        <v>0</v>
      </c>
      <c r="AH35" s="235">
        <f>SUMIF(就業誘発効果!$C$10:$C$117,$B35,就業誘発効果!AK$10:AK$117)</f>
        <v>0</v>
      </c>
      <c r="AI35" s="235">
        <f>SUMIF(就業誘発効果!$C$10:$C$117,$B35,就業誘発効果!AL$10:AL$117)</f>
        <v>0</v>
      </c>
      <c r="AJ35" s="235">
        <f>SUMIF(就業誘発効果!$C$10:$C$117,$B35,就業誘発効果!AM$10:AM$117)</f>
        <v>0</v>
      </c>
      <c r="AK35" s="235">
        <f>SUMIF(就業誘発効果!$C$10:$C$117,$B35,就業誘発効果!AN$10:AN$117)</f>
        <v>0</v>
      </c>
      <c r="AL35" s="235">
        <f>SUMIF(就業誘発効果!$C$10:$C$117,$B35,就業誘発効果!AO$10:AO$117)</f>
        <v>0</v>
      </c>
      <c r="AM35" s="235">
        <f>SUMIF(就業誘発効果!$C$10:$C$117,$B35,就業誘発効果!AP$10:AP$117)</f>
        <v>0</v>
      </c>
      <c r="AN35" s="235">
        <f>SUMIF(就業誘発効果!$C$10:$C$117,$B35,就業誘発効果!AQ$10:AQ$117)</f>
        <v>0</v>
      </c>
      <c r="AO35" s="235">
        <f>SUMIF(就業誘発効果!$C$10:$C$117,$B35,就業誘発効果!AR$10:AR$117)</f>
        <v>0</v>
      </c>
      <c r="AP35" s="235">
        <f>SUMIF(就業誘発効果!$C$10:$C$117,$B35,就業誘発効果!AS$10:AS$117)</f>
        <v>0</v>
      </c>
      <c r="AQ35" s="235">
        <f>SUMIF(就業誘発効果!$C$10:$C$117,$B35,就業誘発効果!AT$10:AT$117)</f>
        <v>0</v>
      </c>
    </row>
    <row r="36" spans="1:46" s="46" customFormat="1">
      <c r="A36" s="95" t="s">
        <v>414</v>
      </c>
      <c r="B36" s="96"/>
      <c r="C36" s="97" t="s">
        <v>55</v>
      </c>
      <c r="D36" s="235">
        <f>SUMIF(就業誘発効果!$A$10:$A$117,$A36,就業誘発効果!G$10:G$117)</f>
        <v>0</v>
      </c>
      <c r="E36" s="235">
        <f>SUMIF(就業誘発効果!$A$10:$A$117,$A36,就業誘発効果!H$10:H$117)</f>
        <v>0</v>
      </c>
      <c r="F36" s="235">
        <f>SUMIF(就業誘発効果!$A$10:$A$117,$A36,就業誘発効果!I$10:I$117)</f>
        <v>0</v>
      </c>
      <c r="G36" s="235">
        <f>SUMIF(就業誘発効果!$A$10:$A$117,$A36,就業誘発効果!J$10:J$117)</f>
        <v>0</v>
      </c>
      <c r="H36" s="235">
        <f>SUMIF(就業誘発効果!$A$10:$A$117,$A36,就業誘発効果!K$10:K$117)</f>
        <v>0</v>
      </c>
      <c r="I36" s="235">
        <f>SUMIF(就業誘発効果!$A$10:$A$117,$A36,就業誘発効果!L$10:L$117)</f>
        <v>0</v>
      </c>
      <c r="J36" s="235">
        <f>SUMIF(就業誘発効果!$A$10:$A$117,$A36,就業誘発効果!M$10:M$117)</f>
        <v>0</v>
      </c>
      <c r="K36" s="235">
        <f>SUMIF(就業誘発効果!$A$10:$A$117,$A36,就業誘発効果!N$10:N$117)</f>
        <v>0</v>
      </c>
      <c r="L36" s="235">
        <f>SUMIF(就業誘発効果!$A$10:$A$117,$A36,就業誘発効果!O$10:O$117)</f>
        <v>0</v>
      </c>
      <c r="M36" s="235">
        <f>SUMIF(就業誘発効果!$A$10:$A$117,$A36,就業誘発効果!P$10:P$117)</f>
        <v>0</v>
      </c>
      <c r="N36" s="235">
        <f>SUMIF(就業誘発効果!$A$10:$A$117,$A36,就業誘発効果!Q$10:Q$117)</f>
        <v>0</v>
      </c>
      <c r="O36" s="235">
        <f>SUMIF(就業誘発効果!$A$10:$A$117,$A36,就業誘発効果!R$10:R$117)</f>
        <v>0</v>
      </c>
      <c r="P36" s="235">
        <f>SUMIF(就業誘発効果!$A$10:$A$117,$A36,就業誘発効果!S$10:S$117)</f>
        <v>0</v>
      </c>
      <c r="Q36" s="235">
        <f>SUMIF(就業誘発効果!$A$10:$A$117,$A36,就業誘発効果!T$10:T$117)</f>
        <v>0</v>
      </c>
      <c r="R36" s="235">
        <f>SUMIF(就業誘発効果!$A$10:$A$117,$A36,就業誘発効果!U$10:U$117)</f>
        <v>0</v>
      </c>
      <c r="S36" s="235">
        <f>SUMIF(就業誘発効果!$A$10:$A$117,$A36,就業誘発効果!V$10:V$117)</f>
        <v>0</v>
      </c>
      <c r="T36" s="235">
        <f>SUMIF(就業誘発効果!$A$10:$A$117,$A36,就業誘発効果!W$10:W$117)</f>
        <v>0</v>
      </c>
      <c r="U36" s="235">
        <f>SUMIF(就業誘発効果!$A$10:$A$117,$A36,就業誘発効果!X$10:X$117)</f>
        <v>0</v>
      </c>
      <c r="V36" s="235">
        <f>SUMIF(就業誘発効果!$A$10:$A$117,$A36,就業誘発効果!Y$10:Y$117)</f>
        <v>0</v>
      </c>
      <c r="W36" s="235">
        <f>SUMIF(就業誘発効果!$A$10:$A$117,$A36,就業誘発効果!Z$10:Z$117)</f>
        <v>0</v>
      </c>
      <c r="X36" s="235">
        <f>SUMIF(就業誘発効果!$A$10:$A$117,$A36,就業誘発効果!AA$10:AA$117)</f>
        <v>0</v>
      </c>
      <c r="Y36" s="235">
        <f>SUMIF(就業誘発効果!$A$10:$A$117,$A36,就業誘発効果!AB$10:AB$117)</f>
        <v>0</v>
      </c>
      <c r="Z36" s="235">
        <f>SUMIF(就業誘発効果!$A$10:$A$117,$A36,就業誘発効果!AC$10:AC$117)</f>
        <v>0</v>
      </c>
      <c r="AA36" s="235">
        <f>SUMIF(就業誘発効果!$A$10:$A$117,$A36,就業誘発効果!AD$10:AD$117)</f>
        <v>0</v>
      </c>
      <c r="AB36" s="235">
        <f>SUMIF(就業誘発効果!$A$10:$A$117,$A36,就業誘発効果!AE$10:AE$117)</f>
        <v>0</v>
      </c>
      <c r="AC36" s="235">
        <f>SUMIF(就業誘発効果!$A$10:$A$117,$A36,就業誘発効果!AF$10:AF$117)</f>
        <v>0</v>
      </c>
      <c r="AD36" s="235">
        <f>SUMIF(就業誘発効果!$A$10:$A$117,$A36,就業誘発効果!AG$10:AG$117)</f>
        <v>0</v>
      </c>
      <c r="AE36" s="235">
        <f>SUMIF(就業誘発効果!$A$10:$A$117,$A36,就業誘発効果!AH$10:AH$117)</f>
        <v>0</v>
      </c>
      <c r="AF36" s="235">
        <f>SUMIF(就業誘発効果!$A$10:$A$117,$A36,就業誘発効果!AI$10:AI$117)</f>
        <v>0</v>
      </c>
      <c r="AG36" s="235">
        <f>SUMIF(就業誘発効果!$A$10:$A$117,$A36,就業誘発効果!AJ$10:AJ$117)</f>
        <v>0</v>
      </c>
      <c r="AH36" s="235">
        <f>SUMIF(就業誘発効果!$A$10:$A$117,$A36,就業誘発効果!AK$10:AK$117)</f>
        <v>0</v>
      </c>
      <c r="AI36" s="235">
        <f>SUMIF(就業誘発効果!$A$10:$A$117,$A36,就業誘発効果!AL$10:AL$117)</f>
        <v>0</v>
      </c>
      <c r="AJ36" s="235">
        <f>SUMIF(就業誘発効果!$A$10:$A$117,$A36,就業誘発効果!AM$10:AM$117)</f>
        <v>0</v>
      </c>
      <c r="AK36" s="235">
        <f>SUMIF(就業誘発効果!$A$10:$A$117,$A36,就業誘発効果!AN$10:AN$117)</f>
        <v>0</v>
      </c>
      <c r="AL36" s="235">
        <f>SUMIF(就業誘発効果!$A$10:$A$117,$A36,就業誘発効果!AO$10:AO$117)</f>
        <v>0</v>
      </c>
      <c r="AM36" s="235">
        <f>SUMIF(就業誘発効果!$A$10:$A$117,$A36,就業誘発効果!AP$10:AP$117)</f>
        <v>0</v>
      </c>
      <c r="AN36" s="235">
        <f>SUMIF(就業誘発効果!$A$10:$A$117,$A36,就業誘発効果!AQ$10:AQ$117)</f>
        <v>0</v>
      </c>
      <c r="AO36" s="235">
        <f>SUMIF(就業誘発効果!$A$10:$A$117,$A36,就業誘発効果!AR$10:AR$117)</f>
        <v>0</v>
      </c>
      <c r="AP36" s="235">
        <f>SUMIF(就業誘発効果!$A$10:$A$117,$A36,就業誘発効果!AS$10:AS$117)</f>
        <v>0</v>
      </c>
      <c r="AQ36" s="235">
        <f>SUMIF(就業誘発効果!$A$10:$A$117,$A36,就業誘発効果!AT$10:AT$117)</f>
        <v>0</v>
      </c>
    </row>
    <row r="37" spans="1:46" s="46" customFormat="1">
      <c r="A37" s="95" t="s">
        <v>441</v>
      </c>
      <c r="B37" s="96"/>
      <c r="C37" s="97" t="s">
        <v>56</v>
      </c>
      <c r="D37" s="235">
        <f>SUMIF(就業誘発効果!$A$10:$A$117,$A37,就業誘発効果!G$10:G$117)</f>
        <v>0</v>
      </c>
      <c r="E37" s="235">
        <f>SUMIF(就業誘発効果!$A$10:$A$117,$A37,就業誘発効果!H$10:H$117)</f>
        <v>0</v>
      </c>
      <c r="F37" s="235">
        <f>SUMIF(就業誘発効果!$A$10:$A$117,$A37,就業誘発効果!I$10:I$117)</f>
        <v>0</v>
      </c>
      <c r="G37" s="235">
        <f>SUMIF(就業誘発効果!$A$10:$A$117,$A37,就業誘発効果!J$10:J$117)</f>
        <v>0</v>
      </c>
      <c r="H37" s="235">
        <f>SUMIF(就業誘発効果!$A$10:$A$117,$A37,就業誘発効果!K$10:K$117)</f>
        <v>0</v>
      </c>
      <c r="I37" s="235">
        <f>SUMIF(就業誘発効果!$A$10:$A$117,$A37,就業誘発効果!L$10:L$117)</f>
        <v>0</v>
      </c>
      <c r="J37" s="235">
        <f>SUMIF(就業誘発効果!$A$10:$A$117,$A37,就業誘発効果!M$10:M$117)</f>
        <v>0</v>
      </c>
      <c r="K37" s="235">
        <f>SUMIF(就業誘発効果!$A$10:$A$117,$A37,就業誘発効果!N$10:N$117)</f>
        <v>0</v>
      </c>
      <c r="L37" s="235">
        <f>SUMIF(就業誘発効果!$A$10:$A$117,$A37,就業誘発効果!O$10:O$117)</f>
        <v>0</v>
      </c>
      <c r="M37" s="235">
        <f>SUMIF(就業誘発効果!$A$10:$A$117,$A37,就業誘発効果!P$10:P$117)</f>
        <v>0</v>
      </c>
      <c r="N37" s="235">
        <f>SUMIF(就業誘発効果!$A$10:$A$117,$A37,就業誘発効果!Q$10:Q$117)</f>
        <v>0</v>
      </c>
      <c r="O37" s="235">
        <f>SUMIF(就業誘発効果!$A$10:$A$117,$A37,就業誘発効果!R$10:R$117)</f>
        <v>0</v>
      </c>
      <c r="P37" s="235">
        <f>SUMIF(就業誘発効果!$A$10:$A$117,$A37,就業誘発効果!S$10:S$117)</f>
        <v>0</v>
      </c>
      <c r="Q37" s="235">
        <f>SUMIF(就業誘発効果!$A$10:$A$117,$A37,就業誘発効果!T$10:T$117)</f>
        <v>0</v>
      </c>
      <c r="R37" s="235">
        <f>SUMIF(就業誘発効果!$A$10:$A$117,$A37,就業誘発効果!U$10:U$117)</f>
        <v>0</v>
      </c>
      <c r="S37" s="235">
        <f>SUMIF(就業誘発効果!$A$10:$A$117,$A37,就業誘発効果!V$10:V$117)</f>
        <v>0</v>
      </c>
      <c r="T37" s="235">
        <f>SUMIF(就業誘発効果!$A$10:$A$117,$A37,就業誘発効果!W$10:W$117)</f>
        <v>0</v>
      </c>
      <c r="U37" s="235">
        <f>SUMIF(就業誘発効果!$A$10:$A$117,$A37,就業誘発効果!X$10:X$117)</f>
        <v>0</v>
      </c>
      <c r="V37" s="235">
        <f>SUMIF(就業誘発効果!$A$10:$A$117,$A37,就業誘発効果!Y$10:Y$117)</f>
        <v>0</v>
      </c>
      <c r="W37" s="235">
        <f>SUMIF(就業誘発効果!$A$10:$A$117,$A37,就業誘発効果!Z$10:Z$117)</f>
        <v>0</v>
      </c>
      <c r="X37" s="235">
        <f>SUMIF(就業誘発効果!$A$10:$A$117,$A37,就業誘発効果!AA$10:AA$117)</f>
        <v>0</v>
      </c>
      <c r="Y37" s="235">
        <f>SUMIF(就業誘発効果!$A$10:$A$117,$A37,就業誘発効果!AB$10:AB$117)</f>
        <v>0</v>
      </c>
      <c r="Z37" s="235">
        <f>SUMIF(就業誘発効果!$A$10:$A$117,$A37,就業誘発効果!AC$10:AC$117)</f>
        <v>0</v>
      </c>
      <c r="AA37" s="235">
        <f>SUMIF(就業誘発効果!$A$10:$A$117,$A37,就業誘発効果!AD$10:AD$117)</f>
        <v>0</v>
      </c>
      <c r="AB37" s="235">
        <f>SUMIF(就業誘発効果!$A$10:$A$117,$A37,就業誘発効果!AE$10:AE$117)</f>
        <v>0</v>
      </c>
      <c r="AC37" s="235">
        <f>SUMIF(就業誘発効果!$A$10:$A$117,$A37,就業誘発効果!AF$10:AF$117)</f>
        <v>0</v>
      </c>
      <c r="AD37" s="235">
        <f>SUMIF(就業誘発効果!$A$10:$A$117,$A37,就業誘発効果!AG$10:AG$117)</f>
        <v>0</v>
      </c>
      <c r="AE37" s="235">
        <f>SUMIF(就業誘発効果!$A$10:$A$117,$A37,就業誘発効果!AH$10:AH$117)</f>
        <v>0</v>
      </c>
      <c r="AF37" s="235">
        <f>SUMIF(就業誘発効果!$A$10:$A$117,$A37,就業誘発効果!AI$10:AI$117)</f>
        <v>0</v>
      </c>
      <c r="AG37" s="235">
        <f>SUMIF(就業誘発効果!$A$10:$A$117,$A37,就業誘発効果!AJ$10:AJ$117)</f>
        <v>0</v>
      </c>
      <c r="AH37" s="235">
        <f>SUMIF(就業誘発効果!$A$10:$A$117,$A37,就業誘発効果!AK$10:AK$117)</f>
        <v>0</v>
      </c>
      <c r="AI37" s="235">
        <f>SUMIF(就業誘発効果!$A$10:$A$117,$A37,就業誘発効果!AL$10:AL$117)</f>
        <v>0</v>
      </c>
      <c r="AJ37" s="235">
        <f>SUMIF(就業誘発効果!$A$10:$A$117,$A37,就業誘発効果!AM$10:AM$117)</f>
        <v>0</v>
      </c>
      <c r="AK37" s="235">
        <f>SUMIF(就業誘発効果!$A$10:$A$117,$A37,就業誘発効果!AN$10:AN$117)</f>
        <v>0</v>
      </c>
      <c r="AL37" s="235">
        <f>SUMIF(就業誘発効果!$A$10:$A$117,$A37,就業誘発効果!AO$10:AO$117)</f>
        <v>0</v>
      </c>
      <c r="AM37" s="235">
        <f>SUMIF(就業誘発効果!$A$10:$A$117,$A37,就業誘発効果!AP$10:AP$117)</f>
        <v>0</v>
      </c>
      <c r="AN37" s="235">
        <f>SUMIF(就業誘発効果!$A$10:$A$117,$A37,就業誘発効果!AQ$10:AQ$117)</f>
        <v>0</v>
      </c>
      <c r="AO37" s="235">
        <f>SUMIF(就業誘発効果!$A$10:$A$117,$A37,就業誘発効果!AR$10:AR$117)</f>
        <v>0</v>
      </c>
      <c r="AP37" s="235">
        <f>SUMIF(就業誘発効果!$A$10:$A$117,$A37,就業誘発効果!AS$10:AS$117)</f>
        <v>0</v>
      </c>
      <c r="AQ37" s="235">
        <f>SUMIF(就業誘発効果!$A$10:$A$117,$A37,就業誘発効果!AT$10:AT$117)</f>
        <v>0</v>
      </c>
    </row>
    <row r="38" spans="1:46" s="46" customFormat="1">
      <c r="A38" s="95" t="s">
        <v>443</v>
      </c>
      <c r="B38" s="96"/>
      <c r="C38" s="97" t="s">
        <v>174</v>
      </c>
      <c r="D38" s="235">
        <f>SUMIF(就業誘発効果!$A$10:$A$117,$A38,就業誘発効果!G$10:G$117)</f>
        <v>0</v>
      </c>
      <c r="E38" s="235">
        <f>SUMIF(就業誘発効果!$A$10:$A$117,$A38,就業誘発効果!H$10:H$117)</f>
        <v>0</v>
      </c>
      <c r="F38" s="235">
        <f>SUMIF(就業誘発効果!$A$10:$A$117,$A38,就業誘発効果!I$10:I$117)</f>
        <v>0</v>
      </c>
      <c r="G38" s="235">
        <f>SUMIF(就業誘発効果!$A$10:$A$117,$A38,就業誘発効果!J$10:J$117)</f>
        <v>0</v>
      </c>
      <c r="H38" s="235">
        <f>SUMIF(就業誘発効果!$A$10:$A$117,$A38,就業誘発効果!K$10:K$117)</f>
        <v>0</v>
      </c>
      <c r="I38" s="235">
        <f>SUMIF(就業誘発効果!$A$10:$A$117,$A38,就業誘発効果!L$10:L$117)</f>
        <v>0</v>
      </c>
      <c r="J38" s="235">
        <f>SUMIF(就業誘発効果!$A$10:$A$117,$A38,就業誘発効果!M$10:M$117)</f>
        <v>0</v>
      </c>
      <c r="K38" s="235">
        <f>SUMIF(就業誘発効果!$A$10:$A$117,$A38,就業誘発効果!N$10:N$117)</f>
        <v>0</v>
      </c>
      <c r="L38" s="235">
        <f>SUMIF(就業誘発効果!$A$10:$A$117,$A38,就業誘発効果!O$10:O$117)</f>
        <v>0</v>
      </c>
      <c r="M38" s="235">
        <f>SUMIF(就業誘発効果!$A$10:$A$117,$A38,就業誘発効果!P$10:P$117)</f>
        <v>0</v>
      </c>
      <c r="N38" s="235">
        <f>SUMIF(就業誘発効果!$A$10:$A$117,$A38,就業誘発効果!Q$10:Q$117)</f>
        <v>0</v>
      </c>
      <c r="O38" s="235">
        <f>SUMIF(就業誘発効果!$A$10:$A$117,$A38,就業誘発効果!R$10:R$117)</f>
        <v>0</v>
      </c>
      <c r="P38" s="235">
        <f>SUMIF(就業誘発効果!$A$10:$A$117,$A38,就業誘発効果!S$10:S$117)</f>
        <v>0</v>
      </c>
      <c r="Q38" s="235">
        <f>SUMIF(就業誘発効果!$A$10:$A$117,$A38,就業誘発効果!T$10:T$117)</f>
        <v>0</v>
      </c>
      <c r="R38" s="235">
        <f>SUMIF(就業誘発効果!$A$10:$A$117,$A38,就業誘発効果!U$10:U$117)</f>
        <v>0</v>
      </c>
      <c r="S38" s="235">
        <f>SUMIF(就業誘発効果!$A$10:$A$117,$A38,就業誘発効果!V$10:V$117)</f>
        <v>0</v>
      </c>
      <c r="T38" s="235">
        <f>SUMIF(就業誘発効果!$A$10:$A$117,$A38,就業誘発効果!W$10:W$117)</f>
        <v>0</v>
      </c>
      <c r="U38" s="235">
        <f>SUMIF(就業誘発効果!$A$10:$A$117,$A38,就業誘発効果!X$10:X$117)</f>
        <v>0</v>
      </c>
      <c r="V38" s="235">
        <f>SUMIF(就業誘発効果!$A$10:$A$117,$A38,就業誘発効果!Y$10:Y$117)</f>
        <v>0</v>
      </c>
      <c r="W38" s="235">
        <f>SUMIF(就業誘発効果!$A$10:$A$117,$A38,就業誘発効果!Z$10:Z$117)</f>
        <v>0</v>
      </c>
      <c r="X38" s="235">
        <f>SUMIF(就業誘発効果!$A$10:$A$117,$A38,就業誘発効果!AA$10:AA$117)</f>
        <v>0</v>
      </c>
      <c r="Y38" s="235">
        <f>SUMIF(就業誘発効果!$A$10:$A$117,$A38,就業誘発効果!AB$10:AB$117)</f>
        <v>0</v>
      </c>
      <c r="Z38" s="235">
        <f>SUMIF(就業誘発効果!$A$10:$A$117,$A38,就業誘発効果!AC$10:AC$117)</f>
        <v>0</v>
      </c>
      <c r="AA38" s="235">
        <f>SUMIF(就業誘発効果!$A$10:$A$117,$A38,就業誘発効果!AD$10:AD$117)</f>
        <v>0</v>
      </c>
      <c r="AB38" s="235">
        <f>SUMIF(就業誘発効果!$A$10:$A$117,$A38,就業誘発効果!AE$10:AE$117)</f>
        <v>0</v>
      </c>
      <c r="AC38" s="235">
        <f>SUMIF(就業誘発効果!$A$10:$A$117,$A38,就業誘発効果!AF$10:AF$117)</f>
        <v>0</v>
      </c>
      <c r="AD38" s="235">
        <f>SUMIF(就業誘発効果!$A$10:$A$117,$A38,就業誘発効果!AG$10:AG$117)</f>
        <v>0</v>
      </c>
      <c r="AE38" s="235">
        <f>SUMIF(就業誘発効果!$A$10:$A$117,$A38,就業誘発効果!AH$10:AH$117)</f>
        <v>0</v>
      </c>
      <c r="AF38" s="235">
        <f>SUMIF(就業誘発効果!$A$10:$A$117,$A38,就業誘発効果!AI$10:AI$117)</f>
        <v>0</v>
      </c>
      <c r="AG38" s="235">
        <f>SUMIF(就業誘発効果!$A$10:$A$117,$A38,就業誘発効果!AJ$10:AJ$117)</f>
        <v>0</v>
      </c>
      <c r="AH38" s="235">
        <f>SUMIF(就業誘発効果!$A$10:$A$117,$A38,就業誘発効果!AK$10:AK$117)</f>
        <v>0</v>
      </c>
      <c r="AI38" s="235">
        <f>SUMIF(就業誘発効果!$A$10:$A$117,$A38,就業誘発効果!AL$10:AL$117)</f>
        <v>0</v>
      </c>
      <c r="AJ38" s="235">
        <f>SUMIF(就業誘発効果!$A$10:$A$117,$A38,就業誘発効果!AM$10:AM$117)</f>
        <v>0</v>
      </c>
      <c r="AK38" s="235">
        <f>SUMIF(就業誘発効果!$A$10:$A$117,$A38,就業誘発効果!AN$10:AN$117)</f>
        <v>0</v>
      </c>
      <c r="AL38" s="235">
        <f>SUMIF(就業誘発効果!$A$10:$A$117,$A38,就業誘発効果!AO$10:AO$117)</f>
        <v>0</v>
      </c>
      <c r="AM38" s="235">
        <f>SUMIF(就業誘発効果!$A$10:$A$117,$A38,就業誘発効果!AP$10:AP$117)</f>
        <v>0</v>
      </c>
      <c r="AN38" s="235">
        <f>SUMIF(就業誘発効果!$A$10:$A$117,$A38,就業誘発効果!AQ$10:AQ$117)</f>
        <v>0</v>
      </c>
      <c r="AO38" s="235">
        <f>SUMIF(就業誘発効果!$A$10:$A$117,$A38,就業誘発効果!AR$10:AR$117)</f>
        <v>0</v>
      </c>
      <c r="AP38" s="235">
        <f>SUMIF(就業誘発効果!$A$10:$A$117,$A38,就業誘発効果!AS$10:AS$117)</f>
        <v>0</v>
      </c>
      <c r="AQ38" s="235">
        <f>SUMIF(就業誘発効果!$A$10:$A$117,$A38,就業誘発効果!AT$10:AT$117)</f>
        <v>0</v>
      </c>
    </row>
    <row r="39" spans="1:46" s="46" customFormat="1">
      <c r="A39" s="95" t="s">
        <v>445</v>
      </c>
      <c r="B39" s="96"/>
      <c r="C39" s="97" t="s">
        <v>410</v>
      </c>
      <c r="D39" s="235">
        <f>SUMIF(就業誘発効果!$A$10:$A$117,$A39,就業誘発効果!G$10:G$117)</f>
        <v>0</v>
      </c>
      <c r="E39" s="235">
        <f>SUMIF(就業誘発効果!$A$10:$A$117,$A39,就業誘発効果!H$10:H$117)</f>
        <v>0</v>
      </c>
      <c r="F39" s="235">
        <f>SUMIF(就業誘発効果!$A$10:$A$117,$A39,就業誘発効果!I$10:I$117)</f>
        <v>0</v>
      </c>
      <c r="G39" s="235">
        <f>SUMIF(就業誘発効果!$A$10:$A$117,$A39,就業誘発効果!J$10:J$117)</f>
        <v>0</v>
      </c>
      <c r="H39" s="235">
        <f>SUMIF(就業誘発効果!$A$10:$A$117,$A39,就業誘発効果!K$10:K$117)</f>
        <v>0</v>
      </c>
      <c r="I39" s="235">
        <f>SUMIF(就業誘発効果!$A$10:$A$117,$A39,就業誘発効果!L$10:L$117)</f>
        <v>0</v>
      </c>
      <c r="J39" s="235">
        <f>SUMIF(就業誘発効果!$A$10:$A$117,$A39,就業誘発効果!M$10:M$117)</f>
        <v>0</v>
      </c>
      <c r="K39" s="235">
        <f>SUMIF(就業誘発効果!$A$10:$A$117,$A39,就業誘発効果!N$10:N$117)</f>
        <v>0</v>
      </c>
      <c r="L39" s="235">
        <f>SUMIF(就業誘発効果!$A$10:$A$117,$A39,就業誘発効果!O$10:O$117)</f>
        <v>0</v>
      </c>
      <c r="M39" s="235">
        <f>SUMIF(就業誘発効果!$A$10:$A$117,$A39,就業誘発効果!P$10:P$117)</f>
        <v>0</v>
      </c>
      <c r="N39" s="235">
        <f>SUMIF(就業誘発効果!$A$10:$A$117,$A39,就業誘発効果!Q$10:Q$117)</f>
        <v>0</v>
      </c>
      <c r="O39" s="235">
        <f>SUMIF(就業誘発効果!$A$10:$A$117,$A39,就業誘発効果!R$10:R$117)</f>
        <v>0</v>
      </c>
      <c r="P39" s="235">
        <f>SUMIF(就業誘発効果!$A$10:$A$117,$A39,就業誘発効果!S$10:S$117)</f>
        <v>0</v>
      </c>
      <c r="Q39" s="235">
        <f>SUMIF(就業誘発効果!$A$10:$A$117,$A39,就業誘発効果!T$10:T$117)</f>
        <v>0</v>
      </c>
      <c r="R39" s="235">
        <f>SUMIF(就業誘発効果!$A$10:$A$117,$A39,就業誘発効果!U$10:U$117)</f>
        <v>0</v>
      </c>
      <c r="S39" s="235">
        <f>SUMIF(就業誘発効果!$A$10:$A$117,$A39,就業誘発効果!V$10:V$117)</f>
        <v>0</v>
      </c>
      <c r="T39" s="235">
        <f>SUMIF(就業誘発効果!$A$10:$A$117,$A39,就業誘発効果!W$10:W$117)</f>
        <v>0</v>
      </c>
      <c r="U39" s="235">
        <f>SUMIF(就業誘発効果!$A$10:$A$117,$A39,就業誘発効果!X$10:X$117)</f>
        <v>0</v>
      </c>
      <c r="V39" s="235">
        <f>SUMIF(就業誘発効果!$A$10:$A$117,$A39,就業誘発効果!Y$10:Y$117)</f>
        <v>0</v>
      </c>
      <c r="W39" s="235">
        <f>SUMIF(就業誘発効果!$A$10:$A$117,$A39,就業誘発効果!Z$10:Z$117)</f>
        <v>0</v>
      </c>
      <c r="X39" s="235">
        <f>SUMIF(就業誘発効果!$A$10:$A$117,$A39,就業誘発効果!AA$10:AA$117)</f>
        <v>0</v>
      </c>
      <c r="Y39" s="235">
        <f>SUMIF(就業誘発効果!$A$10:$A$117,$A39,就業誘発効果!AB$10:AB$117)</f>
        <v>0</v>
      </c>
      <c r="Z39" s="235">
        <f>SUMIF(就業誘発効果!$A$10:$A$117,$A39,就業誘発効果!AC$10:AC$117)</f>
        <v>0</v>
      </c>
      <c r="AA39" s="235">
        <f>SUMIF(就業誘発効果!$A$10:$A$117,$A39,就業誘発効果!AD$10:AD$117)</f>
        <v>0</v>
      </c>
      <c r="AB39" s="235">
        <f>SUMIF(就業誘発効果!$A$10:$A$117,$A39,就業誘発効果!AE$10:AE$117)</f>
        <v>0</v>
      </c>
      <c r="AC39" s="235">
        <f>SUMIF(就業誘発効果!$A$10:$A$117,$A39,就業誘発効果!AF$10:AF$117)</f>
        <v>0</v>
      </c>
      <c r="AD39" s="235">
        <f>SUMIF(就業誘発効果!$A$10:$A$117,$A39,就業誘発効果!AG$10:AG$117)</f>
        <v>0</v>
      </c>
      <c r="AE39" s="235">
        <f>SUMIF(就業誘発効果!$A$10:$A$117,$A39,就業誘発効果!AH$10:AH$117)</f>
        <v>0</v>
      </c>
      <c r="AF39" s="235">
        <f>SUMIF(就業誘発効果!$A$10:$A$117,$A39,就業誘発効果!AI$10:AI$117)</f>
        <v>0</v>
      </c>
      <c r="AG39" s="235">
        <f>SUMIF(就業誘発効果!$A$10:$A$117,$A39,就業誘発効果!AJ$10:AJ$117)</f>
        <v>0</v>
      </c>
      <c r="AH39" s="235">
        <f>SUMIF(就業誘発効果!$A$10:$A$117,$A39,就業誘発効果!AK$10:AK$117)</f>
        <v>0</v>
      </c>
      <c r="AI39" s="235">
        <f>SUMIF(就業誘発効果!$A$10:$A$117,$A39,就業誘発効果!AL$10:AL$117)</f>
        <v>0</v>
      </c>
      <c r="AJ39" s="235">
        <f>SUMIF(就業誘発効果!$A$10:$A$117,$A39,就業誘発効果!AM$10:AM$117)</f>
        <v>0</v>
      </c>
      <c r="AK39" s="235">
        <f>SUMIF(就業誘発効果!$A$10:$A$117,$A39,就業誘発効果!AN$10:AN$117)</f>
        <v>0</v>
      </c>
      <c r="AL39" s="235">
        <f>SUMIF(就業誘発効果!$A$10:$A$117,$A39,就業誘発効果!AO$10:AO$117)</f>
        <v>0</v>
      </c>
      <c r="AM39" s="235">
        <f>SUMIF(就業誘発効果!$A$10:$A$117,$A39,就業誘発効果!AP$10:AP$117)</f>
        <v>0</v>
      </c>
      <c r="AN39" s="235">
        <f>SUMIF(就業誘発効果!$A$10:$A$117,$A39,就業誘発効果!AQ$10:AQ$117)</f>
        <v>0</v>
      </c>
      <c r="AO39" s="235">
        <f>SUMIF(就業誘発効果!$A$10:$A$117,$A39,就業誘発効果!AR$10:AR$117)</f>
        <v>0</v>
      </c>
      <c r="AP39" s="235">
        <f>SUMIF(就業誘発効果!$A$10:$A$117,$A39,就業誘発効果!AS$10:AS$117)</f>
        <v>0</v>
      </c>
      <c r="AQ39" s="235">
        <f>SUMIF(就業誘発効果!$A$10:$A$117,$A39,就業誘発効果!AT$10:AT$117)</f>
        <v>0</v>
      </c>
    </row>
    <row r="40" spans="1:46" s="46" customFormat="1">
      <c r="A40" s="95" t="s">
        <v>447</v>
      </c>
      <c r="B40" s="96"/>
      <c r="C40" s="97" t="s">
        <v>175</v>
      </c>
      <c r="D40" s="235">
        <f>SUMIF(就業誘発効果!$A$10:$A$117,$A40,就業誘発効果!G$10:G$117)</f>
        <v>0</v>
      </c>
      <c r="E40" s="235">
        <f>SUMIF(就業誘発効果!$A$10:$A$117,$A40,就業誘発効果!H$10:H$117)</f>
        <v>0</v>
      </c>
      <c r="F40" s="235">
        <f>SUMIF(就業誘発効果!$A$10:$A$117,$A40,就業誘発効果!I$10:I$117)</f>
        <v>0</v>
      </c>
      <c r="G40" s="235">
        <f>SUMIF(就業誘発効果!$A$10:$A$117,$A40,就業誘発効果!J$10:J$117)</f>
        <v>0</v>
      </c>
      <c r="H40" s="235">
        <f>SUMIF(就業誘発効果!$A$10:$A$117,$A40,就業誘発効果!K$10:K$117)</f>
        <v>0</v>
      </c>
      <c r="I40" s="235">
        <f>SUMIF(就業誘発効果!$A$10:$A$117,$A40,就業誘発効果!L$10:L$117)</f>
        <v>0</v>
      </c>
      <c r="J40" s="235">
        <f>SUMIF(就業誘発効果!$A$10:$A$117,$A40,就業誘発効果!M$10:M$117)</f>
        <v>0</v>
      </c>
      <c r="K40" s="235">
        <f>SUMIF(就業誘発効果!$A$10:$A$117,$A40,就業誘発効果!N$10:N$117)</f>
        <v>0</v>
      </c>
      <c r="L40" s="235">
        <f>SUMIF(就業誘発効果!$A$10:$A$117,$A40,就業誘発効果!O$10:O$117)</f>
        <v>0</v>
      </c>
      <c r="M40" s="235">
        <f>SUMIF(就業誘発効果!$A$10:$A$117,$A40,就業誘発効果!P$10:P$117)</f>
        <v>0</v>
      </c>
      <c r="N40" s="235">
        <f>SUMIF(就業誘発効果!$A$10:$A$117,$A40,就業誘発効果!Q$10:Q$117)</f>
        <v>0</v>
      </c>
      <c r="O40" s="235">
        <f>SUMIF(就業誘発効果!$A$10:$A$117,$A40,就業誘発効果!R$10:R$117)</f>
        <v>0</v>
      </c>
      <c r="P40" s="235">
        <f>SUMIF(就業誘発効果!$A$10:$A$117,$A40,就業誘発効果!S$10:S$117)</f>
        <v>0</v>
      </c>
      <c r="Q40" s="235">
        <f>SUMIF(就業誘発効果!$A$10:$A$117,$A40,就業誘発効果!T$10:T$117)</f>
        <v>0</v>
      </c>
      <c r="R40" s="235">
        <f>SUMIF(就業誘発効果!$A$10:$A$117,$A40,就業誘発効果!U$10:U$117)</f>
        <v>0</v>
      </c>
      <c r="S40" s="235">
        <f>SUMIF(就業誘発効果!$A$10:$A$117,$A40,就業誘発効果!V$10:V$117)</f>
        <v>0</v>
      </c>
      <c r="T40" s="235">
        <f>SUMIF(就業誘発効果!$A$10:$A$117,$A40,就業誘発効果!W$10:W$117)</f>
        <v>0</v>
      </c>
      <c r="U40" s="235">
        <f>SUMIF(就業誘発効果!$A$10:$A$117,$A40,就業誘発効果!X$10:X$117)</f>
        <v>0</v>
      </c>
      <c r="V40" s="235">
        <f>SUMIF(就業誘発効果!$A$10:$A$117,$A40,就業誘発効果!Y$10:Y$117)</f>
        <v>0</v>
      </c>
      <c r="W40" s="235">
        <f>SUMIF(就業誘発効果!$A$10:$A$117,$A40,就業誘発効果!Z$10:Z$117)</f>
        <v>0</v>
      </c>
      <c r="X40" s="235">
        <f>SUMIF(就業誘発効果!$A$10:$A$117,$A40,就業誘発効果!AA$10:AA$117)</f>
        <v>0</v>
      </c>
      <c r="Y40" s="235">
        <f>SUMIF(就業誘発効果!$A$10:$A$117,$A40,就業誘発効果!AB$10:AB$117)</f>
        <v>0</v>
      </c>
      <c r="Z40" s="235">
        <f>SUMIF(就業誘発効果!$A$10:$A$117,$A40,就業誘発効果!AC$10:AC$117)</f>
        <v>0</v>
      </c>
      <c r="AA40" s="235">
        <f>SUMIF(就業誘発効果!$A$10:$A$117,$A40,就業誘発効果!AD$10:AD$117)</f>
        <v>0</v>
      </c>
      <c r="AB40" s="235">
        <f>SUMIF(就業誘発効果!$A$10:$A$117,$A40,就業誘発効果!AE$10:AE$117)</f>
        <v>0</v>
      </c>
      <c r="AC40" s="235">
        <f>SUMIF(就業誘発効果!$A$10:$A$117,$A40,就業誘発効果!AF$10:AF$117)</f>
        <v>0</v>
      </c>
      <c r="AD40" s="235">
        <f>SUMIF(就業誘発効果!$A$10:$A$117,$A40,就業誘発効果!AG$10:AG$117)</f>
        <v>0</v>
      </c>
      <c r="AE40" s="235">
        <f>SUMIF(就業誘発効果!$A$10:$A$117,$A40,就業誘発効果!AH$10:AH$117)</f>
        <v>0</v>
      </c>
      <c r="AF40" s="235">
        <f>SUMIF(就業誘発効果!$A$10:$A$117,$A40,就業誘発効果!AI$10:AI$117)</f>
        <v>0</v>
      </c>
      <c r="AG40" s="235">
        <f>SUMIF(就業誘発効果!$A$10:$A$117,$A40,就業誘発効果!AJ$10:AJ$117)</f>
        <v>0</v>
      </c>
      <c r="AH40" s="235">
        <f>SUMIF(就業誘発効果!$A$10:$A$117,$A40,就業誘発効果!AK$10:AK$117)</f>
        <v>0</v>
      </c>
      <c r="AI40" s="235">
        <f>SUMIF(就業誘発効果!$A$10:$A$117,$A40,就業誘発効果!AL$10:AL$117)</f>
        <v>0</v>
      </c>
      <c r="AJ40" s="235">
        <f>SUMIF(就業誘発効果!$A$10:$A$117,$A40,就業誘発効果!AM$10:AM$117)</f>
        <v>0</v>
      </c>
      <c r="AK40" s="235">
        <f>SUMIF(就業誘発効果!$A$10:$A$117,$A40,就業誘発効果!AN$10:AN$117)</f>
        <v>0</v>
      </c>
      <c r="AL40" s="235">
        <f>SUMIF(就業誘発効果!$A$10:$A$117,$A40,就業誘発効果!AO$10:AO$117)</f>
        <v>0</v>
      </c>
      <c r="AM40" s="235">
        <f>SUMIF(就業誘発効果!$A$10:$A$117,$A40,就業誘発効果!AP$10:AP$117)</f>
        <v>0</v>
      </c>
      <c r="AN40" s="235">
        <f>SUMIF(就業誘発効果!$A$10:$A$117,$A40,就業誘発効果!AQ$10:AQ$117)</f>
        <v>0</v>
      </c>
      <c r="AO40" s="235">
        <f>SUMIF(就業誘発効果!$A$10:$A$117,$A40,就業誘発効果!AR$10:AR$117)</f>
        <v>0</v>
      </c>
      <c r="AP40" s="235">
        <f>SUMIF(就業誘発効果!$A$10:$A$117,$A40,就業誘発効果!AS$10:AS$117)</f>
        <v>0</v>
      </c>
      <c r="AQ40" s="235">
        <f>SUMIF(就業誘発効果!$A$10:$A$117,$A40,就業誘発効果!AT$10:AT$117)</f>
        <v>0</v>
      </c>
    </row>
    <row r="41" spans="1:46" s="46" customFormat="1">
      <c r="A41" s="95" t="s">
        <v>416</v>
      </c>
      <c r="B41" s="96"/>
      <c r="C41" s="97" t="s">
        <v>71</v>
      </c>
      <c r="D41" s="235">
        <f>SUMIF(就業誘発効果!$A$10:$A$117,$A41,就業誘発効果!G$10:G$117)</f>
        <v>0</v>
      </c>
      <c r="E41" s="235">
        <f>SUMIF(就業誘発効果!$A$10:$A$117,$A41,就業誘発効果!H$10:H$117)</f>
        <v>0</v>
      </c>
      <c r="F41" s="235">
        <f>SUMIF(就業誘発効果!$A$10:$A$117,$A41,就業誘発効果!I$10:I$117)</f>
        <v>0</v>
      </c>
      <c r="G41" s="235">
        <f>SUMIF(就業誘発効果!$A$10:$A$117,$A41,就業誘発効果!J$10:J$117)</f>
        <v>0</v>
      </c>
      <c r="H41" s="235">
        <f>SUMIF(就業誘発効果!$A$10:$A$117,$A41,就業誘発効果!K$10:K$117)</f>
        <v>0</v>
      </c>
      <c r="I41" s="235">
        <f>SUMIF(就業誘発効果!$A$10:$A$117,$A41,就業誘発効果!L$10:L$117)</f>
        <v>0</v>
      </c>
      <c r="J41" s="235">
        <f>SUMIF(就業誘発効果!$A$10:$A$117,$A41,就業誘発効果!M$10:M$117)</f>
        <v>0</v>
      </c>
      <c r="K41" s="235">
        <f>SUMIF(就業誘発効果!$A$10:$A$117,$A41,就業誘発効果!N$10:N$117)</f>
        <v>0</v>
      </c>
      <c r="L41" s="235">
        <f>SUMIF(就業誘発効果!$A$10:$A$117,$A41,就業誘発効果!O$10:O$117)</f>
        <v>0</v>
      </c>
      <c r="M41" s="235">
        <f>SUMIF(就業誘発効果!$A$10:$A$117,$A41,就業誘発効果!P$10:P$117)</f>
        <v>0</v>
      </c>
      <c r="N41" s="235">
        <f>SUMIF(就業誘発効果!$A$10:$A$117,$A41,就業誘発効果!Q$10:Q$117)</f>
        <v>0</v>
      </c>
      <c r="O41" s="235">
        <f>SUMIF(就業誘発効果!$A$10:$A$117,$A41,就業誘発効果!R$10:R$117)</f>
        <v>0</v>
      </c>
      <c r="P41" s="235">
        <f>SUMIF(就業誘発効果!$A$10:$A$117,$A41,就業誘発効果!S$10:S$117)</f>
        <v>0</v>
      </c>
      <c r="Q41" s="235">
        <f>SUMIF(就業誘発効果!$A$10:$A$117,$A41,就業誘発効果!T$10:T$117)</f>
        <v>0</v>
      </c>
      <c r="R41" s="235">
        <f>SUMIF(就業誘発効果!$A$10:$A$117,$A41,就業誘発効果!U$10:U$117)</f>
        <v>0</v>
      </c>
      <c r="S41" s="235">
        <f>SUMIF(就業誘発効果!$A$10:$A$117,$A41,就業誘発効果!V$10:V$117)</f>
        <v>0</v>
      </c>
      <c r="T41" s="235">
        <f>SUMIF(就業誘発効果!$A$10:$A$117,$A41,就業誘発効果!W$10:W$117)</f>
        <v>0</v>
      </c>
      <c r="U41" s="235">
        <f>SUMIF(就業誘発効果!$A$10:$A$117,$A41,就業誘発効果!X$10:X$117)</f>
        <v>0</v>
      </c>
      <c r="V41" s="235">
        <f>SUMIF(就業誘発効果!$A$10:$A$117,$A41,就業誘発効果!Y$10:Y$117)</f>
        <v>0</v>
      </c>
      <c r="W41" s="235">
        <f>SUMIF(就業誘発効果!$A$10:$A$117,$A41,就業誘発効果!Z$10:Z$117)</f>
        <v>0</v>
      </c>
      <c r="X41" s="235">
        <f>SUMIF(就業誘発効果!$A$10:$A$117,$A41,就業誘発効果!AA$10:AA$117)</f>
        <v>0</v>
      </c>
      <c r="Y41" s="235">
        <f>SUMIF(就業誘発効果!$A$10:$A$117,$A41,就業誘発効果!AB$10:AB$117)</f>
        <v>0</v>
      </c>
      <c r="Z41" s="235">
        <f>SUMIF(就業誘発効果!$A$10:$A$117,$A41,就業誘発効果!AC$10:AC$117)</f>
        <v>0</v>
      </c>
      <c r="AA41" s="235">
        <f>SUMIF(就業誘発効果!$A$10:$A$117,$A41,就業誘発効果!AD$10:AD$117)</f>
        <v>0</v>
      </c>
      <c r="AB41" s="235">
        <f>SUMIF(就業誘発効果!$A$10:$A$117,$A41,就業誘発効果!AE$10:AE$117)</f>
        <v>0</v>
      </c>
      <c r="AC41" s="235">
        <f>SUMIF(就業誘発効果!$A$10:$A$117,$A41,就業誘発効果!AF$10:AF$117)</f>
        <v>0</v>
      </c>
      <c r="AD41" s="235">
        <f>SUMIF(就業誘発効果!$A$10:$A$117,$A41,就業誘発効果!AG$10:AG$117)</f>
        <v>0</v>
      </c>
      <c r="AE41" s="235">
        <f>SUMIF(就業誘発効果!$A$10:$A$117,$A41,就業誘発効果!AH$10:AH$117)</f>
        <v>0</v>
      </c>
      <c r="AF41" s="235">
        <f>SUMIF(就業誘発効果!$A$10:$A$117,$A41,就業誘発効果!AI$10:AI$117)</f>
        <v>0</v>
      </c>
      <c r="AG41" s="235">
        <f>SUMIF(就業誘発効果!$A$10:$A$117,$A41,就業誘発効果!AJ$10:AJ$117)</f>
        <v>0</v>
      </c>
      <c r="AH41" s="235">
        <f>SUMIF(就業誘発効果!$A$10:$A$117,$A41,就業誘発効果!AK$10:AK$117)</f>
        <v>0</v>
      </c>
      <c r="AI41" s="235">
        <f>SUMIF(就業誘発効果!$A$10:$A$117,$A41,就業誘発効果!AL$10:AL$117)</f>
        <v>0</v>
      </c>
      <c r="AJ41" s="235">
        <f>SUMIF(就業誘発効果!$A$10:$A$117,$A41,就業誘発効果!AM$10:AM$117)</f>
        <v>0</v>
      </c>
      <c r="AK41" s="235">
        <f>SUMIF(就業誘発効果!$A$10:$A$117,$A41,就業誘発効果!AN$10:AN$117)</f>
        <v>0</v>
      </c>
      <c r="AL41" s="235">
        <f>SUMIF(就業誘発効果!$A$10:$A$117,$A41,就業誘発効果!AO$10:AO$117)</f>
        <v>0</v>
      </c>
      <c r="AM41" s="235">
        <f>SUMIF(就業誘発効果!$A$10:$A$117,$A41,就業誘発効果!AP$10:AP$117)</f>
        <v>0</v>
      </c>
      <c r="AN41" s="235">
        <f>SUMIF(就業誘発効果!$A$10:$A$117,$A41,就業誘発効果!AQ$10:AQ$117)</f>
        <v>0</v>
      </c>
      <c r="AO41" s="235">
        <f>SUMIF(就業誘発効果!$A$10:$A$117,$A41,就業誘発効果!AR$10:AR$117)</f>
        <v>0</v>
      </c>
      <c r="AP41" s="235">
        <f>SUMIF(就業誘発効果!$A$10:$A$117,$A41,就業誘発効果!AS$10:AS$117)</f>
        <v>0</v>
      </c>
      <c r="AQ41" s="235">
        <f>SUMIF(就業誘発効果!$A$10:$A$117,$A41,就業誘発効果!AT$10:AT$117)</f>
        <v>0</v>
      </c>
    </row>
    <row r="42" spans="1:46" s="46" customFormat="1">
      <c r="A42" s="95" t="s">
        <v>450</v>
      </c>
      <c r="B42" s="96"/>
      <c r="C42" s="97" t="s">
        <v>176</v>
      </c>
      <c r="D42" s="235">
        <f>SUMIF(就業誘発効果!$A$10:$A$117,$A42,就業誘発効果!G$10:G$117)</f>
        <v>0</v>
      </c>
      <c r="E42" s="235">
        <f>SUMIF(就業誘発効果!$A$10:$A$117,$A42,就業誘発効果!H$10:H$117)</f>
        <v>0</v>
      </c>
      <c r="F42" s="235">
        <f>SUMIF(就業誘発効果!$A$10:$A$117,$A42,就業誘発効果!I$10:I$117)</f>
        <v>0</v>
      </c>
      <c r="G42" s="235">
        <f>SUMIF(就業誘発効果!$A$10:$A$117,$A42,就業誘発効果!J$10:J$117)</f>
        <v>0</v>
      </c>
      <c r="H42" s="235">
        <f>SUMIF(就業誘発効果!$A$10:$A$117,$A42,就業誘発効果!K$10:K$117)</f>
        <v>0</v>
      </c>
      <c r="I42" s="235">
        <f>SUMIF(就業誘発効果!$A$10:$A$117,$A42,就業誘発効果!L$10:L$117)</f>
        <v>0</v>
      </c>
      <c r="J42" s="235">
        <f>SUMIF(就業誘発効果!$A$10:$A$117,$A42,就業誘発効果!M$10:M$117)</f>
        <v>0</v>
      </c>
      <c r="K42" s="235">
        <f>SUMIF(就業誘発効果!$A$10:$A$117,$A42,就業誘発効果!N$10:N$117)</f>
        <v>0</v>
      </c>
      <c r="L42" s="235">
        <f>SUMIF(就業誘発効果!$A$10:$A$117,$A42,就業誘発効果!O$10:O$117)</f>
        <v>0</v>
      </c>
      <c r="M42" s="235">
        <f>SUMIF(就業誘発効果!$A$10:$A$117,$A42,就業誘発効果!P$10:P$117)</f>
        <v>0</v>
      </c>
      <c r="N42" s="235">
        <f>SUMIF(就業誘発効果!$A$10:$A$117,$A42,就業誘発効果!Q$10:Q$117)</f>
        <v>0</v>
      </c>
      <c r="O42" s="235">
        <f>SUMIF(就業誘発効果!$A$10:$A$117,$A42,就業誘発効果!R$10:R$117)</f>
        <v>0</v>
      </c>
      <c r="P42" s="235">
        <f>SUMIF(就業誘発効果!$A$10:$A$117,$A42,就業誘発効果!S$10:S$117)</f>
        <v>0</v>
      </c>
      <c r="Q42" s="235">
        <f>SUMIF(就業誘発効果!$A$10:$A$117,$A42,就業誘発効果!T$10:T$117)</f>
        <v>0</v>
      </c>
      <c r="R42" s="235">
        <f>SUMIF(就業誘発効果!$A$10:$A$117,$A42,就業誘発効果!U$10:U$117)</f>
        <v>0</v>
      </c>
      <c r="S42" s="235">
        <f>SUMIF(就業誘発効果!$A$10:$A$117,$A42,就業誘発効果!V$10:V$117)</f>
        <v>0</v>
      </c>
      <c r="T42" s="235">
        <f>SUMIF(就業誘発効果!$A$10:$A$117,$A42,就業誘発効果!W$10:W$117)</f>
        <v>0</v>
      </c>
      <c r="U42" s="235">
        <f>SUMIF(就業誘発効果!$A$10:$A$117,$A42,就業誘発効果!X$10:X$117)</f>
        <v>0</v>
      </c>
      <c r="V42" s="235">
        <f>SUMIF(就業誘発効果!$A$10:$A$117,$A42,就業誘発効果!Y$10:Y$117)</f>
        <v>0</v>
      </c>
      <c r="W42" s="235">
        <f>SUMIF(就業誘発効果!$A$10:$A$117,$A42,就業誘発効果!Z$10:Z$117)</f>
        <v>0</v>
      </c>
      <c r="X42" s="235">
        <f>SUMIF(就業誘発効果!$A$10:$A$117,$A42,就業誘発効果!AA$10:AA$117)</f>
        <v>0</v>
      </c>
      <c r="Y42" s="235">
        <f>SUMIF(就業誘発効果!$A$10:$A$117,$A42,就業誘発効果!AB$10:AB$117)</f>
        <v>0</v>
      </c>
      <c r="Z42" s="235">
        <f>SUMIF(就業誘発効果!$A$10:$A$117,$A42,就業誘発効果!AC$10:AC$117)</f>
        <v>0</v>
      </c>
      <c r="AA42" s="235">
        <f>SUMIF(就業誘発効果!$A$10:$A$117,$A42,就業誘発効果!AD$10:AD$117)</f>
        <v>0</v>
      </c>
      <c r="AB42" s="235">
        <f>SUMIF(就業誘発効果!$A$10:$A$117,$A42,就業誘発効果!AE$10:AE$117)</f>
        <v>0</v>
      </c>
      <c r="AC42" s="235">
        <f>SUMIF(就業誘発効果!$A$10:$A$117,$A42,就業誘発効果!AF$10:AF$117)</f>
        <v>0</v>
      </c>
      <c r="AD42" s="235">
        <f>SUMIF(就業誘発効果!$A$10:$A$117,$A42,就業誘発効果!AG$10:AG$117)</f>
        <v>0</v>
      </c>
      <c r="AE42" s="235">
        <f>SUMIF(就業誘発効果!$A$10:$A$117,$A42,就業誘発効果!AH$10:AH$117)</f>
        <v>0</v>
      </c>
      <c r="AF42" s="235">
        <f>SUMIF(就業誘発効果!$A$10:$A$117,$A42,就業誘発効果!AI$10:AI$117)</f>
        <v>0</v>
      </c>
      <c r="AG42" s="235">
        <f>SUMIF(就業誘発効果!$A$10:$A$117,$A42,就業誘発効果!AJ$10:AJ$117)</f>
        <v>0</v>
      </c>
      <c r="AH42" s="235">
        <f>SUMIF(就業誘発効果!$A$10:$A$117,$A42,就業誘発効果!AK$10:AK$117)</f>
        <v>0</v>
      </c>
      <c r="AI42" s="235">
        <f>SUMIF(就業誘発効果!$A$10:$A$117,$A42,就業誘発効果!AL$10:AL$117)</f>
        <v>0</v>
      </c>
      <c r="AJ42" s="235">
        <f>SUMIF(就業誘発効果!$A$10:$A$117,$A42,就業誘発効果!AM$10:AM$117)</f>
        <v>0</v>
      </c>
      <c r="AK42" s="235">
        <f>SUMIF(就業誘発効果!$A$10:$A$117,$A42,就業誘発効果!AN$10:AN$117)</f>
        <v>0</v>
      </c>
      <c r="AL42" s="235">
        <f>SUMIF(就業誘発効果!$A$10:$A$117,$A42,就業誘発効果!AO$10:AO$117)</f>
        <v>0</v>
      </c>
      <c r="AM42" s="235">
        <f>SUMIF(就業誘発効果!$A$10:$A$117,$A42,就業誘発効果!AP$10:AP$117)</f>
        <v>0</v>
      </c>
      <c r="AN42" s="235">
        <f>SUMIF(就業誘発効果!$A$10:$A$117,$A42,就業誘発効果!AQ$10:AQ$117)</f>
        <v>0</v>
      </c>
      <c r="AO42" s="235">
        <f>SUMIF(就業誘発効果!$A$10:$A$117,$A42,就業誘発効果!AR$10:AR$117)</f>
        <v>0</v>
      </c>
      <c r="AP42" s="235">
        <f>SUMIF(就業誘発効果!$A$10:$A$117,$A42,就業誘発効果!AS$10:AS$117)</f>
        <v>0</v>
      </c>
      <c r="AQ42" s="235">
        <f>SUMIF(就業誘発効果!$A$10:$A$117,$A42,就業誘発効果!AT$10:AT$117)</f>
        <v>0</v>
      </c>
    </row>
    <row r="43" spans="1:46" s="46" customFormat="1">
      <c r="A43" s="95"/>
      <c r="B43" s="96" t="s">
        <v>439</v>
      </c>
      <c r="C43" s="97" t="s">
        <v>54</v>
      </c>
      <c r="D43" s="235">
        <f>SUMIF(就業誘発効果!$C$10:$C$117,$B43,就業誘発効果!G$10:G$117)</f>
        <v>0</v>
      </c>
      <c r="E43" s="235">
        <f>SUMIF(就業誘発効果!$C$10:$C$117,$B43,就業誘発効果!H$10:H$117)</f>
        <v>0</v>
      </c>
      <c r="F43" s="235">
        <f>SUMIF(就業誘発効果!$C$10:$C$117,$B43,就業誘発効果!I$10:I$117)</f>
        <v>0</v>
      </c>
      <c r="G43" s="235">
        <f>SUMIF(就業誘発効果!$C$10:$C$117,$B43,就業誘発効果!J$10:J$117)</f>
        <v>0</v>
      </c>
      <c r="H43" s="235">
        <f>SUMIF(就業誘発効果!$C$10:$C$117,$B43,就業誘発効果!K$10:K$117)</f>
        <v>0</v>
      </c>
      <c r="I43" s="235">
        <f>SUMIF(就業誘発効果!$C$10:$C$117,$B43,就業誘発効果!L$10:L$117)</f>
        <v>0</v>
      </c>
      <c r="J43" s="235">
        <f>SUMIF(就業誘発効果!$C$10:$C$117,$B43,就業誘発効果!M$10:M$117)</f>
        <v>0</v>
      </c>
      <c r="K43" s="235">
        <f>SUMIF(就業誘発効果!$C$10:$C$117,$B43,就業誘発効果!N$10:N$117)</f>
        <v>0</v>
      </c>
      <c r="L43" s="235">
        <f>SUMIF(就業誘発効果!$C$10:$C$117,$B43,就業誘発効果!O$10:O$117)</f>
        <v>0</v>
      </c>
      <c r="M43" s="235">
        <f>SUMIF(就業誘発効果!$C$10:$C$117,$B43,就業誘発効果!P$10:P$117)</f>
        <v>0</v>
      </c>
      <c r="N43" s="235">
        <f>SUMIF(就業誘発効果!$C$10:$C$117,$B43,就業誘発効果!Q$10:Q$117)</f>
        <v>0</v>
      </c>
      <c r="O43" s="235">
        <f>SUMIF(就業誘発効果!$C$10:$C$117,$B43,就業誘発効果!R$10:R$117)</f>
        <v>0</v>
      </c>
      <c r="P43" s="235">
        <f>SUMIF(就業誘発効果!$C$10:$C$117,$B43,就業誘発効果!S$10:S$117)</f>
        <v>0</v>
      </c>
      <c r="Q43" s="235">
        <f>SUMIF(就業誘発効果!$C$10:$C$117,$B43,就業誘発効果!T$10:T$117)</f>
        <v>0</v>
      </c>
      <c r="R43" s="235">
        <f>SUMIF(就業誘発効果!$C$10:$C$117,$B43,就業誘発効果!U$10:U$117)</f>
        <v>0</v>
      </c>
      <c r="S43" s="235">
        <f>SUMIF(就業誘発効果!$C$10:$C$117,$B43,就業誘発効果!V$10:V$117)</f>
        <v>0</v>
      </c>
      <c r="T43" s="235">
        <f>SUMIF(就業誘発効果!$C$10:$C$117,$B43,就業誘発効果!W$10:W$117)</f>
        <v>0</v>
      </c>
      <c r="U43" s="235">
        <f>SUMIF(就業誘発効果!$C$10:$C$117,$B43,就業誘発効果!X$10:X$117)</f>
        <v>0</v>
      </c>
      <c r="V43" s="235">
        <f>SUMIF(就業誘発効果!$C$10:$C$117,$B43,就業誘発効果!Y$10:Y$117)</f>
        <v>0</v>
      </c>
      <c r="W43" s="235">
        <f>SUMIF(就業誘発効果!$C$10:$C$117,$B43,就業誘発効果!Z$10:Z$117)</f>
        <v>0</v>
      </c>
      <c r="X43" s="235">
        <f>SUMIF(就業誘発効果!$C$10:$C$117,$B43,就業誘発効果!AA$10:AA$117)</f>
        <v>0</v>
      </c>
      <c r="Y43" s="235">
        <f>SUMIF(就業誘発効果!$C$10:$C$117,$B43,就業誘発効果!AB$10:AB$117)</f>
        <v>0</v>
      </c>
      <c r="Z43" s="235">
        <f>SUMIF(就業誘発効果!$C$10:$C$117,$B43,就業誘発効果!AC$10:AC$117)</f>
        <v>0</v>
      </c>
      <c r="AA43" s="235">
        <f>SUMIF(就業誘発効果!$C$10:$C$117,$B43,就業誘発効果!AD$10:AD$117)</f>
        <v>0</v>
      </c>
      <c r="AB43" s="235">
        <f>SUMIF(就業誘発効果!$C$10:$C$117,$B43,就業誘発効果!AE$10:AE$117)</f>
        <v>0</v>
      </c>
      <c r="AC43" s="235">
        <f>SUMIF(就業誘発効果!$C$10:$C$117,$B43,就業誘発効果!AF$10:AF$117)</f>
        <v>0</v>
      </c>
      <c r="AD43" s="235">
        <f>SUMIF(就業誘発効果!$C$10:$C$117,$B43,就業誘発効果!AG$10:AG$117)</f>
        <v>0</v>
      </c>
      <c r="AE43" s="235">
        <f>SUMIF(就業誘発効果!$C$10:$C$117,$B43,就業誘発効果!AH$10:AH$117)</f>
        <v>0</v>
      </c>
      <c r="AF43" s="235">
        <f>SUMIF(就業誘発効果!$C$10:$C$117,$B43,就業誘発効果!AI$10:AI$117)</f>
        <v>0</v>
      </c>
      <c r="AG43" s="235">
        <f>SUMIF(就業誘発効果!$C$10:$C$117,$B43,就業誘発効果!AJ$10:AJ$117)</f>
        <v>0</v>
      </c>
      <c r="AH43" s="235">
        <f>SUMIF(就業誘発効果!$C$10:$C$117,$B43,就業誘発効果!AK$10:AK$117)</f>
        <v>0</v>
      </c>
      <c r="AI43" s="235">
        <f>SUMIF(就業誘発効果!$C$10:$C$117,$B43,就業誘発効果!AL$10:AL$117)</f>
        <v>0</v>
      </c>
      <c r="AJ43" s="235">
        <f>SUMIF(就業誘発効果!$C$10:$C$117,$B43,就業誘発効果!AM$10:AM$117)</f>
        <v>0</v>
      </c>
      <c r="AK43" s="235">
        <f>SUMIF(就業誘発効果!$C$10:$C$117,$B43,就業誘発効果!AN$10:AN$117)</f>
        <v>0</v>
      </c>
      <c r="AL43" s="235">
        <f>SUMIF(就業誘発効果!$C$10:$C$117,$B43,就業誘発効果!AO$10:AO$117)</f>
        <v>0</v>
      </c>
      <c r="AM43" s="235">
        <f>SUMIF(就業誘発効果!$C$10:$C$117,$B43,就業誘発効果!AP$10:AP$117)</f>
        <v>0</v>
      </c>
      <c r="AN43" s="235">
        <f>SUMIF(就業誘発効果!$C$10:$C$117,$B43,就業誘発効果!AQ$10:AQ$117)</f>
        <v>0</v>
      </c>
      <c r="AO43" s="235">
        <f>SUMIF(就業誘発効果!$C$10:$C$117,$B43,就業誘発効果!AR$10:AR$117)</f>
        <v>0</v>
      </c>
      <c r="AP43" s="235">
        <f>SUMIF(就業誘発効果!$C$10:$C$117,$B43,就業誘発効果!AS$10:AS$117)</f>
        <v>0</v>
      </c>
      <c r="AQ43" s="235">
        <f>SUMIF(就業誘発効果!$C$10:$C$117,$B43,就業誘発効果!AT$10:AT$117)</f>
        <v>0</v>
      </c>
    </row>
    <row r="44" spans="1:46" s="46" customFormat="1">
      <c r="A44" s="95"/>
      <c r="B44" s="96" t="s">
        <v>451</v>
      </c>
      <c r="C44" s="148" t="s">
        <v>177</v>
      </c>
      <c r="D44" s="235">
        <f>SUMIF(就業誘発効果!$C$10:$C$117,$B44,就業誘発効果!G$10:G$117)</f>
        <v>0</v>
      </c>
      <c r="E44" s="235">
        <f>SUMIF(就業誘発効果!$C$10:$C$117,$B44,就業誘発効果!H$10:H$117)</f>
        <v>0</v>
      </c>
      <c r="F44" s="235">
        <f>SUMIF(就業誘発効果!$C$10:$C$117,$B44,就業誘発効果!I$10:I$117)</f>
        <v>0</v>
      </c>
      <c r="G44" s="235">
        <f>SUMIF(就業誘発効果!$C$10:$C$117,$B44,就業誘発効果!J$10:J$117)</f>
        <v>0</v>
      </c>
      <c r="H44" s="235">
        <f>SUMIF(就業誘発効果!$C$10:$C$117,$B44,就業誘発効果!K$10:K$117)</f>
        <v>0</v>
      </c>
      <c r="I44" s="235">
        <f>SUMIF(就業誘発効果!$C$10:$C$117,$B44,就業誘発効果!L$10:L$117)</f>
        <v>0</v>
      </c>
      <c r="J44" s="235">
        <f>SUMIF(就業誘発効果!$C$10:$C$117,$B44,就業誘発効果!M$10:M$117)</f>
        <v>0</v>
      </c>
      <c r="K44" s="235">
        <f>SUMIF(就業誘発効果!$C$10:$C$117,$B44,就業誘発効果!N$10:N$117)</f>
        <v>0</v>
      </c>
      <c r="L44" s="235">
        <f>SUMIF(就業誘発効果!$C$10:$C$117,$B44,就業誘発効果!O$10:O$117)</f>
        <v>0</v>
      </c>
      <c r="M44" s="235">
        <f>SUMIF(就業誘発効果!$C$10:$C$117,$B44,就業誘発効果!P$10:P$117)</f>
        <v>0</v>
      </c>
      <c r="N44" s="235">
        <f>SUMIF(就業誘発効果!$C$10:$C$117,$B44,就業誘発効果!Q$10:Q$117)</f>
        <v>0</v>
      </c>
      <c r="O44" s="235">
        <f>SUMIF(就業誘発効果!$C$10:$C$117,$B44,就業誘発効果!R$10:R$117)</f>
        <v>0</v>
      </c>
      <c r="P44" s="235">
        <f>SUMIF(就業誘発効果!$C$10:$C$117,$B44,就業誘発効果!S$10:S$117)</f>
        <v>0</v>
      </c>
      <c r="Q44" s="235">
        <f>SUMIF(就業誘発効果!$C$10:$C$117,$B44,就業誘発効果!T$10:T$117)</f>
        <v>0</v>
      </c>
      <c r="R44" s="235">
        <f>SUMIF(就業誘発効果!$C$10:$C$117,$B44,就業誘発効果!U$10:U$117)</f>
        <v>0</v>
      </c>
      <c r="S44" s="235">
        <f>SUMIF(就業誘発効果!$C$10:$C$117,$B44,就業誘発効果!V$10:V$117)</f>
        <v>0</v>
      </c>
      <c r="T44" s="235">
        <f>SUMIF(就業誘発効果!$C$10:$C$117,$B44,就業誘発効果!W$10:W$117)</f>
        <v>0</v>
      </c>
      <c r="U44" s="235">
        <f>SUMIF(就業誘発効果!$C$10:$C$117,$B44,就業誘発効果!X$10:X$117)</f>
        <v>0</v>
      </c>
      <c r="V44" s="235">
        <f>SUMIF(就業誘発効果!$C$10:$C$117,$B44,就業誘発効果!Y$10:Y$117)</f>
        <v>0</v>
      </c>
      <c r="W44" s="235">
        <f>SUMIF(就業誘発効果!$C$10:$C$117,$B44,就業誘発効果!Z$10:Z$117)</f>
        <v>0</v>
      </c>
      <c r="X44" s="235">
        <f>SUMIF(就業誘発効果!$C$10:$C$117,$B44,就業誘発効果!AA$10:AA$117)</f>
        <v>0</v>
      </c>
      <c r="Y44" s="235">
        <f>SUMIF(就業誘発効果!$C$10:$C$117,$B44,就業誘発効果!AB$10:AB$117)</f>
        <v>0</v>
      </c>
      <c r="Z44" s="235">
        <f>SUMIF(就業誘発効果!$C$10:$C$117,$B44,就業誘発効果!AC$10:AC$117)</f>
        <v>0</v>
      </c>
      <c r="AA44" s="235">
        <f>SUMIF(就業誘発効果!$C$10:$C$117,$B44,就業誘発効果!AD$10:AD$117)</f>
        <v>0</v>
      </c>
      <c r="AB44" s="235">
        <f>SUMIF(就業誘発効果!$C$10:$C$117,$B44,就業誘発効果!AE$10:AE$117)</f>
        <v>0</v>
      </c>
      <c r="AC44" s="235">
        <f>SUMIF(就業誘発効果!$C$10:$C$117,$B44,就業誘発効果!AF$10:AF$117)</f>
        <v>0</v>
      </c>
      <c r="AD44" s="235">
        <f>SUMIF(就業誘発効果!$C$10:$C$117,$B44,就業誘発効果!AG$10:AG$117)</f>
        <v>0</v>
      </c>
      <c r="AE44" s="235">
        <f>SUMIF(就業誘発効果!$C$10:$C$117,$B44,就業誘発効果!AH$10:AH$117)</f>
        <v>0</v>
      </c>
      <c r="AF44" s="235">
        <f>SUMIF(就業誘発効果!$C$10:$C$117,$B44,就業誘発効果!AI$10:AI$117)</f>
        <v>0</v>
      </c>
      <c r="AG44" s="235">
        <f>SUMIF(就業誘発効果!$C$10:$C$117,$B44,就業誘発効果!AJ$10:AJ$117)</f>
        <v>0</v>
      </c>
      <c r="AH44" s="235">
        <f>SUMIF(就業誘発効果!$C$10:$C$117,$B44,就業誘発効果!AK$10:AK$117)</f>
        <v>0</v>
      </c>
      <c r="AI44" s="235">
        <f>SUMIF(就業誘発効果!$C$10:$C$117,$B44,就業誘発効果!AL$10:AL$117)</f>
        <v>0</v>
      </c>
      <c r="AJ44" s="235">
        <f>SUMIF(就業誘発効果!$C$10:$C$117,$B44,就業誘発効果!AM$10:AM$117)</f>
        <v>0</v>
      </c>
      <c r="AK44" s="235">
        <f>SUMIF(就業誘発効果!$C$10:$C$117,$B44,就業誘発効果!AN$10:AN$117)</f>
        <v>0</v>
      </c>
      <c r="AL44" s="235">
        <f>SUMIF(就業誘発効果!$C$10:$C$117,$B44,就業誘発効果!AO$10:AO$117)</f>
        <v>0</v>
      </c>
      <c r="AM44" s="235">
        <f>SUMIF(就業誘発効果!$C$10:$C$117,$B44,就業誘発効果!AP$10:AP$117)</f>
        <v>0</v>
      </c>
      <c r="AN44" s="235">
        <f>SUMIF(就業誘発効果!$C$10:$C$117,$B44,就業誘発効果!AQ$10:AQ$117)</f>
        <v>0</v>
      </c>
      <c r="AO44" s="235">
        <f>SUMIF(就業誘発効果!$C$10:$C$117,$B44,就業誘発効果!AR$10:AR$117)</f>
        <v>0</v>
      </c>
      <c r="AP44" s="235">
        <f>SUMIF(就業誘発効果!$C$10:$C$117,$B44,就業誘発効果!AS$10:AS$117)</f>
        <v>0</v>
      </c>
      <c r="AQ44" s="235">
        <f>SUMIF(就業誘発効果!$C$10:$C$117,$B44,就業誘発効果!AT$10:AT$117)</f>
        <v>0</v>
      </c>
    </row>
    <row r="45" spans="1:46" s="46" customFormat="1">
      <c r="A45" s="95"/>
      <c r="B45" s="96" t="s">
        <v>452</v>
      </c>
      <c r="C45" s="148" t="s">
        <v>411</v>
      </c>
      <c r="D45" s="235">
        <f>SUMIF(就業誘発効果!$C$10:$C$117,$B45,就業誘発効果!G$10:G$117)</f>
        <v>0</v>
      </c>
      <c r="E45" s="235">
        <f>SUMIF(就業誘発効果!$C$10:$C$117,$B45,就業誘発効果!H$10:H$117)</f>
        <v>0</v>
      </c>
      <c r="F45" s="235">
        <f>SUMIF(就業誘発効果!$C$10:$C$117,$B45,就業誘発効果!I$10:I$117)</f>
        <v>0</v>
      </c>
      <c r="G45" s="235">
        <f>SUMIF(就業誘発効果!$C$10:$C$117,$B45,就業誘発効果!J$10:J$117)</f>
        <v>0</v>
      </c>
      <c r="H45" s="235">
        <f>SUMIF(就業誘発効果!$C$10:$C$117,$B45,就業誘発効果!K$10:K$117)</f>
        <v>0</v>
      </c>
      <c r="I45" s="235">
        <f>SUMIF(就業誘発効果!$C$10:$C$117,$B45,就業誘発効果!L$10:L$117)</f>
        <v>0</v>
      </c>
      <c r="J45" s="235">
        <f>SUMIF(就業誘発効果!$C$10:$C$117,$B45,就業誘発効果!M$10:M$117)</f>
        <v>0</v>
      </c>
      <c r="K45" s="235">
        <f>SUMIF(就業誘発効果!$C$10:$C$117,$B45,就業誘発効果!N$10:N$117)</f>
        <v>0</v>
      </c>
      <c r="L45" s="235">
        <f>SUMIF(就業誘発効果!$C$10:$C$117,$B45,就業誘発効果!O$10:O$117)</f>
        <v>0</v>
      </c>
      <c r="M45" s="235">
        <f>SUMIF(就業誘発効果!$C$10:$C$117,$B45,就業誘発効果!P$10:P$117)</f>
        <v>0</v>
      </c>
      <c r="N45" s="235">
        <f>SUMIF(就業誘発効果!$C$10:$C$117,$B45,就業誘発効果!Q$10:Q$117)</f>
        <v>0</v>
      </c>
      <c r="O45" s="235">
        <f>SUMIF(就業誘発効果!$C$10:$C$117,$B45,就業誘発効果!R$10:R$117)</f>
        <v>0</v>
      </c>
      <c r="P45" s="235">
        <f>SUMIF(就業誘発効果!$C$10:$C$117,$B45,就業誘発効果!S$10:S$117)</f>
        <v>0</v>
      </c>
      <c r="Q45" s="235">
        <f>SUMIF(就業誘発効果!$C$10:$C$117,$B45,就業誘発効果!T$10:T$117)</f>
        <v>0</v>
      </c>
      <c r="R45" s="235">
        <f>SUMIF(就業誘発効果!$C$10:$C$117,$B45,就業誘発効果!U$10:U$117)</f>
        <v>0</v>
      </c>
      <c r="S45" s="235">
        <f>SUMIF(就業誘発効果!$C$10:$C$117,$B45,就業誘発効果!V$10:V$117)</f>
        <v>0</v>
      </c>
      <c r="T45" s="235">
        <f>SUMIF(就業誘発効果!$C$10:$C$117,$B45,就業誘発効果!W$10:W$117)</f>
        <v>0</v>
      </c>
      <c r="U45" s="235">
        <f>SUMIF(就業誘発効果!$C$10:$C$117,$B45,就業誘発効果!X$10:X$117)</f>
        <v>0</v>
      </c>
      <c r="V45" s="235">
        <f>SUMIF(就業誘発効果!$C$10:$C$117,$B45,就業誘発効果!Y$10:Y$117)</f>
        <v>0</v>
      </c>
      <c r="W45" s="235">
        <f>SUMIF(就業誘発効果!$C$10:$C$117,$B45,就業誘発効果!Z$10:Z$117)</f>
        <v>0</v>
      </c>
      <c r="X45" s="235">
        <f>SUMIF(就業誘発効果!$C$10:$C$117,$B45,就業誘発効果!AA$10:AA$117)</f>
        <v>0</v>
      </c>
      <c r="Y45" s="235">
        <f>SUMIF(就業誘発効果!$C$10:$C$117,$B45,就業誘発効果!AB$10:AB$117)</f>
        <v>0</v>
      </c>
      <c r="Z45" s="235">
        <f>SUMIF(就業誘発効果!$C$10:$C$117,$B45,就業誘発効果!AC$10:AC$117)</f>
        <v>0</v>
      </c>
      <c r="AA45" s="235">
        <f>SUMIF(就業誘発効果!$C$10:$C$117,$B45,就業誘発効果!AD$10:AD$117)</f>
        <v>0</v>
      </c>
      <c r="AB45" s="235">
        <f>SUMIF(就業誘発効果!$C$10:$C$117,$B45,就業誘発効果!AE$10:AE$117)</f>
        <v>0</v>
      </c>
      <c r="AC45" s="235">
        <f>SUMIF(就業誘発効果!$C$10:$C$117,$B45,就業誘発効果!AF$10:AF$117)</f>
        <v>0</v>
      </c>
      <c r="AD45" s="235">
        <f>SUMIF(就業誘発効果!$C$10:$C$117,$B45,就業誘発効果!AG$10:AG$117)</f>
        <v>0</v>
      </c>
      <c r="AE45" s="235">
        <f>SUMIF(就業誘発効果!$C$10:$C$117,$B45,就業誘発効果!AH$10:AH$117)</f>
        <v>0</v>
      </c>
      <c r="AF45" s="235">
        <f>SUMIF(就業誘発効果!$C$10:$C$117,$B45,就業誘発効果!AI$10:AI$117)</f>
        <v>0</v>
      </c>
      <c r="AG45" s="235">
        <f>SUMIF(就業誘発効果!$C$10:$C$117,$B45,就業誘発効果!AJ$10:AJ$117)</f>
        <v>0</v>
      </c>
      <c r="AH45" s="235">
        <f>SUMIF(就業誘発効果!$C$10:$C$117,$B45,就業誘発効果!AK$10:AK$117)</f>
        <v>0</v>
      </c>
      <c r="AI45" s="235">
        <f>SUMIF(就業誘発効果!$C$10:$C$117,$B45,就業誘発効果!AL$10:AL$117)</f>
        <v>0</v>
      </c>
      <c r="AJ45" s="235">
        <f>SUMIF(就業誘発効果!$C$10:$C$117,$B45,就業誘発効果!AM$10:AM$117)</f>
        <v>0</v>
      </c>
      <c r="AK45" s="235">
        <f>SUMIF(就業誘発効果!$C$10:$C$117,$B45,就業誘発効果!AN$10:AN$117)</f>
        <v>0</v>
      </c>
      <c r="AL45" s="235">
        <f>SUMIF(就業誘発効果!$C$10:$C$117,$B45,就業誘発効果!AO$10:AO$117)</f>
        <v>0</v>
      </c>
      <c r="AM45" s="235">
        <f>SUMIF(就業誘発効果!$C$10:$C$117,$B45,就業誘発効果!AP$10:AP$117)</f>
        <v>0</v>
      </c>
      <c r="AN45" s="235">
        <f>SUMIF(就業誘発効果!$C$10:$C$117,$B45,就業誘発効果!AQ$10:AQ$117)</f>
        <v>0</v>
      </c>
      <c r="AO45" s="235">
        <f>SUMIF(就業誘発効果!$C$10:$C$117,$B45,就業誘発効果!AR$10:AR$117)</f>
        <v>0</v>
      </c>
      <c r="AP45" s="235">
        <f>SUMIF(就業誘発効果!$C$10:$C$117,$B45,就業誘発効果!AS$10:AS$117)</f>
        <v>0</v>
      </c>
      <c r="AQ45" s="235">
        <f>SUMIF(就業誘発効果!$C$10:$C$117,$B45,就業誘発効果!AT$10:AT$117)</f>
        <v>0</v>
      </c>
    </row>
    <row r="46" spans="1:46" s="46" customFormat="1">
      <c r="A46" s="95"/>
      <c r="B46" s="96" t="s">
        <v>453</v>
      </c>
      <c r="C46" s="148" t="s">
        <v>601</v>
      </c>
      <c r="D46" s="235">
        <f>SUMIF(就業誘発効果!$C$10:$C$117,$B46,就業誘発効果!G$10:G$117)</f>
        <v>0</v>
      </c>
      <c r="E46" s="235">
        <f>SUMIF(就業誘発効果!$C$10:$C$117,$B46,就業誘発効果!H$10:H$117)</f>
        <v>0</v>
      </c>
      <c r="F46" s="235">
        <f>SUMIF(就業誘発効果!$C$10:$C$117,$B46,就業誘発効果!I$10:I$117)</f>
        <v>0</v>
      </c>
      <c r="G46" s="235">
        <f>SUMIF(就業誘発効果!$C$10:$C$117,$B46,就業誘発効果!J$10:J$117)</f>
        <v>0</v>
      </c>
      <c r="H46" s="235">
        <f>SUMIF(就業誘発効果!$C$10:$C$117,$B46,就業誘発効果!K$10:K$117)</f>
        <v>0</v>
      </c>
      <c r="I46" s="235">
        <f>SUMIF(就業誘発効果!$C$10:$C$117,$B46,就業誘発効果!L$10:L$117)</f>
        <v>0</v>
      </c>
      <c r="J46" s="235">
        <f>SUMIF(就業誘発効果!$C$10:$C$117,$B46,就業誘発効果!M$10:M$117)</f>
        <v>0</v>
      </c>
      <c r="K46" s="235">
        <f>SUMIF(就業誘発効果!$C$10:$C$117,$B46,就業誘発効果!N$10:N$117)</f>
        <v>0</v>
      </c>
      <c r="L46" s="235">
        <f>SUMIF(就業誘発効果!$C$10:$C$117,$B46,就業誘発効果!O$10:O$117)</f>
        <v>0</v>
      </c>
      <c r="M46" s="235">
        <f>SUMIF(就業誘発効果!$C$10:$C$117,$B46,就業誘発効果!P$10:P$117)</f>
        <v>0</v>
      </c>
      <c r="N46" s="235">
        <f>SUMIF(就業誘発効果!$C$10:$C$117,$B46,就業誘発効果!Q$10:Q$117)</f>
        <v>0</v>
      </c>
      <c r="O46" s="235">
        <f>SUMIF(就業誘発効果!$C$10:$C$117,$B46,就業誘発効果!R$10:R$117)</f>
        <v>0</v>
      </c>
      <c r="P46" s="235">
        <f>SUMIF(就業誘発効果!$C$10:$C$117,$B46,就業誘発効果!S$10:S$117)</f>
        <v>0</v>
      </c>
      <c r="Q46" s="235">
        <f>SUMIF(就業誘発効果!$C$10:$C$117,$B46,就業誘発効果!T$10:T$117)</f>
        <v>0</v>
      </c>
      <c r="R46" s="235">
        <f>SUMIF(就業誘発効果!$C$10:$C$117,$B46,就業誘発効果!U$10:U$117)</f>
        <v>0</v>
      </c>
      <c r="S46" s="235">
        <f>SUMIF(就業誘発効果!$C$10:$C$117,$B46,就業誘発効果!V$10:V$117)</f>
        <v>0</v>
      </c>
      <c r="T46" s="235">
        <f>SUMIF(就業誘発効果!$C$10:$C$117,$B46,就業誘発効果!W$10:W$117)</f>
        <v>0</v>
      </c>
      <c r="U46" s="235">
        <f>SUMIF(就業誘発効果!$C$10:$C$117,$B46,就業誘発効果!X$10:X$117)</f>
        <v>0</v>
      </c>
      <c r="V46" s="235">
        <f>SUMIF(就業誘発効果!$C$10:$C$117,$B46,就業誘発効果!Y$10:Y$117)</f>
        <v>0</v>
      </c>
      <c r="W46" s="235">
        <f>SUMIF(就業誘発効果!$C$10:$C$117,$B46,就業誘発効果!Z$10:Z$117)</f>
        <v>0</v>
      </c>
      <c r="X46" s="235">
        <f>SUMIF(就業誘発効果!$C$10:$C$117,$B46,就業誘発効果!AA$10:AA$117)</f>
        <v>0</v>
      </c>
      <c r="Y46" s="235">
        <f>SUMIF(就業誘発効果!$C$10:$C$117,$B46,就業誘発効果!AB$10:AB$117)</f>
        <v>0</v>
      </c>
      <c r="Z46" s="235">
        <f>SUMIF(就業誘発効果!$C$10:$C$117,$B46,就業誘発効果!AC$10:AC$117)</f>
        <v>0</v>
      </c>
      <c r="AA46" s="235">
        <f>SUMIF(就業誘発効果!$C$10:$C$117,$B46,就業誘発効果!AD$10:AD$117)</f>
        <v>0</v>
      </c>
      <c r="AB46" s="235">
        <f>SUMIF(就業誘発効果!$C$10:$C$117,$B46,就業誘発効果!AE$10:AE$117)</f>
        <v>0</v>
      </c>
      <c r="AC46" s="235">
        <f>SUMIF(就業誘発効果!$C$10:$C$117,$B46,就業誘発効果!AF$10:AF$117)</f>
        <v>0</v>
      </c>
      <c r="AD46" s="235">
        <f>SUMIF(就業誘発効果!$C$10:$C$117,$B46,就業誘発効果!AG$10:AG$117)</f>
        <v>0</v>
      </c>
      <c r="AE46" s="235">
        <f>SUMIF(就業誘発効果!$C$10:$C$117,$B46,就業誘発効果!AH$10:AH$117)</f>
        <v>0</v>
      </c>
      <c r="AF46" s="235">
        <f>SUMIF(就業誘発効果!$C$10:$C$117,$B46,就業誘発効果!AI$10:AI$117)</f>
        <v>0</v>
      </c>
      <c r="AG46" s="235">
        <f>SUMIF(就業誘発効果!$C$10:$C$117,$B46,就業誘発効果!AJ$10:AJ$117)</f>
        <v>0</v>
      </c>
      <c r="AH46" s="235">
        <f>SUMIF(就業誘発効果!$C$10:$C$117,$B46,就業誘発効果!AK$10:AK$117)</f>
        <v>0</v>
      </c>
      <c r="AI46" s="235">
        <f>SUMIF(就業誘発効果!$C$10:$C$117,$B46,就業誘発効果!AL$10:AL$117)</f>
        <v>0</v>
      </c>
      <c r="AJ46" s="235">
        <f>SUMIF(就業誘発効果!$C$10:$C$117,$B46,就業誘発効果!AM$10:AM$117)</f>
        <v>0</v>
      </c>
      <c r="AK46" s="235">
        <f>SUMIF(就業誘発効果!$C$10:$C$117,$B46,就業誘発効果!AN$10:AN$117)</f>
        <v>0</v>
      </c>
      <c r="AL46" s="235">
        <f>SUMIF(就業誘発効果!$C$10:$C$117,$B46,就業誘発効果!AO$10:AO$117)</f>
        <v>0</v>
      </c>
      <c r="AM46" s="235">
        <f>SUMIF(就業誘発効果!$C$10:$C$117,$B46,就業誘発効果!AP$10:AP$117)</f>
        <v>0</v>
      </c>
      <c r="AN46" s="235">
        <f>SUMIF(就業誘発効果!$C$10:$C$117,$B46,就業誘発効果!AQ$10:AQ$117)</f>
        <v>0</v>
      </c>
      <c r="AO46" s="235">
        <f>SUMIF(就業誘発効果!$C$10:$C$117,$B46,就業誘発効果!AR$10:AR$117)</f>
        <v>0</v>
      </c>
      <c r="AP46" s="235">
        <f>SUMIF(就業誘発効果!$C$10:$C$117,$B46,就業誘発効果!AS$10:AS$117)</f>
        <v>0</v>
      </c>
      <c r="AQ46" s="235">
        <f>SUMIF(就業誘発効果!$C$10:$C$117,$B46,就業誘発効果!AT$10:AT$117)</f>
        <v>0</v>
      </c>
    </row>
    <row r="47" spans="1:46" s="46" customFormat="1">
      <c r="A47" s="95"/>
      <c r="B47" s="96" t="s">
        <v>454</v>
      </c>
      <c r="C47" s="148" t="s">
        <v>178</v>
      </c>
      <c r="D47" s="235">
        <f>SUMIF(就業誘発効果!$C$10:$C$117,$B47,就業誘発効果!G$10:G$117)</f>
        <v>0</v>
      </c>
      <c r="E47" s="235">
        <f>SUMIF(就業誘発効果!$C$10:$C$117,$B47,就業誘発効果!H$10:H$117)</f>
        <v>0</v>
      </c>
      <c r="F47" s="235">
        <f>SUMIF(就業誘発効果!$C$10:$C$117,$B47,就業誘発効果!I$10:I$117)</f>
        <v>0</v>
      </c>
      <c r="G47" s="235">
        <f>SUMIF(就業誘発効果!$C$10:$C$117,$B47,就業誘発効果!J$10:J$117)</f>
        <v>0</v>
      </c>
      <c r="H47" s="235">
        <f>SUMIF(就業誘発効果!$C$10:$C$117,$B47,就業誘発効果!K$10:K$117)</f>
        <v>0</v>
      </c>
      <c r="I47" s="235">
        <f>SUMIF(就業誘発効果!$C$10:$C$117,$B47,就業誘発効果!L$10:L$117)</f>
        <v>0</v>
      </c>
      <c r="J47" s="235">
        <f>SUMIF(就業誘発効果!$C$10:$C$117,$B47,就業誘発効果!M$10:M$117)</f>
        <v>0</v>
      </c>
      <c r="K47" s="235">
        <f>SUMIF(就業誘発効果!$C$10:$C$117,$B47,就業誘発効果!N$10:N$117)</f>
        <v>0</v>
      </c>
      <c r="L47" s="235">
        <f>SUMIF(就業誘発効果!$C$10:$C$117,$B47,就業誘発効果!O$10:O$117)</f>
        <v>0</v>
      </c>
      <c r="M47" s="235">
        <f>SUMIF(就業誘発効果!$C$10:$C$117,$B47,就業誘発効果!P$10:P$117)</f>
        <v>0</v>
      </c>
      <c r="N47" s="235">
        <f>SUMIF(就業誘発効果!$C$10:$C$117,$B47,就業誘発効果!Q$10:Q$117)</f>
        <v>0</v>
      </c>
      <c r="O47" s="235">
        <f>SUMIF(就業誘発効果!$C$10:$C$117,$B47,就業誘発効果!R$10:R$117)</f>
        <v>0</v>
      </c>
      <c r="P47" s="235">
        <f>SUMIF(就業誘発効果!$C$10:$C$117,$B47,就業誘発効果!S$10:S$117)</f>
        <v>0</v>
      </c>
      <c r="Q47" s="235">
        <f>SUMIF(就業誘発効果!$C$10:$C$117,$B47,就業誘発効果!T$10:T$117)</f>
        <v>0</v>
      </c>
      <c r="R47" s="235">
        <f>SUMIF(就業誘発効果!$C$10:$C$117,$B47,就業誘発効果!U$10:U$117)</f>
        <v>0</v>
      </c>
      <c r="S47" s="235">
        <f>SUMIF(就業誘発効果!$C$10:$C$117,$B47,就業誘発効果!V$10:V$117)</f>
        <v>0</v>
      </c>
      <c r="T47" s="235">
        <f>SUMIF(就業誘発効果!$C$10:$C$117,$B47,就業誘発効果!W$10:W$117)</f>
        <v>0</v>
      </c>
      <c r="U47" s="235">
        <f>SUMIF(就業誘発効果!$C$10:$C$117,$B47,就業誘発効果!X$10:X$117)</f>
        <v>0</v>
      </c>
      <c r="V47" s="235">
        <f>SUMIF(就業誘発効果!$C$10:$C$117,$B47,就業誘発効果!Y$10:Y$117)</f>
        <v>0</v>
      </c>
      <c r="W47" s="235">
        <f>SUMIF(就業誘発効果!$C$10:$C$117,$B47,就業誘発効果!Z$10:Z$117)</f>
        <v>0</v>
      </c>
      <c r="X47" s="235">
        <f>SUMIF(就業誘発効果!$C$10:$C$117,$B47,就業誘発効果!AA$10:AA$117)</f>
        <v>0</v>
      </c>
      <c r="Y47" s="235">
        <f>SUMIF(就業誘発効果!$C$10:$C$117,$B47,就業誘発効果!AB$10:AB$117)</f>
        <v>0</v>
      </c>
      <c r="Z47" s="235">
        <f>SUMIF(就業誘発効果!$C$10:$C$117,$B47,就業誘発効果!AC$10:AC$117)</f>
        <v>0</v>
      </c>
      <c r="AA47" s="235">
        <f>SUMIF(就業誘発効果!$C$10:$C$117,$B47,就業誘発効果!AD$10:AD$117)</f>
        <v>0</v>
      </c>
      <c r="AB47" s="235">
        <f>SUMIF(就業誘発効果!$C$10:$C$117,$B47,就業誘発効果!AE$10:AE$117)</f>
        <v>0</v>
      </c>
      <c r="AC47" s="235">
        <f>SUMIF(就業誘発効果!$C$10:$C$117,$B47,就業誘発効果!AF$10:AF$117)</f>
        <v>0</v>
      </c>
      <c r="AD47" s="235">
        <f>SUMIF(就業誘発効果!$C$10:$C$117,$B47,就業誘発効果!AG$10:AG$117)</f>
        <v>0</v>
      </c>
      <c r="AE47" s="235">
        <f>SUMIF(就業誘発効果!$C$10:$C$117,$B47,就業誘発効果!AH$10:AH$117)</f>
        <v>0</v>
      </c>
      <c r="AF47" s="235">
        <f>SUMIF(就業誘発効果!$C$10:$C$117,$B47,就業誘発効果!AI$10:AI$117)</f>
        <v>0</v>
      </c>
      <c r="AG47" s="235">
        <f>SUMIF(就業誘発効果!$C$10:$C$117,$B47,就業誘発効果!AJ$10:AJ$117)</f>
        <v>0</v>
      </c>
      <c r="AH47" s="235">
        <f>SUMIF(就業誘発効果!$C$10:$C$117,$B47,就業誘発効果!AK$10:AK$117)</f>
        <v>0</v>
      </c>
      <c r="AI47" s="235">
        <f>SUMIF(就業誘発効果!$C$10:$C$117,$B47,就業誘発効果!AL$10:AL$117)</f>
        <v>0</v>
      </c>
      <c r="AJ47" s="235">
        <f>SUMIF(就業誘発効果!$C$10:$C$117,$B47,就業誘発効果!AM$10:AM$117)</f>
        <v>0</v>
      </c>
      <c r="AK47" s="235">
        <f>SUMIF(就業誘発効果!$C$10:$C$117,$B47,就業誘発効果!AN$10:AN$117)</f>
        <v>0</v>
      </c>
      <c r="AL47" s="235">
        <f>SUMIF(就業誘発効果!$C$10:$C$117,$B47,就業誘発効果!AO$10:AO$117)</f>
        <v>0</v>
      </c>
      <c r="AM47" s="235">
        <f>SUMIF(就業誘発効果!$C$10:$C$117,$B47,就業誘発効果!AP$10:AP$117)</f>
        <v>0</v>
      </c>
      <c r="AN47" s="235">
        <f>SUMIF(就業誘発効果!$C$10:$C$117,$B47,就業誘発効果!AQ$10:AQ$117)</f>
        <v>0</v>
      </c>
      <c r="AO47" s="235">
        <f>SUMIF(就業誘発効果!$C$10:$C$117,$B47,就業誘発効果!AR$10:AR$117)</f>
        <v>0</v>
      </c>
      <c r="AP47" s="235">
        <f>SUMIF(就業誘発効果!$C$10:$C$117,$B47,就業誘発効果!AS$10:AS$117)</f>
        <v>0</v>
      </c>
      <c r="AQ47" s="235">
        <f>SUMIF(就業誘発効果!$C$10:$C$117,$B47,就業誘発効果!AT$10:AT$117)</f>
        <v>0</v>
      </c>
    </row>
    <row r="48" spans="1:46" s="46" customFormat="1">
      <c r="A48" s="95"/>
      <c r="B48" s="96" t="s">
        <v>455</v>
      </c>
      <c r="C48" s="148" t="s">
        <v>179</v>
      </c>
      <c r="D48" s="235">
        <f>SUMIF(就業誘発効果!$C$10:$C$117,$B48,就業誘発効果!G$10:G$117)</f>
        <v>0</v>
      </c>
      <c r="E48" s="235">
        <f>SUMIF(就業誘発効果!$C$10:$C$117,$B48,就業誘発効果!H$10:H$117)</f>
        <v>0</v>
      </c>
      <c r="F48" s="235">
        <f>SUMIF(就業誘発効果!$C$10:$C$117,$B48,就業誘発効果!I$10:I$117)</f>
        <v>0</v>
      </c>
      <c r="G48" s="235">
        <f>SUMIF(就業誘発効果!$C$10:$C$117,$B48,就業誘発効果!J$10:J$117)</f>
        <v>0</v>
      </c>
      <c r="H48" s="235">
        <f>SUMIF(就業誘発効果!$C$10:$C$117,$B48,就業誘発効果!K$10:K$117)</f>
        <v>0</v>
      </c>
      <c r="I48" s="235">
        <f>SUMIF(就業誘発効果!$C$10:$C$117,$B48,就業誘発効果!L$10:L$117)</f>
        <v>0</v>
      </c>
      <c r="J48" s="235">
        <f>SUMIF(就業誘発効果!$C$10:$C$117,$B48,就業誘発効果!M$10:M$117)</f>
        <v>0</v>
      </c>
      <c r="K48" s="235">
        <f>SUMIF(就業誘発効果!$C$10:$C$117,$B48,就業誘発効果!N$10:N$117)</f>
        <v>0</v>
      </c>
      <c r="L48" s="235">
        <f>SUMIF(就業誘発効果!$C$10:$C$117,$B48,就業誘発効果!O$10:O$117)</f>
        <v>0</v>
      </c>
      <c r="M48" s="235">
        <f>SUMIF(就業誘発効果!$C$10:$C$117,$B48,就業誘発効果!P$10:P$117)</f>
        <v>0</v>
      </c>
      <c r="N48" s="235">
        <f>SUMIF(就業誘発効果!$C$10:$C$117,$B48,就業誘発効果!Q$10:Q$117)</f>
        <v>0</v>
      </c>
      <c r="O48" s="235">
        <f>SUMIF(就業誘発効果!$C$10:$C$117,$B48,就業誘発効果!R$10:R$117)</f>
        <v>0</v>
      </c>
      <c r="P48" s="235">
        <f>SUMIF(就業誘発効果!$C$10:$C$117,$B48,就業誘発効果!S$10:S$117)</f>
        <v>0</v>
      </c>
      <c r="Q48" s="235">
        <f>SUMIF(就業誘発効果!$C$10:$C$117,$B48,就業誘発効果!T$10:T$117)</f>
        <v>0</v>
      </c>
      <c r="R48" s="235">
        <f>SUMIF(就業誘発効果!$C$10:$C$117,$B48,就業誘発効果!U$10:U$117)</f>
        <v>0</v>
      </c>
      <c r="S48" s="235">
        <f>SUMIF(就業誘発効果!$C$10:$C$117,$B48,就業誘発効果!V$10:V$117)</f>
        <v>0</v>
      </c>
      <c r="T48" s="235">
        <f>SUMIF(就業誘発効果!$C$10:$C$117,$B48,就業誘発効果!W$10:W$117)</f>
        <v>0</v>
      </c>
      <c r="U48" s="235">
        <f>SUMIF(就業誘発効果!$C$10:$C$117,$B48,就業誘発効果!X$10:X$117)</f>
        <v>0</v>
      </c>
      <c r="V48" s="235">
        <f>SUMIF(就業誘発効果!$C$10:$C$117,$B48,就業誘発効果!Y$10:Y$117)</f>
        <v>0</v>
      </c>
      <c r="W48" s="235">
        <f>SUMIF(就業誘発効果!$C$10:$C$117,$B48,就業誘発効果!Z$10:Z$117)</f>
        <v>0</v>
      </c>
      <c r="X48" s="235">
        <f>SUMIF(就業誘発効果!$C$10:$C$117,$B48,就業誘発効果!AA$10:AA$117)</f>
        <v>0</v>
      </c>
      <c r="Y48" s="235">
        <f>SUMIF(就業誘発効果!$C$10:$C$117,$B48,就業誘発効果!AB$10:AB$117)</f>
        <v>0</v>
      </c>
      <c r="Z48" s="235">
        <f>SUMIF(就業誘発効果!$C$10:$C$117,$B48,就業誘発効果!AC$10:AC$117)</f>
        <v>0</v>
      </c>
      <c r="AA48" s="235">
        <f>SUMIF(就業誘発効果!$C$10:$C$117,$B48,就業誘発効果!AD$10:AD$117)</f>
        <v>0</v>
      </c>
      <c r="AB48" s="235">
        <f>SUMIF(就業誘発効果!$C$10:$C$117,$B48,就業誘発効果!AE$10:AE$117)</f>
        <v>0</v>
      </c>
      <c r="AC48" s="235">
        <f>SUMIF(就業誘発効果!$C$10:$C$117,$B48,就業誘発効果!AF$10:AF$117)</f>
        <v>0</v>
      </c>
      <c r="AD48" s="235">
        <f>SUMIF(就業誘発効果!$C$10:$C$117,$B48,就業誘発効果!AG$10:AG$117)</f>
        <v>0</v>
      </c>
      <c r="AE48" s="235">
        <f>SUMIF(就業誘発効果!$C$10:$C$117,$B48,就業誘発効果!AH$10:AH$117)</f>
        <v>0</v>
      </c>
      <c r="AF48" s="235">
        <f>SUMIF(就業誘発効果!$C$10:$C$117,$B48,就業誘発効果!AI$10:AI$117)</f>
        <v>0</v>
      </c>
      <c r="AG48" s="235">
        <f>SUMIF(就業誘発効果!$C$10:$C$117,$B48,就業誘発効果!AJ$10:AJ$117)</f>
        <v>0</v>
      </c>
      <c r="AH48" s="235">
        <f>SUMIF(就業誘発効果!$C$10:$C$117,$B48,就業誘発効果!AK$10:AK$117)</f>
        <v>0</v>
      </c>
      <c r="AI48" s="235">
        <f>SUMIF(就業誘発効果!$C$10:$C$117,$B48,就業誘発効果!AL$10:AL$117)</f>
        <v>0</v>
      </c>
      <c r="AJ48" s="235">
        <f>SUMIF(就業誘発効果!$C$10:$C$117,$B48,就業誘発効果!AM$10:AM$117)</f>
        <v>0</v>
      </c>
      <c r="AK48" s="235">
        <f>SUMIF(就業誘発効果!$C$10:$C$117,$B48,就業誘発効果!AN$10:AN$117)</f>
        <v>0</v>
      </c>
      <c r="AL48" s="235">
        <f>SUMIF(就業誘発効果!$C$10:$C$117,$B48,就業誘発効果!AO$10:AO$117)</f>
        <v>0</v>
      </c>
      <c r="AM48" s="235">
        <f>SUMIF(就業誘発効果!$C$10:$C$117,$B48,就業誘発効果!AP$10:AP$117)</f>
        <v>0</v>
      </c>
      <c r="AN48" s="235">
        <f>SUMIF(就業誘発効果!$C$10:$C$117,$B48,就業誘発効果!AQ$10:AQ$117)</f>
        <v>0</v>
      </c>
      <c r="AO48" s="235">
        <f>SUMIF(就業誘発効果!$C$10:$C$117,$B48,就業誘発効果!AR$10:AR$117)</f>
        <v>0</v>
      </c>
      <c r="AP48" s="235">
        <f>SUMIF(就業誘発効果!$C$10:$C$117,$B48,就業誘発効果!AS$10:AS$117)</f>
        <v>0</v>
      </c>
      <c r="AQ48" s="235">
        <f>SUMIF(就業誘発効果!$C$10:$C$117,$B48,就業誘発効果!AT$10:AT$117)</f>
        <v>0</v>
      </c>
      <c r="AS48" s="3"/>
      <c r="AT48" s="3"/>
    </row>
    <row r="49" spans="1:46" s="46" customFormat="1">
      <c r="A49" s="95" t="s">
        <v>457</v>
      </c>
      <c r="B49" s="96"/>
      <c r="C49" s="97" t="s">
        <v>83</v>
      </c>
      <c r="D49" s="236">
        <f>SUMIF(就業誘発効果!$A$10:$A$117,$A49,就業誘発効果!G$10:G$117)</f>
        <v>0</v>
      </c>
      <c r="E49" s="236">
        <f>SUMIF(就業誘発効果!$A$10:$A$117,$A49,就業誘発効果!H$10:H$117)</f>
        <v>0</v>
      </c>
      <c r="F49" s="236">
        <f>SUMIF(就業誘発効果!$A$10:$A$117,$A49,就業誘発効果!I$10:I$117)</f>
        <v>0</v>
      </c>
      <c r="G49" s="236">
        <f>SUMIF(就業誘発効果!$A$10:$A$117,$A49,就業誘発効果!J$10:J$117)</f>
        <v>0</v>
      </c>
      <c r="H49" s="236">
        <f>SUMIF(就業誘発効果!$A$10:$A$117,$A49,就業誘発効果!K$10:K$117)</f>
        <v>0</v>
      </c>
      <c r="I49" s="236">
        <f>SUMIF(就業誘発効果!$A$10:$A$117,$A49,就業誘発効果!L$10:L$117)</f>
        <v>0</v>
      </c>
      <c r="J49" s="236">
        <f>SUMIF(就業誘発効果!$A$10:$A$117,$A49,就業誘発効果!M$10:M$117)</f>
        <v>0</v>
      </c>
      <c r="K49" s="236">
        <f>SUMIF(就業誘発効果!$A$10:$A$117,$A49,就業誘発効果!N$10:N$117)</f>
        <v>0</v>
      </c>
      <c r="L49" s="236">
        <f>SUMIF(就業誘発効果!$A$10:$A$117,$A49,就業誘発効果!O$10:O$117)</f>
        <v>0</v>
      </c>
      <c r="M49" s="236">
        <f>SUMIF(就業誘発効果!$A$10:$A$117,$A49,就業誘発効果!P$10:P$117)</f>
        <v>0</v>
      </c>
      <c r="N49" s="236">
        <f>SUMIF(就業誘発効果!$A$10:$A$117,$A49,就業誘発効果!Q$10:Q$117)</f>
        <v>0</v>
      </c>
      <c r="O49" s="236">
        <f>SUMIF(就業誘発効果!$A$10:$A$117,$A49,就業誘発効果!R$10:R$117)</f>
        <v>0</v>
      </c>
      <c r="P49" s="236">
        <f>SUMIF(就業誘発効果!$A$10:$A$117,$A49,就業誘発効果!S$10:S$117)</f>
        <v>0</v>
      </c>
      <c r="Q49" s="236">
        <f>SUMIF(就業誘発効果!$A$10:$A$117,$A49,就業誘発効果!T$10:T$117)</f>
        <v>0</v>
      </c>
      <c r="R49" s="236">
        <f>SUMIF(就業誘発効果!$A$10:$A$117,$A49,就業誘発効果!U$10:U$117)</f>
        <v>0</v>
      </c>
      <c r="S49" s="236">
        <f>SUMIF(就業誘発効果!$A$10:$A$117,$A49,就業誘発効果!V$10:V$117)</f>
        <v>0</v>
      </c>
      <c r="T49" s="236">
        <f>SUMIF(就業誘発効果!$A$10:$A$117,$A49,就業誘発効果!W$10:W$117)</f>
        <v>0</v>
      </c>
      <c r="U49" s="236">
        <f>SUMIF(就業誘発効果!$A$10:$A$117,$A49,就業誘発効果!X$10:X$117)</f>
        <v>0</v>
      </c>
      <c r="V49" s="236">
        <f>SUMIF(就業誘発効果!$A$10:$A$117,$A49,就業誘発効果!Y$10:Y$117)</f>
        <v>0</v>
      </c>
      <c r="W49" s="236">
        <f>SUMIF(就業誘発効果!$A$10:$A$117,$A49,就業誘発効果!Z$10:Z$117)</f>
        <v>0</v>
      </c>
      <c r="X49" s="236">
        <f>SUMIF(就業誘発効果!$A$10:$A$117,$A49,就業誘発効果!AA$10:AA$117)</f>
        <v>0</v>
      </c>
      <c r="Y49" s="236">
        <f>SUMIF(就業誘発効果!$A$10:$A$117,$A49,就業誘発効果!AB$10:AB$117)</f>
        <v>0</v>
      </c>
      <c r="Z49" s="236">
        <f>SUMIF(就業誘発効果!$A$10:$A$117,$A49,就業誘発効果!AC$10:AC$117)</f>
        <v>0</v>
      </c>
      <c r="AA49" s="236">
        <f>SUMIF(就業誘発効果!$A$10:$A$117,$A49,就業誘発効果!AD$10:AD$117)</f>
        <v>0</v>
      </c>
      <c r="AB49" s="236">
        <f>SUMIF(就業誘発効果!$A$10:$A$117,$A49,就業誘発効果!AE$10:AE$117)</f>
        <v>0</v>
      </c>
      <c r="AC49" s="236">
        <f>SUMIF(就業誘発効果!$A$10:$A$117,$A49,就業誘発効果!AF$10:AF$117)</f>
        <v>0</v>
      </c>
      <c r="AD49" s="236">
        <f>SUMIF(就業誘発効果!$A$10:$A$117,$A49,就業誘発効果!AG$10:AG$117)</f>
        <v>0</v>
      </c>
      <c r="AE49" s="236">
        <f>SUMIF(就業誘発効果!$A$10:$A$117,$A49,就業誘発効果!AH$10:AH$117)</f>
        <v>0</v>
      </c>
      <c r="AF49" s="236">
        <f>SUMIF(就業誘発効果!$A$10:$A$117,$A49,就業誘発効果!AI$10:AI$117)</f>
        <v>0</v>
      </c>
      <c r="AG49" s="236">
        <f>SUMIF(就業誘発効果!$A$10:$A$117,$A49,就業誘発効果!AJ$10:AJ$117)</f>
        <v>0</v>
      </c>
      <c r="AH49" s="236">
        <f>SUMIF(就業誘発効果!$A$10:$A$117,$A49,就業誘発効果!AK$10:AK$117)</f>
        <v>0</v>
      </c>
      <c r="AI49" s="236">
        <f>SUMIF(就業誘発効果!$A$10:$A$117,$A49,就業誘発効果!AL$10:AL$117)</f>
        <v>0</v>
      </c>
      <c r="AJ49" s="236">
        <f>SUMIF(就業誘発効果!$A$10:$A$117,$A49,就業誘発効果!AM$10:AM$117)</f>
        <v>0</v>
      </c>
      <c r="AK49" s="236">
        <f>SUMIF(就業誘発効果!$A$10:$A$117,$A49,就業誘発効果!AN$10:AN$117)</f>
        <v>0</v>
      </c>
      <c r="AL49" s="236">
        <f>SUMIF(就業誘発効果!$A$10:$A$117,$A49,就業誘発効果!AO$10:AO$117)</f>
        <v>0</v>
      </c>
      <c r="AM49" s="236">
        <f>SUMIF(就業誘発効果!$A$10:$A$117,$A49,就業誘発効果!AP$10:AP$117)</f>
        <v>0</v>
      </c>
      <c r="AN49" s="236">
        <f>SUMIF(就業誘発効果!$A$10:$A$117,$A49,就業誘発効果!AQ$10:AQ$117)</f>
        <v>0</v>
      </c>
      <c r="AO49" s="236">
        <f>SUMIF(就業誘発効果!$A$10:$A$117,$A49,就業誘発効果!AR$10:AR$117)</f>
        <v>0</v>
      </c>
      <c r="AP49" s="236">
        <f>SUMIF(就業誘発効果!$A$10:$A$117,$A49,就業誘発効果!AS$10:AS$117)</f>
        <v>0</v>
      </c>
      <c r="AQ49" s="236">
        <f>SUMIF(就業誘発効果!$A$10:$A$117,$A49,就業誘発効果!AT$10:AT$117)</f>
        <v>0</v>
      </c>
      <c r="AS49" s="101"/>
      <c r="AT49" s="101"/>
    </row>
    <row r="50" spans="1:46" s="46" customFormat="1">
      <c r="A50" s="98"/>
      <c r="B50" s="99"/>
      <c r="C50" s="100" t="s">
        <v>84</v>
      </c>
      <c r="D50" s="165">
        <f>就業誘発効果!G118</f>
        <v>0</v>
      </c>
      <c r="E50" s="165">
        <f>就業誘発効果!H118</f>
        <v>0</v>
      </c>
      <c r="F50" s="165">
        <f>就業誘発効果!I118</f>
        <v>0</v>
      </c>
      <c r="G50" s="165">
        <f>就業誘発効果!J118</f>
        <v>0</v>
      </c>
      <c r="H50" s="165">
        <f>就業誘発効果!K118</f>
        <v>0</v>
      </c>
      <c r="I50" s="165">
        <f>就業誘発効果!L118</f>
        <v>0</v>
      </c>
      <c r="J50" s="165">
        <f>就業誘発効果!M118</f>
        <v>0</v>
      </c>
      <c r="K50" s="165">
        <f>就業誘発効果!N118</f>
        <v>0</v>
      </c>
      <c r="L50" s="165">
        <f>就業誘発効果!O118</f>
        <v>0</v>
      </c>
      <c r="M50" s="165">
        <f>就業誘発効果!P118</f>
        <v>0</v>
      </c>
      <c r="N50" s="165">
        <f>就業誘発効果!Q118</f>
        <v>0</v>
      </c>
      <c r="O50" s="165">
        <f>就業誘発効果!R118</f>
        <v>0</v>
      </c>
      <c r="P50" s="165">
        <f>就業誘発効果!S118</f>
        <v>0</v>
      </c>
      <c r="Q50" s="165">
        <f>就業誘発効果!T118</f>
        <v>0</v>
      </c>
      <c r="R50" s="165">
        <f>就業誘発効果!U118</f>
        <v>0</v>
      </c>
      <c r="S50" s="165">
        <f>就業誘発効果!V118</f>
        <v>0</v>
      </c>
      <c r="T50" s="165">
        <f>就業誘発効果!W118</f>
        <v>0</v>
      </c>
      <c r="U50" s="165">
        <f>就業誘発効果!X118</f>
        <v>0</v>
      </c>
      <c r="V50" s="165">
        <f>就業誘発効果!Y118</f>
        <v>0</v>
      </c>
      <c r="W50" s="165">
        <f>就業誘発効果!Z118</f>
        <v>0</v>
      </c>
      <c r="X50" s="165">
        <f>就業誘発効果!AA118</f>
        <v>0</v>
      </c>
      <c r="Y50" s="165">
        <f>就業誘発効果!AB118</f>
        <v>0</v>
      </c>
      <c r="Z50" s="165">
        <f>就業誘発効果!AC118</f>
        <v>0</v>
      </c>
      <c r="AA50" s="165">
        <f>就業誘発効果!AD118</f>
        <v>0</v>
      </c>
      <c r="AB50" s="165">
        <f>就業誘発効果!AE118</f>
        <v>0</v>
      </c>
      <c r="AC50" s="165">
        <f>就業誘発効果!AF118</f>
        <v>0</v>
      </c>
      <c r="AD50" s="165">
        <f>就業誘発効果!AG118</f>
        <v>0</v>
      </c>
      <c r="AE50" s="165">
        <f>就業誘発効果!AH118</f>
        <v>0</v>
      </c>
      <c r="AF50" s="165">
        <f>就業誘発効果!AI118</f>
        <v>0</v>
      </c>
      <c r="AG50" s="165">
        <f>就業誘発効果!AJ118</f>
        <v>0</v>
      </c>
      <c r="AH50" s="165">
        <f>就業誘発効果!AK118</f>
        <v>0</v>
      </c>
      <c r="AI50" s="165">
        <f>就業誘発効果!AL118</f>
        <v>0</v>
      </c>
      <c r="AJ50" s="165">
        <f>就業誘発効果!AM118</f>
        <v>0</v>
      </c>
      <c r="AK50" s="165">
        <f>就業誘発効果!AN118</f>
        <v>0</v>
      </c>
      <c r="AL50" s="165">
        <f>就業誘発効果!AO118</f>
        <v>0</v>
      </c>
      <c r="AM50" s="165">
        <f>就業誘発効果!AP118</f>
        <v>0</v>
      </c>
      <c r="AN50" s="165">
        <f>就業誘発効果!AQ118</f>
        <v>0</v>
      </c>
      <c r="AO50" s="165">
        <f>就業誘発効果!AR118</f>
        <v>0</v>
      </c>
      <c r="AP50" s="165">
        <f>就業誘発効果!AS118</f>
        <v>0</v>
      </c>
      <c r="AQ50" s="165">
        <f>就業誘発効果!AT118</f>
        <v>0</v>
      </c>
      <c r="AS50" s="101"/>
      <c r="AT50" s="101"/>
    </row>
    <row r="51" spans="1:46">
      <c r="D51" s="3" t="s">
        <v>223</v>
      </c>
      <c r="T51" s="3" t="s">
        <v>223</v>
      </c>
      <c r="AJ51" s="3" t="s">
        <v>223</v>
      </c>
    </row>
    <row r="52" spans="1:46" s="101" customFormat="1">
      <c r="A52" s="101" t="s">
        <v>85</v>
      </c>
    </row>
    <row r="53" spans="1:46" s="101" customFormat="1">
      <c r="A53" s="102"/>
      <c r="B53" s="103"/>
      <c r="C53" s="100" t="s">
        <v>84</v>
      </c>
      <c r="D53" s="166">
        <f>SUM(D10:D12,D32:D33,D36:D42,D49)</f>
        <v>0</v>
      </c>
      <c r="E53" s="166">
        <f>SUM(E10:E12,E32:E33,E36:E42,E49)</f>
        <v>0</v>
      </c>
      <c r="F53" s="166">
        <f t="shared" ref="F53:AQ53" si="0">SUM(F10:F12,F32:F33,F36:F42,F49)</f>
        <v>0</v>
      </c>
      <c r="G53" s="166">
        <f t="shared" si="0"/>
        <v>0</v>
      </c>
      <c r="H53" s="166">
        <f t="shared" si="0"/>
        <v>0</v>
      </c>
      <c r="I53" s="166">
        <f t="shared" si="0"/>
        <v>0</v>
      </c>
      <c r="J53" s="166">
        <f t="shared" si="0"/>
        <v>0</v>
      </c>
      <c r="K53" s="166">
        <f t="shared" si="0"/>
        <v>0</v>
      </c>
      <c r="L53" s="166">
        <f t="shared" si="0"/>
        <v>0</v>
      </c>
      <c r="M53" s="166">
        <f t="shared" si="0"/>
        <v>0</v>
      </c>
      <c r="N53" s="166">
        <f t="shared" si="0"/>
        <v>0</v>
      </c>
      <c r="O53" s="166">
        <f t="shared" si="0"/>
        <v>0</v>
      </c>
      <c r="P53" s="166">
        <f t="shared" si="0"/>
        <v>0</v>
      </c>
      <c r="Q53" s="166">
        <f t="shared" si="0"/>
        <v>0</v>
      </c>
      <c r="R53" s="166">
        <f t="shared" si="0"/>
        <v>0</v>
      </c>
      <c r="S53" s="166">
        <f t="shared" si="0"/>
        <v>0</v>
      </c>
      <c r="T53" s="166">
        <f t="shared" si="0"/>
        <v>0</v>
      </c>
      <c r="U53" s="166">
        <f t="shared" si="0"/>
        <v>0</v>
      </c>
      <c r="V53" s="166">
        <f t="shared" si="0"/>
        <v>0</v>
      </c>
      <c r="W53" s="166">
        <f t="shared" si="0"/>
        <v>0</v>
      </c>
      <c r="X53" s="166">
        <f t="shared" si="0"/>
        <v>0</v>
      </c>
      <c r="Y53" s="166">
        <f t="shared" si="0"/>
        <v>0</v>
      </c>
      <c r="Z53" s="166">
        <f t="shared" si="0"/>
        <v>0</v>
      </c>
      <c r="AA53" s="166">
        <f t="shared" si="0"/>
        <v>0</v>
      </c>
      <c r="AB53" s="166">
        <f t="shared" si="0"/>
        <v>0</v>
      </c>
      <c r="AC53" s="166">
        <f t="shared" si="0"/>
        <v>0</v>
      </c>
      <c r="AD53" s="166">
        <f t="shared" si="0"/>
        <v>0</v>
      </c>
      <c r="AE53" s="166">
        <f t="shared" si="0"/>
        <v>0</v>
      </c>
      <c r="AF53" s="166">
        <f>SUM(AF10:AF12,AF32:AF33,AF36:AF42,AF49)</f>
        <v>0</v>
      </c>
      <c r="AG53" s="166">
        <f t="shared" si="0"/>
        <v>0</v>
      </c>
      <c r="AH53" s="166">
        <f t="shared" si="0"/>
        <v>0</v>
      </c>
      <c r="AI53" s="166">
        <f t="shared" si="0"/>
        <v>0</v>
      </c>
      <c r="AJ53" s="166">
        <f t="shared" si="0"/>
        <v>0</v>
      </c>
      <c r="AK53" s="166">
        <f t="shared" si="0"/>
        <v>0</v>
      </c>
      <c r="AL53" s="166">
        <f t="shared" si="0"/>
        <v>0</v>
      </c>
      <c r="AM53" s="166">
        <f t="shared" si="0"/>
        <v>0</v>
      </c>
      <c r="AN53" s="166">
        <f t="shared" si="0"/>
        <v>0</v>
      </c>
      <c r="AO53" s="166">
        <f t="shared" si="0"/>
        <v>0</v>
      </c>
      <c r="AP53" s="166">
        <f t="shared" si="0"/>
        <v>0</v>
      </c>
      <c r="AQ53" s="166">
        <f t="shared" si="0"/>
        <v>0</v>
      </c>
    </row>
    <row r="54" spans="1:46" s="101" customFormat="1">
      <c r="A54" s="102"/>
      <c r="B54" s="103"/>
      <c r="C54" s="100" t="s">
        <v>87</v>
      </c>
      <c r="D54" s="237">
        <f>D50-D53</f>
        <v>0</v>
      </c>
      <c r="E54" s="237">
        <f t="shared" ref="E54:AQ54" si="1">E50-E53</f>
        <v>0</v>
      </c>
      <c r="F54" s="237">
        <f t="shared" si="1"/>
        <v>0</v>
      </c>
      <c r="G54" s="237">
        <f t="shared" si="1"/>
        <v>0</v>
      </c>
      <c r="H54" s="237">
        <f t="shared" si="1"/>
        <v>0</v>
      </c>
      <c r="I54" s="237">
        <f t="shared" si="1"/>
        <v>0</v>
      </c>
      <c r="J54" s="237">
        <f t="shared" si="1"/>
        <v>0</v>
      </c>
      <c r="K54" s="237">
        <f t="shared" si="1"/>
        <v>0</v>
      </c>
      <c r="L54" s="237">
        <f t="shared" si="1"/>
        <v>0</v>
      </c>
      <c r="M54" s="237">
        <f t="shared" si="1"/>
        <v>0</v>
      </c>
      <c r="N54" s="237">
        <f t="shared" si="1"/>
        <v>0</v>
      </c>
      <c r="O54" s="237">
        <f t="shared" si="1"/>
        <v>0</v>
      </c>
      <c r="P54" s="237">
        <f t="shared" si="1"/>
        <v>0</v>
      </c>
      <c r="Q54" s="237">
        <f t="shared" si="1"/>
        <v>0</v>
      </c>
      <c r="R54" s="237">
        <f t="shared" si="1"/>
        <v>0</v>
      </c>
      <c r="S54" s="237">
        <f t="shared" si="1"/>
        <v>0</v>
      </c>
      <c r="T54" s="237">
        <f t="shared" si="1"/>
        <v>0</v>
      </c>
      <c r="U54" s="237">
        <f t="shared" si="1"/>
        <v>0</v>
      </c>
      <c r="V54" s="237">
        <f t="shared" si="1"/>
        <v>0</v>
      </c>
      <c r="W54" s="237">
        <f t="shared" si="1"/>
        <v>0</v>
      </c>
      <c r="X54" s="237">
        <f t="shared" si="1"/>
        <v>0</v>
      </c>
      <c r="Y54" s="237">
        <f t="shared" si="1"/>
        <v>0</v>
      </c>
      <c r="Z54" s="237">
        <f t="shared" si="1"/>
        <v>0</v>
      </c>
      <c r="AA54" s="237">
        <f t="shared" si="1"/>
        <v>0</v>
      </c>
      <c r="AB54" s="237">
        <f t="shared" si="1"/>
        <v>0</v>
      </c>
      <c r="AC54" s="237">
        <f t="shared" si="1"/>
        <v>0</v>
      </c>
      <c r="AD54" s="237">
        <f t="shared" si="1"/>
        <v>0</v>
      </c>
      <c r="AE54" s="237">
        <f t="shared" si="1"/>
        <v>0</v>
      </c>
      <c r="AF54" s="237">
        <f t="shared" si="1"/>
        <v>0</v>
      </c>
      <c r="AG54" s="237">
        <f t="shared" si="1"/>
        <v>0</v>
      </c>
      <c r="AH54" s="237">
        <f t="shared" si="1"/>
        <v>0</v>
      </c>
      <c r="AI54" s="237">
        <f t="shared" si="1"/>
        <v>0</v>
      </c>
      <c r="AJ54" s="237">
        <f t="shared" si="1"/>
        <v>0</v>
      </c>
      <c r="AK54" s="237">
        <f t="shared" si="1"/>
        <v>0</v>
      </c>
      <c r="AL54" s="237">
        <f t="shared" si="1"/>
        <v>0</v>
      </c>
      <c r="AM54" s="237">
        <f t="shared" si="1"/>
        <v>0</v>
      </c>
      <c r="AN54" s="237">
        <f t="shared" si="1"/>
        <v>0</v>
      </c>
      <c r="AO54" s="237">
        <f t="shared" si="1"/>
        <v>0</v>
      </c>
      <c r="AP54" s="237">
        <f t="shared" si="1"/>
        <v>0</v>
      </c>
      <c r="AQ54" s="237">
        <f t="shared" si="1"/>
        <v>0</v>
      </c>
    </row>
    <row r="55" spans="1:46" s="101" customFormat="1">
      <c r="A55" s="98">
        <v>3</v>
      </c>
      <c r="B55" s="99"/>
      <c r="C55" s="100" t="s">
        <v>86</v>
      </c>
      <c r="D55" s="159">
        <f>SUM(D13:D31)</f>
        <v>0</v>
      </c>
      <c r="E55" s="159">
        <f t="shared" ref="E55:AQ55" si="2">SUM(E13:E31)</f>
        <v>0</v>
      </c>
      <c r="F55" s="159">
        <f t="shared" si="2"/>
        <v>0</v>
      </c>
      <c r="G55" s="159">
        <f t="shared" si="2"/>
        <v>0</v>
      </c>
      <c r="H55" s="159">
        <f t="shared" si="2"/>
        <v>0</v>
      </c>
      <c r="I55" s="159">
        <f t="shared" si="2"/>
        <v>0</v>
      </c>
      <c r="J55" s="159">
        <f t="shared" si="2"/>
        <v>0</v>
      </c>
      <c r="K55" s="159">
        <f t="shared" si="2"/>
        <v>0</v>
      </c>
      <c r="L55" s="159">
        <f t="shared" si="2"/>
        <v>0</v>
      </c>
      <c r="M55" s="159">
        <f t="shared" si="2"/>
        <v>0</v>
      </c>
      <c r="N55" s="159">
        <f t="shared" si="2"/>
        <v>0</v>
      </c>
      <c r="O55" s="159">
        <f t="shared" si="2"/>
        <v>0</v>
      </c>
      <c r="P55" s="159">
        <f t="shared" si="2"/>
        <v>0</v>
      </c>
      <c r="Q55" s="159">
        <f t="shared" si="2"/>
        <v>0</v>
      </c>
      <c r="R55" s="159">
        <f t="shared" si="2"/>
        <v>0</v>
      </c>
      <c r="S55" s="159">
        <f t="shared" si="2"/>
        <v>0</v>
      </c>
      <c r="T55" s="159">
        <f t="shared" si="2"/>
        <v>0</v>
      </c>
      <c r="U55" s="159">
        <f t="shared" si="2"/>
        <v>0</v>
      </c>
      <c r="V55" s="159">
        <f t="shared" si="2"/>
        <v>0</v>
      </c>
      <c r="W55" s="159">
        <f t="shared" si="2"/>
        <v>0</v>
      </c>
      <c r="X55" s="159">
        <f t="shared" si="2"/>
        <v>0</v>
      </c>
      <c r="Y55" s="159">
        <f t="shared" si="2"/>
        <v>0</v>
      </c>
      <c r="Z55" s="159">
        <f t="shared" si="2"/>
        <v>0</v>
      </c>
      <c r="AA55" s="159">
        <f t="shared" si="2"/>
        <v>0</v>
      </c>
      <c r="AB55" s="159">
        <f t="shared" si="2"/>
        <v>0</v>
      </c>
      <c r="AC55" s="159">
        <f t="shared" si="2"/>
        <v>0</v>
      </c>
      <c r="AD55" s="159">
        <f t="shared" si="2"/>
        <v>0</v>
      </c>
      <c r="AE55" s="159">
        <f t="shared" si="2"/>
        <v>0</v>
      </c>
      <c r="AF55" s="159">
        <f t="shared" si="2"/>
        <v>0</v>
      </c>
      <c r="AG55" s="159">
        <f t="shared" si="2"/>
        <v>0</v>
      </c>
      <c r="AH55" s="159">
        <f t="shared" si="2"/>
        <v>0</v>
      </c>
      <c r="AI55" s="159">
        <f t="shared" si="2"/>
        <v>0</v>
      </c>
      <c r="AJ55" s="159">
        <f t="shared" si="2"/>
        <v>0</v>
      </c>
      <c r="AK55" s="159">
        <f t="shared" si="2"/>
        <v>0</v>
      </c>
      <c r="AL55" s="159">
        <f t="shared" si="2"/>
        <v>0</v>
      </c>
      <c r="AM55" s="159">
        <f t="shared" si="2"/>
        <v>0</v>
      </c>
      <c r="AN55" s="159">
        <f t="shared" si="2"/>
        <v>0</v>
      </c>
      <c r="AO55" s="159">
        <f t="shared" si="2"/>
        <v>0</v>
      </c>
      <c r="AP55" s="159">
        <f t="shared" si="2"/>
        <v>0</v>
      </c>
      <c r="AQ55" s="159">
        <f t="shared" si="2"/>
        <v>0</v>
      </c>
    </row>
    <row r="56" spans="1:46" s="101" customFormat="1">
      <c r="A56" s="98"/>
      <c r="B56" s="99"/>
      <c r="C56" s="100" t="s">
        <v>87</v>
      </c>
      <c r="D56" s="238">
        <f>D12-D55</f>
        <v>0</v>
      </c>
      <c r="E56" s="238">
        <f t="shared" ref="E56:AQ56" si="3">E12-E55</f>
        <v>0</v>
      </c>
      <c r="F56" s="238">
        <f t="shared" si="3"/>
        <v>0</v>
      </c>
      <c r="G56" s="238">
        <f t="shared" si="3"/>
        <v>0</v>
      </c>
      <c r="H56" s="238">
        <f t="shared" si="3"/>
        <v>0</v>
      </c>
      <c r="I56" s="238">
        <f t="shared" si="3"/>
        <v>0</v>
      </c>
      <c r="J56" s="238">
        <f t="shared" si="3"/>
        <v>0</v>
      </c>
      <c r="K56" s="238">
        <f t="shared" si="3"/>
        <v>0</v>
      </c>
      <c r="L56" s="238">
        <f t="shared" si="3"/>
        <v>0</v>
      </c>
      <c r="M56" s="238">
        <f t="shared" si="3"/>
        <v>0</v>
      </c>
      <c r="N56" s="238">
        <f t="shared" si="3"/>
        <v>0</v>
      </c>
      <c r="O56" s="238">
        <f t="shared" si="3"/>
        <v>0</v>
      </c>
      <c r="P56" s="238">
        <f t="shared" si="3"/>
        <v>0</v>
      </c>
      <c r="Q56" s="238">
        <f t="shared" si="3"/>
        <v>0</v>
      </c>
      <c r="R56" s="238">
        <f t="shared" si="3"/>
        <v>0</v>
      </c>
      <c r="S56" s="238">
        <f t="shared" si="3"/>
        <v>0</v>
      </c>
      <c r="T56" s="238">
        <f t="shared" si="3"/>
        <v>0</v>
      </c>
      <c r="U56" s="238">
        <f t="shared" si="3"/>
        <v>0</v>
      </c>
      <c r="V56" s="238">
        <f t="shared" si="3"/>
        <v>0</v>
      </c>
      <c r="W56" s="238">
        <f t="shared" si="3"/>
        <v>0</v>
      </c>
      <c r="X56" s="238">
        <f t="shared" si="3"/>
        <v>0</v>
      </c>
      <c r="Y56" s="238">
        <f t="shared" si="3"/>
        <v>0</v>
      </c>
      <c r="Z56" s="238">
        <f t="shared" si="3"/>
        <v>0</v>
      </c>
      <c r="AA56" s="238">
        <f t="shared" si="3"/>
        <v>0</v>
      </c>
      <c r="AB56" s="238">
        <f t="shared" si="3"/>
        <v>0</v>
      </c>
      <c r="AC56" s="238">
        <f t="shared" si="3"/>
        <v>0</v>
      </c>
      <c r="AD56" s="238">
        <f t="shared" si="3"/>
        <v>0</v>
      </c>
      <c r="AE56" s="238">
        <f t="shared" si="3"/>
        <v>0</v>
      </c>
      <c r="AF56" s="238">
        <f t="shared" si="3"/>
        <v>0</v>
      </c>
      <c r="AG56" s="238">
        <f t="shared" si="3"/>
        <v>0</v>
      </c>
      <c r="AH56" s="238">
        <f t="shared" si="3"/>
        <v>0</v>
      </c>
      <c r="AI56" s="238">
        <f t="shared" si="3"/>
        <v>0</v>
      </c>
      <c r="AJ56" s="238">
        <f t="shared" si="3"/>
        <v>0</v>
      </c>
      <c r="AK56" s="238">
        <f t="shared" si="3"/>
        <v>0</v>
      </c>
      <c r="AL56" s="238">
        <f t="shared" si="3"/>
        <v>0</v>
      </c>
      <c r="AM56" s="238">
        <f t="shared" si="3"/>
        <v>0</v>
      </c>
      <c r="AN56" s="238">
        <f t="shared" si="3"/>
        <v>0</v>
      </c>
      <c r="AO56" s="238">
        <f t="shared" si="3"/>
        <v>0</v>
      </c>
      <c r="AP56" s="238">
        <f t="shared" si="3"/>
        <v>0</v>
      </c>
      <c r="AQ56" s="238">
        <f t="shared" si="3"/>
        <v>0</v>
      </c>
    </row>
    <row r="57" spans="1:46" s="101" customFormat="1">
      <c r="A57" s="98">
        <v>5</v>
      </c>
      <c r="B57" s="99"/>
      <c r="C57" s="100" t="s">
        <v>86</v>
      </c>
      <c r="D57" s="159">
        <f>SUM(D34:D35)</f>
        <v>0</v>
      </c>
      <c r="E57" s="159">
        <f t="shared" ref="E57:AQ57" si="4">SUM(E34:E35)</f>
        <v>0</v>
      </c>
      <c r="F57" s="159">
        <f t="shared" si="4"/>
        <v>0</v>
      </c>
      <c r="G57" s="159">
        <f t="shared" si="4"/>
        <v>0</v>
      </c>
      <c r="H57" s="159">
        <f t="shared" si="4"/>
        <v>0</v>
      </c>
      <c r="I57" s="159">
        <f t="shared" si="4"/>
        <v>0</v>
      </c>
      <c r="J57" s="159">
        <f t="shared" si="4"/>
        <v>0</v>
      </c>
      <c r="K57" s="159">
        <f t="shared" si="4"/>
        <v>0</v>
      </c>
      <c r="L57" s="159">
        <f t="shared" si="4"/>
        <v>0</v>
      </c>
      <c r="M57" s="159">
        <f t="shared" si="4"/>
        <v>0</v>
      </c>
      <c r="N57" s="159">
        <f t="shared" si="4"/>
        <v>0</v>
      </c>
      <c r="O57" s="159">
        <f t="shared" si="4"/>
        <v>0</v>
      </c>
      <c r="P57" s="159">
        <f t="shared" si="4"/>
        <v>0</v>
      </c>
      <c r="Q57" s="159">
        <f t="shared" si="4"/>
        <v>0</v>
      </c>
      <c r="R57" s="159">
        <f t="shared" si="4"/>
        <v>0</v>
      </c>
      <c r="S57" s="159">
        <f t="shared" si="4"/>
        <v>0</v>
      </c>
      <c r="T57" s="159">
        <f t="shared" si="4"/>
        <v>0</v>
      </c>
      <c r="U57" s="159">
        <f t="shared" si="4"/>
        <v>0</v>
      </c>
      <c r="V57" s="159">
        <f t="shared" si="4"/>
        <v>0</v>
      </c>
      <c r="W57" s="159">
        <f t="shared" si="4"/>
        <v>0</v>
      </c>
      <c r="X57" s="159">
        <f t="shared" si="4"/>
        <v>0</v>
      </c>
      <c r="Y57" s="159">
        <f t="shared" si="4"/>
        <v>0</v>
      </c>
      <c r="Z57" s="159">
        <f t="shared" si="4"/>
        <v>0</v>
      </c>
      <c r="AA57" s="159">
        <f t="shared" si="4"/>
        <v>0</v>
      </c>
      <c r="AB57" s="159">
        <f t="shared" si="4"/>
        <v>0</v>
      </c>
      <c r="AC57" s="159">
        <f t="shared" si="4"/>
        <v>0</v>
      </c>
      <c r="AD57" s="159">
        <f t="shared" si="4"/>
        <v>0</v>
      </c>
      <c r="AE57" s="159">
        <f t="shared" si="4"/>
        <v>0</v>
      </c>
      <c r="AF57" s="159">
        <f t="shared" si="4"/>
        <v>0</v>
      </c>
      <c r="AG57" s="159">
        <f t="shared" si="4"/>
        <v>0</v>
      </c>
      <c r="AH57" s="159">
        <f t="shared" si="4"/>
        <v>0</v>
      </c>
      <c r="AI57" s="159">
        <f t="shared" si="4"/>
        <v>0</v>
      </c>
      <c r="AJ57" s="159">
        <f t="shared" si="4"/>
        <v>0</v>
      </c>
      <c r="AK57" s="159">
        <f t="shared" si="4"/>
        <v>0</v>
      </c>
      <c r="AL57" s="159">
        <f t="shared" si="4"/>
        <v>0</v>
      </c>
      <c r="AM57" s="159">
        <f t="shared" si="4"/>
        <v>0</v>
      </c>
      <c r="AN57" s="159">
        <f t="shared" si="4"/>
        <v>0</v>
      </c>
      <c r="AO57" s="159">
        <f t="shared" si="4"/>
        <v>0</v>
      </c>
      <c r="AP57" s="159">
        <f t="shared" si="4"/>
        <v>0</v>
      </c>
      <c r="AQ57" s="159">
        <f t="shared" si="4"/>
        <v>0</v>
      </c>
    </row>
    <row r="58" spans="1:46" s="101" customFormat="1">
      <c r="A58" s="98"/>
      <c r="B58" s="99"/>
      <c r="C58" s="100" t="s">
        <v>87</v>
      </c>
      <c r="D58" s="238">
        <f>D33-D57</f>
        <v>0</v>
      </c>
      <c r="E58" s="238">
        <f t="shared" ref="E58:AQ58" si="5">E33-E57</f>
        <v>0</v>
      </c>
      <c r="F58" s="238">
        <f t="shared" si="5"/>
        <v>0</v>
      </c>
      <c r="G58" s="238">
        <f t="shared" si="5"/>
        <v>0</v>
      </c>
      <c r="H58" s="238">
        <f t="shared" si="5"/>
        <v>0</v>
      </c>
      <c r="I58" s="238">
        <f t="shared" si="5"/>
        <v>0</v>
      </c>
      <c r="J58" s="238">
        <f t="shared" si="5"/>
        <v>0</v>
      </c>
      <c r="K58" s="238">
        <f t="shared" si="5"/>
        <v>0</v>
      </c>
      <c r="L58" s="238">
        <f t="shared" si="5"/>
        <v>0</v>
      </c>
      <c r="M58" s="238">
        <f t="shared" si="5"/>
        <v>0</v>
      </c>
      <c r="N58" s="238">
        <f t="shared" si="5"/>
        <v>0</v>
      </c>
      <c r="O58" s="238">
        <f t="shared" si="5"/>
        <v>0</v>
      </c>
      <c r="P58" s="238">
        <f t="shared" si="5"/>
        <v>0</v>
      </c>
      <c r="Q58" s="238">
        <f t="shared" si="5"/>
        <v>0</v>
      </c>
      <c r="R58" s="238">
        <f t="shared" si="5"/>
        <v>0</v>
      </c>
      <c r="S58" s="238">
        <f t="shared" si="5"/>
        <v>0</v>
      </c>
      <c r="T58" s="238">
        <f t="shared" si="5"/>
        <v>0</v>
      </c>
      <c r="U58" s="238">
        <f t="shared" si="5"/>
        <v>0</v>
      </c>
      <c r="V58" s="238">
        <f t="shared" si="5"/>
        <v>0</v>
      </c>
      <c r="W58" s="238">
        <f t="shared" si="5"/>
        <v>0</v>
      </c>
      <c r="X58" s="238">
        <f t="shared" si="5"/>
        <v>0</v>
      </c>
      <c r="Y58" s="238">
        <f t="shared" si="5"/>
        <v>0</v>
      </c>
      <c r="Z58" s="238">
        <f t="shared" si="5"/>
        <v>0</v>
      </c>
      <c r="AA58" s="238">
        <f t="shared" si="5"/>
        <v>0</v>
      </c>
      <c r="AB58" s="238">
        <f t="shared" si="5"/>
        <v>0</v>
      </c>
      <c r="AC58" s="238">
        <f t="shared" si="5"/>
        <v>0</v>
      </c>
      <c r="AD58" s="238">
        <f t="shared" si="5"/>
        <v>0</v>
      </c>
      <c r="AE58" s="238">
        <f t="shared" si="5"/>
        <v>0</v>
      </c>
      <c r="AF58" s="238">
        <f t="shared" si="5"/>
        <v>0</v>
      </c>
      <c r="AG58" s="238">
        <f t="shared" si="5"/>
        <v>0</v>
      </c>
      <c r="AH58" s="238">
        <f t="shared" si="5"/>
        <v>0</v>
      </c>
      <c r="AI58" s="238">
        <f t="shared" si="5"/>
        <v>0</v>
      </c>
      <c r="AJ58" s="238">
        <f t="shared" si="5"/>
        <v>0</v>
      </c>
      <c r="AK58" s="238">
        <f t="shared" si="5"/>
        <v>0</v>
      </c>
      <c r="AL58" s="238">
        <f t="shared" si="5"/>
        <v>0</v>
      </c>
      <c r="AM58" s="238">
        <f t="shared" si="5"/>
        <v>0</v>
      </c>
      <c r="AN58" s="238">
        <f t="shared" si="5"/>
        <v>0</v>
      </c>
      <c r="AO58" s="238">
        <f t="shared" si="5"/>
        <v>0</v>
      </c>
      <c r="AP58" s="238">
        <f t="shared" si="5"/>
        <v>0</v>
      </c>
      <c r="AQ58" s="238">
        <f t="shared" si="5"/>
        <v>0</v>
      </c>
    </row>
    <row r="59" spans="1:46" s="101" customFormat="1">
      <c r="A59" s="98">
        <v>12</v>
      </c>
      <c r="B59" s="99"/>
      <c r="C59" s="100" t="s">
        <v>86</v>
      </c>
      <c r="D59" s="159">
        <f t="shared" ref="D59:AQ59" si="6">SUM(D43:D48)</f>
        <v>0</v>
      </c>
      <c r="E59" s="159">
        <f t="shared" si="6"/>
        <v>0</v>
      </c>
      <c r="F59" s="159">
        <f t="shared" si="6"/>
        <v>0</v>
      </c>
      <c r="G59" s="159">
        <f t="shared" si="6"/>
        <v>0</v>
      </c>
      <c r="H59" s="159">
        <f t="shared" si="6"/>
        <v>0</v>
      </c>
      <c r="I59" s="159">
        <f t="shared" si="6"/>
        <v>0</v>
      </c>
      <c r="J59" s="159">
        <f t="shared" si="6"/>
        <v>0</v>
      </c>
      <c r="K59" s="159">
        <f t="shared" si="6"/>
        <v>0</v>
      </c>
      <c r="L59" s="159">
        <f t="shared" si="6"/>
        <v>0</v>
      </c>
      <c r="M59" s="159">
        <f t="shared" si="6"/>
        <v>0</v>
      </c>
      <c r="N59" s="159">
        <f t="shared" si="6"/>
        <v>0</v>
      </c>
      <c r="O59" s="159">
        <f t="shared" si="6"/>
        <v>0</v>
      </c>
      <c r="P59" s="159">
        <f t="shared" si="6"/>
        <v>0</v>
      </c>
      <c r="Q59" s="159">
        <f t="shared" si="6"/>
        <v>0</v>
      </c>
      <c r="R59" s="159">
        <f t="shared" si="6"/>
        <v>0</v>
      </c>
      <c r="S59" s="159">
        <f t="shared" si="6"/>
        <v>0</v>
      </c>
      <c r="T59" s="159">
        <f t="shared" si="6"/>
        <v>0</v>
      </c>
      <c r="U59" s="159">
        <f t="shared" si="6"/>
        <v>0</v>
      </c>
      <c r="V59" s="159">
        <f t="shared" si="6"/>
        <v>0</v>
      </c>
      <c r="W59" s="159">
        <f t="shared" si="6"/>
        <v>0</v>
      </c>
      <c r="X59" s="159">
        <f t="shared" si="6"/>
        <v>0</v>
      </c>
      <c r="Y59" s="159">
        <f t="shared" si="6"/>
        <v>0</v>
      </c>
      <c r="Z59" s="159">
        <f t="shared" si="6"/>
        <v>0</v>
      </c>
      <c r="AA59" s="159">
        <f t="shared" si="6"/>
        <v>0</v>
      </c>
      <c r="AB59" s="159">
        <f t="shared" si="6"/>
        <v>0</v>
      </c>
      <c r="AC59" s="159">
        <f t="shared" si="6"/>
        <v>0</v>
      </c>
      <c r="AD59" s="159">
        <f t="shared" si="6"/>
        <v>0</v>
      </c>
      <c r="AE59" s="159">
        <f t="shared" si="6"/>
        <v>0</v>
      </c>
      <c r="AF59" s="159">
        <f t="shared" si="6"/>
        <v>0</v>
      </c>
      <c r="AG59" s="159">
        <f t="shared" si="6"/>
        <v>0</v>
      </c>
      <c r="AH59" s="159">
        <f t="shared" si="6"/>
        <v>0</v>
      </c>
      <c r="AI59" s="159">
        <f t="shared" si="6"/>
        <v>0</v>
      </c>
      <c r="AJ59" s="159">
        <f t="shared" si="6"/>
        <v>0</v>
      </c>
      <c r="AK59" s="159">
        <f t="shared" si="6"/>
        <v>0</v>
      </c>
      <c r="AL59" s="159">
        <f t="shared" si="6"/>
        <v>0</v>
      </c>
      <c r="AM59" s="159">
        <f t="shared" si="6"/>
        <v>0</v>
      </c>
      <c r="AN59" s="159">
        <f t="shared" si="6"/>
        <v>0</v>
      </c>
      <c r="AO59" s="159">
        <f t="shared" si="6"/>
        <v>0</v>
      </c>
      <c r="AP59" s="159">
        <f t="shared" si="6"/>
        <v>0</v>
      </c>
      <c r="AQ59" s="159">
        <f t="shared" si="6"/>
        <v>0</v>
      </c>
    </row>
    <row r="60" spans="1:46" s="101" customFormat="1">
      <c r="A60" s="98"/>
      <c r="B60" s="99"/>
      <c r="C60" s="100" t="s">
        <v>87</v>
      </c>
      <c r="D60" s="238">
        <f>D42-D59</f>
        <v>0</v>
      </c>
      <c r="E60" s="238">
        <f t="shared" ref="E60:AQ60" si="7">E42-E59</f>
        <v>0</v>
      </c>
      <c r="F60" s="238">
        <f t="shared" si="7"/>
        <v>0</v>
      </c>
      <c r="G60" s="238">
        <f t="shared" si="7"/>
        <v>0</v>
      </c>
      <c r="H60" s="238">
        <f t="shared" si="7"/>
        <v>0</v>
      </c>
      <c r="I60" s="238">
        <f t="shared" si="7"/>
        <v>0</v>
      </c>
      <c r="J60" s="238">
        <f t="shared" si="7"/>
        <v>0</v>
      </c>
      <c r="K60" s="238">
        <f t="shared" si="7"/>
        <v>0</v>
      </c>
      <c r="L60" s="238">
        <f t="shared" si="7"/>
        <v>0</v>
      </c>
      <c r="M60" s="238">
        <f t="shared" si="7"/>
        <v>0</v>
      </c>
      <c r="N60" s="238">
        <f t="shared" si="7"/>
        <v>0</v>
      </c>
      <c r="O60" s="238">
        <f t="shared" si="7"/>
        <v>0</v>
      </c>
      <c r="P60" s="238">
        <f t="shared" si="7"/>
        <v>0</v>
      </c>
      <c r="Q60" s="238">
        <f t="shared" si="7"/>
        <v>0</v>
      </c>
      <c r="R60" s="238">
        <f t="shared" si="7"/>
        <v>0</v>
      </c>
      <c r="S60" s="238">
        <f t="shared" si="7"/>
        <v>0</v>
      </c>
      <c r="T60" s="238">
        <f t="shared" si="7"/>
        <v>0</v>
      </c>
      <c r="U60" s="238">
        <f t="shared" si="7"/>
        <v>0</v>
      </c>
      <c r="V60" s="238">
        <f t="shared" si="7"/>
        <v>0</v>
      </c>
      <c r="W60" s="238">
        <f t="shared" si="7"/>
        <v>0</v>
      </c>
      <c r="X60" s="238">
        <f t="shared" si="7"/>
        <v>0</v>
      </c>
      <c r="Y60" s="238">
        <f t="shared" si="7"/>
        <v>0</v>
      </c>
      <c r="Z60" s="238">
        <f t="shared" si="7"/>
        <v>0</v>
      </c>
      <c r="AA60" s="238">
        <f t="shared" si="7"/>
        <v>0</v>
      </c>
      <c r="AB60" s="238">
        <f t="shared" si="7"/>
        <v>0</v>
      </c>
      <c r="AC60" s="238">
        <f t="shared" si="7"/>
        <v>0</v>
      </c>
      <c r="AD60" s="238">
        <f t="shared" si="7"/>
        <v>0</v>
      </c>
      <c r="AE60" s="238">
        <f t="shared" si="7"/>
        <v>0</v>
      </c>
      <c r="AF60" s="238">
        <f t="shared" si="7"/>
        <v>0</v>
      </c>
      <c r="AG60" s="238">
        <f t="shared" si="7"/>
        <v>0</v>
      </c>
      <c r="AH60" s="238">
        <f t="shared" si="7"/>
        <v>0</v>
      </c>
      <c r="AI60" s="238">
        <f t="shared" si="7"/>
        <v>0</v>
      </c>
      <c r="AJ60" s="238">
        <f t="shared" si="7"/>
        <v>0</v>
      </c>
      <c r="AK60" s="238">
        <f t="shared" si="7"/>
        <v>0</v>
      </c>
      <c r="AL60" s="238">
        <f t="shared" si="7"/>
        <v>0</v>
      </c>
      <c r="AM60" s="238">
        <f t="shared" si="7"/>
        <v>0</v>
      </c>
      <c r="AN60" s="238">
        <f t="shared" si="7"/>
        <v>0</v>
      </c>
      <c r="AO60" s="238">
        <f t="shared" si="7"/>
        <v>0</v>
      </c>
      <c r="AP60" s="238">
        <f t="shared" si="7"/>
        <v>0</v>
      </c>
      <c r="AQ60" s="238">
        <f t="shared" si="7"/>
        <v>0</v>
      </c>
    </row>
  </sheetData>
  <mergeCells count="3">
    <mergeCell ref="D3:S3"/>
    <mergeCell ref="T3:AI3"/>
    <mergeCell ref="AJ3:AQ3"/>
  </mergeCells>
  <phoneticPr fontId="3"/>
  <conditionalFormatting sqref="D53:AQ60">
    <cfRule type="containsText" dxfId="1" priority="1" stopIfTrue="1" operator="containsText" text="FALSE">
      <formula>NOT(ISERROR(SEARCH("FALSE",D53)))</formula>
    </cfRule>
  </conditionalFormatting>
  <pageMargins left="0.70866141732283472" right="0.70866141732283472" top="0.74803149606299213" bottom="0.74803149606299213" header="0.31496062992125984" footer="0.31496062992125984"/>
  <pageSetup paperSize="9" scale="60" fitToWidth="0" orientation="landscape" cellComments="asDisplayed" r:id="rId1"/>
  <headerFooter scaleWithDoc="0">
    <oddHeader>&amp;L&amp;A</oddHeader>
    <oddFooter>&amp;R&amp;F&amp;A</oddFooter>
  </headerFooter>
  <colBreaks count="2" manualBreakCount="2">
    <brk id="19" max="50" man="1"/>
    <brk id="35" max="5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I119"/>
  <sheetViews>
    <sheetView view="pageBreakPreview" zoomScaleNormal="50" zoomScaleSheetLayoutView="100" workbookViewId="0">
      <pane xSplit="2" ySplit="9" topLeftCell="C10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5.109375" style="297" bestFit="1" customWidth="1"/>
    <col min="2" max="2" width="22.109375" style="297" bestFit="1" customWidth="1"/>
    <col min="3" max="6" width="10.6640625" style="243" customWidth="1"/>
    <col min="7" max="14" width="10.6640625" style="297" customWidth="1"/>
    <col min="15" max="18" width="10.6640625" style="243" customWidth="1"/>
    <col min="19" max="26" width="10.6640625" style="297" customWidth="1"/>
    <col min="27" max="35" width="11.6640625" style="297" customWidth="1"/>
    <col min="36" max="16384" width="9.109375" style="297"/>
  </cols>
  <sheetData>
    <row r="1" spans="1:35" s="273" customFormat="1" ht="16.2">
      <c r="A1" s="269"/>
      <c r="B1" s="270"/>
      <c r="C1" s="271" t="str">
        <f>与件データ!$A$1</f>
        <v>令和２年（２０２０年）岐阜県産業連関表による経済波及効果分析システム（Ripple2025）</v>
      </c>
      <c r="D1" s="272"/>
      <c r="E1" s="272"/>
      <c r="F1" s="272"/>
      <c r="O1" s="271"/>
      <c r="P1" s="272"/>
      <c r="Q1" s="272"/>
      <c r="R1" s="272"/>
    </row>
    <row r="2" spans="1:35" s="273" customFormat="1" ht="16.2">
      <c r="A2" s="269"/>
      <c r="B2" s="270"/>
      <c r="C2" s="271" t="s">
        <v>698</v>
      </c>
      <c r="D2" s="272"/>
      <c r="E2" s="272"/>
      <c r="F2" s="272"/>
      <c r="N2" s="274"/>
      <c r="O2" s="275"/>
      <c r="P2" s="272"/>
      <c r="Q2" s="272"/>
      <c r="R2" s="272"/>
    </row>
    <row r="3" spans="1:35" s="273" customFormat="1">
      <c r="A3" s="269"/>
      <c r="B3" s="270"/>
      <c r="C3" s="625" t="str">
        <f>IF(与件データ!$D$2="","分析テーマ名未入力",CONCATENATE(与件データ!$C$2,与件データ!$D$2))</f>
        <v>分析テーマ名未入力</v>
      </c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5" t="str">
        <f>IF(与件データ!$D$2="","分析テーマ名未入力",CONCATENATE(与件データ!$C$2,与件データ!$D$2))</f>
        <v>分析テーマ名未入力</v>
      </c>
      <c r="P3" s="626"/>
      <c r="Q3" s="626"/>
      <c r="R3" s="626"/>
      <c r="S3" s="626"/>
      <c r="T3" s="626"/>
      <c r="U3" s="626"/>
      <c r="V3" s="626"/>
      <c r="W3" s="626"/>
      <c r="X3" s="626"/>
      <c r="Y3" s="626"/>
      <c r="Z3" s="626"/>
    </row>
    <row r="4" spans="1:35" s="280" customFormat="1">
      <c r="A4" s="276"/>
      <c r="B4" s="277"/>
      <c r="C4" s="278"/>
      <c r="D4" s="279"/>
      <c r="E4" s="279"/>
      <c r="F4" s="279"/>
      <c r="N4" s="274" t="s">
        <v>135</v>
      </c>
      <c r="O4" s="278"/>
      <c r="P4" s="279"/>
      <c r="Q4" s="279"/>
      <c r="R4" s="279"/>
      <c r="Z4" s="274" t="s">
        <v>135</v>
      </c>
    </row>
    <row r="5" spans="1:35" s="280" customFormat="1">
      <c r="A5" s="276"/>
      <c r="B5" s="277"/>
      <c r="C5" s="278" t="s">
        <v>219</v>
      </c>
      <c r="D5" s="281"/>
      <c r="E5" s="281"/>
      <c r="F5" s="281"/>
      <c r="G5" s="282" t="s">
        <v>149</v>
      </c>
      <c r="H5" s="283"/>
      <c r="I5" s="283"/>
      <c r="J5" s="283"/>
      <c r="K5" s="283"/>
      <c r="L5" s="283"/>
      <c r="M5" s="283"/>
      <c r="N5" s="284"/>
      <c r="O5" s="278" t="s">
        <v>220</v>
      </c>
      <c r="P5" s="281"/>
      <c r="Q5" s="281"/>
      <c r="R5" s="281"/>
      <c r="S5" s="282" t="s">
        <v>149</v>
      </c>
      <c r="T5" s="283"/>
      <c r="U5" s="283"/>
      <c r="V5" s="283"/>
      <c r="W5" s="283"/>
      <c r="X5" s="283"/>
      <c r="Y5" s="283"/>
      <c r="Z5" s="284"/>
      <c r="AA5" s="282" t="s">
        <v>148</v>
      </c>
      <c r="AB5" s="283"/>
      <c r="AC5" s="283"/>
      <c r="AD5" s="283"/>
      <c r="AE5" s="283"/>
      <c r="AF5" s="283"/>
      <c r="AG5" s="283"/>
      <c r="AH5" s="283"/>
      <c r="AI5" s="284"/>
    </row>
    <row r="6" spans="1:35" s="280" customFormat="1">
      <c r="A6" s="276"/>
      <c r="B6" s="277"/>
      <c r="C6" s="285"/>
      <c r="D6" s="281"/>
      <c r="E6" s="281"/>
      <c r="F6" s="281"/>
      <c r="G6" s="286" t="s">
        <v>328</v>
      </c>
      <c r="H6" s="286" t="s">
        <v>333</v>
      </c>
      <c r="I6" s="286" t="s">
        <v>334</v>
      </c>
      <c r="J6" s="286" t="s">
        <v>336</v>
      </c>
      <c r="K6" s="286" t="s">
        <v>337</v>
      </c>
      <c r="L6" s="286" t="s">
        <v>338</v>
      </c>
      <c r="M6" s="286" t="s">
        <v>339</v>
      </c>
      <c r="N6" s="287"/>
      <c r="O6" s="285"/>
      <c r="P6" s="281"/>
      <c r="Q6" s="281"/>
      <c r="R6" s="281"/>
      <c r="S6" s="286" t="s">
        <v>328</v>
      </c>
      <c r="T6" s="286" t="s">
        <v>333</v>
      </c>
      <c r="U6" s="286" t="s">
        <v>334</v>
      </c>
      <c r="V6" s="286" t="s">
        <v>336</v>
      </c>
      <c r="W6" s="286" t="s">
        <v>337</v>
      </c>
      <c r="X6" s="286" t="s">
        <v>338</v>
      </c>
      <c r="Y6" s="286" t="s">
        <v>339</v>
      </c>
      <c r="Z6" s="287"/>
      <c r="AA6" s="287"/>
      <c r="AB6" s="286" t="s">
        <v>328</v>
      </c>
      <c r="AC6" s="286" t="s">
        <v>333</v>
      </c>
      <c r="AD6" s="286" t="s">
        <v>334</v>
      </c>
      <c r="AE6" s="286" t="s">
        <v>336</v>
      </c>
      <c r="AF6" s="286" t="s">
        <v>337</v>
      </c>
      <c r="AG6" s="286" t="s">
        <v>338</v>
      </c>
      <c r="AH6" s="286" t="s">
        <v>339</v>
      </c>
      <c r="AI6" s="287"/>
    </row>
    <row r="7" spans="1:35" s="280" customFormat="1" ht="39.6">
      <c r="A7" s="276"/>
      <c r="B7" s="277"/>
      <c r="C7" s="281"/>
      <c r="D7" s="281"/>
      <c r="E7" s="281"/>
      <c r="F7" s="281"/>
      <c r="G7" s="287" t="s">
        <v>55</v>
      </c>
      <c r="H7" s="287" t="s">
        <v>408</v>
      </c>
      <c r="I7" s="287" t="s">
        <v>61</v>
      </c>
      <c r="J7" s="287" t="s">
        <v>63</v>
      </c>
      <c r="K7" s="287" t="s">
        <v>409</v>
      </c>
      <c r="L7" s="287" t="s">
        <v>65</v>
      </c>
      <c r="M7" s="287" t="s">
        <v>66</v>
      </c>
      <c r="N7" s="287"/>
      <c r="O7" s="281"/>
      <c r="P7" s="281"/>
      <c r="Q7" s="281"/>
      <c r="R7" s="281"/>
      <c r="S7" s="287" t="s">
        <v>55</v>
      </c>
      <c r="T7" s="287" t="s">
        <v>60</v>
      </c>
      <c r="U7" s="287" t="s">
        <v>61</v>
      </c>
      <c r="V7" s="287" t="s">
        <v>63</v>
      </c>
      <c r="W7" s="287" t="s">
        <v>64</v>
      </c>
      <c r="X7" s="287" t="s">
        <v>65</v>
      </c>
      <c r="Y7" s="287" t="s">
        <v>66</v>
      </c>
      <c r="Z7" s="287"/>
      <c r="AA7" s="287"/>
      <c r="AB7" s="287" t="s">
        <v>55</v>
      </c>
      <c r="AC7" s="287" t="s">
        <v>60</v>
      </c>
      <c r="AD7" s="287" t="s">
        <v>61</v>
      </c>
      <c r="AE7" s="287" t="s">
        <v>63</v>
      </c>
      <c r="AF7" s="287" t="s">
        <v>64</v>
      </c>
      <c r="AG7" s="287" t="s">
        <v>65</v>
      </c>
      <c r="AH7" s="287" t="s">
        <v>66</v>
      </c>
      <c r="AI7" s="287"/>
    </row>
    <row r="8" spans="1:35" s="280" customFormat="1">
      <c r="A8" s="288"/>
      <c r="B8" s="289"/>
      <c r="C8" s="290"/>
      <c r="D8" s="281"/>
      <c r="E8" s="281"/>
      <c r="F8" s="281"/>
      <c r="G8" s="291">
        <v>2</v>
      </c>
      <c r="H8" s="291">
        <v>3</v>
      </c>
      <c r="I8" s="291">
        <v>4</v>
      </c>
      <c r="J8" s="291">
        <v>5</v>
      </c>
      <c r="K8" s="291">
        <v>6</v>
      </c>
      <c r="L8" s="291">
        <v>7</v>
      </c>
      <c r="M8" s="291">
        <v>8</v>
      </c>
      <c r="N8" s="291"/>
      <c r="O8" s="290"/>
      <c r="P8" s="281"/>
      <c r="Q8" s="281"/>
      <c r="R8" s="281"/>
      <c r="S8" s="291">
        <v>2</v>
      </c>
      <c r="T8" s="291">
        <v>3</v>
      </c>
      <c r="U8" s="291">
        <v>4</v>
      </c>
      <c r="V8" s="291">
        <v>5</v>
      </c>
      <c r="W8" s="291">
        <v>6</v>
      </c>
      <c r="X8" s="291">
        <v>7</v>
      </c>
      <c r="Y8" s="291">
        <v>8</v>
      </c>
      <c r="Z8" s="291"/>
      <c r="AA8" s="291">
        <v>1</v>
      </c>
      <c r="AB8" s="291">
        <v>2</v>
      </c>
      <c r="AC8" s="291">
        <v>3</v>
      </c>
      <c r="AD8" s="291">
        <v>4</v>
      </c>
      <c r="AE8" s="291">
        <v>5</v>
      </c>
      <c r="AF8" s="291">
        <v>6</v>
      </c>
      <c r="AG8" s="291">
        <v>7</v>
      </c>
      <c r="AH8" s="291">
        <v>8</v>
      </c>
      <c r="AI8" s="291">
        <v>9</v>
      </c>
    </row>
    <row r="9" spans="1:35" s="280" customFormat="1" ht="52.8">
      <c r="A9" s="282"/>
      <c r="B9" s="292"/>
      <c r="C9" s="287" t="s">
        <v>118</v>
      </c>
      <c r="D9" s="287" t="s">
        <v>145</v>
      </c>
      <c r="E9" s="287" t="s">
        <v>146</v>
      </c>
      <c r="F9" s="287" t="s">
        <v>117</v>
      </c>
      <c r="G9" s="287" t="s">
        <v>126</v>
      </c>
      <c r="H9" s="287" t="s">
        <v>127</v>
      </c>
      <c r="I9" s="287" t="s">
        <v>128</v>
      </c>
      <c r="J9" s="287" t="s">
        <v>129</v>
      </c>
      <c r="K9" s="287" t="s">
        <v>130</v>
      </c>
      <c r="L9" s="287" t="s">
        <v>131</v>
      </c>
      <c r="M9" s="287" t="s">
        <v>132</v>
      </c>
      <c r="N9" s="287" t="s">
        <v>124</v>
      </c>
      <c r="O9" s="287" t="s">
        <v>118</v>
      </c>
      <c r="P9" s="287" t="s">
        <v>145</v>
      </c>
      <c r="Q9" s="287" t="s">
        <v>146</v>
      </c>
      <c r="R9" s="287" t="s">
        <v>117</v>
      </c>
      <c r="S9" s="287" t="s">
        <v>126</v>
      </c>
      <c r="T9" s="287" t="s">
        <v>127</v>
      </c>
      <c r="U9" s="287" t="s">
        <v>128</v>
      </c>
      <c r="V9" s="287" t="s">
        <v>129</v>
      </c>
      <c r="W9" s="287" t="s">
        <v>130</v>
      </c>
      <c r="X9" s="287" t="s">
        <v>131</v>
      </c>
      <c r="Y9" s="287" t="s">
        <v>132</v>
      </c>
      <c r="Z9" s="287" t="s">
        <v>124</v>
      </c>
      <c r="AA9" s="287" t="s">
        <v>125</v>
      </c>
      <c r="AB9" s="287" t="s">
        <v>126</v>
      </c>
      <c r="AC9" s="287" t="s">
        <v>127</v>
      </c>
      <c r="AD9" s="287" t="s">
        <v>128</v>
      </c>
      <c r="AE9" s="287" t="s">
        <v>129</v>
      </c>
      <c r="AF9" s="287" t="s">
        <v>130</v>
      </c>
      <c r="AG9" s="287" t="s">
        <v>131</v>
      </c>
      <c r="AH9" s="287" t="s">
        <v>132</v>
      </c>
      <c r="AI9" s="287" t="s">
        <v>133</v>
      </c>
    </row>
    <row r="10" spans="1:35">
      <c r="A10" s="293" t="s">
        <v>259</v>
      </c>
      <c r="B10" s="294" t="s">
        <v>497</v>
      </c>
      <c r="C10" s="295">
        <f>VLOOKUP($A10,与件データ!$A$9:$F$116,5,FALSE)</f>
        <v>0</v>
      </c>
      <c r="D10" s="295">
        <f>-N10</f>
        <v>0</v>
      </c>
      <c r="E10" s="295">
        <f>IF(ISERROR(HLOOKUP($A10,$G$6:$M$118,113,FALSE)),0,HLOOKUP($A10,$G$6:$M$118,113,FALSE))</f>
        <v>0</v>
      </c>
      <c r="F10" s="295">
        <f>SUM(C10:E10)</f>
        <v>0</v>
      </c>
      <c r="G10" s="295">
        <f>$C10*AB10</f>
        <v>0</v>
      </c>
      <c r="H10" s="295">
        <f>$C10*AC10</f>
        <v>0</v>
      </c>
      <c r="I10" s="295">
        <f t="shared" ref="I10:I41" si="0">$C10*AD10</f>
        <v>0</v>
      </c>
      <c r="J10" s="295">
        <f t="shared" ref="J10:J41" si="1">$C10*AE10</f>
        <v>0</v>
      </c>
      <c r="K10" s="295">
        <f t="shared" ref="K10:K41" si="2">$C10*AF10</f>
        <v>0</v>
      </c>
      <c r="L10" s="295">
        <f t="shared" ref="L10:L41" si="3">$C10*AG10</f>
        <v>0</v>
      </c>
      <c r="M10" s="295">
        <f>$C10*AH10</f>
        <v>0</v>
      </c>
      <c r="N10" s="295">
        <f>SUM(G10:M10)</f>
        <v>0</v>
      </c>
      <c r="O10" s="295">
        <f>VLOOKUP($A10,与件データ!$A$9:$F$116,6,FALSE)</f>
        <v>0</v>
      </c>
      <c r="P10" s="295">
        <f>-Z10</f>
        <v>0</v>
      </c>
      <c r="Q10" s="295">
        <f>IF(ISERROR(HLOOKUP($A10,$S$6:$Y$118,113,FALSE)),0,HLOOKUP($A10,$S$6:$Y$118,113,FALSE))</f>
        <v>0</v>
      </c>
      <c r="R10" s="295">
        <f>SUM(O10:Q10)</f>
        <v>0</v>
      </c>
      <c r="S10" s="295">
        <f t="shared" ref="S10:Y10" si="4">$O10*AB10</f>
        <v>0</v>
      </c>
      <c r="T10" s="295">
        <f t="shared" si="4"/>
        <v>0</v>
      </c>
      <c r="U10" s="295">
        <f t="shared" si="4"/>
        <v>0</v>
      </c>
      <c r="V10" s="295">
        <f t="shared" si="4"/>
        <v>0</v>
      </c>
      <c r="W10" s="295">
        <f t="shared" si="4"/>
        <v>0</v>
      </c>
      <c r="X10" s="295">
        <f t="shared" si="4"/>
        <v>0</v>
      </c>
      <c r="Y10" s="295">
        <f t="shared" si="4"/>
        <v>0</v>
      </c>
      <c r="Z10" s="295">
        <f>SUM(S10:Y10)</f>
        <v>0</v>
      </c>
      <c r="AA10" s="296">
        <v>1</v>
      </c>
      <c r="AB10" s="296">
        <v>0.29370043151397079</v>
      </c>
      <c r="AC10" s="296">
        <v>8.93754745283085E-4</v>
      </c>
      <c r="AD10" s="296">
        <v>3.55599800594519E-2</v>
      </c>
      <c r="AE10" s="296">
        <v>3.5272872503526887E-3</v>
      </c>
      <c r="AF10" s="296">
        <v>1.2925019586743615E-4</v>
      </c>
      <c r="AG10" s="296">
        <v>3.0824020200642204E-3</v>
      </c>
      <c r="AH10" s="296">
        <v>2.1779136117827731E-2</v>
      </c>
      <c r="AI10" s="296">
        <v>0.64132775809718212</v>
      </c>
    </row>
    <row r="11" spans="1:35">
      <c r="A11" s="298" t="s">
        <v>260</v>
      </c>
      <c r="B11" s="299" t="s">
        <v>498</v>
      </c>
      <c r="C11" s="295">
        <f>VLOOKUP($A11,与件データ!$A$9:$F$116,5,FALSE)</f>
        <v>0</v>
      </c>
      <c r="D11" s="295">
        <f t="shared" ref="D11:D72" si="5">-N11</f>
        <v>0</v>
      </c>
      <c r="E11" s="295">
        <f t="shared" ref="E11:E74" si="6">IF(ISERROR(HLOOKUP($A11,$G$6:$M$118,113,FALSE)),0,HLOOKUP($A11,$G$6:$M$118,113,FALSE))</f>
        <v>0</v>
      </c>
      <c r="F11" s="295">
        <f t="shared" ref="F11:F72" si="7">SUM(C11:E11)</f>
        <v>0</v>
      </c>
      <c r="G11" s="295">
        <f t="shared" ref="G11:G41" si="8">$C11*AB11</f>
        <v>0</v>
      </c>
      <c r="H11" s="295">
        <f t="shared" ref="H11:H41" si="9">$C11*AC11</f>
        <v>0</v>
      </c>
      <c r="I11" s="295">
        <f t="shared" si="0"/>
        <v>0</v>
      </c>
      <c r="J11" s="295">
        <f t="shared" si="1"/>
        <v>0</v>
      </c>
      <c r="K11" s="295">
        <f t="shared" si="2"/>
        <v>0</v>
      </c>
      <c r="L11" s="295">
        <f t="shared" si="3"/>
        <v>0</v>
      </c>
      <c r="M11" s="295">
        <f t="shared" ref="M11:M41" si="10">$C11*AH11</f>
        <v>0</v>
      </c>
      <c r="N11" s="295">
        <f>SUM(G11:M11)</f>
        <v>0</v>
      </c>
      <c r="O11" s="295">
        <f>VLOOKUP($A11,与件データ!$A$9:$F$116,6,FALSE)</f>
        <v>0</v>
      </c>
      <c r="P11" s="295">
        <f t="shared" ref="P11:P73" si="11">-Z11</f>
        <v>0</v>
      </c>
      <c r="Q11" s="295">
        <f t="shared" ref="Q11:Q74" si="12">IF(ISERROR(HLOOKUP($A11,$S$6:$Y$118,113,FALSE)),0,HLOOKUP($A11,$S$6:$Y$118,113,FALSE))</f>
        <v>0</v>
      </c>
      <c r="R11" s="295">
        <f t="shared" ref="R11:R73" si="13">SUM(O11:Q11)</f>
        <v>0</v>
      </c>
      <c r="S11" s="295">
        <f t="shared" ref="S11:S41" si="14">$O11*AB11</f>
        <v>0</v>
      </c>
      <c r="T11" s="295">
        <f t="shared" ref="T11:T41" si="15">$O11*AC11</f>
        <v>0</v>
      </c>
      <c r="U11" s="295">
        <f t="shared" ref="U11:U41" si="16">$O11*AD11</f>
        <v>0</v>
      </c>
      <c r="V11" s="295">
        <f t="shared" ref="V11:V41" si="17">$O11*AE11</f>
        <v>0</v>
      </c>
      <c r="W11" s="295">
        <f t="shared" ref="W11:W41" si="18">$O11*AF11</f>
        <v>0</v>
      </c>
      <c r="X11" s="295">
        <f t="shared" ref="X11:X41" si="19">$O11*AG11</f>
        <v>0</v>
      </c>
      <c r="Y11" s="295">
        <f t="shared" ref="Y11:Y41" si="20">$O11*AH11</f>
        <v>0</v>
      </c>
      <c r="Z11" s="295">
        <f t="shared" ref="Z11:Z41" si="21">SUM(S11:Y11)</f>
        <v>0</v>
      </c>
      <c r="AA11" s="296">
        <v>1</v>
      </c>
      <c r="AB11" s="296">
        <v>6.1209229986989487E-2</v>
      </c>
      <c r="AC11" s="296">
        <v>8.2009166695209065E-6</v>
      </c>
      <c r="AD11" s="296">
        <v>1.9643366254385682E-2</v>
      </c>
      <c r="AE11" s="296">
        <v>2.4506268635980123E-4</v>
      </c>
      <c r="AF11" s="296">
        <v>0</v>
      </c>
      <c r="AG11" s="296">
        <v>1.0919279342035632E-3</v>
      </c>
      <c r="AH11" s="296">
        <v>1.0757673042959778E-3</v>
      </c>
      <c r="AI11" s="296">
        <v>0.91672644491709598</v>
      </c>
    </row>
    <row r="12" spans="1:35">
      <c r="A12" s="298" t="s">
        <v>261</v>
      </c>
      <c r="B12" s="299" t="s">
        <v>499</v>
      </c>
      <c r="C12" s="295">
        <f>VLOOKUP($A12,与件データ!$A$9:$F$116,5,FALSE)</f>
        <v>0</v>
      </c>
      <c r="D12" s="295">
        <f t="shared" si="5"/>
        <v>0</v>
      </c>
      <c r="E12" s="295">
        <f t="shared" si="6"/>
        <v>0</v>
      </c>
      <c r="F12" s="295">
        <f t="shared" si="7"/>
        <v>0</v>
      </c>
      <c r="G12" s="295">
        <f t="shared" si="8"/>
        <v>0</v>
      </c>
      <c r="H12" s="295">
        <f t="shared" si="9"/>
        <v>0</v>
      </c>
      <c r="I12" s="295">
        <f t="shared" si="0"/>
        <v>0</v>
      </c>
      <c r="J12" s="295">
        <f t="shared" si="1"/>
        <v>0</v>
      </c>
      <c r="K12" s="295">
        <f t="shared" si="2"/>
        <v>0</v>
      </c>
      <c r="L12" s="295">
        <f t="shared" si="3"/>
        <v>0</v>
      </c>
      <c r="M12" s="295">
        <f t="shared" si="10"/>
        <v>0</v>
      </c>
      <c r="N12" s="295">
        <f t="shared" ref="N12:N41" si="22">SUM(G12:M12)</f>
        <v>0</v>
      </c>
      <c r="O12" s="295">
        <f>VLOOKUP($A12,与件データ!$A$9:$F$116,6,FALSE)</f>
        <v>0</v>
      </c>
      <c r="P12" s="295">
        <f t="shared" si="11"/>
        <v>0</v>
      </c>
      <c r="Q12" s="295">
        <f t="shared" si="12"/>
        <v>0</v>
      </c>
      <c r="R12" s="295">
        <f t="shared" si="13"/>
        <v>0</v>
      </c>
      <c r="S12" s="295">
        <f t="shared" si="14"/>
        <v>0</v>
      </c>
      <c r="T12" s="295">
        <f t="shared" si="15"/>
        <v>0</v>
      </c>
      <c r="U12" s="295">
        <f t="shared" si="16"/>
        <v>0</v>
      </c>
      <c r="V12" s="295">
        <f t="shared" si="17"/>
        <v>0</v>
      </c>
      <c r="W12" s="295">
        <f t="shared" si="18"/>
        <v>0</v>
      </c>
      <c r="X12" s="295">
        <f t="shared" si="19"/>
        <v>0</v>
      </c>
      <c r="Y12" s="295">
        <f t="shared" si="20"/>
        <v>0</v>
      </c>
      <c r="Z12" s="295">
        <f t="shared" si="21"/>
        <v>0</v>
      </c>
      <c r="AA12" s="296">
        <v>1</v>
      </c>
      <c r="AB12" s="296">
        <v>0</v>
      </c>
      <c r="AC12" s="296">
        <v>0</v>
      </c>
      <c r="AD12" s="296">
        <v>0</v>
      </c>
      <c r="AE12" s="296">
        <v>0</v>
      </c>
      <c r="AF12" s="296">
        <v>0</v>
      </c>
      <c r="AG12" s="296">
        <v>0</v>
      </c>
      <c r="AH12" s="296">
        <v>0</v>
      </c>
      <c r="AI12" s="296">
        <v>1</v>
      </c>
    </row>
    <row r="13" spans="1:35">
      <c r="A13" s="298" t="s">
        <v>262</v>
      </c>
      <c r="B13" s="299" t="s">
        <v>500</v>
      </c>
      <c r="C13" s="295">
        <f>VLOOKUP($A13,与件データ!$A$9:$F$116,5,FALSE)</f>
        <v>0</v>
      </c>
      <c r="D13" s="295">
        <f t="shared" si="5"/>
        <v>0</v>
      </c>
      <c r="E13" s="295">
        <f t="shared" si="6"/>
        <v>0</v>
      </c>
      <c r="F13" s="295">
        <f t="shared" si="7"/>
        <v>0</v>
      </c>
      <c r="G13" s="295">
        <f t="shared" si="8"/>
        <v>0</v>
      </c>
      <c r="H13" s="295">
        <f t="shared" si="9"/>
        <v>0</v>
      </c>
      <c r="I13" s="295">
        <f t="shared" si="0"/>
        <v>0</v>
      </c>
      <c r="J13" s="295">
        <f t="shared" si="1"/>
        <v>0</v>
      </c>
      <c r="K13" s="295">
        <f t="shared" si="2"/>
        <v>0</v>
      </c>
      <c r="L13" s="295">
        <f t="shared" si="3"/>
        <v>0</v>
      </c>
      <c r="M13" s="295">
        <f t="shared" si="10"/>
        <v>0</v>
      </c>
      <c r="N13" s="295">
        <f t="shared" si="22"/>
        <v>0</v>
      </c>
      <c r="O13" s="295">
        <f>VLOOKUP($A13,与件データ!$A$9:$F$116,6,FALSE)</f>
        <v>0</v>
      </c>
      <c r="P13" s="295">
        <f t="shared" si="11"/>
        <v>0</v>
      </c>
      <c r="Q13" s="295">
        <f t="shared" si="12"/>
        <v>0</v>
      </c>
      <c r="R13" s="295">
        <f t="shared" si="13"/>
        <v>0</v>
      </c>
      <c r="S13" s="295">
        <f t="shared" si="14"/>
        <v>0</v>
      </c>
      <c r="T13" s="295">
        <f t="shared" si="15"/>
        <v>0</v>
      </c>
      <c r="U13" s="295">
        <f t="shared" si="16"/>
        <v>0</v>
      </c>
      <c r="V13" s="295">
        <f t="shared" si="17"/>
        <v>0</v>
      </c>
      <c r="W13" s="295">
        <f t="shared" si="18"/>
        <v>0</v>
      </c>
      <c r="X13" s="295">
        <f t="shared" si="19"/>
        <v>0</v>
      </c>
      <c r="Y13" s="295">
        <f t="shared" si="20"/>
        <v>0</v>
      </c>
      <c r="Z13" s="295">
        <f t="shared" si="21"/>
        <v>0</v>
      </c>
      <c r="AA13" s="296">
        <v>1</v>
      </c>
      <c r="AB13" s="296">
        <v>0.2414317513362782</v>
      </c>
      <c r="AC13" s="296">
        <v>2.7834735894747586E-5</v>
      </c>
      <c r="AD13" s="296">
        <v>2.4053429197288392E-2</v>
      </c>
      <c r="AE13" s="296">
        <v>7.8797606887494528E-3</v>
      </c>
      <c r="AF13" s="296">
        <v>3.3739073811815252E-5</v>
      </c>
      <c r="AG13" s="296">
        <v>1.1901458287117831E-3</v>
      </c>
      <c r="AH13" s="296">
        <v>6.784927743556048E-3</v>
      </c>
      <c r="AI13" s="296">
        <v>0.71859841139570957</v>
      </c>
    </row>
    <row r="14" spans="1:35">
      <c r="A14" s="300" t="s">
        <v>263</v>
      </c>
      <c r="B14" s="301" t="s">
        <v>501</v>
      </c>
      <c r="C14" s="302">
        <f>VLOOKUP($A14,与件データ!$A$9:$F$116,5,FALSE)</f>
        <v>0</v>
      </c>
      <c r="D14" s="302">
        <f t="shared" si="5"/>
        <v>0</v>
      </c>
      <c r="E14" s="302">
        <f t="shared" si="6"/>
        <v>0</v>
      </c>
      <c r="F14" s="302">
        <f t="shared" si="7"/>
        <v>0</v>
      </c>
      <c r="G14" s="302">
        <f t="shared" si="8"/>
        <v>0</v>
      </c>
      <c r="H14" s="302">
        <f t="shared" si="9"/>
        <v>0</v>
      </c>
      <c r="I14" s="302">
        <f t="shared" si="0"/>
        <v>0</v>
      </c>
      <c r="J14" s="302">
        <f t="shared" si="1"/>
        <v>0</v>
      </c>
      <c r="K14" s="302">
        <f t="shared" si="2"/>
        <v>0</v>
      </c>
      <c r="L14" s="302">
        <f t="shared" si="3"/>
        <v>0</v>
      </c>
      <c r="M14" s="302">
        <f t="shared" si="10"/>
        <v>0</v>
      </c>
      <c r="N14" s="302">
        <f t="shared" si="22"/>
        <v>0</v>
      </c>
      <c r="O14" s="302">
        <f>VLOOKUP($A14,与件データ!$A$9:$F$116,6,FALSE)</f>
        <v>0</v>
      </c>
      <c r="P14" s="302">
        <f t="shared" si="11"/>
        <v>0</v>
      </c>
      <c r="Q14" s="302">
        <f t="shared" si="12"/>
        <v>0</v>
      </c>
      <c r="R14" s="302">
        <f t="shared" si="13"/>
        <v>0</v>
      </c>
      <c r="S14" s="302">
        <f t="shared" si="14"/>
        <v>0</v>
      </c>
      <c r="T14" s="302">
        <f t="shared" si="15"/>
        <v>0</v>
      </c>
      <c r="U14" s="302">
        <f t="shared" si="16"/>
        <v>0</v>
      </c>
      <c r="V14" s="302">
        <f t="shared" si="17"/>
        <v>0</v>
      </c>
      <c r="W14" s="302">
        <f t="shared" si="18"/>
        <v>0</v>
      </c>
      <c r="X14" s="302">
        <f t="shared" si="19"/>
        <v>0</v>
      </c>
      <c r="Y14" s="302">
        <f t="shared" si="20"/>
        <v>0</v>
      </c>
      <c r="Z14" s="302">
        <f t="shared" si="21"/>
        <v>0</v>
      </c>
      <c r="AA14" s="303">
        <v>1</v>
      </c>
      <c r="AB14" s="303">
        <v>0.29613490948112331</v>
      </c>
      <c r="AC14" s="303">
        <v>8.9923667652401348E-6</v>
      </c>
      <c r="AD14" s="303">
        <v>2.6903020321892474E-2</v>
      </c>
      <c r="AE14" s="303">
        <v>5.750832650341667E-4</v>
      </c>
      <c r="AF14" s="303">
        <v>3.4856126413835572E-4</v>
      </c>
      <c r="AG14" s="303">
        <v>3.3044806822551485E-3</v>
      </c>
      <c r="AH14" s="303">
        <v>1.1727330885696741E-2</v>
      </c>
      <c r="AI14" s="303">
        <v>0.66099762173309451</v>
      </c>
    </row>
    <row r="15" spans="1:35">
      <c r="A15" s="298" t="s">
        <v>264</v>
      </c>
      <c r="B15" s="299" t="s">
        <v>502</v>
      </c>
      <c r="C15" s="295">
        <f>VLOOKUP($A15,与件データ!$A$9:$F$116,5,FALSE)</f>
        <v>0</v>
      </c>
      <c r="D15" s="295">
        <f t="shared" si="5"/>
        <v>0</v>
      </c>
      <c r="E15" s="295">
        <f t="shared" si="6"/>
        <v>0</v>
      </c>
      <c r="F15" s="295">
        <f t="shared" si="7"/>
        <v>0</v>
      </c>
      <c r="G15" s="295">
        <f t="shared" si="8"/>
        <v>0</v>
      </c>
      <c r="H15" s="295">
        <f t="shared" si="9"/>
        <v>0</v>
      </c>
      <c r="I15" s="295">
        <f t="shared" si="0"/>
        <v>0</v>
      </c>
      <c r="J15" s="295">
        <f t="shared" si="1"/>
        <v>0</v>
      </c>
      <c r="K15" s="295">
        <f t="shared" si="2"/>
        <v>0</v>
      </c>
      <c r="L15" s="295">
        <f t="shared" si="3"/>
        <v>0</v>
      </c>
      <c r="M15" s="295">
        <f t="shared" si="10"/>
        <v>0</v>
      </c>
      <c r="N15" s="295">
        <f t="shared" si="22"/>
        <v>0</v>
      </c>
      <c r="O15" s="295">
        <f>VLOOKUP($A15,与件データ!$A$9:$F$116,6,FALSE)</f>
        <v>0</v>
      </c>
      <c r="P15" s="295">
        <f t="shared" si="11"/>
        <v>0</v>
      </c>
      <c r="Q15" s="295">
        <f t="shared" si="12"/>
        <v>0</v>
      </c>
      <c r="R15" s="295">
        <f t="shared" si="13"/>
        <v>0</v>
      </c>
      <c r="S15" s="295">
        <f t="shared" si="14"/>
        <v>0</v>
      </c>
      <c r="T15" s="295">
        <f t="shared" si="15"/>
        <v>0</v>
      </c>
      <c r="U15" s="295">
        <f t="shared" si="16"/>
        <v>0</v>
      </c>
      <c r="V15" s="295">
        <f t="shared" si="17"/>
        <v>0</v>
      </c>
      <c r="W15" s="295">
        <f t="shared" si="18"/>
        <v>0</v>
      </c>
      <c r="X15" s="295">
        <f t="shared" si="19"/>
        <v>0</v>
      </c>
      <c r="Y15" s="295">
        <f t="shared" si="20"/>
        <v>0</v>
      </c>
      <c r="Z15" s="295">
        <f t="shared" si="21"/>
        <v>0</v>
      </c>
      <c r="AA15" s="296">
        <v>1</v>
      </c>
      <c r="AB15" s="296">
        <v>1.0606318272739479E-2</v>
      </c>
      <c r="AC15" s="296">
        <v>1.315697323258742E-5</v>
      </c>
      <c r="AD15" s="296">
        <v>1.6114677159339199E-2</v>
      </c>
      <c r="AE15" s="296">
        <v>1.5224987919692123E-2</v>
      </c>
      <c r="AF15" s="296">
        <v>0</v>
      </c>
      <c r="AG15" s="296">
        <v>1.5014476347970725E-3</v>
      </c>
      <c r="AH15" s="296">
        <v>2.8566485658858318E-2</v>
      </c>
      <c r="AI15" s="296">
        <v>0.92797292638134121</v>
      </c>
    </row>
    <row r="16" spans="1:35">
      <c r="A16" s="298" t="s">
        <v>265</v>
      </c>
      <c r="B16" s="299" t="s">
        <v>503</v>
      </c>
      <c r="C16" s="295">
        <f>VLOOKUP($A16,与件データ!$A$9:$F$116,5,FALSE)</f>
        <v>0</v>
      </c>
      <c r="D16" s="295">
        <f t="shared" si="5"/>
        <v>0</v>
      </c>
      <c r="E16" s="295">
        <f t="shared" si="6"/>
        <v>0</v>
      </c>
      <c r="F16" s="295">
        <f t="shared" si="7"/>
        <v>0</v>
      </c>
      <c r="G16" s="295">
        <f t="shared" si="8"/>
        <v>0</v>
      </c>
      <c r="H16" s="295">
        <f t="shared" si="9"/>
        <v>0</v>
      </c>
      <c r="I16" s="295">
        <f t="shared" si="0"/>
        <v>0</v>
      </c>
      <c r="J16" s="295">
        <f t="shared" si="1"/>
        <v>0</v>
      </c>
      <c r="K16" s="295">
        <f t="shared" si="2"/>
        <v>0</v>
      </c>
      <c r="L16" s="295">
        <f t="shared" si="3"/>
        <v>0</v>
      </c>
      <c r="M16" s="295">
        <f t="shared" si="10"/>
        <v>0</v>
      </c>
      <c r="N16" s="295">
        <f t="shared" si="22"/>
        <v>0</v>
      </c>
      <c r="O16" s="295">
        <f>VLOOKUP($A16,与件データ!$A$9:$F$116,6,FALSE)</f>
        <v>0</v>
      </c>
      <c r="P16" s="295">
        <f t="shared" si="11"/>
        <v>0</v>
      </c>
      <c r="Q16" s="295">
        <f t="shared" si="12"/>
        <v>0</v>
      </c>
      <c r="R16" s="295">
        <f t="shared" si="13"/>
        <v>0</v>
      </c>
      <c r="S16" s="295">
        <f t="shared" si="14"/>
        <v>0</v>
      </c>
      <c r="T16" s="295">
        <f t="shared" si="15"/>
        <v>0</v>
      </c>
      <c r="U16" s="295">
        <f t="shared" si="16"/>
        <v>0</v>
      </c>
      <c r="V16" s="295">
        <f t="shared" si="17"/>
        <v>0</v>
      </c>
      <c r="W16" s="295">
        <f t="shared" si="18"/>
        <v>0</v>
      </c>
      <c r="X16" s="295">
        <f t="shared" si="19"/>
        <v>0</v>
      </c>
      <c r="Y16" s="295">
        <f t="shared" si="20"/>
        <v>0</v>
      </c>
      <c r="Z16" s="295">
        <f t="shared" si="21"/>
        <v>0</v>
      </c>
      <c r="AA16" s="296">
        <v>1</v>
      </c>
      <c r="AB16" s="296">
        <v>2.0165343359356346E-2</v>
      </c>
      <c r="AC16" s="296">
        <v>5.2394199883872559E-4</v>
      </c>
      <c r="AD16" s="296">
        <v>5.989695993547358E-2</v>
      </c>
      <c r="AE16" s="296">
        <v>3.2362914178803305E-2</v>
      </c>
      <c r="AF16" s="296">
        <v>0</v>
      </c>
      <c r="AG16" s="296">
        <v>4.3982082077357407E-3</v>
      </c>
      <c r="AH16" s="296">
        <v>2.5364546051457472E-2</v>
      </c>
      <c r="AI16" s="296">
        <v>0.85728808626833486</v>
      </c>
    </row>
    <row r="17" spans="1:35">
      <c r="A17" s="298" t="s">
        <v>266</v>
      </c>
      <c r="B17" s="299" t="s">
        <v>504</v>
      </c>
      <c r="C17" s="295">
        <f>VLOOKUP($A17,与件データ!$A$9:$F$116,5,FALSE)</f>
        <v>0</v>
      </c>
      <c r="D17" s="295">
        <f t="shared" si="5"/>
        <v>0</v>
      </c>
      <c r="E17" s="295">
        <f t="shared" si="6"/>
        <v>0</v>
      </c>
      <c r="F17" s="295">
        <f t="shared" si="7"/>
        <v>0</v>
      </c>
      <c r="G17" s="295">
        <f t="shared" si="8"/>
        <v>0</v>
      </c>
      <c r="H17" s="295">
        <f t="shared" si="9"/>
        <v>0</v>
      </c>
      <c r="I17" s="295">
        <f t="shared" si="0"/>
        <v>0</v>
      </c>
      <c r="J17" s="295">
        <f t="shared" si="1"/>
        <v>0</v>
      </c>
      <c r="K17" s="295">
        <f t="shared" si="2"/>
        <v>0</v>
      </c>
      <c r="L17" s="295">
        <f t="shared" si="3"/>
        <v>0</v>
      </c>
      <c r="M17" s="295">
        <f t="shared" si="10"/>
        <v>0</v>
      </c>
      <c r="N17" s="295">
        <f t="shared" si="22"/>
        <v>0</v>
      </c>
      <c r="O17" s="295">
        <f>VLOOKUP($A17,与件データ!$A$9:$F$116,6,FALSE)</f>
        <v>0</v>
      </c>
      <c r="P17" s="295">
        <f t="shared" si="11"/>
        <v>0</v>
      </c>
      <c r="Q17" s="295">
        <f t="shared" si="12"/>
        <v>0</v>
      </c>
      <c r="R17" s="295">
        <f t="shared" si="13"/>
        <v>0</v>
      </c>
      <c r="S17" s="295">
        <f t="shared" si="14"/>
        <v>0</v>
      </c>
      <c r="T17" s="295">
        <f t="shared" si="15"/>
        <v>0</v>
      </c>
      <c r="U17" s="295">
        <f t="shared" si="16"/>
        <v>0</v>
      </c>
      <c r="V17" s="295">
        <f t="shared" si="17"/>
        <v>0</v>
      </c>
      <c r="W17" s="295">
        <f t="shared" si="18"/>
        <v>0</v>
      </c>
      <c r="X17" s="295">
        <f t="shared" si="19"/>
        <v>0</v>
      </c>
      <c r="Y17" s="295">
        <f t="shared" si="20"/>
        <v>0</v>
      </c>
      <c r="Z17" s="295">
        <f t="shared" si="21"/>
        <v>0</v>
      </c>
      <c r="AA17" s="296">
        <v>1</v>
      </c>
      <c r="AB17" s="296">
        <v>0.33024553726002709</v>
      </c>
      <c r="AC17" s="296">
        <v>2.5414925947494225E-4</v>
      </c>
      <c r="AD17" s="296">
        <v>2.3687729736588076E-2</v>
      </c>
      <c r="AE17" s="296">
        <v>4.5869935105586457E-4</v>
      </c>
      <c r="AF17" s="296">
        <v>3.3964647579600575E-5</v>
      </c>
      <c r="AG17" s="296">
        <v>1.5457353871379579E-3</v>
      </c>
      <c r="AH17" s="296">
        <v>5.9752682709865784E-3</v>
      </c>
      <c r="AI17" s="296">
        <v>0.63779891608714989</v>
      </c>
    </row>
    <row r="18" spans="1:35">
      <c r="A18" s="298" t="s">
        <v>267</v>
      </c>
      <c r="B18" s="299" t="s">
        <v>505</v>
      </c>
      <c r="C18" s="295">
        <f>VLOOKUP($A18,与件データ!$A$9:$F$116,5,FALSE)</f>
        <v>0</v>
      </c>
      <c r="D18" s="295">
        <f>-N18</f>
        <v>0</v>
      </c>
      <c r="E18" s="295">
        <f t="shared" si="6"/>
        <v>0</v>
      </c>
      <c r="F18" s="295">
        <f>SUM(C18:E18)</f>
        <v>0</v>
      </c>
      <c r="G18" s="295">
        <f t="shared" si="8"/>
        <v>0</v>
      </c>
      <c r="H18" s="295">
        <f t="shared" si="9"/>
        <v>0</v>
      </c>
      <c r="I18" s="295">
        <f t="shared" si="0"/>
        <v>0</v>
      </c>
      <c r="J18" s="295">
        <f t="shared" si="1"/>
        <v>0</v>
      </c>
      <c r="K18" s="295">
        <f t="shared" si="2"/>
        <v>0</v>
      </c>
      <c r="L18" s="295">
        <f t="shared" si="3"/>
        <v>0</v>
      </c>
      <c r="M18" s="295">
        <f t="shared" si="10"/>
        <v>0</v>
      </c>
      <c r="N18" s="295">
        <f t="shared" si="22"/>
        <v>0</v>
      </c>
      <c r="O18" s="295">
        <f>VLOOKUP($A18,与件データ!$A$9:$F$116,6,FALSE)</f>
        <v>0</v>
      </c>
      <c r="P18" s="295">
        <f t="shared" si="11"/>
        <v>0</v>
      </c>
      <c r="Q18" s="295">
        <f t="shared" si="12"/>
        <v>0</v>
      </c>
      <c r="R18" s="295">
        <f t="shared" si="13"/>
        <v>0</v>
      </c>
      <c r="S18" s="295">
        <f t="shared" si="14"/>
        <v>0</v>
      </c>
      <c r="T18" s="295">
        <f t="shared" si="15"/>
        <v>0</v>
      </c>
      <c r="U18" s="295">
        <f t="shared" si="16"/>
        <v>0</v>
      </c>
      <c r="V18" s="295">
        <f t="shared" si="17"/>
        <v>0</v>
      </c>
      <c r="W18" s="295">
        <f t="shared" si="18"/>
        <v>0</v>
      </c>
      <c r="X18" s="295">
        <f t="shared" si="19"/>
        <v>0</v>
      </c>
      <c r="Y18" s="295">
        <f t="shared" si="20"/>
        <v>0</v>
      </c>
      <c r="Z18" s="295">
        <f t="shared" si="21"/>
        <v>0</v>
      </c>
      <c r="AA18" s="296">
        <v>1</v>
      </c>
      <c r="AB18" s="296">
        <v>0.325238012879839</v>
      </c>
      <c r="AC18" s="296">
        <v>4.6190082260021684E-4</v>
      </c>
      <c r="AD18" s="296">
        <v>3.6531443340347677E-2</v>
      </c>
      <c r="AE18" s="296">
        <v>3.7090983348648995E-4</v>
      </c>
      <c r="AF18" s="296">
        <v>1.6471651246323523E-5</v>
      </c>
      <c r="AG18" s="296">
        <v>2.3887863379758582E-3</v>
      </c>
      <c r="AH18" s="296">
        <v>4.5553046109410864E-3</v>
      </c>
      <c r="AI18" s="296">
        <v>0.63043717052356329</v>
      </c>
    </row>
    <row r="19" spans="1:35">
      <c r="A19" s="300" t="s">
        <v>268</v>
      </c>
      <c r="B19" s="301" t="s">
        <v>506</v>
      </c>
      <c r="C19" s="302">
        <f>VLOOKUP($A19,与件データ!$A$9:$F$116,5,FALSE)</f>
        <v>0</v>
      </c>
      <c r="D19" s="302">
        <f t="shared" si="5"/>
        <v>0</v>
      </c>
      <c r="E19" s="302">
        <f t="shared" si="6"/>
        <v>0</v>
      </c>
      <c r="F19" s="302">
        <f t="shared" si="7"/>
        <v>0</v>
      </c>
      <c r="G19" s="302">
        <f t="shared" si="8"/>
        <v>0</v>
      </c>
      <c r="H19" s="302">
        <f t="shared" si="9"/>
        <v>0</v>
      </c>
      <c r="I19" s="302">
        <f t="shared" si="0"/>
        <v>0</v>
      </c>
      <c r="J19" s="302">
        <f t="shared" si="1"/>
        <v>0</v>
      </c>
      <c r="K19" s="302">
        <f t="shared" si="2"/>
        <v>0</v>
      </c>
      <c r="L19" s="302">
        <f t="shared" si="3"/>
        <v>0</v>
      </c>
      <c r="M19" s="302">
        <f t="shared" si="10"/>
        <v>0</v>
      </c>
      <c r="N19" s="302">
        <f t="shared" si="22"/>
        <v>0</v>
      </c>
      <c r="O19" s="302">
        <f>VLOOKUP($A19,与件データ!$A$9:$F$116,6,FALSE)</f>
        <v>0</v>
      </c>
      <c r="P19" s="302">
        <f t="shared" si="11"/>
        <v>0</v>
      </c>
      <c r="Q19" s="302">
        <f t="shared" si="12"/>
        <v>0</v>
      </c>
      <c r="R19" s="302">
        <f t="shared" si="13"/>
        <v>0</v>
      </c>
      <c r="S19" s="302">
        <f t="shared" si="14"/>
        <v>0</v>
      </c>
      <c r="T19" s="302">
        <f t="shared" si="15"/>
        <v>0</v>
      </c>
      <c r="U19" s="302">
        <f t="shared" si="16"/>
        <v>0</v>
      </c>
      <c r="V19" s="302">
        <f t="shared" si="17"/>
        <v>0</v>
      </c>
      <c r="W19" s="302">
        <f t="shared" si="18"/>
        <v>0</v>
      </c>
      <c r="X19" s="302">
        <f t="shared" si="19"/>
        <v>0</v>
      </c>
      <c r="Y19" s="302">
        <f t="shared" si="20"/>
        <v>0</v>
      </c>
      <c r="Z19" s="302">
        <f t="shared" si="21"/>
        <v>0</v>
      </c>
      <c r="AA19" s="303">
        <v>1</v>
      </c>
      <c r="AB19" s="303">
        <v>0.28295379411945476</v>
      </c>
      <c r="AC19" s="303">
        <v>1.9034386681144225E-4</v>
      </c>
      <c r="AD19" s="303">
        <v>6.8519322137438707E-2</v>
      </c>
      <c r="AE19" s="303">
        <v>7.8793421030576086E-3</v>
      </c>
      <c r="AF19" s="303">
        <v>0</v>
      </c>
      <c r="AG19" s="303">
        <v>4.0679948521482592E-3</v>
      </c>
      <c r="AH19" s="303">
        <v>1.2131720935776639E-2</v>
      </c>
      <c r="AI19" s="303">
        <v>0.62425748198531261</v>
      </c>
    </row>
    <row r="20" spans="1:35">
      <c r="A20" s="304" t="s">
        <v>269</v>
      </c>
      <c r="B20" s="305" t="s">
        <v>654</v>
      </c>
      <c r="C20" s="295">
        <f>VLOOKUP($A20,与件データ!$A$9:$F$116,5,FALSE)</f>
        <v>0</v>
      </c>
      <c r="D20" s="295">
        <f t="shared" si="5"/>
        <v>0</v>
      </c>
      <c r="E20" s="295">
        <f t="shared" si="6"/>
        <v>0</v>
      </c>
      <c r="F20" s="295">
        <f t="shared" si="7"/>
        <v>0</v>
      </c>
      <c r="G20" s="295">
        <f t="shared" si="8"/>
        <v>0</v>
      </c>
      <c r="H20" s="295">
        <f t="shared" si="9"/>
        <v>0</v>
      </c>
      <c r="I20" s="295">
        <f t="shared" si="0"/>
        <v>0</v>
      </c>
      <c r="J20" s="295">
        <f t="shared" si="1"/>
        <v>0</v>
      </c>
      <c r="K20" s="295">
        <f t="shared" si="2"/>
        <v>0</v>
      </c>
      <c r="L20" s="295">
        <f t="shared" si="3"/>
        <v>0</v>
      </c>
      <c r="M20" s="295">
        <f t="shared" si="10"/>
        <v>0</v>
      </c>
      <c r="N20" s="295">
        <f t="shared" si="22"/>
        <v>0</v>
      </c>
      <c r="O20" s="295">
        <f>VLOOKUP($A20,与件データ!$A$9:$F$116,6,FALSE)</f>
        <v>0</v>
      </c>
      <c r="P20" s="295">
        <f t="shared" si="11"/>
        <v>0</v>
      </c>
      <c r="Q20" s="295">
        <f t="shared" si="12"/>
        <v>0</v>
      </c>
      <c r="R20" s="295">
        <f t="shared" si="13"/>
        <v>0</v>
      </c>
      <c r="S20" s="295">
        <f t="shared" si="14"/>
        <v>0</v>
      </c>
      <c r="T20" s="295">
        <f t="shared" si="15"/>
        <v>0</v>
      </c>
      <c r="U20" s="295">
        <f t="shared" si="16"/>
        <v>0</v>
      </c>
      <c r="V20" s="295">
        <f t="shared" si="17"/>
        <v>0</v>
      </c>
      <c r="W20" s="295">
        <f t="shared" si="18"/>
        <v>0</v>
      </c>
      <c r="X20" s="295">
        <f t="shared" si="19"/>
        <v>0</v>
      </c>
      <c r="Y20" s="295">
        <f t="shared" si="20"/>
        <v>0</v>
      </c>
      <c r="Z20" s="295">
        <f t="shared" si="21"/>
        <v>0</v>
      </c>
      <c r="AA20" s="296">
        <v>1</v>
      </c>
      <c r="AB20" s="296">
        <v>0.18205095044727282</v>
      </c>
      <c r="AC20" s="296">
        <v>2.8685892110925476E-4</v>
      </c>
      <c r="AD20" s="296">
        <v>9.6384597492709598E-3</v>
      </c>
      <c r="AE20" s="296">
        <v>2.682130912371532E-4</v>
      </c>
      <c r="AF20" s="296">
        <v>1.5538191560084634E-5</v>
      </c>
      <c r="AG20" s="296">
        <v>8.0583451921608154E-4</v>
      </c>
      <c r="AH20" s="296">
        <v>3.142061382550037E-3</v>
      </c>
      <c r="AI20" s="296">
        <v>0.80379208369778365</v>
      </c>
    </row>
    <row r="21" spans="1:35">
      <c r="A21" s="298" t="s">
        <v>270</v>
      </c>
      <c r="B21" s="299" t="s">
        <v>507</v>
      </c>
      <c r="C21" s="295">
        <f>VLOOKUP($A21,与件データ!$A$9:$F$116,5,FALSE)</f>
        <v>0</v>
      </c>
      <c r="D21" s="295">
        <f t="shared" si="5"/>
        <v>0</v>
      </c>
      <c r="E21" s="295">
        <f t="shared" si="6"/>
        <v>0</v>
      </c>
      <c r="F21" s="295">
        <f t="shared" si="7"/>
        <v>0</v>
      </c>
      <c r="G21" s="295">
        <f t="shared" si="8"/>
        <v>0</v>
      </c>
      <c r="H21" s="295">
        <f t="shared" si="9"/>
        <v>0</v>
      </c>
      <c r="I21" s="295">
        <f t="shared" si="0"/>
        <v>0</v>
      </c>
      <c r="J21" s="295">
        <f t="shared" si="1"/>
        <v>0</v>
      </c>
      <c r="K21" s="295">
        <f t="shared" si="2"/>
        <v>0</v>
      </c>
      <c r="L21" s="295">
        <f t="shared" si="3"/>
        <v>0</v>
      </c>
      <c r="M21" s="295">
        <f t="shared" si="10"/>
        <v>0</v>
      </c>
      <c r="N21" s="295">
        <f t="shared" si="22"/>
        <v>0</v>
      </c>
      <c r="O21" s="295">
        <f>VLOOKUP($A21,与件データ!$A$9:$F$116,6,FALSE)</f>
        <v>0</v>
      </c>
      <c r="P21" s="295">
        <f t="shared" si="11"/>
        <v>0</v>
      </c>
      <c r="Q21" s="295">
        <f t="shared" si="12"/>
        <v>0</v>
      </c>
      <c r="R21" s="295">
        <f t="shared" si="13"/>
        <v>0</v>
      </c>
      <c r="S21" s="295">
        <f t="shared" si="14"/>
        <v>0</v>
      </c>
      <c r="T21" s="295">
        <f t="shared" si="15"/>
        <v>0</v>
      </c>
      <c r="U21" s="295">
        <f t="shared" si="16"/>
        <v>0</v>
      </c>
      <c r="V21" s="295">
        <f t="shared" si="17"/>
        <v>0</v>
      </c>
      <c r="W21" s="295">
        <f t="shared" si="18"/>
        <v>0</v>
      </c>
      <c r="X21" s="295">
        <f t="shared" si="19"/>
        <v>0</v>
      </c>
      <c r="Y21" s="295">
        <f t="shared" si="20"/>
        <v>0</v>
      </c>
      <c r="Z21" s="295">
        <f t="shared" si="21"/>
        <v>0</v>
      </c>
      <c r="AA21" s="296">
        <v>1</v>
      </c>
      <c r="AB21" s="296">
        <v>0.1910474707088515</v>
      </c>
      <c r="AC21" s="296">
        <v>1.7282035758597135E-4</v>
      </c>
      <c r="AD21" s="296">
        <v>1.2029492500520364E-2</v>
      </c>
      <c r="AE21" s="296">
        <v>2.0760181320075803E-4</v>
      </c>
      <c r="AF21" s="296">
        <v>8.1519036597156298E-6</v>
      </c>
      <c r="AG21" s="296">
        <v>7.5269243791374304E-4</v>
      </c>
      <c r="AH21" s="296">
        <v>8.5051528183033055E-3</v>
      </c>
      <c r="AI21" s="296">
        <v>0.78727661745996469</v>
      </c>
    </row>
    <row r="22" spans="1:35">
      <c r="A22" s="298" t="s">
        <v>271</v>
      </c>
      <c r="B22" s="299" t="s">
        <v>508</v>
      </c>
      <c r="C22" s="295">
        <f>VLOOKUP($A22,与件データ!$A$9:$F$116,5,FALSE)</f>
        <v>0</v>
      </c>
      <c r="D22" s="295">
        <f t="shared" si="5"/>
        <v>0</v>
      </c>
      <c r="E22" s="295">
        <f t="shared" si="6"/>
        <v>0</v>
      </c>
      <c r="F22" s="295">
        <f t="shared" si="7"/>
        <v>0</v>
      </c>
      <c r="G22" s="295">
        <f t="shared" si="8"/>
        <v>0</v>
      </c>
      <c r="H22" s="295">
        <f t="shared" si="9"/>
        <v>0</v>
      </c>
      <c r="I22" s="295">
        <f t="shared" si="0"/>
        <v>0</v>
      </c>
      <c r="J22" s="295">
        <f t="shared" si="1"/>
        <v>0</v>
      </c>
      <c r="K22" s="295">
        <f t="shared" si="2"/>
        <v>0</v>
      </c>
      <c r="L22" s="295">
        <f t="shared" si="3"/>
        <v>0</v>
      </c>
      <c r="M22" s="295">
        <f t="shared" si="10"/>
        <v>0</v>
      </c>
      <c r="N22" s="295">
        <f t="shared" si="22"/>
        <v>0</v>
      </c>
      <c r="O22" s="295">
        <f>VLOOKUP($A22,与件データ!$A$9:$F$116,6,FALSE)</f>
        <v>0</v>
      </c>
      <c r="P22" s="295">
        <f t="shared" si="11"/>
        <v>0</v>
      </c>
      <c r="Q22" s="295">
        <f t="shared" si="12"/>
        <v>0</v>
      </c>
      <c r="R22" s="295">
        <f t="shared" si="13"/>
        <v>0</v>
      </c>
      <c r="S22" s="295">
        <f t="shared" si="14"/>
        <v>0</v>
      </c>
      <c r="T22" s="295">
        <f t="shared" si="15"/>
        <v>0</v>
      </c>
      <c r="U22" s="295">
        <f t="shared" si="16"/>
        <v>0</v>
      </c>
      <c r="V22" s="295">
        <f t="shared" si="17"/>
        <v>0</v>
      </c>
      <c r="W22" s="295">
        <f t="shared" si="18"/>
        <v>0</v>
      </c>
      <c r="X22" s="295">
        <f t="shared" si="19"/>
        <v>0</v>
      </c>
      <c r="Y22" s="295">
        <f t="shared" si="20"/>
        <v>0</v>
      </c>
      <c r="Z22" s="295">
        <f t="shared" si="21"/>
        <v>0</v>
      </c>
      <c r="AA22" s="296">
        <v>1</v>
      </c>
      <c r="AB22" s="296">
        <v>0.4693834722145111</v>
      </c>
      <c r="AC22" s="296">
        <v>1.9928230487125503E-5</v>
      </c>
      <c r="AD22" s="296">
        <v>2.692968213160226E-2</v>
      </c>
      <c r="AE22" s="296">
        <v>4.9148100950346973E-4</v>
      </c>
      <c r="AF22" s="296">
        <v>6.4213187125182174E-5</v>
      </c>
      <c r="AG22" s="296">
        <v>1.6384613864291375E-3</v>
      </c>
      <c r="AH22" s="296">
        <v>4.2156818444061168E-3</v>
      </c>
      <c r="AI22" s="296">
        <v>0.4972570799959356</v>
      </c>
    </row>
    <row r="23" spans="1:35">
      <c r="A23" s="298" t="s">
        <v>272</v>
      </c>
      <c r="B23" s="299" t="s">
        <v>509</v>
      </c>
      <c r="C23" s="295">
        <f>VLOOKUP($A23,与件データ!$A$9:$F$116,5,FALSE)</f>
        <v>0</v>
      </c>
      <c r="D23" s="295">
        <f>-N23</f>
        <v>0</v>
      </c>
      <c r="E23" s="295">
        <f t="shared" si="6"/>
        <v>0</v>
      </c>
      <c r="F23" s="295">
        <f>SUM(C23:E23)</f>
        <v>0</v>
      </c>
      <c r="G23" s="295">
        <f t="shared" si="8"/>
        <v>0</v>
      </c>
      <c r="H23" s="295">
        <f t="shared" si="9"/>
        <v>0</v>
      </c>
      <c r="I23" s="295">
        <f t="shared" si="0"/>
        <v>0</v>
      </c>
      <c r="J23" s="295">
        <f t="shared" si="1"/>
        <v>0</v>
      </c>
      <c r="K23" s="295">
        <f t="shared" si="2"/>
        <v>0</v>
      </c>
      <c r="L23" s="295">
        <f t="shared" si="3"/>
        <v>0</v>
      </c>
      <c r="M23" s="295">
        <f t="shared" si="10"/>
        <v>0</v>
      </c>
      <c r="N23" s="295">
        <f t="shared" si="22"/>
        <v>0</v>
      </c>
      <c r="O23" s="295">
        <f>VLOOKUP($A23,与件データ!$A$9:$F$116,6,FALSE)</f>
        <v>0</v>
      </c>
      <c r="P23" s="295">
        <f t="shared" si="11"/>
        <v>0</v>
      </c>
      <c r="Q23" s="295">
        <f t="shared" si="12"/>
        <v>0</v>
      </c>
      <c r="R23" s="295">
        <f t="shared" si="13"/>
        <v>0</v>
      </c>
      <c r="S23" s="295">
        <f t="shared" si="14"/>
        <v>0</v>
      </c>
      <c r="T23" s="295">
        <f t="shared" si="15"/>
        <v>0</v>
      </c>
      <c r="U23" s="295">
        <f t="shared" si="16"/>
        <v>0</v>
      </c>
      <c r="V23" s="295">
        <f t="shared" si="17"/>
        <v>0</v>
      </c>
      <c r="W23" s="295">
        <f t="shared" si="18"/>
        <v>0</v>
      </c>
      <c r="X23" s="295">
        <f t="shared" si="19"/>
        <v>0</v>
      </c>
      <c r="Y23" s="295">
        <f t="shared" si="20"/>
        <v>0</v>
      </c>
      <c r="Z23" s="295">
        <f t="shared" si="21"/>
        <v>0</v>
      </c>
      <c r="AA23" s="296">
        <v>1</v>
      </c>
      <c r="AB23" s="296">
        <v>0.14443878846590677</v>
      </c>
      <c r="AC23" s="296">
        <v>6.9531734307028183E-5</v>
      </c>
      <c r="AD23" s="296">
        <v>5.9277212923788285E-2</v>
      </c>
      <c r="AE23" s="296">
        <v>2.6868377601479334E-3</v>
      </c>
      <c r="AF23" s="296">
        <v>6.5773262182323951E-6</v>
      </c>
      <c r="AG23" s="296">
        <v>3.1911777383816817E-3</v>
      </c>
      <c r="AH23" s="296">
        <v>5.7121729160270413E-3</v>
      </c>
      <c r="AI23" s="296">
        <v>0.784617701135223</v>
      </c>
    </row>
    <row r="24" spans="1:35">
      <c r="A24" s="300" t="s">
        <v>273</v>
      </c>
      <c r="B24" s="301" t="s">
        <v>510</v>
      </c>
      <c r="C24" s="302">
        <f>VLOOKUP($A24,与件データ!$A$9:$F$116,5,FALSE)</f>
        <v>0</v>
      </c>
      <c r="D24" s="302">
        <f t="shared" si="5"/>
        <v>0</v>
      </c>
      <c r="E24" s="302">
        <f t="shared" si="6"/>
        <v>0</v>
      </c>
      <c r="F24" s="302">
        <f t="shared" si="7"/>
        <v>0</v>
      </c>
      <c r="G24" s="302">
        <f t="shared" si="8"/>
        <v>0</v>
      </c>
      <c r="H24" s="302">
        <f t="shared" si="9"/>
        <v>0</v>
      </c>
      <c r="I24" s="302">
        <f t="shared" si="0"/>
        <v>0</v>
      </c>
      <c r="J24" s="302">
        <f t="shared" si="1"/>
        <v>0</v>
      </c>
      <c r="K24" s="302">
        <f t="shared" si="2"/>
        <v>0</v>
      </c>
      <c r="L24" s="302">
        <f t="shared" si="3"/>
        <v>0</v>
      </c>
      <c r="M24" s="302">
        <f t="shared" si="10"/>
        <v>0</v>
      </c>
      <c r="N24" s="302">
        <f t="shared" si="22"/>
        <v>0</v>
      </c>
      <c r="O24" s="302">
        <f>VLOOKUP($A24,与件データ!$A$9:$F$116,6,FALSE)</f>
        <v>0</v>
      </c>
      <c r="P24" s="302">
        <f t="shared" si="11"/>
        <v>0</v>
      </c>
      <c r="Q24" s="302">
        <f t="shared" si="12"/>
        <v>0</v>
      </c>
      <c r="R24" s="302">
        <f t="shared" si="13"/>
        <v>0</v>
      </c>
      <c r="S24" s="302">
        <f t="shared" si="14"/>
        <v>0</v>
      </c>
      <c r="T24" s="302">
        <f t="shared" si="15"/>
        <v>0</v>
      </c>
      <c r="U24" s="302">
        <f t="shared" si="16"/>
        <v>0</v>
      </c>
      <c r="V24" s="302">
        <f t="shared" si="17"/>
        <v>0</v>
      </c>
      <c r="W24" s="302">
        <f t="shared" si="18"/>
        <v>0</v>
      </c>
      <c r="X24" s="302">
        <f t="shared" si="19"/>
        <v>0</v>
      </c>
      <c r="Y24" s="302">
        <f t="shared" si="20"/>
        <v>0</v>
      </c>
      <c r="Z24" s="302">
        <f t="shared" si="21"/>
        <v>0</v>
      </c>
      <c r="AA24" s="303">
        <v>1</v>
      </c>
      <c r="AB24" s="303">
        <v>0.4151449725936297</v>
      </c>
      <c r="AC24" s="303">
        <v>1.2003447444155256E-4</v>
      </c>
      <c r="AD24" s="303">
        <v>2.4023785292781649E-2</v>
      </c>
      <c r="AE24" s="303">
        <v>5.8260635155777947E-4</v>
      </c>
      <c r="AF24" s="303">
        <v>3.4681630514069594E-5</v>
      </c>
      <c r="AG24" s="303">
        <v>1.4356843800467122E-3</v>
      </c>
      <c r="AH24" s="303">
        <v>2.9317238054036234E-3</v>
      </c>
      <c r="AI24" s="303">
        <v>0.55572651147162488</v>
      </c>
    </row>
    <row r="25" spans="1:35">
      <c r="A25" s="304" t="s">
        <v>274</v>
      </c>
      <c r="B25" s="305" t="s">
        <v>511</v>
      </c>
      <c r="C25" s="295">
        <f>VLOOKUP($A25,与件データ!$A$9:$F$116,5,FALSE)</f>
        <v>0</v>
      </c>
      <c r="D25" s="295">
        <f t="shared" si="5"/>
        <v>0</v>
      </c>
      <c r="E25" s="295">
        <f t="shared" si="6"/>
        <v>0</v>
      </c>
      <c r="F25" s="295">
        <f t="shared" si="7"/>
        <v>0</v>
      </c>
      <c r="G25" s="295">
        <f t="shared" si="8"/>
        <v>0</v>
      </c>
      <c r="H25" s="295">
        <f t="shared" si="9"/>
        <v>0</v>
      </c>
      <c r="I25" s="295">
        <f t="shared" si="0"/>
        <v>0</v>
      </c>
      <c r="J25" s="295">
        <f t="shared" si="1"/>
        <v>0</v>
      </c>
      <c r="K25" s="295">
        <f t="shared" si="2"/>
        <v>0</v>
      </c>
      <c r="L25" s="295">
        <f t="shared" si="3"/>
        <v>0</v>
      </c>
      <c r="M25" s="295">
        <f t="shared" si="10"/>
        <v>0</v>
      </c>
      <c r="N25" s="295">
        <f t="shared" si="22"/>
        <v>0</v>
      </c>
      <c r="O25" s="295">
        <f>VLOOKUP($A25,与件データ!$A$9:$F$116,6,FALSE)</f>
        <v>0</v>
      </c>
      <c r="P25" s="295">
        <f t="shared" si="11"/>
        <v>0</v>
      </c>
      <c r="Q25" s="295">
        <f t="shared" si="12"/>
        <v>0</v>
      </c>
      <c r="R25" s="295">
        <f t="shared" si="13"/>
        <v>0</v>
      </c>
      <c r="S25" s="295">
        <f t="shared" si="14"/>
        <v>0</v>
      </c>
      <c r="T25" s="295">
        <f t="shared" si="15"/>
        <v>0</v>
      </c>
      <c r="U25" s="295">
        <f t="shared" si="16"/>
        <v>0</v>
      </c>
      <c r="V25" s="295">
        <f t="shared" si="17"/>
        <v>0</v>
      </c>
      <c r="W25" s="295">
        <f t="shared" si="18"/>
        <v>0</v>
      </c>
      <c r="X25" s="295">
        <f t="shared" si="19"/>
        <v>0</v>
      </c>
      <c r="Y25" s="295">
        <f t="shared" si="20"/>
        <v>0</v>
      </c>
      <c r="Z25" s="295">
        <f t="shared" si="21"/>
        <v>0</v>
      </c>
      <c r="AA25" s="296">
        <v>1</v>
      </c>
      <c r="AB25" s="296">
        <v>0.18517798145772438</v>
      </c>
      <c r="AC25" s="296">
        <v>2.1883550629711425E-3</v>
      </c>
      <c r="AD25" s="296">
        <v>5.5858944070101522E-2</v>
      </c>
      <c r="AE25" s="296">
        <v>4.0991322169364958E-3</v>
      </c>
      <c r="AF25" s="296">
        <v>0</v>
      </c>
      <c r="AG25" s="296">
        <v>4.8136680289436922E-3</v>
      </c>
      <c r="AH25" s="296">
        <v>1.4416758360675144E-2</v>
      </c>
      <c r="AI25" s="296">
        <v>0.73344516080264766</v>
      </c>
    </row>
    <row r="26" spans="1:35">
      <c r="A26" s="298" t="s">
        <v>275</v>
      </c>
      <c r="B26" s="299" t="s">
        <v>512</v>
      </c>
      <c r="C26" s="295">
        <f>VLOOKUP($A26,与件データ!$A$9:$F$116,5,FALSE)</f>
        <v>0</v>
      </c>
      <c r="D26" s="295">
        <f t="shared" si="5"/>
        <v>0</v>
      </c>
      <c r="E26" s="295">
        <f t="shared" si="6"/>
        <v>0</v>
      </c>
      <c r="F26" s="295">
        <f t="shared" si="7"/>
        <v>0</v>
      </c>
      <c r="G26" s="295">
        <f t="shared" si="8"/>
        <v>0</v>
      </c>
      <c r="H26" s="295">
        <f t="shared" si="9"/>
        <v>0</v>
      </c>
      <c r="I26" s="295">
        <f t="shared" si="0"/>
        <v>0</v>
      </c>
      <c r="J26" s="295">
        <f t="shared" si="1"/>
        <v>0</v>
      </c>
      <c r="K26" s="295">
        <f t="shared" si="2"/>
        <v>0</v>
      </c>
      <c r="L26" s="295">
        <f t="shared" si="3"/>
        <v>0</v>
      </c>
      <c r="M26" s="295">
        <f t="shared" si="10"/>
        <v>0</v>
      </c>
      <c r="N26" s="295">
        <f t="shared" si="22"/>
        <v>0</v>
      </c>
      <c r="O26" s="295">
        <f>VLOOKUP($A26,与件データ!$A$9:$F$116,6,FALSE)</f>
        <v>0</v>
      </c>
      <c r="P26" s="295">
        <f t="shared" si="11"/>
        <v>0</v>
      </c>
      <c r="Q26" s="295">
        <f t="shared" si="12"/>
        <v>0</v>
      </c>
      <c r="R26" s="295">
        <f t="shared" si="13"/>
        <v>0</v>
      </c>
      <c r="S26" s="295">
        <f t="shared" si="14"/>
        <v>0</v>
      </c>
      <c r="T26" s="295">
        <f t="shared" si="15"/>
        <v>0</v>
      </c>
      <c r="U26" s="295">
        <f t="shared" si="16"/>
        <v>0</v>
      </c>
      <c r="V26" s="295">
        <f t="shared" si="17"/>
        <v>0</v>
      </c>
      <c r="W26" s="295">
        <f t="shared" si="18"/>
        <v>0</v>
      </c>
      <c r="X26" s="295">
        <f t="shared" si="19"/>
        <v>0</v>
      </c>
      <c r="Y26" s="295">
        <f t="shared" si="20"/>
        <v>0</v>
      </c>
      <c r="Z26" s="295">
        <f t="shared" si="21"/>
        <v>0</v>
      </c>
      <c r="AA26" s="296">
        <v>1</v>
      </c>
      <c r="AB26" s="296">
        <v>0.18055097858811514</v>
      </c>
      <c r="AC26" s="296">
        <v>6.5155319541463491E-4</v>
      </c>
      <c r="AD26" s="296">
        <v>6.4019262829385609E-2</v>
      </c>
      <c r="AE26" s="296">
        <v>4.0848897719821427E-3</v>
      </c>
      <c r="AF26" s="296">
        <v>0</v>
      </c>
      <c r="AG26" s="296">
        <v>3.9798644698015593E-3</v>
      </c>
      <c r="AH26" s="296">
        <v>1.4927662336916017E-2</v>
      </c>
      <c r="AI26" s="296">
        <v>0.73178578880838485</v>
      </c>
    </row>
    <row r="27" spans="1:35">
      <c r="A27" s="298" t="s">
        <v>276</v>
      </c>
      <c r="B27" s="299" t="s">
        <v>513</v>
      </c>
      <c r="C27" s="295">
        <f>VLOOKUP($A27,与件データ!$A$9:$F$116,5,FALSE)</f>
        <v>0</v>
      </c>
      <c r="D27" s="295">
        <f t="shared" si="5"/>
        <v>0</v>
      </c>
      <c r="E27" s="295">
        <f t="shared" si="6"/>
        <v>0</v>
      </c>
      <c r="F27" s="295">
        <f t="shared" si="7"/>
        <v>0</v>
      </c>
      <c r="G27" s="295">
        <f t="shared" si="8"/>
        <v>0</v>
      </c>
      <c r="H27" s="295">
        <f t="shared" si="9"/>
        <v>0</v>
      </c>
      <c r="I27" s="295">
        <f t="shared" si="0"/>
        <v>0</v>
      </c>
      <c r="J27" s="295">
        <f t="shared" si="1"/>
        <v>0</v>
      </c>
      <c r="K27" s="295">
        <f t="shared" si="2"/>
        <v>0</v>
      </c>
      <c r="L27" s="295">
        <f t="shared" si="3"/>
        <v>0</v>
      </c>
      <c r="M27" s="295">
        <f t="shared" si="10"/>
        <v>0</v>
      </c>
      <c r="N27" s="295">
        <f t="shared" si="22"/>
        <v>0</v>
      </c>
      <c r="O27" s="295">
        <f>VLOOKUP($A27,与件データ!$A$9:$F$116,6,FALSE)</f>
        <v>0</v>
      </c>
      <c r="P27" s="295">
        <f t="shared" si="11"/>
        <v>0</v>
      </c>
      <c r="Q27" s="295">
        <f t="shared" si="12"/>
        <v>0</v>
      </c>
      <c r="R27" s="295">
        <f t="shared" si="13"/>
        <v>0</v>
      </c>
      <c r="S27" s="295">
        <f t="shared" si="14"/>
        <v>0</v>
      </c>
      <c r="T27" s="295">
        <f t="shared" si="15"/>
        <v>0</v>
      </c>
      <c r="U27" s="295">
        <f t="shared" si="16"/>
        <v>0</v>
      </c>
      <c r="V27" s="295">
        <f t="shared" si="17"/>
        <v>0</v>
      </c>
      <c r="W27" s="295">
        <f t="shared" si="18"/>
        <v>0</v>
      </c>
      <c r="X27" s="295">
        <f t="shared" si="19"/>
        <v>0</v>
      </c>
      <c r="Y27" s="295">
        <f t="shared" si="20"/>
        <v>0</v>
      </c>
      <c r="Z27" s="295">
        <f t="shared" si="21"/>
        <v>0</v>
      </c>
      <c r="AA27" s="296">
        <v>1</v>
      </c>
      <c r="AB27" s="296">
        <v>5.7291039147747663E-2</v>
      </c>
      <c r="AC27" s="296">
        <v>5.8955514098514451E-5</v>
      </c>
      <c r="AD27" s="296">
        <v>3.4015402181654157E-2</v>
      </c>
      <c r="AE27" s="296">
        <v>0</v>
      </c>
      <c r="AF27" s="296">
        <v>0</v>
      </c>
      <c r="AG27" s="296">
        <v>1.7639489818275524E-3</v>
      </c>
      <c r="AH27" s="296">
        <v>1.2321059295526626E-2</v>
      </c>
      <c r="AI27" s="296">
        <v>0.89454959487914554</v>
      </c>
    </row>
    <row r="28" spans="1:35">
      <c r="A28" s="298" t="s">
        <v>277</v>
      </c>
      <c r="B28" s="299" t="s">
        <v>514</v>
      </c>
      <c r="C28" s="295">
        <f>VLOOKUP($A28,与件データ!$A$9:$F$116,5,FALSE)</f>
        <v>0</v>
      </c>
      <c r="D28" s="295">
        <f>-N28</f>
        <v>0</v>
      </c>
      <c r="E28" s="295">
        <f t="shared" si="6"/>
        <v>0</v>
      </c>
      <c r="F28" s="295">
        <f>SUM(C28:E28)</f>
        <v>0</v>
      </c>
      <c r="G28" s="295">
        <f t="shared" si="8"/>
        <v>0</v>
      </c>
      <c r="H28" s="295">
        <f t="shared" si="9"/>
        <v>0</v>
      </c>
      <c r="I28" s="295">
        <f t="shared" si="0"/>
        <v>0</v>
      </c>
      <c r="J28" s="295">
        <f t="shared" si="1"/>
        <v>0</v>
      </c>
      <c r="K28" s="295">
        <f t="shared" si="2"/>
        <v>0</v>
      </c>
      <c r="L28" s="295">
        <f t="shared" si="3"/>
        <v>0</v>
      </c>
      <c r="M28" s="295">
        <f t="shared" si="10"/>
        <v>0</v>
      </c>
      <c r="N28" s="295">
        <f t="shared" si="22"/>
        <v>0</v>
      </c>
      <c r="O28" s="295">
        <f>VLOOKUP($A28,与件データ!$A$9:$F$116,6,FALSE)</f>
        <v>0</v>
      </c>
      <c r="P28" s="295">
        <f t="shared" si="11"/>
        <v>0</v>
      </c>
      <c r="Q28" s="295">
        <f t="shared" si="12"/>
        <v>0</v>
      </c>
      <c r="R28" s="295">
        <f t="shared" si="13"/>
        <v>0</v>
      </c>
      <c r="S28" s="295">
        <f t="shared" si="14"/>
        <v>0</v>
      </c>
      <c r="T28" s="295">
        <f t="shared" si="15"/>
        <v>0</v>
      </c>
      <c r="U28" s="295">
        <f t="shared" si="16"/>
        <v>0</v>
      </c>
      <c r="V28" s="295">
        <f t="shared" si="17"/>
        <v>0</v>
      </c>
      <c r="W28" s="295">
        <f t="shared" si="18"/>
        <v>0</v>
      </c>
      <c r="X28" s="295">
        <f t="shared" si="19"/>
        <v>0</v>
      </c>
      <c r="Y28" s="295">
        <f t="shared" si="20"/>
        <v>0</v>
      </c>
      <c r="Z28" s="295">
        <f t="shared" si="21"/>
        <v>0</v>
      </c>
      <c r="AA28" s="296">
        <v>1</v>
      </c>
      <c r="AB28" s="296">
        <v>0.21440452245657612</v>
      </c>
      <c r="AC28" s="296">
        <v>3.5904143264859002E-4</v>
      </c>
      <c r="AD28" s="296">
        <v>2.1487530637591637E-2</v>
      </c>
      <c r="AE28" s="296">
        <v>1.7897116311105736E-2</v>
      </c>
      <c r="AF28" s="296">
        <v>0</v>
      </c>
      <c r="AG28" s="296">
        <v>1.5863769422126478E-3</v>
      </c>
      <c r="AH28" s="296">
        <v>5.5230097930382598E-3</v>
      </c>
      <c r="AI28" s="296">
        <v>0.73874240242682698</v>
      </c>
    </row>
    <row r="29" spans="1:35">
      <c r="A29" s="300" t="s">
        <v>278</v>
      </c>
      <c r="B29" s="301" t="s">
        <v>515</v>
      </c>
      <c r="C29" s="302">
        <f>VLOOKUP($A29,与件データ!$A$9:$F$116,5,FALSE)</f>
        <v>0</v>
      </c>
      <c r="D29" s="302">
        <f t="shared" si="5"/>
        <v>0</v>
      </c>
      <c r="E29" s="302">
        <f t="shared" si="6"/>
        <v>0</v>
      </c>
      <c r="F29" s="302">
        <f t="shared" si="7"/>
        <v>0</v>
      </c>
      <c r="G29" s="302">
        <f t="shared" si="8"/>
        <v>0</v>
      </c>
      <c r="H29" s="302">
        <f t="shared" si="9"/>
        <v>0</v>
      </c>
      <c r="I29" s="302">
        <f t="shared" si="0"/>
        <v>0</v>
      </c>
      <c r="J29" s="302">
        <f t="shared" si="1"/>
        <v>0</v>
      </c>
      <c r="K29" s="302">
        <f t="shared" si="2"/>
        <v>0</v>
      </c>
      <c r="L29" s="302">
        <f t="shared" si="3"/>
        <v>0</v>
      </c>
      <c r="M29" s="302">
        <f t="shared" si="10"/>
        <v>0</v>
      </c>
      <c r="N29" s="302">
        <f t="shared" si="22"/>
        <v>0</v>
      </c>
      <c r="O29" s="302">
        <f>VLOOKUP($A29,与件データ!$A$9:$F$116,6,FALSE)</f>
        <v>0</v>
      </c>
      <c r="P29" s="302">
        <f t="shared" si="11"/>
        <v>0</v>
      </c>
      <c r="Q29" s="302">
        <f t="shared" si="12"/>
        <v>0</v>
      </c>
      <c r="R29" s="302">
        <f t="shared" si="13"/>
        <v>0</v>
      </c>
      <c r="S29" s="302">
        <f t="shared" si="14"/>
        <v>0</v>
      </c>
      <c r="T29" s="302">
        <f t="shared" si="15"/>
        <v>0</v>
      </c>
      <c r="U29" s="302">
        <f t="shared" si="16"/>
        <v>0</v>
      </c>
      <c r="V29" s="302">
        <f t="shared" si="17"/>
        <v>0</v>
      </c>
      <c r="W29" s="302">
        <f t="shared" si="18"/>
        <v>0</v>
      </c>
      <c r="X29" s="302">
        <f t="shared" si="19"/>
        <v>0</v>
      </c>
      <c r="Y29" s="302">
        <f t="shared" si="20"/>
        <v>0</v>
      </c>
      <c r="Z29" s="302">
        <f t="shared" si="21"/>
        <v>0</v>
      </c>
      <c r="AA29" s="303">
        <v>1</v>
      </c>
      <c r="AB29" s="303">
        <v>0.13083821315240282</v>
      </c>
      <c r="AC29" s="303">
        <v>7.2750597966437646E-4</v>
      </c>
      <c r="AD29" s="303">
        <v>3.0872101887763369E-2</v>
      </c>
      <c r="AE29" s="303">
        <v>5.7143316593449532E-3</v>
      </c>
      <c r="AF29" s="303">
        <v>8.6359694679766335E-6</v>
      </c>
      <c r="AG29" s="303">
        <v>2.7176502539570609E-3</v>
      </c>
      <c r="AH29" s="303">
        <v>7.2166925547222675E-3</v>
      </c>
      <c r="AI29" s="303">
        <v>0.82190486854267719</v>
      </c>
    </row>
    <row r="30" spans="1:35">
      <c r="A30" s="304" t="s">
        <v>279</v>
      </c>
      <c r="B30" s="305" t="s">
        <v>653</v>
      </c>
      <c r="C30" s="295">
        <f>VLOOKUP($A30,与件データ!$A$9:$F$116,5,FALSE)</f>
        <v>0</v>
      </c>
      <c r="D30" s="295">
        <f t="shared" si="5"/>
        <v>0</v>
      </c>
      <c r="E30" s="295">
        <f t="shared" si="6"/>
        <v>0</v>
      </c>
      <c r="F30" s="295">
        <f t="shared" si="7"/>
        <v>0</v>
      </c>
      <c r="G30" s="295">
        <f t="shared" si="8"/>
        <v>0</v>
      </c>
      <c r="H30" s="295">
        <f t="shared" si="9"/>
        <v>0</v>
      </c>
      <c r="I30" s="295">
        <f t="shared" si="0"/>
        <v>0</v>
      </c>
      <c r="J30" s="295">
        <f t="shared" si="1"/>
        <v>0</v>
      </c>
      <c r="K30" s="295">
        <f t="shared" si="2"/>
        <v>0</v>
      </c>
      <c r="L30" s="295">
        <f t="shared" si="3"/>
        <v>0</v>
      </c>
      <c r="M30" s="295">
        <f t="shared" si="10"/>
        <v>0</v>
      </c>
      <c r="N30" s="295">
        <f t="shared" si="22"/>
        <v>0</v>
      </c>
      <c r="O30" s="295">
        <f>VLOOKUP($A30,与件データ!$A$9:$F$116,6,FALSE)</f>
        <v>0</v>
      </c>
      <c r="P30" s="295">
        <f t="shared" si="11"/>
        <v>0</v>
      </c>
      <c r="Q30" s="295">
        <f t="shared" si="12"/>
        <v>0</v>
      </c>
      <c r="R30" s="295">
        <f t="shared" si="13"/>
        <v>0</v>
      </c>
      <c r="S30" s="295">
        <f t="shared" si="14"/>
        <v>0</v>
      </c>
      <c r="T30" s="295">
        <f t="shared" si="15"/>
        <v>0</v>
      </c>
      <c r="U30" s="295">
        <f t="shared" si="16"/>
        <v>0</v>
      </c>
      <c r="V30" s="295">
        <f t="shared" si="17"/>
        <v>0</v>
      </c>
      <c r="W30" s="295">
        <f t="shared" si="18"/>
        <v>0</v>
      </c>
      <c r="X30" s="295">
        <f t="shared" si="19"/>
        <v>0</v>
      </c>
      <c r="Y30" s="295">
        <f t="shared" si="20"/>
        <v>0</v>
      </c>
      <c r="Z30" s="295">
        <f t="shared" si="21"/>
        <v>0</v>
      </c>
      <c r="AA30" s="296">
        <v>1</v>
      </c>
      <c r="AB30" s="296">
        <v>2.3526277267744009E-2</v>
      </c>
      <c r="AC30" s="296">
        <v>3.5021875372661569E-4</v>
      </c>
      <c r="AD30" s="296">
        <v>3.5998941364071016E-2</v>
      </c>
      <c r="AE30" s="296">
        <v>5.8198377201557098E-3</v>
      </c>
      <c r="AF30" s="296">
        <v>0</v>
      </c>
      <c r="AG30" s="296">
        <v>2.7911104727376865E-3</v>
      </c>
      <c r="AH30" s="296">
        <v>6.0734138304489047E-3</v>
      </c>
      <c r="AI30" s="296">
        <v>0.92544020059111609</v>
      </c>
    </row>
    <row r="31" spans="1:35">
      <c r="A31" s="298" t="s">
        <v>280</v>
      </c>
      <c r="B31" s="299" t="s">
        <v>517</v>
      </c>
      <c r="C31" s="295">
        <f>VLOOKUP($A31,与件データ!$A$9:$F$116,5,FALSE)</f>
        <v>0</v>
      </c>
      <c r="D31" s="295">
        <f t="shared" si="5"/>
        <v>0</v>
      </c>
      <c r="E31" s="295">
        <f t="shared" si="6"/>
        <v>0</v>
      </c>
      <c r="F31" s="295">
        <f t="shared" si="7"/>
        <v>0</v>
      </c>
      <c r="G31" s="295">
        <f t="shared" si="8"/>
        <v>0</v>
      </c>
      <c r="H31" s="295">
        <f t="shared" si="9"/>
        <v>0</v>
      </c>
      <c r="I31" s="295">
        <f t="shared" si="0"/>
        <v>0</v>
      </c>
      <c r="J31" s="295">
        <f t="shared" si="1"/>
        <v>0</v>
      </c>
      <c r="K31" s="295">
        <f t="shared" si="2"/>
        <v>0</v>
      </c>
      <c r="L31" s="295">
        <f t="shared" si="3"/>
        <v>0</v>
      </c>
      <c r="M31" s="295">
        <f t="shared" si="10"/>
        <v>0</v>
      </c>
      <c r="N31" s="295">
        <f t="shared" si="22"/>
        <v>0</v>
      </c>
      <c r="O31" s="295">
        <f>VLOOKUP($A31,与件データ!$A$9:$F$116,6,FALSE)</f>
        <v>0</v>
      </c>
      <c r="P31" s="295">
        <f t="shared" si="11"/>
        <v>0</v>
      </c>
      <c r="Q31" s="295">
        <f t="shared" si="12"/>
        <v>0</v>
      </c>
      <c r="R31" s="295">
        <f t="shared" si="13"/>
        <v>0</v>
      </c>
      <c r="S31" s="295">
        <f t="shared" si="14"/>
        <v>0</v>
      </c>
      <c r="T31" s="295">
        <f t="shared" si="15"/>
        <v>0</v>
      </c>
      <c r="U31" s="295">
        <f t="shared" si="16"/>
        <v>0</v>
      </c>
      <c r="V31" s="295">
        <f t="shared" si="17"/>
        <v>0</v>
      </c>
      <c r="W31" s="295">
        <f t="shared" si="18"/>
        <v>0</v>
      </c>
      <c r="X31" s="295">
        <f t="shared" si="19"/>
        <v>0</v>
      </c>
      <c r="Y31" s="295">
        <f t="shared" si="20"/>
        <v>0</v>
      </c>
      <c r="Z31" s="295">
        <f t="shared" si="21"/>
        <v>0</v>
      </c>
      <c r="AA31" s="296">
        <v>1</v>
      </c>
      <c r="AB31" s="296">
        <v>8.887663418397701E-2</v>
      </c>
      <c r="AC31" s="296">
        <v>3.8263022304562213E-4</v>
      </c>
      <c r="AD31" s="296">
        <v>2.4031576259375326E-2</v>
      </c>
      <c r="AE31" s="296">
        <v>3.9488038581335771E-3</v>
      </c>
      <c r="AF31" s="296">
        <v>1.2808846497965983E-5</v>
      </c>
      <c r="AG31" s="296">
        <v>2.0319736061454119E-3</v>
      </c>
      <c r="AH31" s="296">
        <v>4.6825872452776916E-3</v>
      </c>
      <c r="AI31" s="296">
        <v>0.8760329857775474</v>
      </c>
    </row>
    <row r="32" spans="1:35">
      <c r="A32" s="298" t="s">
        <v>281</v>
      </c>
      <c r="B32" s="299" t="s">
        <v>652</v>
      </c>
      <c r="C32" s="295">
        <f>VLOOKUP($A32,与件データ!$A$9:$F$116,5,FALSE)</f>
        <v>0</v>
      </c>
      <c r="D32" s="295">
        <f t="shared" si="5"/>
        <v>0</v>
      </c>
      <c r="E32" s="295">
        <f t="shared" si="6"/>
        <v>0</v>
      </c>
      <c r="F32" s="295">
        <f t="shared" si="7"/>
        <v>0</v>
      </c>
      <c r="G32" s="295">
        <f t="shared" si="8"/>
        <v>0</v>
      </c>
      <c r="H32" s="295">
        <f t="shared" si="9"/>
        <v>0</v>
      </c>
      <c r="I32" s="295">
        <f t="shared" si="0"/>
        <v>0</v>
      </c>
      <c r="J32" s="295">
        <f t="shared" si="1"/>
        <v>0</v>
      </c>
      <c r="K32" s="295">
        <f t="shared" si="2"/>
        <v>0</v>
      </c>
      <c r="L32" s="295">
        <f t="shared" si="3"/>
        <v>0</v>
      </c>
      <c r="M32" s="295">
        <f t="shared" si="10"/>
        <v>0</v>
      </c>
      <c r="N32" s="295">
        <f t="shared" si="22"/>
        <v>0</v>
      </c>
      <c r="O32" s="295">
        <f>VLOOKUP($A32,与件データ!$A$9:$F$116,6,FALSE)</f>
        <v>0</v>
      </c>
      <c r="P32" s="295">
        <f t="shared" si="11"/>
        <v>0</v>
      </c>
      <c r="Q32" s="295">
        <f t="shared" si="12"/>
        <v>0</v>
      </c>
      <c r="R32" s="295">
        <f t="shared" si="13"/>
        <v>0</v>
      </c>
      <c r="S32" s="295">
        <f t="shared" si="14"/>
        <v>0</v>
      </c>
      <c r="T32" s="295">
        <f t="shared" si="15"/>
        <v>0</v>
      </c>
      <c r="U32" s="295">
        <f t="shared" si="16"/>
        <v>0</v>
      </c>
      <c r="V32" s="295">
        <f t="shared" si="17"/>
        <v>0</v>
      </c>
      <c r="W32" s="295">
        <f t="shared" si="18"/>
        <v>0</v>
      </c>
      <c r="X32" s="295">
        <f t="shared" si="19"/>
        <v>0</v>
      </c>
      <c r="Y32" s="295">
        <f t="shared" si="20"/>
        <v>0</v>
      </c>
      <c r="Z32" s="295">
        <f t="shared" si="21"/>
        <v>0</v>
      </c>
      <c r="AA32" s="296">
        <v>1</v>
      </c>
      <c r="AB32" s="296">
        <v>0.15534892699525388</v>
      </c>
      <c r="AC32" s="296">
        <v>1.6732132775071118E-4</v>
      </c>
      <c r="AD32" s="296">
        <v>2.5328152524434058E-2</v>
      </c>
      <c r="AE32" s="296">
        <v>6.8108554930714448E-4</v>
      </c>
      <c r="AF32" s="296">
        <v>3.3282723422383782E-6</v>
      </c>
      <c r="AG32" s="296">
        <v>1.3960589624625343E-3</v>
      </c>
      <c r="AH32" s="296">
        <v>9.1279381836952174E-3</v>
      </c>
      <c r="AI32" s="296">
        <v>0.80794718818475419</v>
      </c>
    </row>
    <row r="33" spans="1:35">
      <c r="A33" s="298" t="s">
        <v>282</v>
      </c>
      <c r="B33" s="299" t="s">
        <v>519</v>
      </c>
      <c r="C33" s="295">
        <f>VLOOKUP($A33,与件データ!$A$9:$F$116,5,FALSE)</f>
        <v>0</v>
      </c>
      <c r="D33" s="295">
        <f>-N33</f>
        <v>0</v>
      </c>
      <c r="E33" s="295">
        <f t="shared" si="6"/>
        <v>0</v>
      </c>
      <c r="F33" s="295">
        <f>SUM(C33:E33)</f>
        <v>0</v>
      </c>
      <c r="G33" s="295">
        <f t="shared" si="8"/>
        <v>0</v>
      </c>
      <c r="H33" s="295">
        <f t="shared" si="9"/>
        <v>0</v>
      </c>
      <c r="I33" s="295">
        <f t="shared" si="0"/>
        <v>0</v>
      </c>
      <c r="J33" s="295">
        <f t="shared" si="1"/>
        <v>0</v>
      </c>
      <c r="K33" s="295">
        <f t="shared" si="2"/>
        <v>0</v>
      </c>
      <c r="L33" s="295">
        <f t="shared" si="3"/>
        <v>0</v>
      </c>
      <c r="M33" s="295">
        <f t="shared" si="10"/>
        <v>0</v>
      </c>
      <c r="N33" s="295">
        <f t="shared" si="22"/>
        <v>0</v>
      </c>
      <c r="O33" s="295">
        <f>VLOOKUP($A33,与件データ!$A$9:$F$116,6,FALSE)</f>
        <v>0</v>
      </c>
      <c r="P33" s="295">
        <f t="shared" si="11"/>
        <v>0</v>
      </c>
      <c r="Q33" s="295">
        <f t="shared" si="12"/>
        <v>0</v>
      </c>
      <c r="R33" s="295">
        <f t="shared" si="13"/>
        <v>0</v>
      </c>
      <c r="S33" s="295">
        <f t="shared" si="14"/>
        <v>0</v>
      </c>
      <c r="T33" s="295">
        <f t="shared" si="15"/>
        <v>0</v>
      </c>
      <c r="U33" s="295">
        <f t="shared" si="16"/>
        <v>0</v>
      </c>
      <c r="V33" s="295">
        <f t="shared" si="17"/>
        <v>0</v>
      </c>
      <c r="W33" s="295">
        <f t="shared" si="18"/>
        <v>0</v>
      </c>
      <c r="X33" s="295">
        <f t="shared" si="19"/>
        <v>0</v>
      </c>
      <c r="Y33" s="295">
        <f t="shared" si="20"/>
        <v>0</v>
      </c>
      <c r="Z33" s="295">
        <f t="shared" si="21"/>
        <v>0</v>
      </c>
      <c r="AA33" s="296">
        <v>1</v>
      </c>
      <c r="AB33" s="296">
        <v>0.18419941293931794</v>
      </c>
      <c r="AC33" s="296">
        <v>0</v>
      </c>
      <c r="AD33" s="296">
        <v>2.9693661378254424E-2</v>
      </c>
      <c r="AE33" s="296">
        <v>5.0398933628080202E-5</v>
      </c>
      <c r="AF33" s="296">
        <v>8.6894713151862412E-6</v>
      </c>
      <c r="AG33" s="296">
        <v>1.5137059031054432E-3</v>
      </c>
      <c r="AH33" s="296">
        <v>8.5087303118303679E-3</v>
      </c>
      <c r="AI33" s="296">
        <v>0.77602540106254858</v>
      </c>
    </row>
    <row r="34" spans="1:35">
      <c r="A34" s="300" t="s">
        <v>283</v>
      </c>
      <c r="B34" s="301" t="s">
        <v>520</v>
      </c>
      <c r="C34" s="302">
        <f>VLOOKUP($A34,与件データ!$A$9:$F$116,5,FALSE)</f>
        <v>0</v>
      </c>
      <c r="D34" s="302">
        <f t="shared" si="5"/>
        <v>0</v>
      </c>
      <c r="E34" s="302">
        <f t="shared" si="6"/>
        <v>0</v>
      </c>
      <c r="F34" s="302">
        <f t="shared" si="7"/>
        <v>0</v>
      </c>
      <c r="G34" s="302">
        <f t="shared" si="8"/>
        <v>0</v>
      </c>
      <c r="H34" s="302">
        <f t="shared" si="9"/>
        <v>0</v>
      </c>
      <c r="I34" s="302">
        <f t="shared" si="0"/>
        <v>0</v>
      </c>
      <c r="J34" s="302">
        <f t="shared" si="1"/>
        <v>0</v>
      </c>
      <c r="K34" s="302">
        <f t="shared" si="2"/>
        <v>0</v>
      </c>
      <c r="L34" s="302">
        <f t="shared" si="3"/>
        <v>0</v>
      </c>
      <c r="M34" s="302">
        <f t="shared" si="10"/>
        <v>0</v>
      </c>
      <c r="N34" s="302">
        <f t="shared" si="22"/>
        <v>0</v>
      </c>
      <c r="O34" s="302">
        <f>VLOOKUP($A34,与件データ!$A$9:$F$116,6,FALSE)</f>
        <v>0</v>
      </c>
      <c r="P34" s="302">
        <f t="shared" si="11"/>
        <v>0</v>
      </c>
      <c r="Q34" s="302">
        <f t="shared" si="12"/>
        <v>0</v>
      </c>
      <c r="R34" s="302">
        <f t="shared" si="13"/>
        <v>0</v>
      </c>
      <c r="S34" s="302">
        <f t="shared" si="14"/>
        <v>0</v>
      </c>
      <c r="T34" s="302">
        <f t="shared" si="15"/>
        <v>0</v>
      </c>
      <c r="U34" s="302">
        <f t="shared" si="16"/>
        <v>0</v>
      </c>
      <c r="V34" s="302">
        <f t="shared" si="17"/>
        <v>0</v>
      </c>
      <c r="W34" s="302">
        <f t="shared" si="18"/>
        <v>0</v>
      </c>
      <c r="X34" s="302">
        <f t="shared" si="19"/>
        <v>0</v>
      </c>
      <c r="Y34" s="302">
        <f t="shared" si="20"/>
        <v>0</v>
      </c>
      <c r="Z34" s="302">
        <f t="shared" si="21"/>
        <v>0</v>
      </c>
      <c r="AA34" s="303">
        <v>1</v>
      </c>
      <c r="AB34" s="303">
        <v>0.19938269583348414</v>
      </c>
      <c r="AC34" s="303">
        <v>4.0885484446451562E-4</v>
      </c>
      <c r="AD34" s="303">
        <v>2.2706152529976081E-2</v>
      </c>
      <c r="AE34" s="303">
        <v>3.8782605398193938E-4</v>
      </c>
      <c r="AF34" s="303">
        <v>2.6142348823967766E-5</v>
      </c>
      <c r="AG34" s="303">
        <v>1.6068064334309505E-3</v>
      </c>
      <c r="AH34" s="303">
        <v>2.384067301322458E-3</v>
      </c>
      <c r="AI34" s="303">
        <v>0.77309745465451596</v>
      </c>
    </row>
    <row r="35" spans="1:35">
      <c r="A35" s="304" t="s">
        <v>284</v>
      </c>
      <c r="B35" s="305" t="s">
        <v>521</v>
      </c>
      <c r="C35" s="295">
        <f>VLOOKUP($A35,与件データ!$A$9:$F$116,5,FALSE)</f>
        <v>0</v>
      </c>
      <c r="D35" s="295">
        <f t="shared" si="5"/>
        <v>0</v>
      </c>
      <c r="E35" s="295">
        <f t="shared" si="6"/>
        <v>0</v>
      </c>
      <c r="F35" s="295">
        <f t="shared" si="7"/>
        <v>0</v>
      </c>
      <c r="G35" s="295">
        <f t="shared" si="8"/>
        <v>0</v>
      </c>
      <c r="H35" s="295">
        <f t="shared" si="9"/>
        <v>0</v>
      </c>
      <c r="I35" s="295">
        <f t="shared" si="0"/>
        <v>0</v>
      </c>
      <c r="J35" s="295">
        <f t="shared" si="1"/>
        <v>0</v>
      </c>
      <c r="K35" s="295">
        <f t="shared" si="2"/>
        <v>0</v>
      </c>
      <c r="L35" s="295">
        <f t="shared" si="3"/>
        <v>0</v>
      </c>
      <c r="M35" s="295">
        <f t="shared" si="10"/>
        <v>0</v>
      </c>
      <c r="N35" s="295">
        <f t="shared" si="22"/>
        <v>0</v>
      </c>
      <c r="O35" s="295">
        <f>VLOOKUP($A35,与件データ!$A$9:$F$116,6,FALSE)</f>
        <v>0</v>
      </c>
      <c r="P35" s="295">
        <f t="shared" si="11"/>
        <v>0</v>
      </c>
      <c r="Q35" s="295">
        <f t="shared" si="12"/>
        <v>0</v>
      </c>
      <c r="R35" s="295">
        <f t="shared" si="13"/>
        <v>0</v>
      </c>
      <c r="S35" s="295">
        <f t="shared" si="14"/>
        <v>0</v>
      </c>
      <c r="T35" s="295">
        <f t="shared" si="15"/>
        <v>0</v>
      </c>
      <c r="U35" s="295">
        <f t="shared" si="16"/>
        <v>0</v>
      </c>
      <c r="V35" s="295">
        <f t="shared" si="17"/>
        <v>0</v>
      </c>
      <c r="W35" s="295">
        <f t="shared" si="18"/>
        <v>0</v>
      </c>
      <c r="X35" s="295">
        <f t="shared" si="19"/>
        <v>0</v>
      </c>
      <c r="Y35" s="295">
        <f t="shared" si="20"/>
        <v>0</v>
      </c>
      <c r="Z35" s="295">
        <f t="shared" si="21"/>
        <v>0</v>
      </c>
      <c r="AA35" s="296">
        <v>1</v>
      </c>
      <c r="AB35" s="296">
        <v>0.35311140542439462</v>
      </c>
      <c r="AC35" s="296">
        <v>2.4424976944018701E-4</v>
      </c>
      <c r="AD35" s="296">
        <v>1.4753957818775499E-2</v>
      </c>
      <c r="AE35" s="296">
        <v>3.8930346100053085E-4</v>
      </c>
      <c r="AF35" s="296">
        <v>9.5754886641175923E-6</v>
      </c>
      <c r="AG35" s="296">
        <v>9.8380665173289404E-4</v>
      </c>
      <c r="AH35" s="296">
        <v>2.3634999129228998E-3</v>
      </c>
      <c r="AI35" s="296">
        <v>0.62814420147306926</v>
      </c>
    </row>
    <row r="36" spans="1:35">
      <c r="A36" s="298" t="s">
        <v>285</v>
      </c>
      <c r="B36" s="299" t="s">
        <v>522</v>
      </c>
      <c r="C36" s="295">
        <f>VLOOKUP($A36,与件データ!$A$9:$F$116,5,FALSE)</f>
        <v>0</v>
      </c>
      <c r="D36" s="295">
        <f t="shared" si="5"/>
        <v>0</v>
      </c>
      <c r="E36" s="295">
        <f t="shared" si="6"/>
        <v>0</v>
      </c>
      <c r="F36" s="295">
        <f t="shared" si="7"/>
        <v>0</v>
      </c>
      <c r="G36" s="295">
        <f t="shared" si="8"/>
        <v>0</v>
      </c>
      <c r="H36" s="295">
        <f t="shared" si="9"/>
        <v>0</v>
      </c>
      <c r="I36" s="295">
        <f t="shared" si="0"/>
        <v>0</v>
      </c>
      <c r="J36" s="295">
        <f t="shared" si="1"/>
        <v>0</v>
      </c>
      <c r="K36" s="295">
        <f t="shared" si="2"/>
        <v>0</v>
      </c>
      <c r="L36" s="295">
        <f t="shared" si="3"/>
        <v>0</v>
      </c>
      <c r="M36" s="295">
        <f t="shared" si="10"/>
        <v>0</v>
      </c>
      <c r="N36" s="295">
        <f t="shared" si="22"/>
        <v>0</v>
      </c>
      <c r="O36" s="295">
        <f>VLOOKUP($A36,与件データ!$A$9:$F$116,6,FALSE)</f>
        <v>0</v>
      </c>
      <c r="P36" s="295">
        <f t="shared" si="11"/>
        <v>0</v>
      </c>
      <c r="Q36" s="295">
        <f t="shared" si="12"/>
        <v>0</v>
      </c>
      <c r="R36" s="295">
        <f t="shared" si="13"/>
        <v>0</v>
      </c>
      <c r="S36" s="295">
        <f t="shared" si="14"/>
        <v>0</v>
      </c>
      <c r="T36" s="295">
        <f t="shared" si="15"/>
        <v>0</v>
      </c>
      <c r="U36" s="295">
        <f t="shared" si="16"/>
        <v>0</v>
      </c>
      <c r="V36" s="295">
        <f t="shared" si="17"/>
        <v>0</v>
      </c>
      <c r="W36" s="295">
        <f t="shared" si="18"/>
        <v>0</v>
      </c>
      <c r="X36" s="295">
        <f t="shared" si="19"/>
        <v>0</v>
      </c>
      <c r="Y36" s="295">
        <f t="shared" si="20"/>
        <v>0</v>
      </c>
      <c r="Z36" s="295">
        <f t="shared" si="21"/>
        <v>0</v>
      </c>
      <c r="AA36" s="296">
        <v>1</v>
      </c>
      <c r="AB36" s="296">
        <v>0.1975047295372814</v>
      </c>
      <c r="AC36" s="296">
        <v>6.132043561100502E-4</v>
      </c>
      <c r="AD36" s="296">
        <v>9.8126082065872373E-3</v>
      </c>
      <c r="AE36" s="296">
        <v>6.019441506076746E-3</v>
      </c>
      <c r="AF36" s="296">
        <v>3.3462720660848576E-7</v>
      </c>
      <c r="AG36" s="296">
        <v>1.6815574844087425E-3</v>
      </c>
      <c r="AH36" s="296">
        <v>2.721969240955626E-3</v>
      </c>
      <c r="AI36" s="296">
        <v>0.78164615504137358</v>
      </c>
    </row>
    <row r="37" spans="1:35">
      <c r="A37" s="298" t="s">
        <v>286</v>
      </c>
      <c r="B37" s="299" t="s">
        <v>523</v>
      </c>
      <c r="C37" s="295">
        <f>VLOOKUP($A37,与件データ!$A$9:$F$116,5,FALSE)</f>
        <v>0</v>
      </c>
      <c r="D37" s="295">
        <f t="shared" si="5"/>
        <v>0</v>
      </c>
      <c r="E37" s="295">
        <f t="shared" si="6"/>
        <v>0</v>
      </c>
      <c r="F37" s="295">
        <f t="shared" si="7"/>
        <v>0</v>
      </c>
      <c r="G37" s="295">
        <f t="shared" si="8"/>
        <v>0</v>
      </c>
      <c r="H37" s="295">
        <f t="shared" si="9"/>
        <v>0</v>
      </c>
      <c r="I37" s="295">
        <f t="shared" si="0"/>
        <v>0</v>
      </c>
      <c r="J37" s="295">
        <f t="shared" si="1"/>
        <v>0</v>
      </c>
      <c r="K37" s="295">
        <f t="shared" si="2"/>
        <v>0</v>
      </c>
      <c r="L37" s="295">
        <f t="shared" si="3"/>
        <v>0</v>
      </c>
      <c r="M37" s="295">
        <f t="shared" si="10"/>
        <v>0</v>
      </c>
      <c r="N37" s="295">
        <f t="shared" si="22"/>
        <v>0</v>
      </c>
      <c r="O37" s="295">
        <f>VLOOKUP($A37,与件データ!$A$9:$F$116,6,FALSE)</f>
        <v>0</v>
      </c>
      <c r="P37" s="295">
        <f t="shared" si="11"/>
        <v>0</v>
      </c>
      <c r="Q37" s="295">
        <f t="shared" si="12"/>
        <v>0</v>
      </c>
      <c r="R37" s="295">
        <f t="shared" si="13"/>
        <v>0</v>
      </c>
      <c r="S37" s="295">
        <f t="shared" si="14"/>
        <v>0</v>
      </c>
      <c r="T37" s="295">
        <f t="shared" si="15"/>
        <v>0</v>
      </c>
      <c r="U37" s="295">
        <f t="shared" si="16"/>
        <v>0</v>
      </c>
      <c r="V37" s="295">
        <f t="shared" si="17"/>
        <v>0</v>
      </c>
      <c r="W37" s="295">
        <f t="shared" si="18"/>
        <v>0</v>
      </c>
      <c r="X37" s="295">
        <f t="shared" si="19"/>
        <v>0</v>
      </c>
      <c r="Y37" s="295">
        <f t="shared" si="20"/>
        <v>0</v>
      </c>
      <c r="Z37" s="295">
        <f t="shared" si="21"/>
        <v>0</v>
      </c>
      <c r="AA37" s="296">
        <v>1</v>
      </c>
      <c r="AB37" s="296">
        <v>2.2846862332978581E-2</v>
      </c>
      <c r="AC37" s="296">
        <v>4.1549462557701816E-5</v>
      </c>
      <c r="AD37" s="296">
        <v>3.3688304241784629E-2</v>
      </c>
      <c r="AE37" s="296">
        <v>1.1840409701443368E-2</v>
      </c>
      <c r="AF37" s="296">
        <v>0</v>
      </c>
      <c r="AG37" s="296">
        <v>2.1552299792430758E-3</v>
      </c>
      <c r="AH37" s="296">
        <v>1.0357687451884238E-3</v>
      </c>
      <c r="AI37" s="296">
        <v>0.92839187553680425</v>
      </c>
    </row>
    <row r="38" spans="1:35">
      <c r="A38" s="298" t="s">
        <v>287</v>
      </c>
      <c r="B38" s="299" t="s">
        <v>524</v>
      </c>
      <c r="C38" s="295">
        <f>VLOOKUP($A38,与件データ!$A$9:$F$116,5,FALSE)</f>
        <v>0</v>
      </c>
      <c r="D38" s="295">
        <f>-N38</f>
        <v>0</v>
      </c>
      <c r="E38" s="295">
        <f t="shared" si="6"/>
        <v>0</v>
      </c>
      <c r="F38" s="295">
        <f>SUM(C38:E38)</f>
        <v>0</v>
      </c>
      <c r="G38" s="295">
        <f t="shared" si="8"/>
        <v>0</v>
      </c>
      <c r="H38" s="295">
        <f t="shared" si="9"/>
        <v>0</v>
      </c>
      <c r="I38" s="295">
        <f t="shared" si="0"/>
        <v>0</v>
      </c>
      <c r="J38" s="295">
        <f t="shared" si="1"/>
        <v>0</v>
      </c>
      <c r="K38" s="295">
        <f t="shared" si="2"/>
        <v>0</v>
      </c>
      <c r="L38" s="295">
        <f t="shared" si="3"/>
        <v>0</v>
      </c>
      <c r="M38" s="295">
        <f t="shared" si="10"/>
        <v>0</v>
      </c>
      <c r="N38" s="295">
        <f t="shared" si="22"/>
        <v>0</v>
      </c>
      <c r="O38" s="295">
        <f>VLOOKUP($A38,与件データ!$A$9:$F$116,6,FALSE)</f>
        <v>0</v>
      </c>
      <c r="P38" s="295">
        <f t="shared" si="11"/>
        <v>0</v>
      </c>
      <c r="Q38" s="295">
        <f t="shared" si="12"/>
        <v>0</v>
      </c>
      <c r="R38" s="295">
        <f t="shared" si="13"/>
        <v>0</v>
      </c>
      <c r="S38" s="295">
        <f t="shared" si="14"/>
        <v>0</v>
      </c>
      <c r="T38" s="295">
        <f t="shared" si="15"/>
        <v>0</v>
      </c>
      <c r="U38" s="295">
        <f t="shared" si="16"/>
        <v>0</v>
      </c>
      <c r="V38" s="295">
        <f t="shared" si="17"/>
        <v>0</v>
      </c>
      <c r="W38" s="295">
        <f t="shared" si="18"/>
        <v>0</v>
      </c>
      <c r="X38" s="295">
        <f t="shared" si="19"/>
        <v>0</v>
      </c>
      <c r="Y38" s="295">
        <f t="shared" si="20"/>
        <v>0</v>
      </c>
      <c r="Z38" s="295">
        <f t="shared" si="21"/>
        <v>0</v>
      </c>
      <c r="AA38" s="296">
        <v>1</v>
      </c>
      <c r="AB38" s="296">
        <v>0.18030044961315519</v>
      </c>
      <c r="AC38" s="296">
        <v>1.1626757069439708E-4</v>
      </c>
      <c r="AD38" s="296">
        <v>2.4496285283412862E-2</v>
      </c>
      <c r="AE38" s="296">
        <v>4.5473538760475304E-4</v>
      </c>
      <c r="AF38" s="296">
        <v>7.3636128106451483E-6</v>
      </c>
      <c r="AG38" s="296">
        <v>1.3560028397708211E-3</v>
      </c>
      <c r="AH38" s="296">
        <v>6.995432170112891E-3</v>
      </c>
      <c r="AI38" s="296">
        <v>0.78627346352243843</v>
      </c>
    </row>
    <row r="39" spans="1:35">
      <c r="A39" s="300" t="s">
        <v>288</v>
      </c>
      <c r="B39" s="301" t="s">
        <v>525</v>
      </c>
      <c r="C39" s="302">
        <f>VLOOKUP($A39,与件データ!$A$9:$F$116,5,FALSE)</f>
        <v>0</v>
      </c>
      <c r="D39" s="302">
        <f t="shared" si="5"/>
        <v>0</v>
      </c>
      <c r="E39" s="302">
        <f t="shared" si="6"/>
        <v>0</v>
      </c>
      <c r="F39" s="302">
        <f t="shared" si="7"/>
        <v>0</v>
      </c>
      <c r="G39" s="302">
        <f t="shared" si="8"/>
        <v>0</v>
      </c>
      <c r="H39" s="302">
        <f t="shared" si="9"/>
        <v>0</v>
      </c>
      <c r="I39" s="302">
        <f t="shared" si="0"/>
        <v>0</v>
      </c>
      <c r="J39" s="302">
        <f t="shared" si="1"/>
        <v>0</v>
      </c>
      <c r="K39" s="302">
        <f t="shared" si="2"/>
        <v>0</v>
      </c>
      <c r="L39" s="302">
        <f t="shared" si="3"/>
        <v>0</v>
      </c>
      <c r="M39" s="302">
        <f t="shared" si="10"/>
        <v>0</v>
      </c>
      <c r="N39" s="302">
        <f t="shared" si="22"/>
        <v>0</v>
      </c>
      <c r="O39" s="302">
        <f>VLOOKUP($A39,与件データ!$A$9:$F$116,6,FALSE)</f>
        <v>0</v>
      </c>
      <c r="P39" s="302">
        <f t="shared" si="11"/>
        <v>0</v>
      </c>
      <c r="Q39" s="302">
        <f t="shared" si="12"/>
        <v>0</v>
      </c>
      <c r="R39" s="302">
        <f t="shared" si="13"/>
        <v>0</v>
      </c>
      <c r="S39" s="302">
        <f t="shared" si="14"/>
        <v>0</v>
      </c>
      <c r="T39" s="302">
        <f t="shared" si="15"/>
        <v>0</v>
      </c>
      <c r="U39" s="302">
        <f t="shared" si="16"/>
        <v>0</v>
      </c>
      <c r="V39" s="302">
        <f t="shared" si="17"/>
        <v>0</v>
      </c>
      <c r="W39" s="302">
        <f t="shared" si="18"/>
        <v>0</v>
      </c>
      <c r="X39" s="302">
        <f t="shared" si="19"/>
        <v>0</v>
      </c>
      <c r="Y39" s="302">
        <f t="shared" si="20"/>
        <v>0</v>
      </c>
      <c r="Z39" s="302">
        <f t="shared" si="21"/>
        <v>0</v>
      </c>
      <c r="AA39" s="303">
        <v>1</v>
      </c>
      <c r="AB39" s="303">
        <v>0.20166728466968917</v>
      </c>
      <c r="AC39" s="303">
        <v>8.4344514140828874E-5</v>
      </c>
      <c r="AD39" s="303">
        <v>2.2349726003705325E-2</v>
      </c>
      <c r="AE39" s="303">
        <v>1.8710574267251426E-3</v>
      </c>
      <c r="AF39" s="303">
        <v>2.3777974731191116E-5</v>
      </c>
      <c r="AG39" s="303">
        <v>1.506087946652992E-3</v>
      </c>
      <c r="AH39" s="303">
        <v>2.3791433962171036E-3</v>
      </c>
      <c r="AI39" s="303">
        <v>0.77011857806813822</v>
      </c>
    </row>
    <row r="40" spans="1:35">
      <c r="A40" s="304" t="s">
        <v>289</v>
      </c>
      <c r="B40" s="305" t="s">
        <v>651</v>
      </c>
      <c r="C40" s="295">
        <f>VLOOKUP($A40,与件データ!$A$9:$F$116,5,FALSE)</f>
        <v>0</v>
      </c>
      <c r="D40" s="295">
        <f t="shared" si="5"/>
        <v>0</v>
      </c>
      <c r="E40" s="295">
        <f t="shared" si="6"/>
        <v>0</v>
      </c>
      <c r="F40" s="295">
        <f t="shared" si="7"/>
        <v>0</v>
      </c>
      <c r="G40" s="295">
        <f t="shared" si="8"/>
        <v>0</v>
      </c>
      <c r="H40" s="295">
        <f t="shared" si="9"/>
        <v>0</v>
      </c>
      <c r="I40" s="295">
        <f t="shared" si="0"/>
        <v>0</v>
      </c>
      <c r="J40" s="295">
        <f t="shared" si="1"/>
        <v>0</v>
      </c>
      <c r="K40" s="295">
        <f t="shared" si="2"/>
        <v>0</v>
      </c>
      <c r="L40" s="295">
        <f t="shared" si="3"/>
        <v>0</v>
      </c>
      <c r="M40" s="295">
        <f t="shared" si="10"/>
        <v>0</v>
      </c>
      <c r="N40" s="295">
        <f t="shared" si="22"/>
        <v>0</v>
      </c>
      <c r="O40" s="295">
        <f>VLOOKUP($A40,与件データ!$A$9:$F$116,6,FALSE)</f>
        <v>0</v>
      </c>
      <c r="P40" s="295">
        <f t="shared" si="11"/>
        <v>0</v>
      </c>
      <c r="Q40" s="295">
        <f t="shared" si="12"/>
        <v>0</v>
      </c>
      <c r="R40" s="295">
        <f t="shared" si="13"/>
        <v>0</v>
      </c>
      <c r="S40" s="295">
        <f t="shared" si="14"/>
        <v>0</v>
      </c>
      <c r="T40" s="295">
        <f t="shared" si="15"/>
        <v>0</v>
      </c>
      <c r="U40" s="295">
        <f t="shared" si="16"/>
        <v>0</v>
      </c>
      <c r="V40" s="295">
        <f t="shared" si="17"/>
        <v>0</v>
      </c>
      <c r="W40" s="295">
        <f t="shared" si="18"/>
        <v>0</v>
      </c>
      <c r="X40" s="295">
        <f t="shared" si="19"/>
        <v>0</v>
      </c>
      <c r="Y40" s="295">
        <f t="shared" si="20"/>
        <v>0</v>
      </c>
      <c r="Z40" s="295">
        <f t="shared" si="21"/>
        <v>0</v>
      </c>
      <c r="AA40" s="296">
        <v>1</v>
      </c>
      <c r="AB40" s="296">
        <v>0.40669137768904479</v>
      </c>
      <c r="AC40" s="296">
        <v>1.2517191580311083E-5</v>
      </c>
      <c r="AD40" s="296">
        <v>1.6255659465630661E-2</v>
      </c>
      <c r="AE40" s="296">
        <v>7.7502277868092789E-4</v>
      </c>
      <c r="AF40" s="296">
        <v>3.3900727196675852E-5</v>
      </c>
      <c r="AG40" s="296">
        <v>1.0180649151986347E-3</v>
      </c>
      <c r="AH40" s="296">
        <v>3.2805472933398632E-3</v>
      </c>
      <c r="AI40" s="296">
        <v>0.5719329099393281</v>
      </c>
    </row>
    <row r="41" spans="1:35">
      <c r="A41" s="298" t="s">
        <v>290</v>
      </c>
      <c r="B41" s="299" t="s">
        <v>650</v>
      </c>
      <c r="C41" s="295">
        <f>VLOOKUP($A41,与件データ!$A$9:$F$116,5,FALSE)</f>
        <v>0</v>
      </c>
      <c r="D41" s="295">
        <f t="shared" si="5"/>
        <v>0</v>
      </c>
      <c r="E41" s="295">
        <f t="shared" si="6"/>
        <v>0</v>
      </c>
      <c r="F41" s="295">
        <f t="shared" si="7"/>
        <v>0</v>
      </c>
      <c r="G41" s="295">
        <f t="shared" si="8"/>
        <v>0</v>
      </c>
      <c r="H41" s="295">
        <f t="shared" si="9"/>
        <v>0</v>
      </c>
      <c r="I41" s="295">
        <f t="shared" si="0"/>
        <v>0</v>
      </c>
      <c r="J41" s="295">
        <f t="shared" si="1"/>
        <v>0</v>
      </c>
      <c r="K41" s="295">
        <f t="shared" si="2"/>
        <v>0</v>
      </c>
      <c r="L41" s="295">
        <f t="shared" si="3"/>
        <v>0</v>
      </c>
      <c r="M41" s="295">
        <f t="shared" si="10"/>
        <v>0</v>
      </c>
      <c r="N41" s="295">
        <f t="shared" si="22"/>
        <v>0</v>
      </c>
      <c r="O41" s="295">
        <f>VLOOKUP($A41,与件データ!$A$9:$F$116,6,FALSE)</f>
        <v>0</v>
      </c>
      <c r="P41" s="295">
        <f t="shared" si="11"/>
        <v>0</v>
      </c>
      <c r="Q41" s="295">
        <f t="shared" si="12"/>
        <v>0</v>
      </c>
      <c r="R41" s="295">
        <f t="shared" si="13"/>
        <v>0</v>
      </c>
      <c r="S41" s="295">
        <f t="shared" si="14"/>
        <v>0</v>
      </c>
      <c r="T41" s="295">
        <f t="shared" si="15"/>
        <v>0</v>
      </c>
      <c r="U41" s="295">
        <f t="shared" si="16"/>
        <v>0</v>
      </c>
      <c r="V41" s="295">
        <f t="shared" si="17"/>
        <v>0</v>
      </c>
      <c r="W41" s="295">
        <f t="shared" si="18"/>
        <v>0</v>
      </c>
      <c r="X41" s="295">
        <f t="shared" si="19"/>
        <v>0</v>
      </c>
      <c r="Y41" s="295">
        <f t="shared" si="20"/>
        <v>0</v>
      </c>
      <c r="Z41" s="295">
        <f t="shared" si="21"/>
        <v>0</v>
      </c>
      <c r="AA41" s="296">
        <v>1</v>
      </c>
      <c r="AB41" s="296">
        <v>0.15706231200929571</v>
      </c>
      <c r="AC41" s="296">
        <v>2.4608210668012421E-4</v>
      </c>
      <c r="AD41" s="296">
        <v>4.2051249179047276E-2</v>
      </c>
      <c r="AE41" s="296">
        <v>4.8629735518774218E-3</v>
      </c>
      <c r="AF41" s="296">
        <v>1.1951007388438703E-5</v>
      </c>
      <c r="AG41" s="296">
        <v>2.6406294052363881E-3</v>
      </c>
      <c r="AH41" s="296">
        <v>1.1130733699504956E-2</v>
      </c>
      <c r="AI41" s="296">
        <v>0.78199406904096969</v>
      </c>
    </row>
    <row r="42" spans="1:35">
      <c r="A42" s="298" t="s">
        <v>291</v>
      </c>
      <c r="B42" s="299" t="s">
        <v>528</v>
      </c>
      <c r="C42" s="295">
        <f>VLOOKUP($A42,与件データ!$A$9:$F$116,5,FALSE)</f>
        <v>0</v>
      </c>
      <c r="D42" s="295">
        <f t="shared" si="5"/>
        <v>0</v>
      </c>
      <c r="E42" s="295">
        <f t="shared" si="6"/>
        <v>0</v>
      </c>
      <c r="F42" s="295">
        <f t="shared" si="7"/>
        <v>0</v>
      </c>
      <c r="G42" s="295">
        <f t="shared" ref="G42:G73" si="23">$C42*AB42</f>
        <v>0</v>
      </c>
      <c r="H42" s="295">
        <f t="shared" ref="H42:H73" si="24">$C42*AC42</f>
        <v>0</v>
      </c>
      <c r="I42" s="295">
        <f t="shared" ref="I42:I73" si="25">$C42*AD42</f>
        <v>0</v>
      </c>
      <c r="J42" s="295">
        <f t="shared" ref="J42:J73" si="26">$C42*AE42</f>
        <v>0</v>
      </c>
      <c r="K42" s="295">
        <f t="shared" ref="K42:K73" si="27">$C42*AF42</f>
        <v>0</v>
      </c>
      <c r="L42" s="295">
        <f t="shared" ref="L42:L73" si="28">$C42*AG42</f>
        <v>0</v>
      </c>
      <c r="M42" s="295">
        <f t="shared" ref="M42:M73" si="29">$C42*AH42</f>
        <v>0</v>
      </c>
      <c r="N42" s="295">
        <f t="shared" ref="N42:N73" si="30">SUM(G42:M42)</f>
        <v>0</v>
      </c>
      <c r="O42" s="295">
        <f>VLOOKUP($A42,与件データ!$A$9:$F$116,6,FALSE)</f>
        <v>0</v>
      </c>
      <c r="P42" s="295">
        <f t="shared" si="11"/>
        <v>0</v>
      </c>
      <c r="Q42" s="295">
        <f t="shared" si="12"/>
        <v>0</v>
      </c>
      <c r="R42" s="295">
        <f t="shared" si="13"/>
        <v>0</v>
      </c>
      <c r="S42" s="295">
        <f t="shared" ref="S42:S73" si="31">$O42*AB42</f>
        <v>0</v>
      </c>
      <c r="T42" s="295">
        <f t="shared" ref="T42:T73" si="32">$O42*AC42</f>
        <v>0</v>
      </c>
      <c r="U42" s="295">
        <f t="shared" ref="U42:U73" si="33">$O42*AD42</f>
        <v>0</v>
      </c>
      <c r="V42" s="295">
        <f t="shared" ref="V42:V73" si="34">$O42*AE42</f>
        <v>0</v>
      </c>
      <c r="W42" s="295">
        <f t="shared" ref="W42:W73" si="35">$O42*AF42</f>
        <v>0</v>
      </c>
      <c r="X42" s="295">
        <f t="shared" ref="X42:X73" si="36">$O42*AG42</f>
        <v>0</v>
      </c>
      <c r="Y42" s="295">
        <f t="shared" ref="Y42:Y73" si="37">$O42*AH42</f>
        <v>0</v>
      </c>
      <c r="Z42" s="295">
        <f t="shared" ref="Z42:Z73" si="38">SUM(S42:Y42)</f>
        <v>0</v>
      </c>
      <c r="AA42" s="296">
        <v>1</v>
      </c>
      <c r="AB42" s="296">
        <v>0.21622309788039112</v>
      </c>
      <c r="AC42" s="296">
        <v>2.9525814898345552E-4</v>
      </c>
      <c r="AD42" s="296">
        <v>4.7355240562091269E-2</v>
      </c>
      <c r="AE42" s="296">
        <v>8.1784964107359769E-3</v>
      </c>
      <c r="AF42" s="296">
        <v>0</v>
      </c>
      <c r="AG42" s="296">
        <v>2.4749731425677633E-3</v>
      </c>
      <c r="AH42" s="296">
        <v>5.2673230759417845E-4</v>
      </c>
      <c r="AI42" s="296">
        <v>0.72494620154763623</v>
      </c>
    </row>
    <row r="43" spans="1:35">
      <c r="A43" s="298" t="s">
        <v>292</v>
      </c>
      <c r="B43" s="299" t="s">
        <v>529</v>
      </c>
      <c r="C43" s="295">
        <f>VLOOKUP($A43,与件データ!$A$9:$F$116,5,FALSE)</f>
        <v>0</v>
      </c>
      <c r="D43" s="295">
        <f>-N43</f>
        <v>0</v>
      </c>
      <c r="E43" s="295">
        <f t="shared" si="6"/>
        <v>0</v>
      </c>
      <c r="F43" s="295">
        <f>SUM(C43:E43)</f>
        <v>0</v>
      </c>
      <c r="G43" s="295">
        <f t="shared" si="23"/>
        <v>0</v>
      </c>
      <c r="H43" s="295">
        <f t="shared" si="24"/>
        <v>0</v>
      </c>
      <c r="I43" s="295">
        <f t="shared" si="25"/>
        <v>0</v>
      </c>
      <c r="J43" s="295">
        <f t="shared" si="26"/>
        <v>0</v>
      </c>
      <c r="K43" s="295">
        <f t="shared" si="27"/>
        <v>0</v>
      </c>
      <c r="L43" s="295">
        <f t="shared" si="28"/>
        <v>0</v>
      </c>
      <c r="M43" s="295">
        <f t="shared" si="29"/>
        <v>0</v>
      </c>
      <c r="N43" s="295">
        <f t="shared" si="30"/>
        <v>0</v>
      </c>
      <c r="O43" s="295">
        <f>VLOOKUP($A43,与件データ!$A$9:$F$116,6,FALSE)</f>
        <v>0</v>
      </c>
      <c r="P43" s="295">
        <f t="shared" si="11"/>
        <v>0</v>
      </c>
      <c r="Q43" s="295">
        <f t="shared" si="12"/>
        <v>0</v>
      </c>
      <c r="R43" s="295">
        <f t="shared" si="13"/>
        <v>0</v>
      </c>
      <c r="S43" s="295">
        <f t="shared" si="31"/>
        <v>0</v>
      </c>
      <c r="T43" s="295">
        <f t="shared" si="32"/>
        <v>0</v>
      </c>
      <c r="U43" s="295">
        <f t="shared" si="33"/>
        <v>0</v>
      </c>
      <c r="V43" s="295">
        <f t="shared" si="34"/>
        <v>0</v>
      </c>
      <c r="W43" s="295">
        <f t="shared" si="35"/>
        <v>0</v>
      </c>
      <c r="X43" s="295">
        <f t="shared" si="36"/>
        <v>0</v>
      </c>
      <c r="Y43" s="295">
        <f t="shared" si="37"/>
        <v>0</v>
      </c>
      <c r="Z43" s="295">
        <f t="shared" si="38"/>
        <v>0</v>
      </c>
      <c r="AA43" s="296">
        <v>1</v>
      </c>
      <c r="AB43" s="296">
        <v>0.18063861392126013</v>
      </c>
      <c r="AC43" s="296">
        <v>2.8587104357224457E-5</v>
      </c>
      <c r="AD43" s="296">
        <v>2.3544778950215558E-2</v>
      </c>
      <c r="AE43" s="296">
        <v>2.9059891083132398E-3</v>
      </c>
      <c r="AF43" s="296">
        <v>2.1990080274788045E-6</v>
      </c>
      <c r="AG43" s="296">
        <v>1.3919720813940831E-3</v>
      </c>
      <c r="AH43" s="296">
        <v>1.1192950859867114E-3</v>
      </c>
      <c r="AI43" s="296">
        <v>0.79036856474044559</v>
      </c>
    </row>
    <row r="44" spans="1:35">
      <c r="A44" s="300" t="s">
        <v>293</v>
      </c>
      <c r="B44" s="301" t="s">
        <v>530</v>
      </c>
      <c r="C44" s="302">
        <f>VLOOKUP($A44,与件データ!$A$9:$F$116,5,FALSE)</f>
        <v>0</v>
      </c>
      <c r="D44" s="302">
        <f t="shared" si="5"/>
        <v>0</v>
      </c>
      <c r="E44" s="302">
        <f t="shared" si="6"/>
        <v>0</v>
      </c>
      <c r="F44" s="302">
        <f t="shared" si="7"/>
        <v>0</v>
      </c>
      <c r="G44" s="302">
        <f t="shared" si="23"/>
        <v>0</v>
      </c>
      <c r="H44" s="302">
        <f t="shared" si="24"/>
        <v>0</v>
      </c>
      <c r="I44" s="302">
        <f t="shared" si="25"/>
        <v>0</v>
      </c>
      <c r="J44" s="302">
        <f t="shared" si="26"/>
        <v>0</v>
      </c>
      <c r="K44" s="302">
        <f t="shared" si="27"/>
        <v>0</v>
      </c>
      <c r="L44" s="302">
        <f t="shared" si="28"/>
        <v>0</v>
      </c>
      <c r="M44" s="302">
        <f t="shared" si="29"/>
        <v>0</v>
      </c>
      <c r="N44" s="302">
        <f t="shared" si="30"/>
        <v>0</v>
      </c>
      <c r="O44" s="302">
        <f>VLOOKUP($A44,与件データ!$A$9:$F$116,6,FALSE)</f>
        <v>0</v>
      </c>
      <c r="P44" s="302">
        <f t="shared" si="11"/>
        <v>0</v>
      </c>
      <c r="Q44" s="302">
        <f t="shared" si="12"/>
        <v>0</v>
      </c>
      <c r="R44" s="302">
        <f t="shared" si="13"/>
        <v>0</v>
      </c>
      <c r="S44" s="302">
        <f t="shared" si="31"/>
        <v>0</v>
      </c>
      <c r="T44" s="302">
        <f t="shared" si="32"/>
        <v>0</v>
      </c>
      <c r="U44" s="302">
        <f t="shared" si="33"/>
        <v>0</v>
      </c>
      <c r="V44" s="302">
        <f t="shared" si="34"/>
        <v>0</v>
      </c>
      <c r="W44" s="302">
        <f t="shared" si="35"/>
        <v>0</v>
      </c>
      <c r="X44" s="302">
        <f t="shared" si="36"/>
        <v>0</v>
      </c>
      <c r="Y44" s="302">
        <f t="shared" si="37"/>
        <v>0</v>
      </c>
      <c r="Z44" s="302">
        <f t="shared" si="38"/>
        <v>0</v>
      </c>
      <c r="AA44" s="303">
        <v>1</v>
      </c>
      <c r="AB44" s="303">
        <v>0.14160185122309224</v>
      </c>
      <c r="AC44" s="303">
        <v>1.2257910618240954E-4</v>
      </c>
      <c r="AD44" s="303">
        <v>6.7317519932163603E-2</v>
      </c>
      <c r="AE44" s="303">
        <v>5.3492546876931623E-3</v>
      </c>
      <c r="AF44" s="303">
        <v>2.7858887768729443E-6</v>
      </c>
      <c r="AG44" s="303">
        <v>3.8511429979297363E-3</v>
      </c>
      <c r="AH44" s="303">
        <v>1.4924354413805472E-2</v>
      </c>
      <c r="AI44" s="303">
        <v>0.76683051175035655</v>
      </c>
    </row>
    <row r="45" spans="1:35">
      <c r="A45" s="304" t="s">
        <v>294</v>
      </c>
      <c r="B45" s="305" t="s">
        <v>531</v>
      </c>
      <c r="C45" s="295">
        <f>VLOOKUP($A45,与件データ!$A$9:$F$116,5,FALSE)</f>
        <v>0</v>
      </c>
      <c r="D45" s="295">
        <f t="shared" si="5"/>
        <v>0</v>
      </c>
      <c r="E45" s="295">
        <f t="shared" si="6"/>
        <v>0</v>
      </c>
      <c r="F45" s="295">
        <f t="shared" si="7"/>
        <v>0</v>
      </c>
      <c r="G45" s="295">
        <f t="shared" si="23"/>
        <v>0</v>
      </c>
      <c r="H45" s="295">
        <f t="shared" si="24"/>
        <v>0</v>
      </c>
      <c r="I45" s="295">
        <f t="shared" si="25"/>
        <v>0</v>
      </c>
      <c r="J45" s="295">
        <f t="shared" si="26"/>
        <v>0</v>
      </c>
      <c r="K45" s="295">
        <f t="shared" si="27"/>
        <v>0</v>
      </c>
      <c r="L45" s="295">
        <f t="shared" si="28"/>
        <v>0</v>
      </c>
      <c r="M45" s="295">
        <f t="shared" si="29"/>
        <v>0</v>
      </c>
      <c r="N45" s="295">
        <f t="shared" si="30"/>
        <v>0</v>
      </c>
      <c r="O45" s="295">
        <f>VLOOKUP($A45,与件データ!$A$9:$F$116,6,FALSE)</f>
        <v>0</v>
      </c>
      <c r="P45" s="295">
        <f t="shared" si="11"/>
        <v>0</v>
      </c>
      <c r="Q45" s="295">
        <f t="shared" si="12"/>
        <v>0</v>
      </c>
      <c r="R45" s="295">
        <f t="shared" si="13"/>
        <v>0</v>
      </c>
      <c r="S45" s="295">
        <f t="shared" si="31"/>
        <v>0</v>
      </c>
      <c r="T45" s="295">
        <f t="shared" si="32"/>
        <v>0</v>
      </c>
      <c r="U45" s="295">
        <f t="shared" si="33"/>
        <v>0</v>
      </c>
      <c r="V45" s="295">
        <f t="shared" si="34"/>
        <v>0</v>
      </c>
      <c r="W45" s="295">
        <f t="shared" si="35"/>
        <v>0</v>
      </c>
      <c r="X45" s="295">
        <f t="shared" si="36"/>
        <v>0</v>
      </c>
      <c r="Y45" s="295">
        <f t="shared" si="37"/>
        <v>0</v>
      </c>
      <c r="Z45" s="295">
        <f t="shared" si="38"/>
        <v>0</v>
      </c>
      <c r="AA45" s="296">
        <v>1</v>
      </c>
      <c r="AB45" s="296">
        <v>8.1225123949472035E-3</v>
      </c>
      <c r="AC45" s="296">
        <v>2.9219682098247197E-5</v>
      </c>
      <c r="AD45" s="296">
        <v>8.7326305417259158E-3</v>
      </c>
      <c r="AE45" s="296">
        <v>1.9626119487808334E-3</v>
      </c>
      <c r="AF45" s="296">
        <v>0</v>
      </c>
      <c r="AG45" s="296">
        <v>5.3630000253050833E-4</v>
      </c>
      <c r="AH45" s="296">
        <v>1.8046299355223676E-3</v>
      </c>
      <c r="AI45" s="296">
        <v>0.97881209549439496</v>
      </c>
    </row>
    <row r="46" spans="1:35">
      <c r="A46" s="298" t="s">
        <v>295</v>
      </c>
      <c r="B46" s="299" t="s">
        <v>532</v>
      </c>
      <c r="C46" s="295">
        <f>VLOOKUP($A46,与件データ!$A$9:$F$116,5,FALSE)</f>
        <v>0</v>
      </c>
      <c r="D46" s="295">
        <f t="shared" si="5"/>
        <v>0</v>
      </c>
      <c r="E46" s="295">
        <f t="shared" si="6"/>
        <v>0</v>
      </c>
      <c r="F46" s="295">
        <f t="shared" si="7"/>
        <v>0</v>
      </c>
      <c r="G46" s="295">
        <f t="shared" si="23"/>
        <v>0</v>
      </c>
      <c r="H46" s="295">
        <f t="shared" si="24"/>
        <v>0</v>
      </c>
      <c r="I46" s="295">
        <f t="shared" si="25"/>
        <v>0</v>
      </c>
      <c r="J46" s="295">
        <f t="shared" si="26"/>
        <v>0</v>
      </c>
      <c r="K46" s="295">
        <f t="shared" si="27"/>
        <v>0</v>
      </c>
      <c r="L46" s="295">
        <f t="shared" si="28"/>
        <v>0</v>
      </c>
      <c r="M46" s="295">
        <f t="shared" si="29"/>
        <v>0</v>
      </c>
      <c r="N46" s="295">
        <f t="shared" si="30"/>
        <v>0</v>
      </c>
      <c r="O46" s="295">
        <f>VLOOKUP($A46,与件データ!$A$9:$F$116,6,FALSE)</f>
        <v>0</v>
      </c>
      <c r="P46" s="295">
        <f t="shared" si="11"/>
        <v>0</v>
      </c>
      <c r="Q46" s="295">
        <f t="shared" si="12"/>
        <v>0</v>
      </c>
      <c r="R46" s="295">
        <f t="shared" si="13"/>
        <v>0</v>
      </c>
      <c r="S46" s="295">
        <f t="shared" si="31"/>
        <v>0</v>
      </c>
      <c r="T46" s="295">
        <f t="shared" si="32"/>
        <v>0</v>
      </c>
      <c r="U46" s="295">
        <f t="shared" si="33"/>
        <v>0</v>
      </c>
      <c r="V46" s="295">
        <f t="shared" si="34"/>
        <v>0</v>
      </c>
      <c r="W46" s="295">
        <f t="shared" si="35"/>
        <v>0</v>
      </c>
      <c r="X46" s="295">
        <f t="shared" si="36"/>
        <v>0</v>
      </c>
      <c r="Y46" s="295">
        <f t="shared" si="37"/>
        <v>0</v>
      </c>
      <c r="Z46" s="295">
        <f t="shared" si="38"/>
        <v>0</v>
      </c>
      <c r="AA46" s="296">
        <v>1</v>
      </c>
      <c r="AB46" s="296">
        <v>6.8979375632882062E-2</v>
      </c>
      <c r="AC46" s="296">
        <v>1.2636646739421227E-5</v>
      </c>
      <c r="AD46" s="296">
        <v>2.6567909939418474E-2</v>
      </c>
      <c r="AE46" s="296">
        <v>6.7953167947353487E-3</v>
      </c>
      <c r="AF46" s="296">
        <v>0</v>
      </c>
      <c r="AG46" s="296">
        <v>1.547349395364446E-3</v>
      </c>
      <c r="AH46" s="296">
        <v>5.5298925877029269E-3</v>
      </c>
      <c r="AI46" s="296">
        <v>0.89056751900315734</v>
      </c>
    </row>
    <row r="47" spans="1:35">
      <c r="A47" s="298" t="s">
        <v>296</v>
      </c>
      <c r="B47" s="299" t="s">
        <v>649</v>
      </c>
      <c r="C47" s="295">
        <f>VLOOKUP($A47,与件データ!$A$9:$F$116,5,FALSE)</f>
        <v>0</v>
      </c>
      <c r="D47" s="295">
        <f t="shared" si="5"/>
        <v>0</v>
      </c>
      <c r="E47" s="295">
        <f t="shared" si="6"/>
        <v>0</v>
      </c>
      <c r="F47" s="295">
        <f t="shared" si="7"/>
        <v>0</v>
      </c>
      <c r="G47" s="295">
        <f t="shared" si="23"/>
        <v>0</v>
      </c>
      <c r="H47" s="295">
        <f t="shared" si="24"/>
        <v>0</v>
      </c>
      <c r="I47" s="295">
        <f t="shared" si="25"/>
        <v>0</v>
      </c>
      <c r="J47" s="295">
        <f t="shared" si="26"/>
        <v>0</v>
      </c>
      <c r="K47" s="295">
        <f t="shared" si="27"/>
        <v>0</v>
      </c>
      <c r="L47" s="295">
        <f t="shared" si="28"/>
        <v>0</v>
      </c>
      <c r="M47" s="295">
        <f t="shared" si="29"/>
        <v>0</v>
      </c>
      <c r="N47" s="295">
        <f t="shared" si="30"/>
        <v>0</v>
      </c>
      <c r="O47" s="295">
        <f>VLOOKUP($A47,与件データ!$A$9:$F$116,6,FALSE)</f>
        <v>0</v>
      </c>
      <c r="P47" s="295">
        <f t="shared" si="11"/>
        <v>0</v>
      </c>
      <c r="Q47" s="295">
        <f t="shared" si="12"/>
        <v>0</v>
      </c>
      <c r="R47" s="295">
        <f t="shared" si="13"/>
        <v>0</v>
      </c>
      <c r="S47" s="295">
        <f t="shared" si="31"/>
        <v>0</v>
      </c>
      <c r="T47" s="295">
        <f t="shared" si="32"/>
        <v>0</v>
      </c>
      <c r="U47" s="295">
        <f t="shared" si="33"/>
        <v>0</v>
      </c>
      <c r="V47" s="295">
        <f t="shared" si="34"/>
        <v>0</v>
      </c>
      <c r="W47" s="295">
        <f t="shared" si="35"/>
        <v>0</v>
      </c>
      <c r="X47" s="295">
        <f t="shared" si="36"/>
        <v>0</v>
      </c>
      <c r="Y47" s="295">
        <f t="shared" si="37"/>
        <v>0</v>
      </c>
      <c r="Z47" s="295">
        <f t="shared" si="38"/>
        <v>0</v>
      </c>
      <c r="AA47" s="296">
        <v>1</v>
      </c>
      <c r="AB47" s="296">
        <v>2.5552654743906656E-2</v>
      </c>
      <c r="AC47" s="296">
        <v>5.5522845916005505E-5</v>
      </c>
      <c r="AD47" s="296">
        <v>3.1114193143159875E-2</v>
      </c>
      <c r="AE47" s="296">
        <v>9.2734719939295013E-3</v>
      </c>
      <c r="AF47" s="296">
        <v>0</v>
      </c>
      <c r="AG47" s="296">
        <v>1.8698475088171436E-3</v>
      </c>
      <c r="AH47" s="296">
        <v>6.5042700538687276E-3</v>
      </c>
      <c r="AI47" s="296">
        <v>0.92563003971040214</v>
      </c>
    </row>
    <row r="48" spans="1:35">
      <c r="A48" s="298" t="s">
        <v>297</v>
      </c>
      <c r="B48" s="299" t="s">
        <v>648</v>
      </c>
      <c r="C48" s="295">
        <f>VLOOKUP($A48,与件データ!$A$9:$F$116,5,FALSE)</f>
        <v>0</v>
      </c>
      <c r="D48" s="295">
        <f>-N48</f>
        <v>0</v>
      </c>
      <c r="E48" s="295">
        <f t="shared" si="6"/>
        <v>0</v>
      </c>
      <c r="F48" s="295">
        <f>SUM(C48:E48)</f>
        <v>0</v>
      </c>
      <c r="G48" s="295">
        <f t="shared" si="23"/>
        <v>0</v>
      </c>
      <c r="H48" s="295">
        <f t="shared" si="24"/>
        <v>0</v>
      </c>
      <c r="I48" s="295">
        <f t="shared" si="25"/>
        <v>0</v>
      </c>
      <c r="J48" s="295">
        <f t="shared" si="26"/>
        <v>0</v>
      </c>
      <c r="K48" s="295">
        <f t="shared" si="27"/>
        <v>0</v>
      </c>
      <c r="L48" s="295">
        <f t="shared" si="28"/>
        <v>0</v>
      </c>
      <c r="M48" s="295">
        <f t="shared" si="29"/>
        <v>0</v>
      </c>
      <c r="N48" s="295">
        <f t="shared" si="30"/>
        <v>0</v>
      </c>
      <c r="O48" s="295">
        <f>VLOOKUP($A48,与件データ!$A$9:$F$116,6,FALSE)</f>
        <v>0</v>
      </c>
      <c r="P48" s="295">
        <f t="shared" si="11"/>
        <v>0</v>
      </c>
      <c r="Q48" s="295">
        <f t="shared" si="12"/>
        <v>0</v>
      </c>
      <c r="R48" s="295">
        <f t="shared" si="13"/>
        <v>0</v>
      </c>
      <c r="S48" s="295">
        <f t="shared" si="31"/>
        <v>0</v>
      </c>
      <c r="T48" s="295">
        <f t="shared" si="32"/>
        <v>0</v>
      </c>
      <c r="U48" s="295">
        <f t="shared" si="33"/>
        <v>0</v>
      </c>
      <c r="V48" s="295">
        <f t="shared" si="34"/>
        <v>0</v>
      </c>
      <c r="W48" s="295">
        <f t="shared" si="35"/>
        <v>0</v>
      </c>
      <c r="X48" s="295">
        <f t="shared" si="36"/>
        <v>0</v>
      </c>
      <c r="Y48" s="295">
        <f t="shared" si="37"/>
        <v>0</v>
      </c>
      <c r="Z48" s="295">
        <f t="shared" si="38"/>
        <v>0</v>
      </c>
      <c r="AA48" s="296">
        <v>1</v>
      </c>
      <c r="AB48" s="296">
        <v>3.5268876192287836E-2</v>
      </c>
      <c r="AC48" s="296">
        <v>4.4583412592733501E-5</v>
      </c>
      <c r="AD48" s="296">
        <v>2.2728623739775536E-2</v>
      </c>
      <c r="AE48" s="296">
        <v>6.0956140112503054E-3</v>
      </c>
      <c r="AF48" s="296">
        <v>0</v>
      </c>
      <c r="AG48" s="296">
        <v>1.3277364874045489E-3</v>
      </c>
      <c r="AH48" s="296">
        <v>4.7037623304981117E-3</v>
      </c>
      <c r="AI48" s="296">
        <v>0.92983080382619088</v>
      </c>
    </row>
    <row r="49" spans="1:35">
      <c r="A49" s="300" t="s">
        <v>298</v>
      </c>
      <c r="B49" s="301" t="s">
        <v>535</v>
      </c>
      <c r="C49" s="302">
        <f>VLOOKUP($A49,与件データ!$A$9:$F$116,5,FALSE)</f>
        <v>0</v>
      </c>
      <c r="D49" s="302">
        <f t="shared" si="5"/>
        <v>0</v>
      </c>
      <c r="E49" s="302">
        <f t="shared" si="6"/>
        <v>0</v>
      </c>
      <c r="F49" s="302">
        <f t="shared" si="7"/>
        <v>0</v>
      </c>
      <c r="G49" s="302">
        <f t="shared" si="23"/>
        <v>0</v>
      </c>
      <c r="H49" s="302">
        <f t="shared" si="24"/>
        <v>0</v>
      </c>
      <c r="I49" s="302">
        <f t="shared" si="25"/>
        <v>0</v>
      </c>
      <c r="J49" s="302">
        <f t="shared" si="26"/>
        <v>0</v>
      </c>
      <c r="K49" s="302">
        <f t="shared" si="27"/>
        <v>0</v>
      </c>
      <c r="L49" s="302">
        <f t="shared" si="28"/>
        <v>0</v>
      </c>
      <c r="M49" s="302">
        <f t="shared" si="29"/>
        <v>0</v>
      </c>
      <c r="N49" s="302">
        <f t="shared" si="30"/>
        <v>0</v>
      </c>
      <c r="O49" s="302">
        <f>VLOOKUP($A49,与件データ!$A$9:$F$116,6,FALSE)</f>
        <v>0</v>
      </c>
      <c r="P49" s="302">
        <f t="shared" si="11"/>
        <v>0</v>
      </c>
      <c r="Q49" s="302">
        <f t="shared" si="12"/>
        <v>0</v>
      </c>
      <c r="R49" s="302">
        <f t="shared" si="13"/>
        <v>0</v>
      </c>
      <c r="S49" s="302">
        <f t="shared" si="31"/>
        <v>0</v>
      </c>
      <c r="T49" s="302">
        <f t="shared" si="32"/>
        <v>0</v>
      </c>
      <c r="U49" s="302">
        <f t="shared" si="33"/>
        <v>0</v>
      </c>
      <c r="V49" s="302">
        <f t="shared" si="34"/>
        <v>0</v>
      </c>
      <c r="W49" s="302">
        <f t="shared" si="35"/>
        <v>0</v>
      </c>
      <c r="X49" s="302">
        <f t="shared" si="36"/>
        <v>0</v>
      </c>
      <c r="Y49" s="302">
        <f t="shared" si="37"/>
        <v>0</v>
      </c>
      <c r="Z49" s="302">
        <f t="shared" si="38"/>
        <v>0</v>
      </c>
      <c r="AA49" s="303">
        <v>1</v>
      </c>
      <c r="AB49" s="303">
        <v>9.0928357947466024E-2</v>
      </c>
      <c r="AC49" s="303">
        <v>8.5149569324716366E-5</v>
      </c>
      <c r="AD49" s="303">
        <v>1.7865416999484782E-2</v>
      </c>
      <c r="AE49" s="303">
        <v>9.8519924711067781E-4</v>
      </c>
      <c r="AF49" s="303">
        <v>3.1696963200402033E-6</v>
      </c>
      <c r="AG49" s="303">
        <v>1.0091160466164355E-3</v>
      </c>
      <c r="AH49" s="303">
        <v>1.1527609207564394E-2</v>
      </c>
      <c r="AI49" s="303">
        <v>0.87759598128611294</v>
      </c>
    </row>
    <row r="50" spans="1:35">
      <c r="A50" s="304" t="s">
        <v>299</v>
      </c>
      <c r="B50" s="305" t="s">
        <v>536</v>
      </c>
      <c r="C50" s="295">
        <f>VLOOKUP($A50,与件データ!$A$9:$F$116,5,FALSE)</f>
        <v>0</v>
      </c>
      <c r="D50" s="295">
        <f t="shared" si="5"/>
        <v>0</v>
      </c>
      <c r="E50" s="295">
        <f t="shared" si="6"/>
        <v>0</v>
      </c>
      <c r="F50" s="295">
        <f t="shared" si="7"/>
        <v>0</v>
      </c>
      <c r="G50" s="295">
        <f t="shared" si="23"/>
        <v>0</v>
      </c>
      <c r="H50" s="295">
        <f t="shared" si="24"/>
        <v>0</v>
      </c>
      <c r="I50" s="295">
        <f t="shared" si="25"/>
        <v>0</v>
      </c>
      <c r="J50" s="295">
        <f t="shared" si="26"/>
        <v>0</v>
      </c>
      <c r="K50" s="295">
        <f t="shared" si="27"/>
        <v>0</v>
      </c>
      <c r="L50" s="295">
        <f t="shared" si="28"/>
        <v>0</v>
      </c>
      <c r="M50" s="295">
        <f t="shared" si="29"/>
        <v>0</v>
      </c>
      <c r="N50" s="295">
        <f t="shared" si="30"/>
        <v>0</v>
      </c>
      <c r="O50" s="295">
        <f>VLOOKUP($A50,与件データ!$A$9:$F$116,6,FALSE)</f>
        <v>0</v>
      </c>
      <c r="P50" s="295">
        <f t="shared" si="11"/>
        <v>0</v>
      </c>
      <c r="Q50" s="295">
        <f t="shared" si="12"/>
        <v>0</v>
      </c>
      <c r="R50" s="295">
        <f t="shared" si="13"/>
        <v>0</v>
      </c>
      <c r="S50" s="295">
        <f t="shared" si="31"/>
        <v>0</v>
      </c>
      <c r="T50" s="295">
        <f t="shared" si="32"/>
        <v>0</v>
      </c>
      <c r="U50" s="295">
        <f t="shared" si="33"/>
        <v>0</v>
      </c>
      <c r="V50" s="295">
        <f t="shared" si="34"/>
        <v>0</v>
      </c>
      <c r="W50" s="295">
        <f t="shared" si="35"/>
        <v>0</v>
      </c>
      <c r="X50" s="295">
        <f t="shared" si="36"/>
        <v>0</v>
      </c>
      <c r="Y50" s="295">
        <f t="shared" si="37"/>
        <v>0</v>
      </c>
      <c r="Z50" s="295">
        <f t="shared" si="38"/>
        <v>0</v>
      </c>
      <c r="AA50" s="296">
        <v>1</v>
      </c>
      <c r="AB50" s="296">
        <v>7.6307486766435881E-2</v>
      </c>
      <c r="AC50" s="296">
        <v>3.4404535019756028E-5</v>
      </c>
      <c r="AD50" s="296">
        <v>2.0935528706893001E-2</v>
      </c>
      <c r="AE50" s="296">
        <v>1.2613027387929443E-3</v>
      </c>
      <c r="AF50" s="296">
        <v>5.4633810975578241E-6</v>
      </c>
      <c r="AG50" s="296">
        <v>1.130772228245887E-3</v>
      </c>
      <c r="AH50" s="296">
        <v>1.0892505319044475E-2</v>
      </c>
      <c r="AI50" s="296">
        <v>0.8894325363244705</v>
      </c>
    </row>
    <row r="51" spans="1:35">
      <c r="A51" s="298" t="s">
        <v>300</v>
      </c>
      <c r="B51" s="299" t="s">
        <v>647</v>
      </c>
      <c r="C51" s="295">
        <f>VLOOKUP($A51,与件データ!$A$9:$F$116,5,FALSE)</f>
        <v>0</v>
      </c>
      <c r="D51" s="295">
        <f t="shared" si="5"/>
        <v>0</v>
      </c>
      <c r="E51" s="295">
        <f t="shared" si="6"/>
        <v>0</v>
      </c>
      <c r="F51" s="295">
        <f t="shared" si="7"/>
        <v>0</v>
      </c>
      <c r="G51" s="295">
        <f t="shared" si="23"/>
        <v>0</v>
      </c>
      <c r="H51" s="295">
        <f t="shared" si="24"/>
        <v>0</v>
      </c>
      <c r="I51" s="295">
        <f t="shared" si="25"/>
        <v>0</v>
      </c>
      <c r="J51" s="295">
        <f t="shared" si="26"/>
        <v>0</v>
      </c>
      <c r="K51" s="295">
        <f t="shared" si="27"/>
        <v>0</v>
      </c>
      <c r="L51" s="295">
        <f t="shared" si="28"/>
        <v>0</v>
      </c>
      <c r="M51" s="295">
        <f t="shared" si="29"/>
        <v>0</v>
      </c>
      <c r="N51" s="295">
        <f t="shared" si="30"/>
        <v>0</v>
      </c>
      <c r="O51" s="295">
        <f>VLOOKUP($A51,与件データ!$A$9:$F$116,6,FALSE)</f>
        <v>0</v>
      </c>
      <c r="P51" s="295">
        <f t="shared" si="11"/>
        <v>0</v>
      </c>
      <c r="Q51" s="295">
        <f t="shared" si="12"/>
        <v>0</v>
      </c>
      <c r="R51" s="295">
        <f t="shared" si="13"/>
        <v>0</v>
      </c>
      <c r="S51" s="295">
        <f t="shared" si="31"/>
        <v>0</v>
      </c>
      <c r="T51" s="295">
        <f t="shared" si="32"/>
        <v>0</v>
      </c>
      <c r="U51" s="295">
        <f t="shared" si="33"/>
        <v>0</v>
      </c>
      <c r="V51" s="295">
        <f t="shared" si="34"/>
        <v>0</v>
      </c>
      <c r="W51" s="295">
        <f t="shared" si="35"/>
        <v>0</v>
      </c>
      <c r="X51" s="295">
        <f t="shared" si="36"/>
        <v>0</v>
      </c>
      <c r="Y51" s="295">
        <f t="shared" si="37"/>
        <v>0</v>
      </c>
      <c r="Z51" s="295">
        <f t="shared" si="38"/>
        <v>0</v>
      </c>
      <c r="AA51" s="296">
        <v>1</v>
      </c>
      <c r="AB51" s="296">
        <v>7.3537713564170187E-2</v>
      </c>
      <c r="AC51" s="296">
        <v>1.1355729833271773E-4</v>
      </c>
      <c r="AD51" s="296">
        <v>5.8264686428957969E-2</v>
      </c>
      <c r="AE51" s="296">
        <v>3.3414363881563691E-4</v>
      </c>
      <c r="AF51" s="296">
        <v>0</v>
      </c>
      <c r="AG51" s="296">
        <v>3.0617521496001444E-3</v>
      </c>
      <c r="AH51" s="296">
        <v>1.370590205897764E-3</v>
      </c>
      <c r="AI51" s="296">
        <v>0.86331755671422561</v>
      </c>
    </row>
    <row r="52" spans="1:35">
      <c r="A52" s="298" t="s">
        <v>301</v>
      </c>
      <c r="B52" s="299" t="s">
        <v>646</v>
      </c>
      <c r="C52" s="295">
        <f>VLOOKUP($A52,与件データ!$A$9:$F$116,5,FALSE)</f>
        <v>0</v>
      </c>
      <c r="D52" s="295">
        <f t="shared" si="5"/>
        <v>0</v>
      </c>
      <c r="E52" s="295">
        <f t="shared" si="6"/>
        <v>0</v>
      </c>
      <c r="F52" s="295">
        <f t="shared" si="7"/>
        <v>0</v>
      </c>
      <c r="G52" s="295">
        <f t="shared" si="23"/>
        <v>0</v>
      </c>
      <c r="H52" s="295">
        <f t="shared" si="24"/>
        <v>0</v>
      </c>
      <c r="I52" s="295">
        <f t="shared" si="25"/>
        <v>0</v>
      </c>
      <c r="J52" s="295">
        <f t="shared" si="26"/>
        <v>0</v>
      </c>
      <c r="K52" s="295">
        <f t="shared" si="27"/>
        <v>0</v>
      </c>
      <c r="L52" s="295">
        <f t="shared" si="28"/>
        <v>0</v>
      </c>
      <c r="M52" s="295">
        <f t="shared" si="29"/>
        <v>0</v>
      </c>
      <c r="N52" s="295">
        <f t="shared" si="30"/>
        <v>0</v>
      </c>
      <c r="O52" s="295">
        <f>VLOOKUP($A52,与件データ!$A$9:$F$116,6,FALSE)</f>
        <v>0</v>
      </c>
      <c r="P52" s="295">
        <f t="shared" si="11"/>
        <v>0</v>
      </c>
      <c r="Q52" s="295">
        <f t="shared" si="12"/>
        <v>0</v>
      </c>
      <c r="R52" s="295">
        <f t="shared" si="13"/>
        <v>0</v>
      </c>
      <c r="S52" s="295">
        <f t="shared" si="31"/>
        <v>0</v>
      </c>
      <c r="T52" s="295">
        <f t="shared" si="32"/>
        <v>0</v>
      </c>
      <c r="U52" s="295">
        <f t="shared" si="33"/>
        <v>0</v>
      </c>
      <c r="V52" s="295">
        <f t="shared" si="34"/>
        <v>0</v>
      </c>
      <c r="W52" s="295">
        <f t="shared" si="35"/>
        <v>0</v>
      </c>
      <c r="X52" s="295">
        <f t="shared" si="36"/>
        <v>0</v>
      </c>
      <c r="Y52" s="295">
        <f t="shared" si="37"/>
        <v>0</v>
      </c>
      <c r="Z52" s="295">
        <f t="shared" si="38"/>
        <v>0</v>
      </c>
      <c r="AA52" s="296">
        <v>1</v>
      </c>
      <c r="AB52" s="296">
        <v>0.11675918629911408</v>
      </c>
      <c r="AC52" s="296">
        <v>1.2803204340182181E-4</v>
      </c>
      <c r="AD52" s="296">
        <v>2.7365548138486951E-2</v>
      </c>
      <c r="AE52" s="296">
        <v>1.7813108607604687E-3</v>
      </c>
      <c r="AF52" s="296">
        <v>3.3309149502912988E-6</v>
      </c>
      <c r="AG52" s="296">
        <v>1.6525501797132708E-3</v>
      </c>
      <c r="AH52" s="296">
        <v>3.7225056391349196E-3</v>
      </c>
      <c r="AI52" s="296">
        <v>0.84858753592443814</v>
      </c>
    </row>
    <row r="53" spans="1:35">
      <c r="A53" s="298" t="s">
        <v>302</v>
      </c>
      <c r="B53" s="299" t="s">
        <v>539</v>
      </c>
      <c r="C53" s="295">
        <f>VLOOKUP($A53,与件データ!$A$9:$F$116,5,FALSE)</f>
        <v>0</v>
      </c>
      <c r="D53" s="295">
        <f>-N53</f>
        <v>0</v>
      </c>
      <c r="E53" s="295">
        <f t="shared" si="6"/>
        <v>0</v>
      </c>
      <c r="F53" s="295">
        <f>SUM(C53:E53)</f>
        <v>0</v>
      </c>
      <c r="G53" s="295">
        <f t="shared" si="23"/>
        <v>0</v>
      </c>
      <c r="H53" s="295">
        <f t="shared" si="24"/>
        <v>0</v>
      </c>
      <c r="I53" s="295">
        <f t="shared" si="25"/>
        <v>0</v>
      </c>
      <c r="J53" s="295">
        <f t="shared" si="26"/>
        <v>0</v>
      </c>
      <c r="K53" s="295">
        <f t="shared" si="27"/>
        <v>0</v>
      </c>
      <c r="L53" s="295">
        <f t="shared" si="28"/>
        <v>0</v>
      </c>
      <c r="M53" s="295">
        <f t="shared" si="29"/>
        <v>0</v>
      </c>
      <c r="N53" s="295">
        <f t="shared" si="30"/>
        <v>0</v>
      </c>
      <c r="O53" s="295">
        <f>VLOOKUP($A53,与件データ!$A$9:$F$116,6,FALSE)</f>
        <v>0</v>
      </c>
      <c r="P53" s="295">
        <f t="shared" si="11"/>
        <v>0</v>
      </c>
      <c r="Q53" s="295">
        <f t="shared" si="12"/>
        <v>0</v>
      </c>
      <c r="R53" s="295">
        <f t="shared" si="13"/>
        <v>0</v>
      </c>
      <c r="S53" s="295">
        <f t="shared" si="31"/>
        <v>0</v>
      </c>
      <c r="T53" s="295">
        <f t="shared" si="32"/>
        <v>0</v>
      </c>
      <c r="U53" s="295">
        <f t="shared" si="33"/>
        <v>0</v>
      </c>
      <c r="V53" s="295">
        <f t="shared" si="34"/>
        <v>0</v>
      </c>
      <c r="W53" s="295">
        <f t="shared" si="35"/>
        <v>0</v>
      </c>
      <c r="X53" s="295">
        <f t="shared" si="36"/>
        <v>0</v>
      </c>
      <c r="Y53" s="295">
        <f t="shared" si="37"/>
        <v>0</v>
      </c>
      <c r="Z53" s="295">
        <f t="shared" si="38"/>
        <v>0</v>
      </c>
      <c r="AA53" s="296">
        <v>1</v>
      </c>
      <c r="AB53" s="296">
        <v>0.1236190709404834</v>
      </c>
      <c r="AC53" s="296">
        <v>1.870271448153357E-5</v>
      </c>
      <c r="AD53" s="296">
        <v>1.2118996528326747E-2</v>
      </c>
      <c r="AE53" s="296">
        <v>4.0261579934278082E-4</v>
      </c>
      <c r="AF53" s="296">
        <v>1.1018653492996523E-5</v>
      </c>
      <c r="AG53" s="296">
        <v>6.6546867806386895E-4</v>
      </c>
      <c r="AH53" s="296">
        <v>2.0238076856412953E-3</v>
      </c>
      <c r="AI53" s="296">
        <v>0.86114031900016741</v>
      </c>
    </row>
    <row r="54" spans="1:35">
      <c r="A54" s="300" t="s">
        <v>303</v>
      </c>
      <c r="B54" s="301" t="s">
        <v>540</v>
      </c>
      <c r="C54" s="302">
        <f>VLOOKUP($A54,与件データ!$A$9:$F$116,5,FALSE)</f>
        <v>0</v>
      </c>
      <c r="D54" s="302">
        <f t="shared" si="5"/>
        <v>0</v>
      </c>
      <c r="E54" s="302">
        <f t="shared" si="6"/>
        <v>0</v>
      </c>
      <c r="F54" s="302">
        <f t="shared" si="7"/>
        <v>0</v>
      </c>
      <c r="G54" s="302">
        <f t="shared" si="23"/>
        <v>0</v>
      </c>
      <c r="H54" s="302">
        <f t="shared" si="24"/>
        <v>0</v>
      </c>
      <c r="I54" s="302">
        <f t="shared" si="25"/>
        <v>0</v>
      </c>
      <c r="J54" s="302">
        <f t="shared" si="26"/>
        <v>0</v>
      </c>
      <c r="K54" s="302">
        <f t="shared" si="27"/>
        <v>0</v>
      </c>
      <c r="L54" s="302">
        <f t="shared" si="28"/>
        <v>0</v>
      </c>
      <c r="M54" s="302">
        <f t="shared" si="29"/>
        <v>0</v>
      </c>
      <c r="N54" s="302">
        <f t="shared" si="30"/>
        <v>0</v>
      </c>
      <c r="O54" s="302">
        <f>VLOOKUP($A54,与件データ!$A$9:$F$116,6,FALSE)</f>
        <v>0</v>
      </c>
      <c r="P54" s="302">
        <f t="shared" si="11"/>
        <v>0</v>
      </c>
      <c r="Q54" s="302">
        <f t="shared" si="12"/>
        <v>0</v>
      </c>
      <c r="R54" s="302">
        <f t="shared" si="13"/>
        <v>0</v>
      </c>
      <c r="S54" s="302">
        <f t="shared" si="31"/>
        <v>0</v>
      </c>
      <c r="T54" s="302">
        <f t="shared" si="32"/>
        <v>0</v>
      </c>
      <c r="U54" s="302">
        <f t="shared" si="33"/>
        <v>0</v>
      </c>
      <c r="V54" s="302">
        <f t="shared" si="34"/>
        <v>0</v>
      </c>
      <c r="W54" s="302">
        <f t="shared" si="35"/>
        <v>0</v>
      </c>
      <c r="X54" s="302">
        <f t="shared" si="36"/>
        <v>0</v>
      </c>
      <c r="Y54" s="302">
        <f t="shared" si="37"/>
        <v>0</v>
      </c>
      <c r="Z54" s="302">
        <f t="shared" si="38"/>
        <v>0</v>
      </c>
      <c r="AA54" s="303">
        <v>1</v>
      </c>
      <c r="AB54" s="303">
        <v>0.13307505497583852</v>
      </c>
      <c r="AC54" s="303">
        <v>1.6006146360202318E-5</v>
      </c>
      <c r="AD54" s="303">
        <v>1.0349510028469844E-2</v>
      </c>
      <c r="AE54" s="303">
        <v>3.3383592938656927E-4</v>
      </c>
      <c r="AF54" s="303">
        <v>2.2014184105722384E-6</v>
      </c>
      <c r="AG54" s="303">
        <v>5.448969195001826E-4</v>
      </c>
      <c r="AH54" s="303">
        <v>1.7561815370340033E-3</v>
      </c>
      <c r="AI54" s="303">
        <v>0.8539223130450001</v>
      </c>
    </row>
    <row r="55" spans="1:35">
      <c r="A55" s="304" t="s">
        <v>304</v>
      </c>
      <c r="B55" s="305" t="s">
        <v>541</v>
      </c>
      <c r="C55" s="295">
        <f>VLOOKUP($A55,与件データ!$A$9:$F$116,5,FALSE)</f>
        <v>0</v>
      </c>
      <c r="D55" s="295">
        <f t="shared" si="5"/>
        <v>0</v>
      </c>
      <c r="E55" s="295">
        <f t="shared" si="6"/>
        <v>0</v>
      </c>
      <c r="F55" s="295">
        <f t="shared" si="7"/>
        <v>0</v>
      </c>
      <c r="G55" s="295">
        <f t="shared" si="23"/>
        <v>0</v>
      </c>
      <c r="H55" s="295">
        <f t="shared" si="24"/>
        <v>0</v>
      </c>
      <c r="I55" s="295">
        <f t="shared" si="25"/>
        <v>0</v>
      </c>
      <c r="J55" s="295">
        <f t="shared" si="26"/>
        <v>0</v>
      </c>
      <c r="K55" s="295">
        <f t="shared" si="27"/>
        <v>0</v>
      </c>
      <c r="L55" s="295">
        <f t="shared" si="28"/>
        <v>0</v>
      </c>
      <c r="M55" s="295">
        <f t="shared" si="29"/>
        <v>0</v>
      </c>
      <c r="N55" s="295">
        <f t="shared" si="30"/>
        <v>0</v>
      </c>
      <c r="O55" s="295">
        <f>VLOOKUP($A55,与件データ!$A$9:$F$116,6,FALSE)</f>
        <v>0</v>
      </c>
      <c r="P55" s="295">
        <f t="shared" si="11"/>
        <v>0</v>
      </c>
      <c r="Q55" s="295">
        <f t="shared" si="12"/>
        <v>0</v>
      </c>
      <c r="R55" s="295">
        <f t="shared" si="13"/>
        <v>0</v>
      </c>
      <c r="S55" s="295">
        <f t="shared" si="31"/>
        <v>0</v>
      </c>
      <c r="T55" s="295">
        <f t="shared" si="32"/>
        <v>0</v>
      </c>
      <c r="U55" s="295">
        <f t="shared" si="33"/>
        <v>0</v>
      </c>
      <c r="V55" s="295">
        <f t="shared" si="34"/>
        <v>0</v>
      </c>
      <c r="W55" s="295">
        <f t="shared" si="35"/>
        <v>0</v>
      </c>
      <c r="X55" s="295">
        <f t="shared" si="36"/>
        <v>0</v>
      </c>
      <c r="Y55" s="295">
        <f t="shared" si="37"/>
        <v>0</v>
      </c>
      <c r="Z55" s="295">
        <f t="shared" si="38"/>
        <v>0</v>
      </c>
      <c r="AA55" s="296">
        <v>1</v>
      </c>
      <c r="AB55" s="296">
        <v>0.20693389562783923</v>
      </c>
      <c r="AC55" s="296">
        <v>4.5478151850955837E-6</v>
      </c>
      <c r="AD55" s="296">
        <v>1.2815644326051853E-2</v>
      </c>
      <c r="AE55" s="296">
        <v>3.2704723113687371E-4</v>
      </c>
      <c r="AF55" s="296">
        <v>2.0168571690423893E-5</v>
      </c>
      <c r="AG55" s="296">
        <v>7.7243652263373473E-4</v>
      </c>
      <c r="AH55" s="296">
        <v>1.5564403143252124E-3</v>
      </c>
      <c r="AI55" s="296">
        <v>0.77756981959113758</v>
      </c>
    </row>
    <row r="56" spans="1:35">
      <c r="A56" s="298" t="s">
        <v>305</v>
      </c>
      <c r="B56" s="299" t="s">
        <v>542</v>
      </c>
      <c r="C56" s="295">
        <f>VLOOKUP($A56,与件データ!$A$9:$F$116,5,FALSE)</f>
        <v>0</v>
      </c>
      <c r="D56" s="295">
        <f t="shared" si="5"/>
        <v>0</v>
      </c>
      <c r="E56" s="295">
        <f t="shared" si="6"/>
        <v>0</v>
      </c>
      <c r="F56" s="295">
        <f t="shared" si="7"/>
        <v>0</v>
      </c>
      <c r="G56" s="295">
        <f t="shared" si="23"/>
        <v>0</v>
      </c>
      <c r="H56" s="295">
        <f t="shared" si="24"/>
        <v>0</v>
      </c>
      <c r="I56" s="295">
        <f t="shared" si="25"/>
        <v>0</v>
      </c>
      <c r="J56" s="295">
        <f t="shared" si="26"/>
        <v>0</v>
      </c>
      <c r="K56" s="295">
        <f t="shared" si="27"/>
        <v>0</v>
      </c>
      <c r="L56" s="295">
        <f t="shared" si="28"/>
        <v>0</v>
      </c>
      <c r="M56" s="295">
        <f t="shared" si="29"/>
        <v>0</v>
      </c>
      <c r="N56" s="295">
        <f t="shared" si="30"/>
        <v>0</v>
      </c>
      <c r="O56" s="295">
        <f>VLOOKUP($A56,与件データ!$A$9:$F$116,6,FALSE)</f>
        <v>0</v>
      </c>
      <c r="P56" s="295">
        <f t="shared" si="11"/>
        <v>0</v>
      </c>
      <c r="Q56" s="295">
        <f t="shared" si="12"/>
        <v>0</v>
      </c>
      <c r="R56" s="295">
        <f t="shared" si="13"/>
        <v>0</v>
      </c>
      <c r="S56" s="295">
        <f t="shared" si="31"/>
        <v>0</v>
      </c>
      <c r="T56" s="295">
        <f t="shared" si="32"/>
        <v>0</v>
      </c>
      <c r="U56" s="295">
        <f t="shared" si="33"/>
        <v>0</v>
      </c>
      <c r="V56" s="295">
        <f t="shared" si="34"/>
        <v>0</v>
      </c>
      <c r="W56" s="295">
        <f t="shared" si="35"/>
        <v>0</v>
      </c>
      <c r="X56" s="295">
        <f t="shared" si="36"/>
        <v>0</v>
      </c>
      <c r="Y56" s="295">
        <f t="shared" si="37"/>
        <v>0</v>
      </c>
      <c r="Z56" s="295">
        <f t="shared" si="38"/>
        <v>0</v>
      </c>
      <c r="AA56" s="296">
        <v>1</v>
      </c>
      <c r="AB56" s="296">
        <v>7.4706828537478578E-2</v>
      </c>
      <c r="AC56" s="296">
        <v>4.5409378603305145E-6</v>
      </c>
      <c r="AD56" s="296">
        <v>6.4364388466789796E-3</v>
      </c>
      <c r="AE56" s="296">
        <v>2.6394201313171113E-4</v>
      </c>
      <c r="AF56" s="296">
        <v>1.4689933978169215E-4</v>
      </c>
      <c r="AG56" s="296">
        <v>5.9679275829393791E-4</v>
      </c>
      <c r="AH56" s="296">
        <v>1.3643247801363031E-3</v>
      </c>
      <c r="AI56" s="296">
        <v>0.91648023278663848</v>
      </c>
    </row>
    <row r="57" spans="1:35">
      <c r="A57" s="298" t="s">
        <v>306</v>
      </c>
      <c r="B57" s="299" t="s">
        <v>543</v>
      </c>
      <c r="C57" s="295">
        <f>VLOOKUP($A57,与件データ!$A$9:$F$116,5,FALSE)</f>
        <v>0</v>
      </c>
      <c r="D57" s="295">
        <f t="shared" si="5"/>
        <v>0</v>
      </c>
      <c r="E57" s="295">
        <f t="shared" si="6"/>
        <v>0</v>
      </c>
      <c r="F57" s="295">
        <f t="shared" si="7"/>
        <v>0</v>
      </c>
      <c r="G57" s="295">
        <f t="shared" si="23"/>
        <v>0</v>
      </c>
      <c r="H57" s="295">
        <f t="shared" si="24"/>
        <v>0</v>
      </c>
      <c r="I57" s="295">
        <f t="shared" si="25"/>
        <v>0</v>
      </c>
      <c r="J57" s="295">
        <f t="shared" si="26"/>
        <v>0</v>
      </c>
      <c r="K57" s="295">
        <f t="shared" si="27"/>
        <v>0</v>
      </c>
      <c r="L57" s="295">
        <f t="shared" si="28"/>
        <v>0</v>
      </c>
      <c r="M57" s="295">
        <f t="shared" si="29"/>
        <v>0</v>
      </c>
      <c r="N57" s="295">
        <f t="shared" si="30"/>
        <v>0</v>
      </c>
      <c r="O57" s="295">
        <f>VLOOKUP($A57,与件データ!$A$9:$F$116,6,FALSE)</f>
        <v>0</v>
      </c>
      <c r="P57" s="295">
        <f t="shared" si="11"/>
        <v>0</v>
      </c>
      <c r="Q57" s="295">
        <f t="shared" si="12"/>
        <v>0</v>
      </c>
      <c r="R57" s="295">
        <f t="shared" si="13"/>
        <v>0</v>
      </c>
      <c r="S57" s="295">
        <f t="shared" si="31"/>
        <v>0</v>
      </c>
      <c r="T57" s="295">
        <f t="shared" si="32"/>
        <v>0</v>
      </c>
      <c r="U57" s="295">
        <f t="shared" si="33"/>
        <v>0</v>
      </c>
      <c r="V57" s="295">
        <f t="shared" si="34"/>
        <v>0</v>
      </c>
      <c r="W57" s="295">
        <f t="shared" si="35"/>
        <v>0</v>
      </c>
      <c r="X57" s="295">
        <f t="shared" si="36"/>
        <v>0</v>
      </c>
      <c r="Y57" s="295">
        <f t="shared" si="37"/>
        <v>0</v>
      </c>
      <c r="Z57" s="295">
        <f t="shared" si="38"/>
        <v>0</v>
      </c>
      <c r="AA57" s="296">
        <v>1</v>
      </c>
      <c r="AB57" s="296">
        <v>6.1604796417734621E-2</v>
      </c>
      <c r="AC57" s="296">
        <v>6.6640798571737209E-6</v>
      </c>
      <c r="AD57" s="296">
        <v>9.7493338607271794E-3</v>
      </c>
      <c r="AE57" s="296">
        <v>3.7845524479207532E-4</v>
      </c>
      <c r="AF57" s="296">
        <v>3.8479686917228904E-5</v>
      </c>
      <c r="AG57" s="296">
        <v>6.8263824472435965E-4</v>
      </c>
      <c r="AH57" s="296">
        <v>2.2032307889088215E-3</v>
      </c>
      <c r="AI57" s="296">
        <v>0.92533640167633857</v>
      </c>
    </row>
    <row r="58" spans="1:35">
      <c r="A58" s="298" t="s">
        <v>307</v>
      </c>
      <c r="B58" s="299" t="s">
        <v>544</v>
      </c>
      <c r="C58" s="295">
        <f>VLOOKUP($A58,与件データ!$A$9:$F$116,5,FALSE)</f>
        <v>0</v>
      </c>
      <c r="D58" s="295">
        <f>-N58</f>
        <v>0</v>
      </c>
      <c r="E58" s="295">
        <f t="shared" si="6"/>
        <v>0</v>
      </c>
      <c r="F58" s="295">
        <f>SUM(C58:E58)</f>
        <v>0</v>
      </c>
      <c r="G58" s="295">
        <f t="shared" si="23"/>
        <v>0</v>
      </c>
      <c r="H58" s="295">
        <f t="shared" si="24"/>
        <v>0</v>
      </c>
      <c r="I58" s="295">
        <f t="shared" si="25"/>
        <v>0</v>
      </c>
      <c r="J58" s="295">
        <f t="shared" si="26"/>
        <v>0</v>
      </c>
      <c r="K58" s="295">
        <f t="shared" si="27"/>
        <v>0</v>
      </c>
      <c r="L58" s="295">
        <f t="shared" si="28"/>
        <v>0</v>
      </c>
      <c r="M58" s="295">
        <f t="shared" si="29"/>
        <v>0</v>
      </c>
      <c r="N58" s="295">
        <f t="shared" si="30"/>
        <v>0</v>
      </c>
      <c r="O58" s="295">
        <f>VLOOKUP($A58,与件データ!$A$9:$F$116,6,FALSE)</f>
        <v>0</v>
      </c>
      <c r="P58" s="295">
        <f t="shared" si="11"/>
        <v>0</v>
      </c>
      <c r="Q58" s="295">
        <f t="shared" si="12"/>
        <v>0</v>
      </c>
      <c r="R58" s="295">
        <f t="shared" si="13"/>
        <v>0</v>
      </c>
      <c r="S58" s="295">
        <f t="shared" si="31"/>
        <v>0</v>
      </c>
      <c r="T58" s="295">
        <f t="shared" si="32"/>
        <v>0</v>
      </c>
      <c r="U58" s="295">
        <f t="shared" si="33"/>
        <v>0</v>
      </c>
      <c r="V58" s="295">
        <f t="shared" si="34"/>
        <v>0</v>
      </c>
      <c r="W58" s="295">
        <f t="shared" si="35"/>
        <v>0</v>
      </c>
      <c r="X58" s="295">
        <f t="shared" si="36"/>
        <v>0</v>
      </c>
      <c r="Y58" s="295">
        <f t="shared" si="37"/>
        <v>0</v>
      </c>
      <c r="Z58" s="295">
        <f t="shared" si="38"/>
        <v>0</v>
      </c>
      <c r="AA58" s="296">
        <v>1</v>
      </c>
      <c r="AB58" s="296">
        <v>9.7021192585439661E-2</v>
      </c>
      <c r="AC58" s="296">
        <v>3.6734467819287518E-6</v>
      </c>
      <c r="AD58" s="296">
        <v>8.3666989050868012E-3</v>
      </c>
      <c r="AE58" s="296">
        <v>2.7692137279155204E-4</v>
      </c>
      <c r="AF58" s="296">
        <v>3.5792558388023734E-6</v>
      </c>
      <c r="AG58" s="296">
        <v>4.1453434069919069E-4</v>
      </c>
      <c r="AH58" s="296">
        <v>1.4095674638862504E-3</v>
      </c>
      <c r="AI58" s="296">
        <v>0.89250383262947586</v>
      </c>
    </row>
    <row r="59" spans="1:35">
      <c r="A59" s="300" t="s">
        <v>308</v>
      </c>
      <c r="B59" s="301" t="s">
        <v>545</v>
      </c>
      <c r="C59" s="302">
        <f>VLOOKUP($A59,与件データ!$A$9:$F$116,5,FALSE)</f>
        <v>0</v>
      </c>
      <c r="D59" s="302">
        <f t="shared" si="5"/>
        <v>0</v>
      </c>
      <c r="E59" s="302">
        <f t="shared" si="6"/>
        <v>0</v>
      </c>
      <c r="F59" s="302">
        <f t="shared" si="7"/>
        <v>0</v>
      </c>
      <c r="G59" s="302">
        <f t="shared" si="23"/>
        <v>0</v>
      </c>
      <c r="H59" s="302">
        <f t="shared" si="24"/>
        <v>0</v>
      </c>
      <c r="I59" s="302">
        <f t="shared" si="25"/>
        <v>0</v>
      </c>
      <c r="J59" s="302">
        <f t="shared" si="26"/>
        <v>0</v>
      </c>
      <c r="K59" s="302">
        <f t="shared" si="27"/>
        <v>0</v>
      </c>
      <c r="L59" s="302">
        <f t="shared" si="28"/>
        <v>0</v>
      </c>
      <c r="M59" s="302">
        <f t="shared" si="29"/>
        <v>0</v>
      </c>
      <c r="N59" s="302">
        <f t="shared" si="30"/>
        <v>0</v>
      </c>
      <c r="O59" s="302">
        <f>VLOOKUP($A59,与件データ!$A$9:$F$116,6,FALSE)</f>
        <v>0</v>
      </c>
      <c r="P59" s="302">
        <f t="shared" si="11"/>
        <v>0</v>
      </c>
      <c r="Q59" s="302">
        <f t="shared" si="12"/>
        <v>0</v>
      </c>
      <c r="R59" s="302">
        <f t="shared" si="13"/>
        <v>0</v>
      </c>
      <c r="S59" s="302">
        <f t="shared" si="31"/>
        <v>0</v>
      </c>
      <c r="T59" s="302">
        <f t="shared" si="32"/>
        <v>0</v>
      </c>
      <c r="U59" s="302">
        <f t="shared" si="33"/>
        <v>0</v>
      </c>
      <c r="V59" s="302">
        <f t="shared" si="34"/>
        <v>0</v>
      </c>
      <c r="W59" s="302">
        <f t="shared" si="35"/>
        <v>0</v>
      </c>
      <c r="X59" s="302">
        <f t="shared" si="36"/>
        <v>0</v>
      </c>
      <c r="Y59" s="302">
        <f t="shared" si="37"/>
        <v>0</v>
      </c>
      <c r="Z59" s="302">
        <f t="shared" si="38"/>
        <v>0</v>
      </c>
      <c r="AA59" s="303">
        <v>1</v>
      </c>
      <c r="AB59" s="303">
        <v>0.36327767270217315</v>
      </c>
      <c r="AC59" s="303">
        <v>3.0062039897931731E-5</v>
      </c>
      <c r="AD59" s="303">
        <v>6.3206712700651377E-3</v>
      </c>
      <c r="AE59" s="303">
        <v>2.1026443725220048E-4</v>
      </c>
      <c r="AF59" s="303">
        <v>9.6809958993339476E-6</v>
      </c>
      <c r="AG59" s="303">
        <v>4.0048751457244644E-4</v>
      </c>
      <c r="AH59" s="303">
        <v>1.2259197965156566E-3</v>
      </c>
      <c r="AI59" s="303">
        <v>0.62852524124362408</v>
      </c>
    </row>
    <row r="60" spans="1:35">
      <c r="A60" s="304" t="s">
        <v>309</v>
      </c>
      <c r="B60" s="305" t="s">
        <v>546</v>
      </c>
      <c r="C60" s="295">
        <f>VLOOKUP($A60,与件データ!$A$9:$F$116,5,FALSE)</f>
        <v>0</v>
      </c>
      <c r="D60" s="295">
        <f t="shared" si="5"/>
        <v>0</v>
      </c>
      <c r="E60" s="295">
        <f t="shared" si="6"/>
        <v>0</v>
      </c>
      <c r="F60" s="295">
        <f t="shared" si="7"/>
        <v>0</v>
      </c>
      <c r="G60" s="295">
        <f t="shared" si="23"/>
        <v>0</v>
      </c>
      <c r="H60" s="295">
        <f t="shared" si="24"/>
        <v>0</v>
      </c>
      <c r="I60" s="295">
        <f t="shared" si="25"/>
        <v>0</v>
      </c>
      <c r="J60" s="295">
        <f t="shared" si="26"/>
        <v>0</v>
      </c>
      <c r="K60" s="295">
        <f t="shared" si="27"/>
        <v>0</v>
      </c>
      <c r="L60" s="295">
        <f t="shared" si="28"/>
        <v>0</v>
      </c>
      <c r="M60" s="295">
        <f t="shared" si="29"/>
        <v>0</v>
      </c>
      <c r="N60" s="295">
        <f t="shared" si="30"/>
        <v>0</v>
      </c>
      <c r="O60" s="295">
        <f>VLOOKUP($A60,与件データ!$A$9:$F$116,6,FALSE)</f>
        <v>0</v>
      </c>
      <c r="P60" s="295">
        <f t="shared" si="11"/>
        <v>0</v>
      </c>
      <c r="Q60" s="295">
        <f t="shared" si="12"/>
        <v>0</v>
      </c>
      <c r="R60" s="295">
        <f t="shared" si="13"/>
        <v>0</v>
      </c>
      <c r="S60" s="295">
        <f t="shared" si="31"/>
        <v>0</v>
      </c>
      <c r="T60" s="295">
        <f t="shared" si="32"/>
        <v>0</v>
      </c>
      <c r="U60" s="295">
        <f t="shared" si="33"/>
        <v>0</v>
      </c>
      <c r="V60" s="295">
        <f t="shared" si="34"/>
        <v>0</v>
      </c>
      <c r="W60" s="295">
        <f t="shared" si="35"/>
        <v>0</v>
      </c>
      <c r="X60" s="295">
        <f t="shared" si="36"/>
        <v>0</v>
      </c>
      <c r="Y60" s="295">
        <f t="shared" si="37"/>
        <v>0</v>
      </c>
      <c r="Z60" s="295">
        <f t="shared" si="38"/>
        <v>0</v>
      </c>
      <c r="AA60" s="296">
        <v>1</v>
      </c>
      <c r="AB60" s="296">
        <v>0.1259151800411632</v>
      </c>
      <c r="AC60" s="296">
        <v>7.9650134130825876E-6</v>
      </c>
      <c r="AD60" s="296">
        <v>1.0335666905263068E-2</v>
      </c>
      <c r="AE60" s="296">
        <v>2.7718246677527404E-4</v>
      </c>
      <c r="AF60" s="296">
        <v>1.5930026826165175E-5</v>
      </c>
      <c r="AG60" s="296">
        <v>5.6551595232886371E-4</v>
      </c>
      <c r="AH60" s="296">
        <v>1.5937991839578259E-3</v>
      </c>
      <c r="AI60" s="296">
        <v>0.86128876041027258</v>
      </c>
    </row>
    <row r="61" spans="1:35">
      <c r="A61" s="298" t="s">
        <v>310</v>
      </c>
      <c r="B61" s="299" t="s">
        <v>547</v>
      </c>
      <c r="C61" s="295">
        <f>VLOOKUP($A61,与件データ!$A$9:$F$116,5,FALSE)</f>
        <v>0</v>
      </c>
      <c r="D61" s="295">
        <f t="shared" si="5"/>
        <v>0</v>
      </c>
      <c r="E61" s="295">
        <f t="shared" si="6"/>
        <v>0</v>
      </c>
      <c r="F61" s="295">
        <f t="shared" si="7"/>
        <v>0</v>
      </c>
      <c r="G61" s="295">
        <f t="shared" si="23"/>
        <v>0</v>
      </c>
      <c r="H61" s="295">
        <f t="shared" si="24"/>
        <v>0</v>
      </c>
      <c r="I61" s="295">
        <f t="shared" si="25"/>
        <v>0</v>
      </c>
      <c r="J61" s="295">
        <f t="shared" si="26"/>
        <v>0</v>
      </c>
      <c r="K61" s="295">
        <f t="shared" si="27"/>
        <v>0</v>
      </c>
      <c r="L61" s="295">
        <f t="shared" si="28"/>
        <v>0</v>
      </c>
      <c r="M61" s="295">
        <f t="shared" si="29"/>
        <v>0</v>
      </c>
      <c r="N61" s="295">
        <f t="shared" si="30"/>
        <v>0</v>
      </c>
      <c r="O61" s="295">
        <f>VLOOKUP($A61,与件データ!$A$9:$F$116,6,FALSE)</f>
        <v>0</v>
      </c>
      <c r="P61" s="295">
        <f t="shared" si="11"/>
        <v>0</v>
      </c>
      <c r="Q61" s="295">
        <f t="shared" si="12"/>
        <v>0</v>
      </c>
      <c r="R61" s="295">
        <f t="shared" si="13"/>
        <v>0</v>
      </c>
      <c r="S61" s="295">
        <f t="shared" si="31"/>
        <v>0</v>
      </c>
      <c r="T61" s="295">
        <f t="shared" si="32"/>
        <v>0</v>
      </c>
      <c r="U61" s="295">
        <f t="shared" si="33"/>
        <v>0</v>
      </c>
      <c r="V61" s="295">
        <f t="shared" si="34"/>
        <v>0</v>
      </c>
      <c r="W61" s="295">
        <f t="shared" si="35"/>
        <v>0</v>
      </c>
      <c r="X61" s="295">
        <f t="shared" si="36"/>
        <v>0</v>
      </c>
      <c r="Y61" s="295">
        <f t="shared" si="37"/>
        <v>0</v>
      </c>
      <c r="Z61" s="295">
        <f t="shared" si="38"/>
        <v>0</v>
      </c>
      <c r="AA61" s="296">
        <v>1</v>
      </c>
      <c r="AB61" s="296">
        <v>0.22400244955500814</v>
      </c>
      <c r="AC61" s="296">
        <v>1.2439146525703847E-4</v>
      </c>
      <c r="AD61" s="296">
        <v>1.0661730699919943E-2</v>
      </c>
      <c r="AE61" s="296">
        <v>5.1989253427941725E-4</v>
      </c>
      <c r="AF61" s="296">
        <v>1.3013260980736333E-4</v>
      </c>
      <c r="AG61" s="296">
        <v>9.2602535246906427E-4</v>
      </c>
      <c r="AH61" s="296">
        <v>2.1556934611553094E-3</v>
      </c>
      <c r="AI61" s="296">
        <v>0.76147968432210378</v>
      </c>
    </row>
    <row r="62" spans="1:35">
      <c r="A62" s="298" t="s">
        <v>311</v>
      </c>
      <c r="B62" s="299" t="s">
        <v>548</v>
      </c>
      <c r="C62" s="295">
        <f>VLOOKUP($A62,与件データ!$A$9:$F$116,5,FALSE)</f>
        <v>0</v>
      </c>
      <c r="D62" s="295">
        <f t="shared" si="5"/>
        <v>0</v>
      </c>
      <c r="E62" s="295">
        <f t="shared" si="6"/>
        <v>0</v>
      </c>
      <c r="F62" s="295">
        <f t="shared" si="7"/>
        <v>0</v>
      </c>
      <c r="G62" s="295">
        <f t="shared" si="23"/>
        <v>0</v>
      </c>
      <c r="H62" s="295">
        <f t="shared" si="24"/>
        <v>0</v>
      </c>
      <c r="I62" s="295">
        <f t="shared" si="25"/>
        <v>0</v>
      </c>
      <c r="J62" s="295">
        <f t="shared" si="26"/>
        <v>0</v>
      </c>
      <c r="K62" s="295">
        <f t="shared" si="27"/>
        <v>0</v>
      </c>
      <c r="L62" s="295">
        <f t="shared" si="28"/>
        <v>0</v>
      </c>
      <c r="M62" s="295">
        <f t="shared" si="29"/>
        <v>0</v>
      </c>
      <c r="N62" s="295">
        <f t="shared" si="30"/>
        <v>0</v>
      </c>
      <c r="O62" s="295">
        <f>VLOOKUP($A62,与件データ!$A$9:$F$116,6,FALSE)</f>
        <v>0</v>
      </c>
      <c r="P62" s="295">
        <f t="shared" si="11"/>
        <v>0</v>
      </c>
      <c r="Q62" s="295">
        <f t="shared" si="12"/>
        <v>0</v>
      </c>
      <c r="R62" s="295">
        <f t="shared" si="13"/>
        <v>0</v>
      </c>
      <c r="S62" s="295">
        <f t="shared" si="31"/>
        <v>0</v>
      </c>
      <c r="T62" s="295">
        <f t="shared" si="32"/>
        <v>0</v>
      </c>
      <c r="U62" s="295">
        <f t="shared" si="33"/>
        <v>0</v>
      </c>
      <c r="V62" s="295">
        <f t="shared" si="34"/>
        <v>0</v>
      </c>
      <c r="W62" s="295">
        <f t="shared" si="35"/>
        <v>0</v>
      </c>
      <c r="X62" s="295">
        <f t="shared" si="36"/>
        <v>0</v>
      </c>
      <c r="Y62" s="295">
        <f t="shared" si="37"/>
        <v>0</v>
      </c>
      <c r="Z62" s="295">
        <f t="shared" si="38"/>
        <v>0</v>
      </c>
      <c r="AA62" s="296">
        <v>1</v>
      </c>
      <c r="AB62" s="296">
        <v>0.20623185737590566</v>
      </c>
      <c r="AC62" s="296">
        <v>1.9602359455816227E-5</v>
      </c>
      <c r="AD62" s="296">
        <v>7.5669562581145138E-3</v>
      </c>
      <c r="AE62" s="296">
        <v>3.2087725904662813E-4</v>
      </c>
      <c r="AF62" s="296">
        <v>1.325386804114847E-5</v>
      </c>
      <c r="AG62" s="296">
        <v>4.5085426748377319E-4</v>
      </c>
      <c r="AH62" s="296">
        <v>1.4535817798741906E-3</v>
      </c>
      <c r="AI62" s="296">
        <v>0.78394301683207823</v>
      </c>
    </row>
    <row r="63" spans="1:35">
      <c r="A63" s="298" t="s">
        <v>312</v>
      </c>
      <c r="B63" s="299" t="s">
        <v>549</v>
      </c>
      <c r="C63" s="295">
        <f>VLOOKUP($A63,与件データ!$A$9:$F$116,5,FALSE)</f>
        <v>0</v>
      </c>
      <c r="D63" s="295">
        <f>-N63</f>
        <v>0</v>
      </c>
      <c r="E63" s="295">
        <f t="shared" si="6"/>
        <v>0</v>
      </c>
      <c r="F63" s="295">
        <f>SUM(C63:E63)</f>
        <v>0</v>
      </c>
      <c r="G63" s="295">
        <f t="shared" si="23"/>
        <v>0</v>
      </c>
      <c r="H63" s="295">
        <f t="shared" si="24"/>
        <v>0</v>
      </c>
      <c r="I63" s="295">
        <f t="shared" si="25"/>
        <v>0</v>
      </c>
      <c r="J63" s="295">
        <f t="shared" si="26"/>
        <v>0</v>
      </c>
      <c r="K63" s="295">
        <f t="shared" si="27"/>
        <v>0</v>
      </c>
      <c r="L63" s="295">
        <f t="shared" si="28"/>
        <v>0</v>
      </c>
      <c r="M63" s="295">
        <f t="shared" si="29"/>
        <v>0</v>
      </c>
      <c r="N63" s="295">
        <f t="shared" si="30"/>
        <v>0</v>
      </c>
      <c r="O63" s="295">
        <f>VLOOKUP($A63,与件データ!$A$9:$F$116,6,FALSE)</f>
        <v>0</v>
      </c>
      <c r="P63" s="295">
        <f t="shared" si="11"/>
        <v>0</v>
      </c>
      <c r="Q63" s="295">
        <f t="shared" si="12"/>
        <v>0</v>
      </c>
      <c r="R63" s="295">
        <f t="shared" si="13"/>
        <v>0</v>
      </c>
      <c r="S63" s="295">
        <f t="shared" si="31"/>
        <v>0</v>
      </c>
      <c r="T63" s="295">
        <f t="shared" si="32"/>
        <v>0</v>
      </c>
      <c r="U63" s="295">
        <f t="shared" si="33"/>
        <v>0</v>
      </c>
      <c r="V63" s="295">
        <f t="shared" si="34"/>
        <v>0</v>
      </c>
      <c r="W63" s="295">
        <f t="shared" si="35"/>
        <v>0</v>
      </c>
      <c r="X63" s="295">
        <f t="shared" si="36"/>
        <v>0</v>
      </c>
      <c r="Y63" s="295">
        <f t="shared" si="37"/>
        <v>0</v>
      </c>
      <c r="Z63" s="295">
        <f t="shared" si="38"/>
        <v>0</v>
      </c>
      <c r="AA63" s="296">
        <v>1</v>
      </c>
      <c r="AB63" s="296">
        <v>0.17396602756126117</v>
      </c>
      <c r="AC63" s="296">
        <v>9.5232345666205524E-6</v>
      </c>
      <c r="AD63" s="296">
        <v>5.2527440945317073E-3</v>
      </c>
      <c r="AE63" s="296">
        <v>3.0083217764913852E-4</v>
      </c>
      <c r="AF63" s="296">
        <v>2.0406931214186898E-5</v>
      </c>
      <c r="AG63" s="296">
        <v>3.6018233593039875E-4</v>
      </c>
      <c r="AH63" s="296">
        <v>1.1370061841504467E-3</v>
      </c>
      <c r="AI63" s="296">
        <v>0.81895327748069635</v>
      </c>
    </row>
    <row r="64" spans="1:35">
      <c r="A64" s="300" t="s">
        <v>313</v>
      </c>
      <c r="B64" s="301" t="s">
        <v>550</v>
      </c>
      <c r="C64" s="302">
        <f>VLOOKUP($A64,与件データ!$A$9:$F$116,5,FALSE)</f>
        <v>0</v>
      </c>
      <c r="D64" s="302">
        <f t="shared" si="5"/>
        <v>0</v>
      </c>
      <c r="E64" s="302">
        <f t="shared" si="6"/>
        <v>0</v>
      </c>
      <c r="F64" s="302">
        <f t="shared" si="7"/>
        <v>0</v>
      </c>
      <c r="G64" s="302">
        <f t="shared" si="23"/>
        <v>0</v>
      </c>
      <c r="H64" s="302">
        <f t="shared" si="24"/>
        <v>0</v>
      </c>
      <c r="I64" s="302">
        <f t="shared" si="25"/>
        <v>0</v>
      </c>
      <c r="J64" s="302">
        <f t="shared" si="26"/>
        <v>0</v>
      </c>
      <c r="K64" s="302">
        <f t="shared" si="27"/>
        <v>0</v>
      </c>
      <c r="L64" s="302">
        <f t="shared" si="28"/>
        <v>0</v>
      </c>
      <c r="M64" s="302">
        <f t="shared" si="29"/>
        <v>0</v>
      </c>
      <c r="N64" s="302">
        <f t="shared" si="30"/>
        <v>0</v>
      </c>
      <c r="O64" s="302">
        <f>VLOOKUP($A64,与件データ!$A$9:$F$116,6,FALSE)</f>
        <v>0</v>
      </c>
      <c r="P64" s="302">
        <f t="shared" si="11"/>
        <v>0</v>
      </c>
      <c r="Q64" s="302">
        <f t="shared" si="12"/>
        <v>0</v>
      </c>
      <c r="R64" s="302">
        <f t="shared" si="13"/>
        <v>0</v>
      </c>
      <c r="S64" s="302">
        <f t="shared" si="31"/>
        <v>0</v>
      </c>
      <c r="T64" s="302">
        <f t="shared" si="32"/>
        <v>0</v>
      </c>
      <c r="U64" s="302">
        <f t="shared" si="33"/>
        <v>0</v>
      </c>
      <c r="V64" s="302">
        <f t="shared" si="34"/>
        <v>0</v>
      </c>
      <c r="W64" s="302">
        <f t="shared" si="35"/>
        <v>0</v>
      </c>
      <c r="X64" s="302">
        <f t="shared" si="36"/>
        <v>0</v>
      </c>
      <c r="Y64" s="302">
        <f t="shared" si="37"/>
        <v>0</v>
      </c>
      <c r="Z64" s="302">
        <f t="shared" si="38"/>
        <v>0</v>
      </c>
      <c r="AA64" s="303">
        <v>1</v>
      </c>
      <c r="AB64" s="303">
        <v>0.1830369440274642</v>
      </c>
      <c r="AC64" s="303">
        <v>1.3022772097469548E-5</v>
      </c>
      <c r="AD64" s="303">
        <v>1.636977713712974E-2</v>
      </c>
      <c r="AE64" s="303">
        <v>2.3771137396197441E-3</v>
      </c>
      <c r="AF64" s="303">
        <v>0</v>
      </c>
      <c r="AG64" s="303">
        <v>9.3540130206355493E-4</v>
      </c>
      <c r="AH64" s="303">
        <v>1.5813511461794467E-3</v>
      </c>
      <c r="AI64" s="303">
        <v>0.79568638987544582</v>
      </c>
    </row>
    <row r="65" spans="1:35">
      <c r="A65" s="304" t="s">
        <v>314</v>
      </c>
      <c r="B65" s="305" t="s">
        <v>551</v>
      </c>
      <c r="C65" s="295">
        <f>VLOOKUP($A65,与件データ!$A$9:$F$116,5,FALSE)</f>
        <v>0</v>
      </c>
      <c r="D65" s="295">
        <f t="shared" si="5"/>
        <v>0</v>
      </c>
      <c r="E65" s="295">
        <f t="shared" si="6"/>
        <v>0</v>
      </c>
      <c r="F65" s="295">
        <f t="shared" si="7"/>
        <v>0</v>
      </c>
      <c r="G65" s="295">
        <f t="shared" si="23"/>
        <v>0</v>
      </c>
      <c r="H65" s="295">
        <f t="shared" si="24"/>
        <v>0</v>
      </c>
      <c r="I65" s="295">
        <f t="shared" si="25"/>
        <v>0</v>
      </c>
      <c r="J65" s="295">
        <f t="shared" si="26"/>
        <v>0</v>
      </c>
      <c r="K65" s="295">
        <f t="shared" si="27"/>
        <v>0</v>
      </c>
      <c r="L65" s="295">
        <f t="shared" si="28"/>
        <v>0</v>
      </c>
      <c r="M65" s="295">
        <f t="shared" si="29"/>
        <v>0</v>
      </c>
      <c r="N65" s="295">
        <f t="shared" si="30"/>
        <v>0</v>
      </c>
      <c r="O65" s="295">
        <f>VLOOKUP($A65,与件データ!$A$9:$F$116,6,FALSE)</f>
        <v>0</v>
      </c>
      <c r="P65" s="295">
        <f t="shared" si="11"/>
        <v>0</v>
      </c>
      <c r="Q65" s="295">
        <f t="shared" si="12"/>
        <v>0</v>
      </c>
      <c r="R65" s="295">
        <f t="shared" si="13"/>
        <v>0</v>
      </c>
      <c r="S65" s="295">
        <f t="shared" si="31"/>
        <v>0</v>
      </c>
      <c r="T65" s="295">
        <f t="shared" si="32"/>
        <v>0</v>
      </c>
      <c r="U65" s="295">
        <f t="shared" si="33"/>
        <v>0</v>
      </c>
      <c r="V65" s="295">
        <f t="shared" si="34"/>
        <v>0</v>
      </c>
      <c r="W65" s="295">
        <f t="shared" si="35"/>
        <v>0</v>
      </c>
      <c r="X65" s="295">
        <f t="shared" si="36"/>
        <v>0</v>
      </c>
      <c r="Y65" s="295">
        <f t="shared" si="37"/>
        <v>0</v>
      </c>
      <c r="Z65" s="295">
        <f t="shared" si="38"/>
        <v>0</v>
      </c>
      <c r="AA65" s="296">
        <v>1</v>
      </c>
      <c r="AB65" s="296">
        <v>0.11772082419841207</v>
      </c>
      <c r="AC65" s="296">
        <v>4.2775971431054368E-6</v>
      </c>
      <c r="AD65" s="296">
        <v>1.3169595920162928E-2</v>
      </c>
      <c r="AE65" s="296">
        <v>1.8879962969516942E-3</v>
      </c>
      <c r="AF65" s="296">
        <v>0</v>
      </c>
      <c r="AG65" s="296">
        <v>7.4970518350216337E-4</v>
      </c>
      <c r="AH65" s="296">
        <v>1.6272880079140049E-3</v>
      </c>
      <c r="AI65" s="296">
        <v>0.864840312795914</v>
      </c>
    </row>
    <row r="66" spans="1:35">
      <c r="A66" s="298" t="s">
        <v>315</v>
      </c>
      <c r="B66" s="299" t="s">
        <v>552</v>
      </c>
      <c r="C66" s="295">
        <f>VLOOKUP($A66,与件データ!$A$9:$F$116,5,FALSE)</f>
        <v>0</v>
      </c>
      <c r="D66" s="295">
        <f t="shared" si="5"/>
        <v>0</v>
      </c>
      <c r="E66" s="295">
        <f t="shared" si="6"/>
        <v>0</v>
      </c>
      <c r="F66" s="295">
        <f t="shared" si="7"/>
        <v>0</v>
      </c>
      <c r="G66" s="295">
        <f t="shared" si="23"/>
        <v>0</v>
      </c>
      <c r="H66" s="295">
        <f t="shared" si="24"/>
        <v>0</v>
      </c>
      <c r="I66" s="295">
        <f t="shared" si="25"/>
        <v>0</v>
      </c>
      <c r="J66" s="295">
        <f t="shared" si="26"/>
        <v>0</v>
      </c>
      <c r="K66" s="295">
        <f t="shared" si="27"/>
        <v>0</v>
      </c>
      <c r="L66" s="295">
        <f t="shared" si="28"/>
        <v>0</v>
      </c>
      <c r="M66" s="295">
        <f t="shared" si="29"/>
        <v>0</v>
      </c>
      <c r="N66" s="295">
        <f t="shared" si="30"/>
        <v>0</v>
      </c>
      <c r="O66" s="295">
        <f>VLOOKUP($A66,与件データ!$A$9:$F$116,6,FALSE)</f>
        <v>0</v>
      </c>
      <c r="P66" s="295">
        <f t="shared" si="11"/>
        <v>0</v>
      </c>
      <c r="Q66" s="295">
        <f t="shared" si="12"/>
        <v>0</v>
      </c>
      <c r="R66" s="295">
        <f t="shared" si="13"/>
        <v>0</v>
      </c>
      <c r="S66" s="295">
        <f t="shared" si="31"/>
        <v>0</v>
      </c>
      <c r="T66" s="295">
        <f t="shared" si="32"/>
        <v>0</v>
      </c>
      <c r="U66" s="295">
        <f t="shared" si="33"/>
        <v>0</v>
      </c>
      <c r="V66" s="295">
        <f t="shared" si="34"/>
        <v>0</v>
      </c>
      <c r="W66" s="295">
        <f t="shared" si="35"/>
        <v>0</v>
      </c>
      <c r="X66" s="295">
        <f t="shared" si="36"/>
        <v>0</v>
      </c>
      <c r="Y66" s="295">
        <f t="shared" si="37"/>
        <v>0</v>
      </c>
      <c r="Z66" s="295">
        <f t="shared" si="38"/>
        <v>0</v>
      </c>
      <c r="AA66" s="296">
        <v>1</v>
      </c>
      <c r="AB66" s="296">
        <v>2.4598962631920556E-2</v>
      </c>
      <c r="AC66" s="296">
        <v>1.0832339465852887E-4</v>
      </c>
      <c r="AD66" s="296">
        <v>1.2622103623467719E-2</v>
      </c>
      <c r="AE66" s="296">
        <v>3.2241360737693958E-3</v>
      </c>
      <c r="AF66" s="296">
        <v>2.8415325460629284E-5</v>
      </c>
      <c r="AG66" s="296">
        <v>1.0166505780271192E-3</v>
      </c>
      <c r="AH66" s="296">
        <v>2.2815339074299334E-3</v>
      </c>
      <c r="AI66" s="296">
        <v>0.95611987446526614</v>
      </c>
    </row>
    <row r="67" spans="1:35">
      <c r="A67" s="298" t="s">
        <v>316</v>
      </c>
      <c r="B67" s="299" t="s">
        <v>553</v>
      </c>
      <c r="C67" s="295">
        <f>VLOOKUP($A67,与件データ!$A$9:$F$116,5,FALSE)</f>
        <v>0</v>
      </c>
      <c r="D67" s="295">
        <f t="shared" si="5"/>
        <v>0</v>
      </c>
      <c r="E67" s="295">
        <f t="shared" si="6"/>
        <v>0</v>
      </c>
      <c r="F67" s="295">
        <f t="shared" si="7"/>
        <v>0</v>
      </c>
      <c r="G67" s="295">
        <f t="shared" si="23"/>
        <v>0</v>
      </c>
      <c r="H67" s="295">
        <f t="shared" si="24"/>
        <v>0</v>
      </c>
      <c r="I67" s="295">
        <f t="shared" si="25"/>
        <v>0</v>
      </c>
      <c r="J67" s="295">
        <f t="shared" si="26"/>
        <v>0</v>
      </c>
      <c r="K67" s="295">
        <f t="shared" si="27"/>
        <v>0</v>
      </c>
      <c r="L67" s="295">
        <f t="shared" si="28"/>
        <v>0</v>
      </c>
      <c r="M67" s="295">
        <f t="shared" si="29"/>
        <v>0</v>
      </c>
      <c r="N67" s="295">
        <f t="shared" si="30"/>
        <v>0</v>
      </c>
      <c r="O67" s="295">
        <f>VLOOKUP($A67,与件データ!$A$9:$F$116,6,FALSE)</f>
        <v>0</v>
      </c>
      <c r="P67" s="295">
        <f t="shared" si="11"/>
        <v>0</v>
      </c>
      <c r="Q67" s="295">
        <f t="shared" si="12"/>
        <v>0</v>
      </c>
      <c r="R67" s="295">
        <f t="shared" si="13"/>
        <v>0</v>
      </c>
      <c r="S67" s="295">
        <f t="shared" si="31"/>
        <v>0</v>
      </c>
      <c r="T67" s="295">
        <f t="shared" si="32"/>
        <v>0</v>
      </c>
      <c r="U67" s="295">
        <f t="shared" si="33"/>
        <v>0</v>
      </c>
      <c r="V67" s="295">
        <f t="shared" si="34"/>
        <v>0</v>
      </c>
      <c r="W67" s="295">
        <f t="shared" si="35"/>
        <v>0</v>
      </c>
      <c r="X67" s="295">
        <f t="shared" si="36"/>
        <v>0</v>
      </c>
      <c r="Y67" s="295">
        <f t="shared" si="37"/>
        <v>0</v>
      </c>
      <c r="Z67" s="295">
        <f t="shared" si="38"/>
        <v>0</v>
      </c>
      <c r="AA67" s="296">
        <v>1</v>
      </c>
      <c r="AB67" s="296">
        <v>6.1010106339847547E-2</v>
      </c>
      <c r="AC67" s="296">
        <v>9.3113807186911612E-6</v>
      </c>
      <c r="AD67" s="296">
        <v>3.4929316920990221E-3</v>
      </c>
      <c r="AE67" s="296">
        <v>1.051410072818877E-4</v>
      </c>
      <c r="AF67" s="296">
        <v>0</v>
      </c>
      <c r="AG67" s="296">
        <v>1.8351179499753831E-4</v>
      </c>
      <c r="AH67" s="296">
        <v>5.493714624027785E-4</v>
      </c>
      <c r="AI67" s="296">
        <v>0.93464962632265258</v>
      </c>
    </row>
    <row r="68" spans="1:35">
      <c r="A68" s="298" t="s">
        <v>317</v>
      </c>
      <c r="B68" s="299" t="s">
        <v>554</v>
      </c>
      <c r="C68" s="295">
        <f>VLOOKUP($A68,与件データ!$A$9:$F$116,5,FALSE)</f>
        <v>0</v>
      </c>
      <c r="D68" s="295">
        <f>-N68</f>
        <v>0</v>
      </c>
      <c r="E68" s="295">
        <f t="shared" si="6"/>
        <v>0</v>
      </c>
      <c r="F68" s="295">
        <f>SUM(C68:E68)</f>
        <v>0</v>
      </c>
      <c r="G68" s="295">
        <f t="shared" si="23"/>
        <v>0</v>
      </c>
      <c r="H68" s="295">
        <f t="shared" si="24"/>
        <v>0</v>
      </c>
      <c r="I68" s="295">
        <f t="shared" si="25"/>
        <v>0</v>
      </c>
      <c r="J68" s="295">
        <f t="shared" si="26"/>
        <v>0</v>
      </c>
      <c r="K68" s="295">
        <f t="shared" si="27"/>
        <v>0</v>
      </c>
      <c r="L68" s="295">
        <f t="shared" si="28"/>
        <v>0</v>
      </c>
      <c r="M68" s="295">
        <f t="shared" si="29"/>
        <v>0</v>
      </c>
      <c r="N68" s="295">
        <f t="shared" si="30"/>
        <v>0</v>
      </c>
      <c r="O68" s="295">
        <f>VLOOKUP($A68,与件データ!$A$9:$F$116,6,FALSE)</f>
        <v>0</v>
      </c>
      <c r="P68" s="295">
        <f t="shared" si="11"/>
        <v>0</v>
      </c>
      <c r="Q68" s="295">
        <f t="shared" si="12"/>
        <v>0</v>
      </c>
      <c r="R68" s="295">
        <f t="shared" si="13"/>
        <v>0</v>
      </c>
      <c r="S68" s="295">
        <f t="shared" si="31"/>
        <v>0</v>
      </c>
      <c r="T68" s="295">
        <f t="shared" si="32"/>
        <v>0</v>
      </c>
      <c r="U68" s="295">
        <f t="shared" si="33"/>
        <v>0</v>
      </c>
      <c r="V68" s="295">
        <f t="shared" si="34"/>
        <v>0</v>
      </c>
      <c r="W68" s="295">
        <f t="shared" si="35"/>
        <v>0</v>
      </c>
      <c r="X68" s="295">
        <f t="shared" si="36"/>
        <v>0</v>
      </c>
      <c r="Y68" s="295">
        <f t="shared" si="37"/>
        <v>0</v>
      </c>
      <c r="Z68" s="295">
        <f t="shared" si="38"/>
        <v>0</v>
      </c>
      <c r="AA68" s="296">
        <v>1</v>
      </c>
      <c r="AB68" s="296">
        <v>0.10402661646115294</v>
      </c>
      <c r="AC68" s="296">
        <v>3.4623762001977681E-5</v>
      </c>
      <c r="AD68" s="296">
        <v>9.5666407359042381E-3</v>
      </c>
      <c r="AE68" s="296">
        <v>5.8066272421665325E-4</v>
      </c>
      <c r="AF68" s="296">
        <v>2.239426808384795E-5</v>
      </c>
      <c r="AG68" s="296">
        <v>6.5785147803757598E-4</v>
      </c>
      <c r="AH68" s="296">
        <v>1.4433979315319871E-3</v>
      </c>
      <c r="AI68" s="296">
        <v>0.88366781263907079</v>
      </c>
    </row>
    <row r="69" spans="1:35">
      <c r="A69" s="300" t="s">
        <v>318</v>
      </c>
      <c r="B69" s="301" t="s">
        <v>555</v>
      </c>
      <c r="C69" s="302">
        <f>VLOOKUP($A69,与件データ!$A$9:$F$116,5,FALSE)</f>
        <v>0</v>
      </c>
      <c r="D69" s="302">
        <f t="shared" si="5"/>
        <v>0</v>
      </c>
      <c r="E69" s="302">
        <f t="shared" si="6"/>
        <v>0</v>
      </c>
      <c r="F69" s="302">
        <f t="shared" si="7"/>
        <v>0</v>
      </c>
      <c r="G69" s="302">
        <f t="shared" si="23"/>
        <v>0</v>
      </c>
      <c r="H69" s="302">
        <f t="shared" si="24"/>
        <v>0</v>
      </c>
      <c r="I69" s="302">
        <f t="shared" si="25"/>
        <v>0</v>
      </c>
      <c r="J69" s="302">
        <f t="shared" si="26"/>
        <v>0</v>
      </c>
      <c r="K69" s="302">
        <f t="shared" si="27"/>
        <v>0</v>
      </c>
      <c r="L69" s="302">
        <f t="shared" si="28"/>
        <v>0</v>
      </c>
      <c r="M69" s="302">
        <f t="shared" si="29"/>
        <v>0</v>
      </c>
      <c r="N69" s="302">
        <f t="shared" si="30"/>
        <v>0</v>
      </c>
      <c r="O69" s="302">
        <f>VLOOKUP($A69,与件データ!$A$9:$F$116,6,FALSE)</f>
        <v>0</v>
      </c>
      <c r="P69" s="302">
        <f t="shared" si="11"/>
        <v>0</v>
      </c>
      <c r="Q69" s="302">
        <f t="shared" si="12"/>
        <v>0</v>
      </c>
      <c r="R69" s="302">
        <f t="shared" si="13"/>
        <v>0</v>
      </c>
      <c r="S69" s="302">
        <f t="shared" si="31"/>
        <v>0</v>
      </c>
      <c r="T69" s="302">
        <f t="shared" si="32"/>
        <v>0</v>
      </c>
      <c r="U69" s="302">
        <f t="shared" si="33"/>
        <v>0</v>
      </c>
      <c r="V69" s="302">
        <f t="shared" si="34"/>
        <v>0</v>
      </c>
      <c r="W69" s="302">
        <f t="shared" si="35"/>
        <v>0</v>
      </c>
      <c r="X69" s="302">
        <f t="shared" si="36"/>
        <v>0</v>
      </c>
      <c r="Y69" s="302">
        <f t="shared" si="37"/>
        <v>0</v>
      </c>
      <c r="Z69" s="302">
        <f t="shared" si="38"/>
        <v>0</v>
      </c>
      <c r="AA69" s="303">
        <v>1</v>
      </c>
      <c r="AB69" s="303">
        <v>0.4345605773704036</v>
      </c>
      <c r="AC69" s="303">
        <v>7.7698702519188371E-5</v>
      </c>
      <c r="AD69" s="303">
        <v>5.1208793431532562E-2</v>
      </c>
      <c r="AE69" s="303">
        <v>9.24507590550593E-4</v>
      </c>
      <c r="AF69" s="303">
        <v>7.4781354489681927E-5</v>
      </c>
      <c r="AG69" s="303">
        <v>2.8511242292366505E-3</v>
      </c>
      <c r="AH69" s="303">
        <v>3.1781589433443232E-3</v>
      </c>
      <c r="AI69" s="303">
        <v>0.50712435837792336</v>
      </c>
    </row>
    <row r="70" spans="1:35">
      <c r="A70" s="304" t="s">
        <v>319</v>
      </c>
      <c r="B70" s="305" t="s">
        <v>556</v>
      </c>
      <c r="C70" s="295">
        <f>VLOOKUP($A70,与件データ!$A$9:$F$116,5,FALSE)</f>
        <v>0</v>
      </c>
      <c r="D70" s="295">
        <f t="shared" si="5"/>
        <v>0</v>
      </c>
      <c r="E70" s="295">
        <f t="shared" si="6"/>
        <v>0</v>
      </c>
      <c r="F70" s="295">
        <f t="shared" si="7"/>
        <v>0</v>
      </c>
      <c r="G70" s="295">
        <f t="shared" si="23"/>
        <v>0</v>
      </c>
      <c r="H70" s="295">
        <f t="shared" si="24"/>
        <v>0</v>
      </c>
      <c r="I70" s="295">
        <f t="shared" si="25"/>
        <v>0</v>
      </c>
      <c r="J70" s="295">
        <f t="shared" si="26"/>
        <v>0</v>
      </c>
      <c r="K70" s="295">
        <f t="shared" si="27"/>
        <v>0</v>
      </c>
      <c r="L70" s="295">
        <f t="shared" si="28"/>
        <v>0</v>
      </c>
      <c r="M70" s="295">
        <f t="shared" si="29"/>
        <v>0</v>
      </c>
      <c r="N70" s="295">
        <f t="shared" si="30"/>
        <v>0</v>
      </c>
      <c r="O70" s="295">
        <f>VLOOKUP($A70,与件データ!$A$9:$F$116,6,FALSE)</f>
        <v>0</v>
      </c>
      <c r="P70" s="295">
        <f t="shared" si="11"/>
        <v>0</v>
      </c>
      <c r="Q70" s="295">
        <f t="shared" si="12"/>
        <v>0</v>
      </c>
      <c r="R70" s="295">
        <f t="shared" si="13"/>
        <v>0</v>
      </c>
      <c r="S70" s="295">
        <f t="shared" si="31"/>
        <v>0</v>
      </c>
      <c r="T70" s="295">
        <f t="shared" si="32"/>
        <v>0</v>
      </c>
      <c r="U70" s="295">
        <f t="shared" si="33"/>
        <v>0</v>
      </c>
      <c r="V70" s="295">
        <f t="shared" si="34"/>
        <v>0</v>
      </c>
      <c r="W70" s="295">
        <f t="shared" si="35"/>
        <v>0</v>
      </c>
      <c r="X70" s="295">
        <f t="shared" si="36"/>
        <v>0</v>
      </c>
      <c r="Y70" s="295">
        <f t="shared" si="37"/>
        <v>0</v>
      </c>
      <c r="Z70" s="295">
        <f t="shared" si="38"/>
        <v>0</v>
      </c>
      <c r="AA70" s="296">
        <v>1</v>
      </c>
      <c r="AB70" s="296">
        <v>0</v>
      </c>
      <c r="AC70" s="296">
        <v>0</v>
      </c>
      <c r="AD70" s="296">
        <v>0</v>
      </c>
      <c r="AE70" s="296">
        <v>0</v>
      </c>
      <c r="AF70" s="296">
        <v>0</v>
      </c>
      <c r="AG70" s="296">
        <v>0</v>
      </c>
      <c r="AH70" s="296">
        <v>0</v>
      </c>
      <c r="AI70" s="296">
        <v>1</v>
      </c>
    </row>
    <row r="71" spans="1:35">
      <c r="A71" s="298" t="s">
        <v>320</v>
      </c>
      <c r="B71" s="299" t="s">
        <v>557</v>
      </c>
      <c r="C71" s="295">
        <f>VLOOKUP($A71,与件データ!$A$9:$F$116,5,FALSE)</f>
        <v>0</v>
      </c>
      <c r="D71" s="295">
        <f t="shared" si="5"/>
        <v>0</v>
      </c>
      <c r="E71" s="295">
        <f t="shared" si="6"/>
        <v>0</v>
      </c>
      <c r="F71" s="295">
        <f t="shared" si="7"/>
        <v>0</v>
      </c>
      <c r="G71" s="295">
        <f t="shared" si="23"/>
        <v>0</v>
      </c>
      <c r="H71" s="295">
        <f t="shared" si="24"/>
        <v>0</v>
      </c>
      <c r="I71" s="295">
        <f t="shared" si="25"/>
        <v>0</v>
      </c>
      <c r="J71" s="295">
        <f t="shared" si="26"/>
        <v>0</v>
      </c>
      <c r="K71" s="295">
        <f t="shared" si="27"/>
        <v>0</v>
      </c>
      <c r="L71" s="295">
        <f t="shared" si="28"/>
        <v>0</v>
      </c>
      <c r="M71" s="295">
        <f t="shared" si="29"/>
        <v>0</v>
      </c>
      <c r="N71" s="295">
        <f t="shared" si="30"/>
        <v>0</v>
      </c>
      <c r="O71" s="295">
        <f>VLOOKUP($A71,与件データ!$A$9:$F$116,6,FALSE)</f>
        <v>0</v>
      </c>
      <c r="P71" s="295">
        <f t="shared" si="11"/>
        <v>0</v>
      </c>
      <c r="Q71" s="295">
        <f t="shared" si="12"/>
        <v>0</v>
      </c>
      <c r="R71" s="295">
        <f t="shared" si="13"/>
        <v>0</v>
      </c>
      <c r="S71" s="295">
        <f t="shared" si="31"/>
        <v>0</v>
      </c>
      <c r="T71" s="295">
        <f t="shared" si="32"/>
        <v>0</v>
      </c>
      <c r="U71" s="295">
        <f t="shared" si="33"/>
        <v>0</v>
      </c>
      <c r="V71" s="295">
        <f t="shared" si="34"/>
        <v>0</v>
      </c>
      <c r="W71" s="295">
        <f t="shared" si="35"/>
        <v>0</v>
      </c>
      <c r="X71" s="295">
        <f t="shared" si="36"/>
        <v>0</v>
      </c>
      <c r="Y71" s="295">
        <f t="shared" si="37"/>
        <v>0</v>
      </c>
      <c r="Z71" s="295">
        <f t="shared" si="38"/>
        <v>0</v>
      </c>
      <c r="AA71" s="296">
        <v>1</v>
      </c>
      <c r="AB71" s="296">
        <v>0</v>
      </c>
      <c r="AC71" s="296">
        <v>0</v>
      </c>
      <c r="AD71" s="296">
        <v>0</v>
      </c>
      <c r="AE71" s="296">
        <v>0</v>
      </c>
      <c r="AF71" s="296">
        <v>0</v>
      </c>
      <c r="AG71" s="296">
        <v>0</v>
      </c>
      <c r="AH71" s="296">
        <v>0</v>
      </c>
      <c r="AI71" s="296">
        <v>1</v>
      </c>
    </row>
    <row r="72" spans="1:35">
      <c r="A72" s="298" t="s">
        <v>321</v>
      </c>
      <c r="B72" s="299" t="s">
        <v>558</v>
      </c>
      <c r="C72" s="295">
        <f>VLOOKUP($A72,与件データ!$A$9:$F$116,5,FALSE)</f>
        <v>0</v>
      </c>
      <c r="D72" s="295">
        <f t="shared" si="5"/>
        <v>0</v>
      </c>
      <c r="E72" s="295">
        <f t="shared" si="6"/>
        <v>0</v>
      </c>
      <c r="F72" s="295">
        <f t="shared" si="7"/>
        <v>0</v>
      </c>
      <c r="G72" s="295">
        <f t="shared" si="23"/>
        <v>0</v>
      </c>
      <c r="H72" s="295">
        <f t="shared" si="24"/>
        <v>0</v>
      </c>
      <c r="I72" s="295">
        <f t="shared" si="25"/>
        <v>0</v>
      </c>
      <c r="J72" s="295">
        <f t="shared" si="26"/>
        <v>0</v>
      </c>
      <c r="K72" s="295">
        <f t="shared" si="27"/>
        <v>0</v>
      </c>
      <c r="L72" s="295">
        <f t="shared" si="28"/>
        <v>0</v>
      </c>
      <c r="M72" s="295">
        <f t="shared" si="29"/>
        <v>0</v>
      </c>
      <c r="N72" s="295">
        <f t="shared" si="30"/>
        <v>0</v>
      </c>
      <c r="O72" s="295">
        <f>VLOOKUP($A72,与件データ!$A$9:$F$116,6,FALSE)</f>
        <v>0</v>
      </c>
      <c r="P72" s="295">
        <f t="shared" si="11"/>
        <v>0</v>
      </c>
      <c r="Q72" s="295">
        <f t="shared" si="12"/>
        <v>0</v>
      </c>
      <c r="R72" s="295">
        <f t="shared" si="13"/>
        <v>0</v>
      </c>
      <c r="S72" s="295">
        <f t="shared" si="31"/>
        <v>0</v>
      </c>
      <c r="T72" s="295">
        <f t="shared" si="32"/>
        <v>0</v>
      </c>
      <c r="U72" s="295">
        <f t="shared" si="33"/>
        <v>0</v>
      </c>
      <c r="V72" s="295">
        <f t="shared" si="34"/>
        <v>0</v>
      </c>
      <c r="W72" s="295">
        <f t="shared" si="35"/>
        <v>0</v>
      </c>
      <c r="X72" s="295">
        <f t="shared" si="36"/>
        <v>0</v>
      </c>
      <c r="Y72" s="295">
        <f t="shared" si="37"/>
        <v>0</v>
      </c>
      <c r="Z72" s="295">
        <f t="shared" si="38"/>
        <v>0</v>
      </c>
      <c r="AA72" s="296">
        <v>1</v>
      </c>
      <c r="AB72" s="296">
        <v>0</v>
      </c>
      <c r="AC72" s="296">
        <v>0</v>
      </c>
      <c r="AD72" s="296">
        <v>0</v>
      </c>
      <c r="AE72" s="296">
        <v>0</v>
      </c>
      <c r="AF72" s="296">
        <v>0</v>
      </c>
      <c r="AG72" s="296">
        <v>0</v>
      </c>
      <c r="AH72" s="296">
        <v>0</v>
      </c>
      <c r="AI72" s="296">
        <v>1</v>
      </c>
    </row>
    <row r="73" spans="1:35">
      <c r="A73" s="298" t="s">
        <v>322</v>
      </c>
      <c r="B73" s="299" t="s">
        <v>559</v>
      </c>
      <c r="C73" s="295">
        <f>VLOOKUP($A73,与件データ!$A$9:$F$116,5,FALSE)</f>
        <v>0</v>
      </c>
      <c r="D73" s="295">
        <f>-N73</f>
        <v>0</v>
      </c>
      <c r="E73" s="295">
        <f t="shared" si="6"/>
        <v>0</v>
      </c>
      <c r="F73" s="295">
        <f>SUM(C73:E73)</f>
        <v>0</v>
      </c>
      <c r="G73" s="295">
        <f t="shared" si="23"/>
        <v>0</v>
      </c>
      <c r="H73" s="295">
        <f t="shared" si="24"/>
        <v>0</v>
      </c>
      <c r="I73" s="295">
        <f t="shared" si="25"/>
        <v>0</v>
      </c>
      <c r="J73" s="295">
        <f t="shared" si="26"/>
        <v>0</v>
      </c>
      <c r="K73" s="295">
        <f t="shared" si="27"/>
        <v>0</v>
      </c>
      <c r="L73" s="295">
        <f t="shared" si="28"/>
        <v>0</v>
      </c>
      <c r="M73" s="295">
        <f t="shared" si="29"/>
        <v>0</v>
      </c>
      <c r="N73" s="295">
        <f t="shared" si="30"/>
        <v>0</v>
      </c>
      <c r="O73" s="295">
        <f>VLOOKUP($A73,与件データ!$A$9:$F$116,6,FALSE)</f>
        <v>0</v>
      </c>
      <c r="P73" s="295">
        <f t="shared" si="11"/>
        <v>0</v>
      </c>
      <c r="Q73" s="295">
        <f t="shared" si="12"/>
        <v>0</v>
      </c>
      <c r="R73" s="295">
        <f t="shared" si="13"/>
        <v>0</v>
      </c>
      <c r="S73" s="295">
        <f t="shared" si="31"/>
        <v>0</v>
      </c>
      <c r="T73" s="295">
        <f t="shared" si="32"/>
        <v>0</v>
      </c>
      <c r="U73" s="295">
        <f t="shared" si="33"/>
        <v>0</v>
      </c>
      <c r="V73" s="295">
        <f t="shared" si="34"/>
        <v>0</v>
      </c>
      <c r="W73" s="295">
        <f t="shared" si="35"/>
        <v>0</v>
      </c>
      <c r="X73" s="295">
        <f t="shared" si="36"/>
        <v>0</v>
      </c>
      <c r="Y73" s="295">
        <f t="shared" si="37"/>
        <v>0</v>
      </c>
      <c r="Z73" s="295">
        <f t="shared" si="38"/>
        <v>0</v>
      </c>
      <c r="AA73" s="296">
        <v>1</v>
      </c>
      <c r="AB73" s="296">
        <v>0</v>
      </c>
      <c r="AC73" s="296">
        <v>0</v>
      </c>
      <c r="AD73" s="296">
        <v>0</v>
      </c>
      <c r="AE73" s="296">
        <v>0</v>
      </c>
      <c r="AF73" s="296">
        <v>0</v>
      </c>
      <c r="AG73" s="296">
        <v>0</v>
      </c>
      <c r="AH73" s="296">
        <v>0</v>
      </c>
      <c r="AI73" s="296">
        <v>1</v>
      </c>
    </row>
    <row r="74" spans="1:35">
      <c r="A74" s="300" t="s">
        <v>323</v>
      </c>
      <c r="B74" s="301" t="s">
        <v>560</v>
      </c>
      <c r="C74" s="302">
        <f>VLOOKUP($A74,与件データ!$A$9:$F$116,5,FALSE)</f>
        <v>0</v>
      </c>
      <c r="D74" s="302">
        <f t="shared" ref="D74:D117" si="39">-N74</f>
        <v>0</v>
      </c>
      <c r="E74" s="302">
        <f t="shared" si="6"/>
        <v>0</v>
      </c>
      <c r="F74" s="302">
        <f t="shared" ref="F74:F117" si="40">SUM(C74:E74)</f>
        <v>0</v>
      </c>
      <c r="G74" s="302">
        <f t="shared" ref="G74:G105" si="41">$C74*AB74</f>
        <v>0</v>
      </c>
      <c r="H74" s="302">
        <f t="shared" ref="H74:H105" si="42">$C74*AC74</f>
        <v>0</v>
      </c>
      <c r="I74" s="302">
        <f t="shared" ref="I74:I105" si="43">$C74*AD74</f>
        <v>0</v>
      </c>
      <c r="J74" s="302">
        <f t="shared" ref="J74:J105" si="44">$C74*AE74</f>
        <v>0</v>
      </c>
      <c r="K74" s="302">
        <f t="shared" ref="K74:K105" si="45">$C74*AF74</f>
        <v>0</v>
      </c>
      <c r="L74" s="302">
        <f t="shared" ref="L74:L105" si="46">$C74*AG74</f>
        <v>0</v>
      </c>
      <c r="M74" s="302">
        <f t="shared" ref="M74:M105" si="47">$C74*AH74</f>
        <v>0</v>
      </c>
      <c r="N74" s="302">
        <f t="shared" ref="N74:N105" si="48">SUM(G74:M74)</f>
        <v>0</v>
      </c>
      <c r="O74" s="302">
        <f>VLOOKUP($A74,与件データ!$A$9:$F$116,6,FALSE)</f>
        <v>0</v>
      </c>
      <c r="P74" s="302">
        <f t="shared" ref="P74:P117" si="49">-Z74</f>
        <v>0</v>
      </c>
      <c r="Q74" s="302">
        <f t="shared" si="12"/>
        <v>0</v>
      </c>
      <c r="R74" s="302">
        <f t="shared" ref="R74:R116" si="50">SUM(O74:Q74)</f>
        <v>0</v>
      </c>
      <c r="S74" s="302">
        <f t="shared" ref="S74:S105" si="51">$O74*AB74</f>
        <v>0</v>
      </c>
      <c r="T74" s="302">
        <f t="shared" ref="T74:T105" si="52">$O74*AC74</f>
        <v>0</v>
      </c>
      <c r="U74" s="302">
        <f t="shared" ref="U74:U105" si="53">$O74*AD74</f>
        <v>0</v>
      </c>
      <c r="V74" s="302">
        <f t="shared" ref="V74:V105" si="54">$O74*AE74</f>
        <v>0</v>
      </c>
      <c r="W74" s="302">
        <f t="shared" ref="W74:W105" si="55">$O74*AF74</f>
        <v>0</v>
      </c>
      <c r="X74" s="302">
        <f t="shared" ref="X74:X105" si="56">$O74*AG74</f>
        <v>0</v>
      </c>
      <c r="Y74" s="302">
        <f t="shared" ref="Y74:Y105" si="57">$O74*AH74</f>
        <v>0</v>
      </c>
      <c r="Z74" s="302">
        <f t="shared" ref="Z74:Z105" si="58">SUM(S74:Y74)</f>
        <v>0</v>
      </c>
      <c r="AA74" s="303">
        <v>1</v>
      </c>
      <c r="AB74" s="303">
        <v>0</v>
      </c>
      <c r="AC74" s="303">
        <v>0</v>
      </c>
      <c r="AD74" s="303">
        <v>0</v>
      </c>
      <c r="AE74" s="303">
        <v>0</v>
      </c>
      <c r="AF74" s="303">
        <v>0</v>
      </c>
      <c r="AG74" s="303">
        <v>0</v>
      </c>
      <c r="AH74" s="303">
        <v>0</v>
      </c>
      <c r="AI74" s="303">
        <v>1</v>
      </c>
    </row>
    <row r="75" spans="1:35">
      <c r="A75" s="304" t="s">
        <v>324</v>
      </c>
      <c r="B75" s="305" t="s">
        <v>704</v>
      </c>
      <c r="C75" s="295">
        <f>VLOOKUP($A75,与件データ!$A$9:$F$116,5,FALSE)</f>
        <v>0</v>
      </c>
      <c r="D75" s="295">
        <f t="shared" si="39"/>
        <v>0</v>
      </c>
      <c r="E75" s="295">
        <f t="shared" ref="E75:E116" si="59">IF(ISERROR(HLOOKUP($A75,$G$6:$M$118,113,FALSE)),0,HLOOKUP($A75,$G$6:$M$118,113,FALSE))</f>
        <v>0</v>
      </c>
      <c r="F75" s="295">
        <f t="shared" si="40"/>
        <v>0</v>
      </c>
      <c r="G75" s="295">
        <f t="shared" si="41"/>
        <v>0</v>
      </c>
      <c r="H75" s="295">
        <f t="shared" si="42"/>
        <v>0</v>
      </c>
      <c r="I75" s="295">
        <f t="shared" si="43"/>
        <v>0</v>
      </c>
      <c r="J75" s="295">
        <f t="shared" si="44"/>
        <v>0</v>
      </c>
      <c r="K75" s="295">
        <f t="shared" si="45"/>
        <v>0</v>
      </c>
      <c r="L75" s="295">
        <f t="shared" si="46"/>
        <v>0</v>
      </c>
      <c r="M75" s="295">
        <f t="shared" si="47"/>
        <v>0</v>
      </c>
      <c r="N75" s="295">
        <f t="shared" si="48"/>
        <v>0</v>
      </c>
      <c r="O75" s="295">
        <f>VLOOKUP($A75,与件データ!$A$9:$F$116,6,FALSE)</f>
        <v>0</v>
      </c>
      <c r="P75" s="295">
        <f t="shared" si="49"/>
        <v>0</v>
      </c>
      <c r="Q75" s="295">
        <f t="shared" ref="Q75:Q117" si="60">IF(ISERROR(HLOOKUP($A75,$S$6:$Y$118,113,FALSE)),0,HLOOKUP($A75,$S$6:$Y$118,113,FALSE))</f>
        <v>0</v>
      </c>
      <c r="R75" s="295">
        <f t="shared" si="50"/>
        <v>0</v>
      </c>
      <c r="S75" s="295">
        <f t="shared" si="51"/>
        <v>0</v>
      </c>
      <c r="T75" s="295">
        <f t="shared" si="52"/>
        <v>0</v>
      </c>
      <c r="U75" s="295">
        <f t="shared" si="53"/>
        <v>0</v>
      </c>
      <c r="V75" s="295">
        <f t="shared" si="54"/>
        <v>0</v>
      </c>
      <c r="W75" s="295">
        <f t="shared" si="55"/>
        <v>0</v>
      </c>
      <c r="X75" s="295">
        <f t="shared" si="56"/>
        <v>0</v>
      </c>
      <c r="Y75" s="295">
        <f t="shared" si="57"/>
        <v>0</v>
      </c>
      <c r="Z75" s="295">
        <f t="shared" si="58"/>
        <v>0</v>
      </c>
      <c r="AA75" s="296">
        <v>1</v>
      </c>
      <c r="AB75" s="296">
        <v>0</v>
      </c>
      <c r="AC75" s="296">
        <v>0</v>
      </c>
      <c r="AD75" s="296">
        <v>0</v>
      </c>
      <c r="AE75" s="296">
        <v>0</v>
      </c>
      <c r="AF75" s="296">
        <v>0</v>
      </c>
      <c r="AG75" s="296">
        <v>0</v>
      </c>
      <c r="AH75" s="296">
        <v>0</v>
      </c>
      <c r="AI75" s="296">
        <v>1</v>
      </c>
    </row>
    <row r="76" spans="1:35">
      <c r="A76" s="298" t="s">
        <v>325</v>
      </c>
      <c r="B76" s="299" t="s">
        <v>561</v>
      </c>
      <c r="C76" s="295">
        <f>VLOOKUP($A76,与件データ!$A$9:$F$116,5,FALSE)</f>
        <v>0</v>
      </c>
      <c r="D76" s="295">
        <f t="shared" si="39"/>
        <v>0</v>
      </c>
      <c r="E76" s="295">
        <f t="shared" si="59"/>
        <v>0</v>
      </c>
      <c r="F76" s="295">
        <f t="shared" si="40"/>
        <v>0</v>
      </c>
      <c r="G76" s="295">
        <f t="shared" si="41"/>
        <v>0</v>
      </c>
      <c r="H76" s="295">
        <f t="shared" si="42"/>
        <v>0</v>
      </c>
      <c r="I76" s="295">
        <f t="shared" si="43"/>
        <v>0</v>
      </c>
      <c r="J76" s="295">
        <f t="shared" si="44"/>
        <v>0</v>
      </c>
      <c r="K76" s="295">
        <f t="shared" si="45"/>
        <v>0</v>
      </c>
      <c r="L76" s="295">
        <f t="shared" si="46"/>
        <v>0</v>
      </c>
      <c r="M76" s="295">
        <f t="shared" si="47"/>
        <v>0</v>
      </c>
      <c r="N76" s="295">
        <f t="shared" si="48"/>
        <v>0</v>
      </c>
      <c r="O76" s="295">
        <f>VLOOKUP($A76,与件データ!$A$9:$F$116,6,FALSE)</f>
        <v>0</v>
      </c>
      <c r="P76" s="295">
        <f t="shared" si="49"/>
        <v>0</v>
      </c>
      <c r="Q76" s="295">
        <f t="shared" si="60"/>
        <v>0</v>
      </c>
      <c r="R76" s="295">
        <f t="shared" si="50"/>
        <v>0</v>
      </c>
      <c r="S76" s="295">
        <f t="shared" si="51"/>
        <v>0</v>
      </c>
      <c r="T76" s="295">
        <f t="shared" si="52"/>
        <v>0</v>
      </c>
      <c r="U76" s="295">
        <f t="shared" si="53"/>
        <v>0</v>
      </c>
      <c r="V76" s="295">
        <f t="shared" si="54"/>
        <v>0</v>
      </c>
      <c r="W76" s="295">
        <f t="shared" si="55"/>
        <v>0</v>
      </c>
      <c r="X76" s="295">
        <f t="shared" si="56"/>
        <v>0</v>
      </c>
      <c r="Y76" s="295">
        <f t="shared" si="57"/>
        <v>0</v>
      </c>
      <c r="Z76" s="295">
        <f t="shared" si="58"/>
        <v>0</v>
      </c>
      <c r="AA76" s="296">
        <v>1</v>
      </c>
      <c r="AB76" s="296">
        <v>0</v>
      </c>
      <c r="AC76" s="296">
        <v>0</v>
      </c>
      <c r="AD76" s="296">
        <v>0</v>
      </c>
      <c r="AE76" s="296">
        <v>0</v>
      </c>
      <c r="AF76" s="296">
        <v>0</v>
      </c>
      <c r="AG76" s="296">
        <v>0</v>
      </c>
      <c r="AH76" s="296">
        <v>0</v>
      </c>
      <c r="AI76" s="296">
        <v>1</v>
      </c>
    </row>
    <row r="77" spans="1:35">
      <c r="A77" s="298" t="s">
        <v>326</v>
      </c>
      <c r="B77" s="299" t="s">
        <v>562</v>
      </c>
      <c r="C77" s="295">
        <f>VLOOKUP($A77,与件データ!$A$9:$F$116,5,FALSE)</f>
        <v>0</v>
      </c>
      <c r="D77" s="295">
        <f t="shared" si="39"/>
        <v>0</v>
      </c>
      <c r="E77" s="295">
        <f t="shared" si="59"/>
        <v>0</v>
      </c>
      <c r="F77" s="295">
        <f t="shared" si="40"/>
        <v>0</v>
      </c>
      <c r="G77" s="295">
        <f t="shared" si="41"/>
        <v>0</v>
      </c>
      <c r="H77" s="295">
        <f t="shared" si="42"/>
        <v>0</v>
      </c>
      <c r="I77" s="295">
        <f t="shared" si="43"/>
        <v>0</v>
      </c>
      <c r="J77" s="295">
        <f t="shared" si="44"/>
        <v>0</v>
      </c>
      <c r="K77" s="295">
        <f t="shared" si="45"/>
        <v>0</v>
      </c>
      <c r="L77" s="295">
        <f t="shared" si="46"/>
        <v>0</v>
      </c>
      <c r="M77" s="295">
        <f t="shared" si="47"/>
        <v>0</v>
      </c>
      <c r="N77" s="295">
        <f t="shared" si="48"/>
        <v>0</v>
      </c>
      <c r="O77" s="295">
        <f>VLOOKUP($A77,与件データ!$A$9:$F$116,6,FALSE)</f>
        <v>0</v>
      </c>
      <c r="P77" s="295">
        <f t="shared" si="49"/>
        <v>0</v>
      </c>
      <c r="Q77" s="295">
        <f t="shared" si="60"/>
        <v>0</v>
      </c>
      <c r="R77" s="295">
        <f t="shared" si="50"/>
        <v>0</v>
      </c>
      <c r="S77" s="295">
        <f t="shared" si="51"/>
        <v>0</v>
      </c>
      <c r="T77" s="295">
        <f t="shared" si="52"/>
        <v>0</v>
      </c>
      <c r="U77" s="295">
        <f t="shared" si="53"/>
        <v>0</v>
      </c>
      <c r="V77" s="295">
        <f t="shared" si="54"/>
        <v>0</v>
      </c>
      <c r="W77" s="295">
        <f t="shared" si="55"/>
        <v>0</v>
      </c>
      <c r="X77" s="295">
        <f t="shared" si="56"/>
        <v>0</v>
      </c>
      <c r="Y77" s="295">
        <f t="shared" si="57"/>
        <v>0</v>
      </c>
      <c r="Z77" s="295">
        <f t="shared" si="58"/>
        <v>0</v>
      </c>
      <c r="AA77" s="296">
        <v>1</v>
      </c>
      <c r="AB77" s="296">
        <v>0</v>
      </c>
      <c r="AC77" s="296">
        <v>0</v>
      </c>
      <c r="AD77" s="296">
        <v>0</v>
      </c>
      <c r="AE77" s="296">
        <v>0</v>
      </c>
      <c r="AF77" s="296">
        <v>0</v>
      </c>
      <c r="AG77" s="296">
        <v>0</v>
      </c>
      <c r="AH77" s="296">
        <v>0</v>
      </c>
      <c r="AI77" s="296">
        <v>1</v>
      </c>
    </row>
    <row r="78" spans="1:35">
      <c r="A78" s="298" t="s">
        <v>327</v>
      </c>
      <c r="B78" s="299" t="s">
        <v>563</v>
      </c>
      <c r="C78" s="295">
        <f>VLOOKUP($A78,与件データ!$A$9:$F$116,5,FALSE)</f>
        <v>0</v>
      </c>
      <c r="D78" s="295">
        <f t="shared" si="39"/>
        <v>0</v>
      </c>
      <c r="E78" s="295">
        <f t="shared" si="59"/>
        <v>0</v>
      </c>
      <c r="F78" s="295">
        <f t="shared" si="40"/>
        <v>0</v>
      </c>
      <c r="G78" s="295">
        <f t="shared" si="41"/>
        <v>0</v>
      </c>
      <c r="H78" s="295">
        <f t="shared" si="42"/>
        <v>0</v>
      </c>
      <c r="I78" s="295">
        <f t="shared" si="43"/>
        <v>0</v>
      </c>
      <c r="J78" s="295">
        <f t="shared" si="44"/>
        <v>0</v>
      </c>
      <c r="K78" s="295">
        <f t="shared" si="45"/>
        <v>0</v>
      </c>
      <c r="L78" s="295">
        <f t="shared" si="46"/>
        <v>0</v>
      </c>
      <c r="M78" s="295">
        <f t="shared" si="47"/>
        <v>0</v>
      </c>
      <c r="N78" s="295">
        <f t="shared" si="48"/>
        <v>0</v>
      </c>
      <c r="O78" s="295">
        <f>VLOOKUP($A78,与件データ!$A$9:$F$116,6,FALSE)</f>
        <v>0</v>
      </c>
      <c r="P78" s="295">
        <f t="shared" si="49"/>
        <v>0</v>
      </c>
      <c r="Q78" s="295">
        <f t="shared" si="60"/>
        <v>0</v>
      </c>
      <c r="R78" s="295">
        <f t="shared" si="50"/>
        <v>0</v>
      </c>
      <c r="S78" s="295">
        <f t="shared" si="51"/>
        <v>0</v>
      </c>
      <c r="T78" s="295">
        <f t="shared" si="52"/>
        <v>0</v>
      </c>
      <c r="U78" s="295">
        <f t="shared" si="53"/>
        <v>0</v>
      </c>
      <c r="V78" s="295">
        <f t="shared" si="54"/>
        <v>0</v>
      </c>
      <c r="W78" s="295">
        <f t="shared" si="55"/>
        <v>0</v>
      </c>
      <c r="X78" s="295">
        <f t="shared" si="56"/>
        <v>0</v>
      </c>
      <c r="Y78" s="295">
        <f t="shared" si="57"/>
        <v>0</v>
      </c>
      <c r="Z78" s="295">
        <f t="shared" si="58"/>
        <v>0</v>
      </c>
      <c r="AA78" s="296">
        <v>1</v>
      </c>
      <c r="AB78" s="296">
        <v>0</v>
      </c>
      <c r="AC78" s="296">
        <v>0</v>
      </c>
      <c r="AD78" s="296">
        <v>0</v>
      </c>
      <c r="AE78" s="296">
        <v>0</v>
      </c>
      <c r="AF78" s="296">
        <v>0</v>
      </c>
      <c r="AG78" s="296">
        <v>0</v>
      </c>
      <c r="AH78" s="296">
        <v>0</v>
      </c>
      <c r="AI78" s="296">
        <v>1</v>
      </c>
    </row>
    <row r="79" spans="1:35">
      <c r="A79" s="300" t="s">
        <v>328</v>
      </c>
      <c r="B79" s="301" t="s">
        <v>564</v>
      </c>
      <c r="C79" s="302">
        <f>VLOOKUP($A79,与件データ!$A$9:$F$116,5,FALSE)</f>
        <v>0</v>
      </c>
      <c r="D79" s="302">
        <f t="shared" si="39"/>
        <v>0</v>
      </c>
      <c r="E79" s="302">
        <f t="shared" si="59"/>
        <v>0</v>
      </c>
      <c r="F79" s="302">
        <f t="shared" si="40"/>
        <v>0</v>
      </c>
      <c r="G79" s="302">
        <f t="shared" si="41"/>
        <v>0</v>
      </c>
      <c r="H79" s="302">
        <f t="shared" si="42"/>
        <v>0</v>
      </c>
      <c r="I79" s="302">
        <f t="shared" si="43"/>
        <v>0</v>
      </c>
      <c r="J79" s="302">
        <f t="shared" si="44"/>
        <v>0</v>
      </c>
      <c r="K79" s="302">
        <f t="shared" si="45"/>
        <v>0</v>
      </c>
      <c r="L79" s="302">
        <f t="shared" si="46"/>
        <v>0</v>
      </c>
      <c r="M79" s="302">
        <f t="shared" si="47"/>
        <v>0</v>
      </c>
      <c r="N79" s="302">
        <f t="shared" si="48"/>
        <v>0</v>
      </c>
      <c r="O79" s="302">
        <f>VLOOKUP($A79,与件データ!$A$9:$F$116,6,FALSE)</f>
        <v>0</v>
      </c>
      <c r="P79" s="302">
        <f t="shared" si="49"/>
        <v>0</v>
      </c>
      <c r="Q79" s="302">
        <f t="shared" si="60"/>
        <v>0</v>
      </c>
      <c r="R79" s="302">
        <f t="shared" si="50"/>
        <v>0</v>
      </c>
      <c r="S79" s="302">
        <f t="shared" si="51"/>
        <v>0</v>
      </c>
      <c r="T79" s="302">
        <f t="shared" si="52"/>
        <v>0</v>
      </c>
      <c r="U79" s="302">
        <f t="shared" si="53"/>
        <v>0</v>
      </c>
      <c r="V79" s="302">
        <f t="shared" si="54"/>
        <v>0</v>
      </c>
      <c r="W79" s="302">
        <f t="shared" si="55"/>
        <v>0</v>
      </c>
      <c r="X79" s="302">
        <f t="shared" si="56"/>
        <v>0</v>
      </c>
      <c r="Y79" s="302">
        <f t="shared" si="57"/>
        <v>0</v>
      </c>
      <c r="Z79" s="302">
        <f t="shared" si="58"/>
        <v>0</v>
      </c>
      <c r="AA79" s="303">
        <v>1</v>
      </c>
      <c r="AB79" s="303">
        <v>-33.737110570626754</v>
      </c>
      <c r="AC79" s="303">
        <v>0</v>
      </c>
      <c r="AD79" s="303">
        <v>0</v>
      </c>
      <c r="AE79" s="303">
        <v>0</v>
      </c>
      <c r="AF79" s="303">
        <v>0</v>
      </c>
      <c r="AG79" s="303">
        <v>0</v>
      </c>
      <c r="AH79" s="303">
        <v>0</v>
      </c>
      <c r="AI79" s="303">
        <v>34.737110570626754</v>
      </c>
    </row>
    <row r="80" spans="1:35">
      <c r="A80" s="304" t="s">
        <v>329</v>
      </c>
      <c r="B80" s="305" t="s">
        <v>565</v>
      </c>
      <c r="C80" s="295">
        <f>VLOOKUP($A80,与件データ!$A$9:$F$116,5,FALSE)</f>
        <v>0</v>
      </c>
      <c r="D80" s="295">
        <f t="shared" si="39"/>
        <v>0</v>
      </c>
      <c r="E80" s="295">
        <f t="shared" si="59"/>
        <v>0</v>
      </c>
      <c r="F80" s="295">
        <f t="shared" si="40"/>
        <v>0</v>
      </c>
      <c r="G80" s="295">
        <f t="shared" si="41"/>
        <v>0</v>
      </c>
      <c r="H80" s="295">
        <f t="shared" si="42"/>
        <v>0</v>
      </c>
      <c r="I80" s="295">
        <f t="shared" si="43"/>
        <v>0</v>
      </c>
      <c r="J80" s="295">
        <f t="shared" si="44"/>
        <v>0</v>
      </c>
      <c r="K80" s="295">
        <f t="shared" si="45"/>
        <v>0</v>
      </c>
      <c r="L80" s="295">
        <f t="shared" si="46"/>
        <v>0</v>
      </c>
      <c r="M80" s="295">
        <f t="shared" si="47"/>
        <v>0</v>
      </c>
      <c r="N80" s="295">
        <f t="shared" si="48"/>
        <v>0</v>
      </c>
      <c r="O80" s="295">
        <f>VLOOKUP($A80,与件データ!$A$9:$F$116,6,FALSE)</f>
        <v>0</v>
      </c>
      <c r="P80" s="295">
        <f t="shared" si="49"/>
        <v>0</v>
      </c>
      <c r="Q80" s="295">
        <f t="shared" si="60"/>
        <v>0</v>
      </c>
      <c r="R80" s="295">
        <f t="shared" si="50"/>
        <v>0</v>
      </c>
      <c r="S80" s="295">
        <f t="shared" si="51"/>
        <v>0</v>
      </c>
      <c r="T80" s="295">
        <f t="shared" si="52"/>
        <v>0</v>
      </c>
      <c r="U80" s="295">
        <f t="shared" si="53"/>
        <v>0</v>
      </c>
      <c r="V80" s="295">
        <f t="shared" si="54"/>
        <v>0</v>
      </c>
      <c r="W80" s="295">
        <f t="shared" si="55"/>
        <v>0</v>
      </c>
      <c r="X80" s="295">
        <f t="shared" si="56"/>
        <v>0</v>
      </c>
      <c r="Y80" s="295">
        <f t="shared" si="57"/>
        <v>0</v>
      </c>
      <c r="Z80" s="295">
        <f t="shared" si="58"/>
        <v>0</v>
      </c>
      <c r="AA80" s="296">
        <v>1</v>
      </c>
      <c r="AB80" s="296">
        <v>0</v>
      </c>
      <c r="AC80" s="296">
        <v>0</v>
      </c>
      <c r="AD80" s="296">
        <v>0</v>
      </c>
      <c r="AE80" s="296">
        <v>0</v>
      </c>
      <c r="AF80" s="296">
        <v>0</v>
      </c>
      <c r="AG80" s="296">
        <v>0</v>
      </c>
      <c r="AH80" s="296">
        <v>0</v>
      </c>
      <c r="AI80" s="296">
        <v>1</v>
      </c>
    </row>
    <row r="81" spans="1:35">
      <c r="A81" s="298" t="s">
        <v>330</v>
      </c>
      <c r="B81" s="299" t="s">
        <v>566</v>
      </c>
      <c r="C81" s="295">
        <f>VLOOKUP($A81,与件データ!$A$9:$F$116,5,FALSE)</f>
        <v>0</v>
      </c>
      <c r="D81" s="295">
        <f t="shared" si="39"/>
        <v>0</v>
      </c>
      <c r="E81" s="295">
        <f t="shared" si="59"/>
        <v>0</v>
      </c>
      <c r="F81" s="295">
        <f t="shared" si="40"/>
        <v>0</v>
      </c>
      <c r="G81" s="295">
        <f t="shared" si="41"/>
        <v>0</v>
      </c>
      <c r="H81" s="295">
        <f t="shared" si="42"/>
        <v>0</v>
      </c>
      <c r="I81" s="295">
        <f t="shared" si="43"/>
        <v>0</v>
      </c>
      <c r="J81" s="295">
        <f t="shared" si="44"/>
        <v>0</v>
      </c>
      <c r="K81" s="295">
        <f t="shared" si="45"/>
        <v>0</v>
      </c>
      <c r="L81" s="295">
        <f t="shared" si="46"/>
        <v>0</v>
      </c>
      <c r="M81" s="295">
        <f t="shared" si="47"/>
        <v>0</v>
      </c>
      <c r="N81" s="295">
        <f t="shared" si="48"/>
        <v>0</v>
      </c>
      <c r="O81" s="295">
        <f>VLOOKUP($A81,与件データ!$A$9:$F$116,6,FALSE)</f>
        <v>0</v>
      </c>
      <c r="P81" s="295">
        <f t="shared" si="49"/>
        <v>0</v>
      </c>
      <c r="Q81" s="295">
        <f t="shared" si="60"/>
        <v>0</v>
      </c>
      <c r="R81" s="295">
        <f t="shared" si="50"/>
        <v>0</v>
      </c>
      <c r="S81" s="295">
        <f t="shared" si="51"/>
        <v>0</v>
      </c>
      <c r="T81" s="295">
        <f t="shared" si="52"/>
        <v>0</v>
      </c>
      <c r="U81" s="295">
        <f t="shared" si="53"/>
        <v>0</v>
      </c>
      <c r="V81" s="295">
        <f t="shared" si="54"/>
        <v>0</v>
      </c>
      <c r="W81" s="295">
        <f t="shared" si="55"/>
        <v>0</v>
      </c>
      <c r="X81" s="295">
        <f t="shared" si="56"/>
        <v>0</v>
      </c>
      <c r="Y81" s="295">
        <f t="shared" si="57"/>
        <v>0</v>
      </c>
      <c r="Z81" s="295">
        <f t="shared" si="58"/>
        <v>0</v>
      </c>
      <c r="AA81" s="296">
        <v>1</v>
      </c>
      <c r="AB81" s="296">
        <v>0</v>
      </c>
      <c r="AC81" s="296">
        <v>0</v>
      </c>
      <c r="AD81" s="296">
        <v>0</v>
      </c>
      <c r="AE81" s="296">
        <v>0</v>
      </c>
      <c r="AF81" s="296">
        <v>0</v>
      </c>
      <c r="AG81" s="296">
        <v>0</v>
      </c>
      <c r="AH81" s="296">
        <v>0</v>
      </c>
      <c r="AI81" s="296">
        <v>1</v>
      </c>
    </row>
    <row r="82" spans="1:35">
      <c r="A82" s="298" t="s">
        <v>331</v>
      </c>
      <c r="B82" s="299" t="s">
        <v>567</v>
      </c>
      <c r="C82" s="295">
        <f>VLOOKUP($A82,与件データ!$A$9:$F$116,5,FALSE)</f>
        <v>0</v>
      </c>
      <c r="D82" s="295">
        <f t="shared" si="39"/>
        <v>0</v>
      </c>
      <c r="E82" s="295">
        <f t="shared" si="59"/>
        <v>0</v>
      </c>
      <c r="F82" s="295">
        <f t="shared" si="40"/>
        <v>0</v>
      </c>
      <c r="G82" s="295">
        <f t="shared" si="41"/>
        <v>0</v>
      </c>
      <c r="H82" s="295">
        <f t="shared" si="42"/>
        <v>0</v>
      </c>
      <c r="I82" s="295">
        <f t="shared" si="43"/>
        <v>0</v>
      </c>
      <c r="J82" s="295">
        <f t="shared" si="44"/>
        <v>0</v>
      </c>
      <c r="K82" s="295">
        <f t="shared" si="45"/>
        <v>0</v>
      </c>
      <c r="L82" s="295">
        <f t="shared" si="46"/>
        <v>0</v>
      </c>
      <c r="M82" s="295">
        <f t="shared" si="47"/>
        <v>0</v>
      </c>
      <c r="N82" s="295">
        <f t="shared" si="48"/>
        <v>0</v>
      </c>
      <c r="O82" s="295">
        <f>VLOOKUP($A82,与件データ!$A$9:$F$116,6,FALSE)</f>
        <v>0</v>
      </c>
      <c r="P82" s="295">
        <f t="shared" si="49"/>
        <v>0</v>
      </c>
      <c r="Q82" s="295">
        <f t="shared" si="60"/>
        <v>0</v>
      </c>
      <c r="R82" s="295">
        <f t="shared" si="50"/>
        <v>0</v>
      </c>
      <c r="S82" s="295">
        <f t="shared" si="51"/>
        <v>0</v>
      </c>
      <c r="T82" s="295">
        <f t="shared" si="52"/>
        <v>0</v>
      </c>
      <c r="U82" s="295">
        <f t="shared" si="53"/>
        <v>0</v>
      </c>
      <c r="V82" s="295">
        <f t="shared" si="54"/>
        <v>0</v>
      </c>
      <c r="W82" s="295">
        <f t="shared" si="55"/>
        <v>0</v>
      </c>
      <c r="X82" s="295">
        <f t="shared" si="56"/>
        <v>0</v>
      </c>
      <c r="Y82" s="295">
        <f t="shared" si="57"/>
        <v>0</v>
      </c>
      <c r="Z82" s="295">
        <f t="shared" si="58"/>
        <v>0</v>
      </c>
      <c r="AA82" s="296">
        <v>1</v>
      </c>
      <c r="AB82" s="296">
        <v>0</v>
      </c>
      <c r="AC82" s="296">
        <v>0</v>
      </c>
      <c r="AD82" s="296">
        <v>0</v>
      </c>
      <c r="AE82" s="296">
        <v>0</v>
      </c>
      <c r="AF82" s="296">
        <v>0</v>
      </c>
      <c r="AG82" s="296">
        <v>0</v>
      </c>
      <c r="AH82" s="296">
        <v>0</v>
      </c>
      <c r="AI82" s="296">
        <v>1</v>
      </c>
    </row>
    <row r="83" spans="1:35">
      <c r="A83" s="298" t="s">
        <v>332</v>
      </c>
      <c r="B83" s="299" t="s">
        <v>568</v>
      </c>
      <c r="C83" s="295">
        <f>VLOOKUP($A83,与件データ!$A$9:$F$116,5,FALSE)</f>
        <v>0</v>
      </c>
      <c r="D83" s="295">
        <f t="shared" si="39"/>
        <v>0</v>
      </c>
      <c r="E83" s="295">
        <f t="shared" si="59"/>
        <v>0</v>
      </c>
      <c r="F83" s="295">
        <f t="shared" si="40"/>
        <v>0</v>
      </c>
      <c r="G83" s="295">
        <f t="shared" si="41"/>
        <v>0</v>
      </c>
      <c r="H83" s="295">
        <f t="shared" si="42"/>
        <v>0</v>
      </c>
      <c r="I83" s="295">
        <f t="shared" si="43"/>
        <v>0</v>
      </c>
      <c r="J83" s="295">
        <f t="shared" si="44"/>
        <v>0</v>
      </c>
      <c r="K83" s="295">
        <f t="shared" si="45"/>
        <v>0</v>
      </c>
      <c r="L83" s="295">
        <f t="shared" si="46"/>
        <v>0</v>
      </c>
      <c r="M83" s="295">
        <f t="shared" si="47"/>
        <v>0</v>
      </c>
      <c r="N83" s="295">
        <f t="shared" si="48"/>
        <v>0</v>
      </c>
      <c r="O83" s="295">
        <f>VLOOKUP($A83,与件データ!$A$9:$F$116,6,FALSE)</f>
        <v>0</v>
      </c>
      <c r="P83" s="295">
        <f t="shared" si="49"/>
        <v>0</v>
      </c>
      <c r="Q83" s="295">
        <f t="shared" si="60"/>
        <v>0</v>
      </c>
      <c r="R83" s="295">
        <f t="shared" si="50"/>
        <v>0</v>
      </c>
      <c r="S83" s="295">
        <f t="shared" si="51"/>
        <v>0</v>
      </c>
      <c r="T83" s="295">
        <f t="shared" si="52"/>
        <v>0</v>
      </c>
      <c r="U83" s="295">
        <f t="shared" si="53"/>
        <v>0</v>
      </c>
      <c r="V83" s="295">
        <f t="shared" si="54"/>
        <v>0</v>
      </c>
      <c r="W83" s="295">
        <f t="shared" si="55"/>
        <v>0</v>
      </c>
      <c r="X83" s="295">
        <f t="shared" si="56"/>
        <v>0</v>
      </c>
      <c r="Y83" s="295">
        <f t="shared" si="57"/>
        <v>0</v>
      </c>
      <c r="Z83" s="295">
        <f t="shared" si="58"/>
        <v>0</v>
      </c>
      <c r="AA83" s="296">
        <v>1</v>
      </c>
      <c r="AB83" s="296">
        <v>0</v>
      </c>
      <c r="AC83" s="296">
        <v>0</v>
      </c>
      <c r="AD83" s="296">
        <v>0</v>
      </c>
      <c r="AE83" s="296">
        <v>0</v>
      </c>
      <c r="AF83" s="296">
        <v>0</v>
      </c>
      <c r="AG83" s="296">
        <v>0</v>
      </c>
      <c r="AH83" s="296">
        <v>0</v>
      </c>
      <c r="AI83" s="296">
        <v>1</v>
      </c>
    </row>
    <row r="84" spans="1:35">
      <c r="A84" s="300" t="s">
        <v>333</v>
      </c>
      <c r="B84" s="301" t="s">
        <v>569</v>
      </c>
      <c r="C84" s="302">
        <f>VLOOKUP($A84,与件データ!$A$9:$F$116,5,FALSE)</f>
        <v>0</v>
      </c>
      <c r="D84" s="302">
        <f t="shared" si="39"/>
        <v>0</v>
      </c>
      <c r="E84" s="302">
        <f t="shared" si="59"/>
        <v>0</v>
      </c>
      <c r="F84" s="302">
        <f t="shared" si="40"/>
        <v>0</v>
      </c>
      <c r="G84" s="302">
        <f t="shared" si="41"/>
        <v>0</v>
      </c>
      <c r="H84" s="302">
        <f t="shared" si="42"/>
        <v>0</v>
      </c>
      <c r="I84" s="302">
        <f t="shared" si="43"/>
        <v>0</v>
      </c>
      <c r="J84" s="302">
        <f t="shared" si="44"/>
        <v>0</v>
      </c>
      <c r="K84" s="302">
        <f t="shared" si="45"/>
        <v>0</v>
      </c>
      <c r="L84" s="302">
        <f t="shared" si="46"/>
        <v>0</v>
      </c>
      <c r="M84" s="302">
        <f t="shared" si="47"/>
        <v>0</v>
      </c>
      <c r="N84" s="302">
        <f t="shared" si="48"/>
        <v>0</v>
      </c>
      <c r="O84" s="302">
        <f>VLOOKUP($A84,与件データ!$A$9:$F$116,6,FALSE)</f>
        <v>0</v>
      </c>
      <c r="P84" s="302">
        <f t="shared" si="49"/>
        <v>0</v>
      </c>
      <c r="Q84" s="302">
        <f t="shared" si="60"/>
        <v>0</v>
      </c>
      <c r="R84" s="302">
        <f t="shared" si="50"/>
        <v>0</v>
      </c>
      <c r="S84" s="302">
        <f t="shared" si="51"/>
        <v>0</v>
      </c>
      <c r="T84" s="302">
        <f t="shared" si="52"/>
        <v>0</v>
      </c>
      <c r="U84" s="302">
        <f t="shared" si="53"/>
        <v>0</v>
      </c>
      <c r="V84" s="302">
        <f t="shared" si="54"/>
        <v>0</v>
      </c>
      <c r="W84" s="302">
        <f t="shared" si="55"/>
        <v>0</v>
      </c>
      <c r="X84" s="302">
        <f t="shared" si="56"/>
        <v>0</v>
      </c>
      <c r="Y84" s="302">
        <f t="shared" si="57"/>
        <v>0</v>
      </c>
      <c r="Z84" s="302">
        <f t="shared" si="58"/>
        <v>0</v>
      </c>
      <c r="AA84" s="303">
        <v>1</v>
      </c>
      <c r="AB84" s="303">
        <v>0</v>
      </c>
      <c r="AC84" s="303">
        <v>-2.3352630947567656E-2</v>
      </c>
      <c r="AD84" s="303">
        <v>0</v>
      </c>
      <c r="AE84" s="303">
        <v>0</v>
      </c>
      <c r="AF84" s="303">
        <v>0</v>
      </c>
      <c r="AG84" s="303">
        <v>0</v>
      </c>
      <c r="AH84" s="303">
        <v>0</v>
      </c>
      <c r="AI84" s="303">
        <v>1.0233526309475676</v>
      </c>
    </row>
    <row r="85" spans="1:35">
      <c r="A85" s="304" t="s">
        <v>334</v>
      </c>
      <c r="B85" s="305" t="s">
        <v>570</v>
      </c>
      <c r="C85" s="295">
        <f>VLOOKUP($A85,与件データ!$A$9:$F$116,5,FALSE)</f>
        <v>0</v>
      </c>
      <c r="D85" s="295">
        <f t="shared" si="39"/>
        <v>0</v>
      </c>
      <c r="E85" s="295">
        <f t="shared" si="59"/>
        <v>0</v>
      </c>
      <c r="F85" s="295">
        <f t="shared" si="40"/>
        <v>0</v>
      </c>
      <c r="G85" s="295">
        <f t="shared" si="41"/>
        <v>0</v>
      </c>
      <c r="H85" s="295">
        <f t="shared" si="42"/>
        <v>0</v>
      </c>
      <c r="I85" s="295">
        <f t="shared" si="43"/>
        <v>0</v>
      </c>
      <c r="J85" s="295">
        <f t="shared" si="44"/>
        <v>0</v>
      </c>
      <c r="K85" s="295">
        <f t="shared" si="45"/>
        <v>0</v>
      </c>
      <c r="L85" s="295">
        <f t="shared" si="46"/>
        <v>0</v>
      </c>
      <c r="M85" s="295">
        <f t="shared" si="47"/>
        <v>0</v>
      </c>
      <c r="N85" s="295">
        <f t="shared" si="48"/>
        <v>0</v>
      </c>
      <c r="O85" s="295">
        <f>VLOOKUP($A85,与件データ!$A$9:$F$116,6,FALSE)</f>
        <v>0</v>
      </c>
      <c r="P85" s="295">
        <f t="shared" si="49"/>
        <v>0</v>
      </c>
      <c r="Q85" s="295">
        <f t="shared" si="60"/>
        <v>0</v>
      </c>
      <c r="R85" s="295">
        <f t="shared" si="50"/>
        <v>0</v>
      </c>
      <c r="S85" s="295">
        <f t="shared" si="51"/>
        <v>0</v>
      </c>
      <c r="T85" s="295">
        <f t="shared" si="52"/>
        <v>0</v>
      </c>
      <c r="U85" s="295">
        <f t="shared" si="53"/>
        <v>0</v>
      </c>
      <c r="V85" s="295">
        <f t="shared" si="54"/>
        <v>0</v>
      </c>
      <c r="W85" s="295">
        <f t="shared" si="55"/>
        <v>0</v>
      </c>
      <c r="X85" s="295">
        <f t="shared" si="56"/>
        <v>0</v>
      </c>
      <c r="Y85" s="295">
        <f t="shared" si="57"/>
        <v>0</v>
      </c>
      <c r="Z85" s="295">
        <f t="shared" si="58"/>
        <v>0</v>
      </c>
      <c r="AA85" s="296">
        <v>1</v>
      </c>
      <c r="AB85" s="296">
        <v>0</v>
      </c>
      <c r="AC85" s="296">
        <v>0</v>
      </c>
      <c r="AD85" s="296">
        <v>-1.9678504758837783</v>
      </c>
      <c r="AE85" s="296">
        <v>0</v>
      </c>
      <c r="AF85" s="296">
        <v>0</v>
      </c>
      <c r="AG85" s="296">
        <v>0</v>
      </c>
      <c r="AH85" s="296">
        <v>0</v>
      </c>
      <c r="AI85" s="296">
        <v>2.967850475883778</v>
      </c>
    </row>
    <row r="86" spans="1:35">
      <c r="A86" s="298" t="s">
        <v>335</v>
      </c>
      <c r="B86" s="299" t="s">
        <v>571</v>
      </c>
      <c r="C86" s="295">
        <f>VLOOKUP($A86,与件データ!$A$9:$F$116,5,FALSE)</f>
        <v>0</v>
      </c>
      <c r="D86" s="295">
        <f t="shared" si="39"/>
        <v>0</v>
      </c>
      <c r="E86" s="295">
        <f t="shared" si="59"/>
        <v>0</v>
      </c>
      <c r="F86" s="295">
        <f t="shared" si="40"/>
        <v>0</v>
      </c>
      <c r="G86" s="295">
        <f t="shared" si="41"/>
        <v>0</v>
      </c>
      <c r="H86" s="295">
        <f t="shared" si="42"/>
        <v>0</v>
      </c>
      <c r="I86" s="295">
        <f t="shared" si="43"/>
        <v>0</v>
      </c>
      <c r="J86" s="295">
        <f t="shared" si="44"/>
        <v>0</v>
      </c>
      <c r="K86" s="295">
        <f t="shared" si="45"/>
        <v>0</v>
      </c>
      <c r="L86" s="295">
        <f t="shared" si="46"/>
        <v>0</v>
      </c>
      <c r="M86" s="295">
        <f t="shared" si="47"/>
        <v>0</v>
      </c>
      <c r="N86" s="295">
        <f t="shared" si="48"/>
        <v>0</v>
      </c>
      <c r="O86" s="295">
        <f>VLOOKUP($A86,与件データ!$A$9:$F$116,6,FALSE)</f>
        <v>0</v>
      </c>
      <c r="P86" s="295">
        <f t="shared" si="49"/>
        <v>0</v>
      </c>
      <c r="Q86" s="295">
        <f t="shared" si="60"/>
        <v>0</v>
      </c>
      <c r="R86" s="295">
        <f t="shared" si="50"/>
        <v>0</v>
      </c>
      <c r="S86" s="295">
        <f t="shared" si="51"/>
        <v>0</v>
      </c>
      <c r="T86" s="295">
        <f t="shared" si="52"/>
        <v>0</v>
      </c>
      <c r="U86" s="295">
        <f t="shared" si="53"/>
        <v>0</v>
      </c>
      <c r="V86" s="295">
        <f t="shared" si="54"/>
        <v>0</v>
      </c>
      <c r="W86" s="295">
        <f t="shared" si="55"/>
        <v>0</v>
      </c>
      <c r="X86" s="295">
        <f t="shared" si="56"/>
        <v>0</v>
      </c>
      <c r="Y86" s="295">
        <f t="shared" si="57"/>
        <v>0</v>
      </c>
      <c r="Z86" s="295">
        <f t="shared" si="58"/>
        <v>0</v>
      </c>
      <c r="AA86" s="296">
        <v>1</v>
      </c>
      <c r="AB86" s="296">
        <v>0</v>
      </c>
      <c r="AC86" s="296">
        <v>0</v>
      </c>
      <c r="AD86" s="296">
        <v>0</v>
      </c>
      <c r="AE86" s="296">
        <v>0</v>
      </c>
      <c r="AF86" s="296">
        <v>0</v>
      </c>
      <c r="AG86" s="296">
        <v>0</v>
      </c>
      <c r="AH86" s="296">
        <v>0</v>
      </c>
      <c r="AI86" s="296">
        <v>1</v>
      </c>
    </row>
    <row r="87" spans="1:35">
      <c r="A87" s="298" t="s">
        <v>336</v>
      </c>
      <c r="B87" s="299" t="s">
        <v>572</v>
      </c>
      <c r="C87" s="295">
        <f>VLOOKUP($A87,与件データ!$A$9:$F$116,5,FALSE)</f>
        <v>0</v>
      </c>
      <c r="D87" s="295">
        <f t="shared" si="39"/>
        <v>0</v>
      </c>
      <c r="E87" s="295">
        <f t="shared" si="59"/>
        <v>0</v>
      </c>
      <c r="F87" s="295">
        <f t="shared" si="40"/>
        <v>0</v>
      </c>
      <c r="G87" s="295">
        <f t="shared" si="41"/>
        <v>0</v>
      </c>
      <c r="H87" s="295">
        <f t="shared" si="42"/>
        <v>0</v>
      </c>
      <c r="I87" s="295">
        <f t="shared" si="43"/>
        <v>0</v>
      </c>
      <c r="J87" s="295">
        <f t="shared" si="44"/>
        <v>0</v>
      </c>
      <c r="K87" s="295">
        <f t="shared" si="45"/>
        <v>0</v>
      </c>
      <c r="L87" s="295">
        <f t="shared" si="46"/>
        <v>0</v>
      </c>
      <c r="M87" s="295">
        <f t="shared" si="47"/>
        <v>0</v>
      </c>
      <c r="N87" s="295">
        <f t="shared" si="48"/>
        <v>0</v>
      </c>
      <c r="O87" s="295">
        <f>VLOOKUP($A87,与件データ!$A$9:$F$116,6,FALSE)</f>
        <v>0</v>
      </c>
      <c r="P87" s="295">
        <f t="shared" si="49"/>
        <v>0</v>
      </c>
      <c r="Q87" s="295">
        <f t="shared" si="60"/>
        <v>0</v>
      </c>
      <c r="R87" s="295">
        <f t="shared" si="50"/>
        <v>0</v>
      </c>
      <c r="S87" s="295">
        <f t="shared" si="51"/>
        <v>0</v>
      </c>
      <c r="T87" s="295">
        <f t="shared" si="52"/>
        <v>0</v>
      </c>
      <c r="U87" s="295">
        <f t="shared" si="53"/>
        <v>0</v>
      </c>
      <c r="V87" s="295">
        <f t="shared" si="54"/>
        <v>0</v>
      </c>
      <c r="W87" s="295">
        <f t="shared" si="55"/>
        <v>0</v>
      </c>
      <c r="X87" s="295">
        <f t="shared" si="56"/>
        <v>0</v>
      </c>
      <c r="Y87" s="295">
        <f t="shared" si="57"/>
        <v>0</v>
      </c>
      <c r="Z87" s="295">
        <f t="shared" si="58"/>
        <v>0</v>
      </c>
      <c r="AA87" s="296">
        <v>1</v>
      </c>
      <c r="AB87" s="296">
        <v>0</v>
      </c>
      <c r="AC87" s="296">
        <v>0</v>
      </c>
      <c r="AD87" s="296">
        <v>0</v>
      </c>
      <c r="AE87" s="296">
        <v>-0.1953541895146704</v>
      </c>
      <c r="AF87" s="296">
        <v>0</v>
      </c>
      <c r="AG87" s="296">
        <v>0</v>
      </c>
      <c r="AH87" s="296">
        <v>0</v>
      </c>
      <c r="AI87" s="296">
        <v>1.1953541895146704</v>
      </c>
    </row>
    <row r="88" spans="1:35">
      <c r="A88" s="298" t="s">
        <v>337</v>
      </c>
      <c r="B88" s="299" t="s">
        <v>573</v>
      </c>
      <c r="C88" s="295">
        <f>VLOOKUP($A88,与件データ!$A$9:$F$116,5,FALSE)</f>
        <v>0</v>
      </c>
      <c r="D88" s="295">
        <f t="shared" si="39"/>
        <v>0</v>
      </c>
      <c r="E88" s="295">
        <f t="shared" si="59"/>
        <v>0</v>
      </c>
      <c r="F88" s="295">
        <f t="shared" si="40"/>
        <v>0</v>
      </c>
      <c r="G88" s="295">
        <f t="shared" si="41"/>
        <v>0</v>
      </c>
      <c r="H88" s="295">
        <f t="shared" si="42"/>
        <v>0</v>
      </c>
      <c r="I88" s="295">
        <f t="shared" si="43"/>
        <v>0</v>
      </c>
      <c r="J88" s="295">
        <f t="shared" si="44"/>
        <v>0</v>
      </c>
      <c r="K88" s="295">
        <f t="shared" si="45"/>
        <v>0</v>
      </c>
      <c r="L88" s="295">
        <f t="shared" si="46"/>
        <v>0</v>
      </c>
      <c r="M88" s="295">
        <f t="shared" si="47"/>
        <v>0</v>
      </c>
      <c r="N88" s="295">
        <f t="shared" si="48"/>
        <v>0</v>
      </c>
      <c r="O88" s="295">
        <f>VLOOKUP($A88,与件データ!$A$9:$F$116,6,FALSE)</f>
        <v>0</v>
      </c>
      <c r="P88" s="295">
        <f t="shared" si="49"/>
        <v>0</v>
      </c>
      <c r="Q88" s="295">
        <f t="shared" si="60"/>
        <v>0</v>
      </c>
      <c r="R88" s="295">
        <f t="shared" si="50"/>
        <v>0</v>
      </c>
      <c r="S88" s="295">
        <f t="shared" si="51"/>
        <v>0</v>
      </c>
      <c r="T88" s="295">
        <f t="shared" si="52"/>
        <v>0</v>
      </c>
      <c r="U88" s="295">
        <f t="shared" si="53"/>
        <v>0</v>
      </c>
      <c r="V88" s="295">
        <f t="shared" si="54"/>
        <v>0</v>
      </c>
      <c r="W88" s="295">
        <f t="shared" si="55"/>
        <v>0</v>
      </c>
      <c r="X88" s="295">
        <f t="shared" si="56"/>
        <v>0</v>
      </c>
      <c r="Y88" s="295">
        <f t="shared" si="57"/>
        <v>0</v>
      </c>
      <c r="Z88" s="295">
        <f t="shared" si="58"/>
        <v>0</v>
      </c>
      <c r="AA88" s="296">
        <v>1</v>
      </c>
      <c r="AB88" s="296">
        <v>0</v>
      </c>
      <c r="AC88" s="296">
        <v>0</v>
      </c>
      <c r="AD88" s="296">
        <v>0</v>
      </c>
      <c r="AE88" s="296">
        <v>0</v>
      </c>
      <c r="AF88" s="296">
        <v>-6.4466070263401905E-3</v>
      </c>
      <c r="AG88" s="296">
        <v>0</v>
      </c>
      <c r="AH88" s="296">
        <v>0</v>
      </c>
      <c r="AI88" s="296">
        <v>1.0064466070263403</v>
      </c>
    </row>
    <row r="89" spans="1:35">
      <c r="A89" s="300" t="s">
        <v>338</v>
      </c>
      <c r="B89" s="301" t="s">
        <v>574</v>
      </c>
      <c r="C89" s="302">
        <f>VLOOKUP($A89,与件データ!$A$9:$F$116,5,FALSE)</f>
        <v>0</v>
      </c>
      <c r="D89" s="302">
        <f t="shared" si="39"/>
        <v>0</v>
      </c>
      <c r="E89" s="302">
        <f t="shared" si="59"/>
        <v>0</v>
      </c>
      <c r="F89" s="302">
        <f t="shared" si="40"/>
        <v>0</v>
      </c>
      <c r="G89" s="302">
        <f t="shared" si="41"/>
        <v>0</v>
      </c>
      <c r="H89" s="302">
        <f t="shared" si="42"/>
        <v>0</v>
      </c>
      <c r="I89" s="302">
        <f t="shared" si="43"/>
        <v>0</v>
      </c>
      <c r="J89" s="302">
        <f t="shared" si="44"/>
        <v>0</v>
      </c>
      <c r="K89" s="302">
        <f t="shared" si="45"/>
        <v>0</v>
      </c>
      <c r="L89" s="302">
        <f t="shared" si="46"/>
        <v>0</v>
      </c>
      <c r="M89" s="302">
        <f t="shared" si="47"/>
        <v>0</v>
      </c>
      <c r="N89" s="302">
        <f t="shared" si="48"/>
        <v>0</v>
      </c>
      <c r="O89" s="302">
        <f>VLOOKUP($A89,与件データ!$A$9:$F$116,6,FALSE)</f>
        <v>0</v>
      </c>
      <c r="P89" s="302">
        <f t="shared" si="49"/>
        <v>0</v>
      </c>
      <c r="Q89" s="302">
        <f t="shared" si="60"/>
        <v>0</v>
      </c>
      <c r="R89" s="302">
        <f t="shared" si="50"/>
        <v>0</v>
      </c>
      <c r="S89" s="302">
        <f t="shared" si="51"/>
        <v>0</v>
      </c>
      <c r="T89" s="302">
        <f t="shared" si="52"/>
        <v>0</v>
      </c>
      <c r="U89" s="302">
        <f t="shared" si="53"/>
        <v>0</v>
      </c>
      <c r="V89" s="302">
        <f t="shared" si="54"/>
        <v>0</v>
      </c>
      <c r="W89" s="302">
        <f t="shared" si="55"/>
        <v>0</v>
      </c>
      <c r="X89" s="302">
        <f t="shared" si="56"/>
        <v>0</v>
      </c>
      <c r="Y89" s="302">
        <f t="shared" si="57"/>
        <v>0</v>
      </c>
      <c r="Z89" s="302">
        <f t="shared" si="58"/>
        <v>0</v>
      </c>
      <c r="AA89" s="303">
        <v>1</v>
      </c>
      <c r="AB89" s="303">
        <v>0</v>
      </c>
      <c r="AC89" s="303">
        <v>0</v>
      </c>
      <c r="AD89" s="303">
        <v>0</v>
      </c>
      <c r="AE89" s="303">
        <v>0</v>
      </c>
      <c r="AF89" s="303">
        <v>0</v>
      </c>
      <c r="AG89" s="303">
        <v>-9.7122779698593256</v>
      </c>
      <c r="AH89" s="303">
        <v>0</v>
      </c>
      <c r="AI89" s="303">
        <v>10.712277969859326</v>
      </c>
    </row>
    <row r="90" spans="1:35">
      <c r="A90" s="304" t="s">
        <v>339</v>
      </c>
      <c r="B90" s="305" t="s">
        <v>575</v>
      </c>
      <c r="C90" s="295">
        <f>VLOOKUP($A90,与件データ!$A$9:$F$116,5,FALSE)</f>
        <v>0</v>
      </c>
      <c r="D90" s="295">
        <f t="shared" si="39"/>
        <v>0</v>
      </c>
      <c r="E90" s="295">
        <f t="shared" si="59"/>
        <v>0</v>
      </c>
      <c r="F90" s="295">
        <f t="shared" si="40"/>
        <v>0</v>
      </c>
      <c r="G90" s="295">
        <f t="shared" si="41"/>
        <v>0</v>
      </c>
      <c r="H90" s="295">
        <f t="shared" si="42"/>
        <v>0</v>
      </c>
      <c r="I90" s="295">
        <f t="shared" si="43"/>
        <v>0</v>
      </c>
      <c r="J90" s="295">
        <f t="shared" si="44"/>
        <v>0</v>
      </c>
      <c r="K90" s="295">
        <f t="shared" si="45"/>
        <v>0</v>
      </c>
      <c r="L90" s="295">
        <f t="shared" si="46"/>
        <v>0</v>
      </c>
      <c r="M90" s="295">
        <f t="shared" si="47"/>
        <v>0</v>
      </c>
      <c r="N90" s="295">
        <f t="shared" si="48"/>
        <v>0</v>
      </c>
      <c r="O90" s="295">
        <f>VLOOKUP($A90,与件データ!$A$9:$F$116,6,FALSE)</f>
        <v>0</v>
      </c>
      <c r="P90" s="295">
        <f t="shared" si="49"/>
        <v>0</v>
      </c>
      <c r="Q90" s="295">
        <f t="shared" si="60"/>
        <v>0</v>
      </c>
      <c r="R90" s="295">
        <f t="shared" si="50"/>
        <v>0</v>
      </c>
      <c r="S90" s="295">
        <f t="shared" si="51"/>
        <v>0</v>
      </c>
      <c r="T90" s="295">
        <f t="shared" si="52"/>
        <v>0</v>
      </c>
      <c r="U90" s="295">
        <f t="shared" si="53"/>
        <v>0</v>
      </c>
      <c r="V90" s="295">
        <f t="shared" si="54"/>
        <v>0</v>
      </c>
      <c r="W90" s="295">
        <f t="shared" si="55"/>
        <v>0</v>
      </c>
      <c r="X90" s="295">
        <f t="shared" si="56"/>
        <v>0</v>
      </c>
      <c r="Y90" s="295">
        <f t="shared" si="57"/>
        <v>0</v>
      </c>
      <c r="Z90" s="295">
        <f t="shared" si="58"/>
        <v>0</v>
      </c>
      <c r="AA90" s="296">
        <v>1</v>
      </c>
      <c r="AB90" s="296">
        <v>0</v>
      </c>
      <c r="AC90" s="296">
        <v>0</v>
      </c>
      <c r="AD90" s="296">
        <v>0</v>
      </c>
      <c r="AE90" s="296">
        <v>0</v>
      </c>
      <c r="AF90" s="296">
        <v>0</v>
      </c>
      <c r="AG90" s="296">
        <v>0</v>
      </c>
      <c r="AH90" s="296">
        <v>-12.312681696371975</v>
      </c>
      <c r="AI90" s="296">
        <v>13.312681696371975</v>
      </c>
    </row>
    <row r="91" spans="1:35">
      <c r="A91" s="298" t="s">
        <v>340</v>
      </c>
      <c r="B91" s="299" t="s">
        <v>576</v>
      </c>
      <c r="C91" s="295">
        <f>VLOOKUP($A91,与件データ!$A$9:$F$116,5,FALSE)</f>
        <v>0</v>
      </c>
      <c r="D91" s="295">
        <f t="shared" si="39"/>
        <v>0</v>
      </c>
      <c r="E91" s="295">
        <f t="shared" si="59"/>
        <v>0</v>
      </c>
      <c r="F91" s="295">
        <f t="shared" si="40"/>
        <v>0</v>
      </c>
      <c r="G91" s="295">
        <f t="shared" si="41"/>
        <v>0</v>
      </c>
      <c r="H91" s="295">
        <f t="shared" si="42"/>
        <v>0</v>
      </c>
      <c r="I91" s="295">
        <f t="shared" si="43"/>
        <v>0</v>
      </c>
      <c r="J91" s="295">
        <f t="shared" si="44"/>
        <v>0</v>
      </c>
      <c r="K91" s="295">
        <f t="shared" si="45"/>
        <v>0</v>
      </c>
      <c r="L91" s="295">
        <f t="shared" si="46"/>
        <v>0</v>
      </c>
      <c r="M91" s="295">
        <f t="shared" si="47"/>
        <v>0</v>
      </c>
      <c r="N91" s="295">
        <f t="shared" si="48"/>
        <v>0</v>
      </c>
      <c r="O91" s="295">
        <f>VLOOKUP($A91,与件データ!$A$9:$F$116,6,FALSE)</f>
        <v>0</v>
      </c>
      <c r="P91" s="295">
        <f t="shared" si="49"/>
        <v>0</v>
      </c>
      <c r="Q91" s="295">
        <f t="shared" si="60"/>
        <v>0</v>
      </c>
      <c r="R91" s="295">
        <f t="shared" si="50"/>
        <v>0</v>
      </c>
      <c r="S91" s="295">
        <f t="shared" si="51"/>
        <v>0</v>
      </c>
      <c r="T91" s="295">
        <f t="shared" si="52"/>
        <v>0</v>
      </c>
      <c r="U91" s="295">
        <f t="shared" si="53"/>
        <v>0</v>
      </c>
      <c r="V91" s="295">
        <f t="shared" si="54"/>
        <v>0</v>
      </c>
      <c r="W91" s="295">
        <f t="shared" si="55"/>
        <v>0</v>
      </c>
      <c r="X91" s="295">
        <f t="shared" si="56"/>
        <v>0</v>
      </c>
      <c r="Y91" s="295">
        <f t="shared" si="57"/>
        <v>0</v>
      </c>
      <c r="Z91" s="295">
        <f t="shared" si="58"/>
        <v>0</v>
      </c>
      <c r="AA91" s="296">
        <v>1</v>
      </c>
      <c r="AB91" s="296">
        <v>0</v>
      </c>
      <c r="AC91" s="296">
        <v>0</v>
      </c>
      <c r="AD91" s="296">
        <v>0</v>
      </c>
      <c r="AE91" s="296">
        <v>0</v>
      </c>
      <c r="AF91" s="296">
        <v>0</v>
      </c>
      <c r="AG91" s="296">
        <v>0</v>
      </c>
      <c r="AH91" s="296">
        <v>0</v>
      </c>
      <c r="AI91" s="296">
        <v>1</v>
      </c>
    </row>
    <row r="92" spans="1:35">
      <c r="A92" s="298" t="s">
        <v>341</v>
      </c>
      <c r="B92" s="299" t="s">
        <v>577</v>
      </c>
      <c r="C92" s="295">
        <f>VLOOKUP($A92,与件データ!$A$9:$F$116,5,FALSE)</f>
        <v>0</v>
      </c>
      <c r="D92" s="295">
        <f t="shared" si="39"/>
        <v>0</v>
      </c>
      <c r="E92" s="295">
        <f t="shared" si="59"/>
        <v>0</v>
      </c>
      <c r="F92" s="295">
        <f t="shared" si="40"/>
        <v>0</v>
      </c>
      <c r="G92" s="295">
        <f t="shared" si="41"/>
        <v>0</v>
      </c>
      <c r="H92" s="295">
        <f t="shared" si="42"/>
        <v>0</v>
      </c>
      <c r="I92" s="295">
        <f t="shared" si="43"/>
        <v>0</v>
      </c>
      <c r="J92" s="295">
        <f t="shared" si="44"/>
        <v>0</v>
      </c>
      <c r="K92" s="295">
        <f t="shared" si="45"/>
        <v>0</v>
      </c>
      <c r="L92" s="295">
        <f t="shared" si="46"/>
        <v>0</v>
      </c>
      <c r="M92" s="295">
        <f t="shared" si="47"/>
        <v>0</v>
      </c>
      <c r="N92" s="295">
        <f t="shared" si="48"/>
        <v>0</v>
      </c>
      <c r="O92" s="295">
        <f>VLOOKUP($A92,与件データ!$A$9:$F$116,6,FALSE)</f>
        <v>0</v>
      </c>
      <c r="P92" s="295">
        <f t="shared" si="49"/>
        <v>0</v>
      </c>
      <c r="Q92" s="295">
        <f t="shared" si="60"/>
        <v>0</v>
      </c>
      <c r="R92" s="295">
        <f t="shared" si="50"/>
        <v>0</v>
      </c>
      <c r="S92" s="295">
        <f t="shared" si="51"/>
        <v>0</v>
      </c>
      <c r="T92" s="295">
        <f t="shared" si="52"/>
        <v>0</v>
      </c>
      <c r="U92" s="295">
        <f t="shared" si="53"/>
        <v>0</v>
      </c>
      <c r="V92" s="295">
        <f t="shared" si="54"/>
        <v>0</v>
      </c>
      <c r="W92" s="295">
        <f t="shared" si="55"/>
        <v>0</v>
      </c>
      <c r="X92" s="295">
        <f t="shared" si="56"/>
        <v>0</v>
      </c>
      <c r="Y92" s="295">
        <f t="shared" si="57"/>
        <v>0</v>
      </c>
      <c r="Z92" s="295">
        <f t="shared" si="58"/>
        <v>0</v>
      </c>
      <c r="AA92" s="296">
        <v>1</v>
      </c>
      <c r="AB92" s="296">
        <v>0</v>
      </c>
      <c r="AC92" s="296">
        <v>0</v>
      </c>
      <c r="AD92" s="296">
        <v>0</v>
      </c>
      <c r="AE92" s="296">
        <v>0</v>
      </c>
      <c r="AF92" s="296">
        <v>0</v>
      </c>
      <c r="AG92" s="296">
        <v>0</v>
      </c>
      <c r="AH92" s="296">
        <v>0</v>
      </c>
      <c r="AI92" s="296">
        <v>1</v>
      </c>
    </row>
    <row r="93" spans="1:35">
      <c r="A93" s="298" t="s">
        <v>342</v>
      </c>
      <c r="B93" s="299" t="s">
        <v>578</v>
      </c>
      <c r="C93" s="295">
        <f>VLOOKUP($A93,与件データ!$A$9:$F$116,5,FALSE)</f>
        <v>0</v>
      </c>
      <c r="D93" s="295">
        <f t="shared" si="39"/>
        <v>0</v>
      </c>
      <c r="E93" s="295">
        <f t="shared" si="59"/>
        <v>0</v>
      </c>
      <c r="F93" s="295">
        <f t="shared" si="40"/>
        <v>0</v>
      </c>
      <c r="G93" s="295">
        <f t="shared" si="41"/>
        <v>0</v>
      </c>
      <c r="H93" s="295">
        <f t="shared" si="42"/>
        <v>0</v>
      </c>
      <c r="I93" s="295">
        <f t="shared" si="43"/>
        <v>0</v>
      </c>
      <c r="J93" s="295">
        <f t="shared" si="44"/>
        <v>0</v>
      </c>
      <c r="K93" s="295">
        <f t="shared" si="45"/>
        <v>0</v>
      </c>
      <c r="L93" s="295">
        <f t="shared" si="46"/>
        <v>0</v>
      </c>
      <c r="M93" s="295">
        <f t="shared" si="47"/>
        <v>0</v>
      </c>
      <c r="N93" s="295">
        <f t="shared" si="48"/>
        <v>0</v>
      </c>
      <c r="O93" s="295">
        <f>VLOOKUP($A93,与件データ!$A$9:$F$116,6,FALSE)</f>
        <v>0</v>
      </c>
      <c r="P93" s="295">
        <f t="shared" si="49"/>
        <v>0</v>
      </c>
      <c r="Q93" s="295">
        <f t="shared" si="60"/>
        <v>0</v>
      </c>
      <c r="R93" s="295">
        <f t="shared" si="50"/>
        <v>0</v>
      </c>
      <c r="S93" s="295">
        <f t="shared" si="51"/>
        <v>0</v>
      </c>
      <c r="T93" s="295">
        <f t="shared" si="52"/>
        <v>0</v>
      </c>
      <c r="U93" s="295">
        <f t="shared" si="53"/>
        <v>0</v>
      </c>
      <c r="V93" s="295">
        <f t="shared" si="54"/>
        <v>0</v>
      </c>
      <c r="W93" s="295">
        <f t="shared" si="55"/>
        <v>0</v>
      </c>
      <c r="X93" s="295">
        <f t="shared" si="56"/>
        <v>0</v>
      </c>
      <c r="Y93" s="295">
        <f t="shared" si="57"/>
        <v>0</v>
      </c>
      <c r="Z93" s="295">
        <f t="shared" si="58"/>
        <v>0</v>
      </c>
      <c r="AA93" s="296">
        <v>1</v>
      </c>
      <c r="AB93" s="296">
        <v>0</v>
      </c>
      <c r="AC93" s="296">
        <v>0</v>
      </c>
      <c r="AD93" s="296">
        <v>0</v>
      </c>
      <c r="AE93" s="296">
        <v>0</v>
      </c>
      <c r="AF93" s="296">
        <v>0</v>
      </c>
      <c r="AG93" s="296">
        <v>0</v>
      </c>
      <c r="AH93" s="296">
        <v>0</v>
      </c>
      <c r="AI93" s="296">
        <v>1</v>
      </c>
    </row>
    <row r="94" spans="1:35">
      <c r="A94" s="300" t="s">
        <v>343</v>
      </c>
      <c r="B94" s="301" t="s">
        <v>579</v>
      </c>
      <c r="C94" s="302">
        <f>VLOOKUP($A94,与件データ!$A$9:$F$116,5,FALSE)</f>
        <v>0</v>
      </c>
      <c r="D94" s="302">
        <f t="shared" si="39"/>
        <v>0</v>
      </c>
      <c r="E94" s="302">
        <f t="shared" si="59"/>
        <v>0</v>
      </c>
      <c r="F94" s="302">
        <f t="shared" si="40"/>
        <v>0</v>
      </c>
      <c r="G94" s="302">
        <f t="shared" si="41"/>
        <v>0</v>
      </c>
      <c r="H94" s="302">
        <f t="shared" si="42"/>
        <v>0</v>
      </c>
      <c r="I94" s="302">
        <f t="shared" si="43"/>
        <v>0</v>
      </c>
      <c r="J94" s="302">
        <f t="shared" si="44"/>
        <v>0</v>
      </c>
      <c r="K94" s="302">
        <f t="shared" si="45"/>
        <v>0</v>
      </c>
      <c r="L94" s="302">
        <f t="shared" si="46"/>
        <v>0</v>
      </c>
      <c r="M94" s="302">
        <f t="shared" si="47"/>
        <v>0</v>
      </c>
      <c r="N94" s="302">
        <f t="shared" si="48"/>
        <v>0</v>
      </c>
      <c r="O94" s="302">
        <f>VLOOKUP($A94,与件データ!$A$9:$F$116,6,FALSE)</f>
        <v>0</v>
      </c>
      <c r="P94" s="302">
        <f t="shared" si="49"/>
        <v>0</v>
      </c>
      <c r="Q94" s="302">
        <f t="shared" si="60"/>
        <v>0</v>
      </c>
      <c r="R94" s="302">
        <f t="shared" si="50"/>
        <v>0</v>
      </c>
      <c r="S94" s="302">
        <f t="shared" si="51"/>
        <v>0</v>
      </c>
      <c r="T94" s="302">
        <f t="shared" si="52"/>
        <v>0</v>
      </c>
      <c r="U94" s="302">
        <f t="shared" si="53"/>
        <v>0</v>
      </c>
      <c r="V94" s="302">
        <f t="shared" si="54"/>
        <v>0</v>
      </c>
      <c r="W94" s="302">
        <f t="shared" si="55"/>
        <v>0</v>
      </c>
      <c r="X94" s="302">
        <f t="shared" si="56"/>
        <v>0</v>
      </c>
      <c r="Y94" s="302">
        <f t="shared" si="57"/>
        <v>0</v>
      </c>
      <c r="Z94" s="302">
        <f t="shared" si="58"/>
        <v>0</v>
      </c>
      <c r="AA94" s="303">
        <v>1</v>
      </c>
      <c r="AB94" s="303">
        <v>0</v>
      </c>
      <c r="AC94" s="303">
        <v>0</v>
      </c>
      <c r="AD94" s="303">
        <v>0</v>
      </c>
      <c r="AE94" s="303">
        <v>0</v>
      </c>
      <c r="AF94" s="303">
        <v>0</v>
      </c>
      <c r="AG94" s="303">
        <v>0</v>
      </c>
      <c r="AH94" s="303">
        <v>0</v>
      </c>
      <c r="AI94" s="303">
        <v>1</v>
      </c>
    </row>
    <row r="95" spans="1:35">
      <c r="A95" s="304" t="s">
        <v>344</v>
      </c>
      <c r="B95" s="305" t="s">
        <v>580</v>
      </c>
      <c r="C95" s="295">
        <f>VLOOKUP($A95,与件データ!$A$9:$F$116,5,FALSE)</f>
        <v>0</v>
      </c>
      <c r="D95" s="295">
        <f t="shared" si="39"/>
        <v>0</v>
      </c>
      <c r="E95" s="295">
        <f t="shared" si="59"/>
        <v>0</v>
      </c>
      <c r="F95" s="295">
        <f t="shared" si="40"/>
        <v>0</v>
      </c>
      <c r="G95" s="295">
        <f t="shared" si="41"/>
        <v>0</v>
      </c>
      <c r="H95" s="295">
        <f t="shared" si="42"/>
        <v>0</v>
      </c>
      <c r="I95" s="295">
        <f t="shared" si="43"/>
        <v>0</v>
      </c>
      <c r="J95" s="295">
        <f t="shared" si="44"/>
        <v>0</v>
      </c>
      <c r="K95" s="295">
        <f t="shared" si="45"/>
        <v>0</v>
      </c>
      <c r="L95" s="295">
        <f t="shared" si="46"/>
        <v>0</v>
      </c>
      <c r="M95" s="295">
        <f t="shared" si="47"/>
        <v>0</v>
      </c>
      <c r="N95" s="295">
        <f t="shared" si="48"/>
        <v>0</v>
      </c>
      <c r="O95" s="295">
        <f>VLOOKUP($A95,与件データ!$A$9:$F$116,6,FALSE)</f>
        <v>0</v>
      </c>
      <c r="P95" s="295">
        <f t="shared" si="49"/>
        <v>0</v>
      </c>
      <c r="Q95" s="295">
        <f t="shared" si="60"/>
        <v>0</v>
      </c>
      <c r="R95" s="295">
        <f t="shared" si="50"/>
        <v>0</v>
      </c>
      <c r="S95" s="295">
        <f t="shared" si="51"/>
        <v>0</v>
      </c>
      <c r="T95" s="295">
        <f t="shared" si="52"/>
        <v>0</v>
      </c>
      <c r="U95" s="295">
        <f t="shared" si="53"/>
        <v>0</v>
      </c>
      <c r="V95" s="295">
        <f t="shared" si="54"/>
        <v>0</v>
      </c>
      <c r="W95" s="295">
        <f t="shared" si="55"/>
        <v>0</v>
      </c>
      <c r="X95" s="295">
        <f t="shared" si="56"/>
        <v>0</v>
      </c>
      <c r="Y95" s="295">
        <f t="shared" si="57"/>
        <v>0</v>
      </c>
      <c r="Z95" s="295">
        <f t="shared" si="58"/>
        <v>0</v>
      </c>
      <c r="AA95" s="296">
        <v>1</v>
      </c>
      <c r="AB95" s="296">
        <v>3.2816120792473667E-2</v>
      </c>
      <c r="AC95" s="296">
        <v>1.0968755437098601E-5</v>
      </c>
      <c r="AD95" s="296">
        <v>3.0193075311222674E-3</v>
      </c>
      <c r="AE95" s="296">
        <v>0</v>
      </c>
      <c r="AF95" s="296">
        <v>7.9428918682438146E-6</v>
      </c>
      <c r="AG95" s="296">
        <v>1.7307309225605866E-4</v>
      </c>
      <c r="AH95" s="296">
        <v>1.040266679442535E-3</v>
      </c>
      <c r="AI95" s="296">
        <v>0.96293232025740016</v>
      </c>
    </row>
    <row r="96" spans="1:35">
      <c r="A96" s="298" t="s">
        <v>345</v>
      </c>
      <c r="B96" s="299" t="s">
        <v>581</v>
      </c>
      <c r="C96" s="295">
        <f>VLOOKUP($A96,与件データ!$A$9:$F$116,5,FALSE)</f>
        <v>0</v>
      </c>
      <c r="D96" s="295">
        <f t="shared" si="39"/>
        <v>0</v>
      </c>
      <c r="E96" s="295">
        <f t="shared" si="59"/>
        <v>0</v>
      </c>
      <c r="F96" s="295">
        <f t="shared" si="40"/>
        <v>0</v>
      </c>
      <c r="G96" s="295">
        <f t="shared" si="41"/>
        <v>0</v>
      </c>
      <c r="H96" s="295">
        <f t="shared" si="42"/>
        <v>0</v>
      </c>
      <c r="I96" s="295">
        <f t="shared" si="43"/>
        <v>0</v>
      </c>
      <c r="J96" s="295">
        <f t="shared" si="44"/>
        <v>0</v>
      </c>
      <c r="K96" s="295">
        <f t="shared" si="45"/>
        <v>0</v>
      </c>
      <c r="L96" s="295">
        <f t="shared" si="46"/>
        <v>0</v>
      </c>
      <c r="M96" s="295">
        <f t="shared" si="47"/>
        <v>0</v>
      </c>
      <c r="N96" s="295">
        <f t="shared" si="48"/>
        <v>0</v>
      </c>
      <c r="O96" s="295">
        <f>VLOOKUP($A96,与件データ!$A$9:$F$116,6,FALSE)</f>
        <v>0</v>
      </c>
      <c r="P96" s="295">
        <f t="shared" si="49"/>
        <v>0</v>
      </c>
      <c r="Q96" s="295">
        <f t="shared" si="60"/>
        <v>0</v>
      </c>
      <c r="R96" s="295">
        <f t="shared" si="50"/>
        <v>0</v>
      </c>
      <c r="S96" s="295">
        <f t="shared" si="51"/>
        <v>0</v>
      </c>
      <c r="T96" s="295">
        <f t="shared" si="52"/>
        <v>0</v>
      </c>
      <c r="U96" s="295">
        <f t="shared" si="53"/>
        <v>0</v>
      </c>
      <c r="V96" s="295">
        <f t="shared" si="54"/>
        <v>0</v>
      </c>
      <c r="W96" s="295">
        <f t="shared" si="55"/>
        <v>0</v>
      </c>
      <c r="X96" s="295">
        <f t="shared" si="56"/>
        <v>0</v>
      </c>
      <c r="Y96" s="295">
        <f t="shared" si="57"/>
        <v>0</v>
      </c>
      <c r="Z96" s="295">
        <f t="shared" si="58"/>
        <v>0</v>
      </c>
      <c r="AA96" s="296">
        <v>1</v>
      </c>
      <c r="AB96" s="296">
        <v>0</v>
      </c>
      <c r="AC96" s="296">
        <v>0</v>
      </c>
      <c r="AD96" s="296">
        <v>0</v>
      </c>
      <c r="AE96" s="296">
        <v>0</v>
      </c>
      <c r="AF96" s="296">
        <v>0</v>
      </c>
      <c r="AG96" s="296">
        <v>0</v>
      </c>
      <c r="AH96" s="296">
        <v>0</v>
      </c>
      <c r="AI96" s="296">
        <v>1</v>
      </c>
    </row>
    <row r="97" spans="1:35">
      <c r="A97" s="298" t="s">
        <v>346</v>
      </c>
      <c r="B97" s="299" t="s">
        <v>582</v>
      </c>
      <c r="C97" s="295">
        <f>VLOOKUP($A97,与件データ!$A$9:$F$116,5,FALSE)</f>
        <v>0</v>
      </c>
      <c r="D97" s="295">
        <f t="shared" si="39"/>
        <v>0</v>
      </c>
      <c r="E97" s="295">
        <f t="shared" si="59"/>
        <v>0</v>
      </c>
      <c r="F97" s="295">
        <f t="shared" si="40"/>
        <v>0</v>
      </c>
      <c r="G97" s="295">
        <f t="shared" si="41"/>
        <v>0</v>
      </c>
      <c r="H97" s="295">
        <f t="shared" si="42"/>
        <v>0</v>
      </c>
      <c r="I97" s="295">
        <f t="shared" si="43"/>
        <v>0</v>
      </c>
      <c r="J97" s="295">
        <f t="shared" si="44"/>
        <v>0</v>
      </c>
      <c r="K97" s="295">
        <f t="shared" si="45"/>
        <v>0</v>
      </c>
      <c r="L97" s="295">
        <f t="shared" si="46"/>
        <v>0</v>
      </c>
      <c r="M97" s="295">
        <f t="shared" si="47"/>
        <v>0</v>
      </c>
      <c r="N97" s="295">
        <f t="shared" si="48"/>
        <v>0</v>
      </c>
      <c r="O97" s="295">
        <f>VLOOKUP($A97,与件データ!$A$9:$F$116,6,FALSE)</f>
        <v>0</v>
      </c>
      <c r="P97" s="295">
        <f t="shared" si="49"/>
        <v>0</v>
      </c>
      <c r="Q97" s="295">
        <f t="shared" si="60"/>
        <v>0</v>
      </c>
      <c r="R97" s="295">
        <f t="shared" si="50"/>
        <v>0</v>
      </c>
      <c r="S97" s="295">
        <f t="shared" si="51"/>
        <v>0</v>
      </c>
      <c r="T97" s="295">
        <f t="shared" si="52"/>
        <v>0</v>
      </c>
      <c r="U97" s="295">
        <f t="shared" si="53"/>
        <v>0</v>
      </c>
      <c r="V97" s="295">
        <f t="shared" si="54"/>
        <v>0</v>
      </c>
      <c r="W97" s="295">
        <f t="shared" si="55"/>
        <v>0</v>
      </c>
      <c r="X97" s="295">
        <f t="shared" si="56"/>
        <v>0</v>
      </c>
      <c r="Y97" s="295">
        <f t="shared" si="57"/>
        <v>0</v>
      </c>
      <c r="Z97" s="295">
        <f t="shared" si="58"/>
        <v>0</v>
      </c>
      <c r="AA97" s="296">
        <v>1</v>
      </c>
      <c r="AB97" s="296">
        <v>0.16411687575426653</v>
      </c>
      <c r="AC97" s="296">
        <v>1.3975326149315233E-4</v>
      </c>
      <c r="AD97" s="296">
        <v>1.8269942745224043E-2</v>
      </c>
      <c r="AE97" s="296">
        <v>4.971013343329589E-5</v>
      </c>
      <c r="AF97" s="296">
        <v>2.4516133988693655E-5</v>
      </c>
      <c r="AG97" s="296">
        <v>1.1702217320501793E-3</v>
      </c>
      <c r="AH97" s="296">
        <v>4.0259559202170435E-3</v>
      </c>
      <c r="AI97" s="296">
        <v>0.812203024319327</v>
      </c>
    </row>
    <row r="98" spans="1:35">
      <c r="A98" s="298" t="s">
        <v>347</v>
      </c>
      <c r="B98" s="299" t="s">
        <v>583</v>
      </c>
      <c r="C98" s="295">
        <f>VLOOKUP($A98,与件データ!$A$9:$F$116,5,FALSE)</f>
        <v>0</v>
      </c>
      <c r="D98" s="295">
        <f t="shared" si="39"/>
        <v>0</v>
      </c>
      <c r="E98" s="295">
        <f t="shared" si="59"/>
        <v>0</v>
      </c>
      <c r="F98" s="295">
        <f t="shared" si="40"/>
        <v>0</v>
      </c>
      <c r="G98" s="295">
        <f t="shared" si="41"/>
        <v>0</v>
      </c>
      <c r="H98" s="295">
        <f t="shared" si="42"/>
        <v>0</v>
      </c>
      <c r="I98" s="295">
        <f t="shared" si="43"/>
        <v>0</v>
      </c>
      <c r="J98" s="295">
        <f t="shared" si="44"/>
        <v>0</v>
      </c>
      <c r="K98" s="295">
        <f t="shared" si="45"/>
        <v>0</v>
      </c>
      <c r="L98" s="295">
        <f t="shared" si="46"/>
        <v>0</v>
      </c>
      <c r="M98" s="295">
        <f t="shared" si="47"/>
        <v>0</v>
      </c>
      <c r="N98" s="295">
        <f t="shared" si="48"/>
        <v>0</v>
      </c>
      <c r="O98" s="295">
        <f>VLOOKUP($A98,与件データ!$A$9:$F$116,6,FALSE)</f>
        <v>0</v>
      </c>
      <c r="P98" s="295">
        <f t="shared" si="49"/>
        <v>0</v>
      </c>
      <c r="Q98" s="295">
        <f t="shared" si="60"/>
        <v>0</v>
      </c>
      <c r="R98" s="295">
        <f t="shared" si="50"/>
        <v>0</v>
      </c>
      <c r="S98" s="295">
        <f t="shared" si="51"/>
        <v>0</v>
      </c>
      <c r="T98" s="295">
        <f t="shared" si="52"/>
        <v>0</v>
      </c>
      <c r="U98" s="295">
        <f t="shared" si="53"/>
        <v>0</v>
      </c>
      <c r="V98" s="295">
        <f t="shared" si="54"/>
        <v>0</v>
      </c>
      <c r="W98" s="295">
        <f t="shared" si="55"/>
        <v>0</v>
      </c>
      <c r="X98" s="295">
        <f t="shared" si="56"/>
        <v>0</v>
      </c>
      <c r="Y98" s="295">
        <f t="shared" si="57"/>
        <v>0</v>
      </c>
      <c r="Z98" s="295">
        <f t="shared" si="58"/>
        <v>0</v>
      </c>
      <c r="AA98" s="296">
        <v>1</v>
      </c>
      <c r="AB98" s="296">
        <v>0</v>
      </c>
      <c r="AC98" s="296">
        <v>0</v>
      </c>
      <c r="AD98" s="296">
        <v>0</v>
      </c>
      <c r="AE98" s="296">
        <v>0</v>
      </c>
      <c r="AF98" s="296">
        <v>0</v>
      </c>
      <c r="AG98" s="296">
        <v>0</v>
      </c>
      <c r="AH98" s="296">
        <v>0</v>
      </c>
      <c r="AI98" s="296">
        <v>1</v>
      </c>
    </row>
    <row r="99" spans="1:35">
      <c r="A99" s="300" t="s">
        <v>348</v>
      </c>
      <c r="B99" s="301" t="s">
        <v>584</v>
      </c>
      <c r="C99" s="302">
        <f>VLOOKUP($A99,与件データ!$A$9:$F$116,5,FALSE)</f>
        <v>0</v>
      </c>
      <c r="D99" s="302">
        <f t="shared" si="39"/>
        <v>0</v>
      </c>
      <c r="E99" s="302">
        <f t="shared" si="59"/>
        <v>0</v>
      </c>
      <c r="F99" s="302">
        <f t="shared" si="40"/>
        <v>0</v>
      </c>
      <c r="G99" s="302">
        <f t="shared" si="41"/>
        <v>0</v>
      </c>
      <c r="H99" s="302">
        <f t="shared" si="42"/>
        <v>0</v>
      </c>
      <c r="I99" s="302">
        <f t="shared" si="43"/>
        <v>0</v>
      </c>
      <c r="J99" s="302">
        <f t="shared" si="44"/>
        <v>0</v>
      </c>
      <c r="K99" s="302">
        <f t="shared" si="45"/>
        <v>0</v>
      </c>
      <c r="L99" s="302">
        <f t="shared" si="46"/>
        <v>0</v>
      </c>
      <c r="M99" s="302">
        <f t="shared" si="47"/>
        <v>0</v>
      </c>
      <c r="N99" s="302">
        <f t="shared" si="48"/>
        <v>0</v>
      </c>
      <c r="O99" s="302">
        <f>VLOOKUP($A99,与件データ!$A$9:$F$116,6,FALSE)</f>
        <v>0</v>
      </c>
      <c r="P99" s="302">
        <f t="shared" si="49"/>
        <v>0</v>
      </c>
      <c r="Q99" s="302">
        <f t="shared" si="60"/>
        <v>0</v>
      </c>
      <c r="R99" s="302">
        <f t="shared" si="50"/>
        <v>0</v>
      </c>
      <c r="S99" s="302">
        <f t="shared" si="51"/>
        <v>0</v>
      </c>
      <c r="T99" s="302">
        <f t="shared" si="52"/>
        <v>0</v>
      </c>
      <c r="U99" s="302">
        <f t="shared" si="53"/>
        <v>0</v>
      </c>
      <c r="V99" s="302">
        <f t="shared" si="54"/>
        <v>0</v>
      </c>
      <c r="W99" s="302">
        <f t="shared" si="55"/>
        <v>0</v>
      </c>
      <c r="X99" s="302">
        <f t="shared" si="56"/>
        <v>0</v>
      </c>
      <c r="Y99" s="302">
        <f t="shared" si="57"/>
        <v>0</v>
      </c>
      <c r="Z99" s="302">
        <f t="shared" si="58"/>
        <v>0</v>
      </c>
      <c r="AA99" s="303">
        <v>1</v>
      </c>
      <c r="AB99" s="303">
        <v>0</v>
      </c>
      <c r="AC99" s="303">
        <v>0</v>
      </c>
      <c r="AD99" s="303">
        <v>2.6817030664458393E-5</v>
      </c>
      <c r="AE99" s="303">
        <v>0</v>
      </c>
      <c r="AF99" s="303">
        <v>0</v>
      </c>
      <c r="AG99" s="303">
        <v>0</v>
      </c>
      <c r="AH99" s="303">
        <v>0</v>
      </c>
      <c r="AI99" s="303">
        <v>0.99997318296933557</v>
      </c>
    </row>
    <row r="100" spans="1:35">
      <c r="A100" s="304" t="s">
        <v>349</v>
      </c>
      <c r="B100" s="305" t="s">
        <v>645</v>
      </c>
      <c r="C100" s="295">
        <f>VLOOKUP($A100,与件データ!$A$9:$F$116,5,FALSE)</f>
        <v>0</v>
      </c>
      <c r="D100" s="295">
        <f t="shared" si="39"/>
        <v>0</v>
      </c>
      <c r="E100" s="295">
        <f t="shared" si="59"/>
        <v>0</v>
      </c>
      <c r="F100" s="295">
        <f t="shared" si="40"/>
        <v>0</v>
      </c>
      <c r="G100" s="295">
        <f t="shared" si="41"/>
        <v>0</v>
      </c>
      <c r="H100" s="295">
        <f t="shared" si="42"/>
        <v>0</v>
      </c>
      <c r="I100" s="295">
        <f t="shared" si="43"/>
        <v>0</v>
      </c>
      <c r="J100" s="295">
        <f t="shared" si="44"/>
        <v>0</v>
      </c>
      <c r="K100" s="295">
        <f t="shared" si="45"/>
        <v>0</v>
      </c>
      <c r="L100" s="295">
        <f t="shared" si="46"/>
        <v>0</v>
      </c>
      <c r="M100" s="295">
        <f t="shared" si="47"/>
        <v>0</v>
      </c>
      <c r="N100" s="295">
        <f t="shared" si="48"/>
        <v>0</v>
      </c>
      <c r="O100" s="295">
        <f>VLOOKUP($A100,与件データ!$A$9:$F$116,6,FALSE)</f>
        <v>0</v>
      </c>
      <c r="P100" s="295">
        <f t="shared" si="49"/>
        <v>0</v>
      </c>
      <c r="Q100" s="295">
        <f t="shared" si="60"/>
        <v>0</v>
      </c>
      <c r="R100" s="295">
        <f t="shared" si="50"/>
        <v>0</v>
      </c>
      <c r="S100" s="295">
        <f t="shared" si="51"/>
        <v>0</v>
      </c>
      <c r="T100" s="295">
        <f t="shared" si="52"/>
        <v>0</v>
      </c>
      <c r="U100" s="295">
        <f t="shared" si="53"/>
        <v>0</v>
      </c>
      <c r="V100" s="295">
        <f t="shared" si="54"/>
        <v>0</v>
      </c>
      <c r="W100" s="295">
        <f t="shared" si="55"/>
        <v>0</v>
      </c>
      <c r="X100" s="295">
        <f t="shared" si="56"/>
        <v>0</v>
      </c>
      <c r="Y100" s="295">
        <f t="shared" si="57"/>
        <v>0</v>
      </c>
      <c r="Z100" s="295">
        <f t="shared" si="58"/>
        <v>0</v>
      </c>
      <c r="AA100" s="296">
        <v>1</v>
      </c>
      <c r="AB100" s="296">
        <v>0</v>
      </c>
      <c r="AC100" s="296">
        <v>0</v>
      </c>
      <c r="AD100" s="296">
        <v>0</v>
      </c>
      <c r="AE100" s="296">
        <v>0</v>
      </c>
      <c r="AF100" s="296">
        <v>0</v>
      </c>
      <c r="AG100" s="296">
        <v>0</v>
      </c>
      <c r="AH100" s="296">
        <v>0</v>
      </c>
      <c r="AI100" s="296">
        <v>1</v>
      </c>
    </row>
    <row r="101" spans="1:35">
      <c r="A101" s="298" t="s">
        <v>350</v>
      </c>
      <c r="B101" s="299" t="s">
        <v>644</v>
      </c>
      <c r="C101" s="295">
        <f>VLOOKUP($A101,与件データ!$A$9:$F$116,5,FALSE)</f>
        <v>0</v>
      </c>
      <c r="D101" s="295">
        <f t="shared" si="39"/>
        <v>0</v>
      </c>
      <c r="E101" s="295">
        <f t="shared" si="59"/>
        <v>0</v>
      </c>
      <c r="F101" s="295">
        <f t="shared" si="40"/>
        <v>0</v>
      </c>
      <c r="G101" s="295">
        <f t="shared" si="41"/>
        <v>0</v>
      </c>
      <c r="H101" s="295">
        <f t="shared" si="42"/>
        <v>0</v>
      </c>
      <c r="I101" s="295">
        <f t="shared" si="43"/>
        <v>0</v>
      </c>
      <c r="J101" s="295">
        <f t="shared" si="44"/>
        <v>0</v>
      </c>
      <c r="K101" s="295">
        <f t="shared" si="45"/>
        <v>0</v>
      </c>
      <c r="L101" s="295">
        <f t="shared" si="46"/>
        <v>0</v>
      </c>
      <c r="M101" s="295">
        <f t="shared" si="47"/>
        <v>0</v>
      </c>
      <c r="N101" s="295">
        <f t="shared" si="48"/>
        <v>0</v>
      </c>
      <c r="O101" s="295">
        <f>VLOOKUP($A101,与件データ!$A$9:$F$116,6,FALSE)</f>
        <v>0</v>
      </c>
      <c r="P101" s="295">
        <f t="shared" si="49"/>
        <v>0</v>
      </c>
      <c r="Q101" s="295">
        <f t="shared" si="60"/>
        <v>0</v>
      </c>
      <c r="R101" s="295">
        <f t="shared" si="50"/>
        <v>0</v>
      </c>
      <c r="S101" s="295">
        <f t="shared" si="51"/>
        <v>0</v>
      </c>
      <c r="T101" s="295">
        <f t="shared" si="52"/>
        <v>0</v>
      </c>
      <c r="U101" s="295">
        <f t="shared" si="53"/>
        <v>0</v>
      </c>
      <c r="V101" s="295">
        <f t="shared" si="54"/>
        <v>0</v>
      </c>
      <c r="W101" s="295">
        <f t="shared" si="55"/>
        <v>0</v>
      </c>
      <c r="X101" s="295">
        <f t="shared" si="56"/>
        <v>0</v>
      </c>
      <c r="Y101" s="295">
        <f t="shared" si="57"/>
        <v>0</v>
      </c>
      <c r="Z101" s="295">
        <f t="shared" si="58"/>
        <v>0</v>
      </c>
      <c r="AA101" s="296">
        <v>1</v>
      </c>
      <c r="AB101" s="296">
        <v>0</v>
      </c>
      <c r="AC101" s="296">
        <v>0</v>
      </c>
      <c r="AD101" s="296">
        <v>0</v>
      </c>
      <c r="AE101" s="296">
        <v>0</v>
      </c>
      <c r="AF101" s="296">
        <v>0</v>
      </c>
      <c r="AG101" s="296">
        <v>0</v>
      </c>
      <c r="AH101" s="296">
        <v>0</v>
      </c>
      <c r="AI101" s="296">
        <v>1</v>
      </c>
    </row>
    <row r="102" spans="1:35">
      <c r="A102" s="298" t="s">
        <v>351</v>
      </c>
      <c r="B102" s="299" t="s">
        <v>587</v>
      </c>
      <c r="C102" s="295">
        <f>VLOOKUP($A102,与件データ!$A$9:$F$116,5,FALSE)</f>
        <v>0</v>
      </c>
      <c r="D102" s="295">
        <f t="shared" si="39"/>
        <v>0</v>
      </c>
      <c r="E102" s="295">
        <f t="shared" si="59"/>
        <v>0</v>
      </c>
      <c r="F102" s="295">
        <f t="shared" si="40"/>
        <v>0</v>
      </c>
      <c r="G102" s="295">
        <f t="shared" si="41"/>
        <v>0</v>
      </c>
      <c r="H102" s="295">
        <f t="shared" si="42"/>
        <v>0</v>
      </c>
      <c r="I102" s="295">
        <f t="shared" si="43"/>
        <v>0</v>
      </c>
      <c r="J102" s="295">
        <f t="shared" si="44"/>
        <v>0</v>
      </c>
      <c r="K102" s="295">
        <f t="shared" si="45"/>
        <v>0</v>
      </c>
      <c r="L102" s="295">
        <f t="shared" si="46"/>
        <v>0</v>
      </c>
      <c r="M102" s="295">
        <f t="shared" si="47"/>
        <v>0</v>
      </c>
      <c r="N102" s="295">
        <f t="shared" si="48"/>
        <v>0</v>
      </c>
      <c r="O102" s="295">
        <f>VLOOKUP($A102,与件データ!$A$9:$F$116,6,FALSE)</f>
        <v>0</v>
      </c>
      <c r="P102" s="295">
        <f t="shared" si="49"/>
        <v>0</v>
      </c>
      <c r="Q102" s="295">
        <f t="shared" si="60"/>
        <v>0</v>
      </c>
      <c r="R102" s="295">
        <f t="shared" si="50"/>
        <v>0</v>
      </c>
      <c r="S102" s="295">
        <f t="shared" si="51"/>
        <v>0</v>
      </c>
      <c r="T102" s="295">
        <f t="shared" si="52"/>
        <v>0</v>
      </c>
      <c r="U102" s="295">
        <f t="shared" si="53"/>
        <v>0</v>
      </c>
      <c r="V102" s="295">
        <f t="shared" si="54"/>
        <v>0</v>
      </c>
      <c r="W102" s="295">
        <f t="shared" si="55"/>
        <v>0</v>
      </c>
      <c r="X102" s="295">
        <f t="shared" si="56"/>
        <v>0</v>
      </c>
      <c r="Y102" s="295">
        <f t="shared" si="57"/>
        <v>0</v>
      </c>
      <c r="Z102" s="295">
        <f t="shared" si="58"/>
        <v>0</v>
      </c>
      <c r="AA102" s="296">
        <v>1</v>
      </c>
      <c r="AB102" s="296">
        <v>0</v>
      </c>
      <c r="AC102" s="296">
        <v>0</v>
      </c>
      <c r="AD102" s="296">
        <v>0</v>
      </c>
      <c r="AE102" s="296">
        <v>0</v>
      </c>
      <c r="AF102" s="296">
        <v>0</v>
      </c>
      <c r="AG102" s="296">
        <v>0</v>
      </c>
      <c r="AH102" s="296">
        <v>0</v>
      </c>
      <c r="AI102" s="296">
        <v>1</v>
      </c>
    </row>
    <row r="103" spans="1:35">
      <c r="A103" s="298" t="s">
        <v>352</v>
      </c>
      <c r="B103" s="299" t="s">
        <v>588</v>
      </c>
      <c r="C103" s="295">
        <f>VLOOKUP($A103,与件データ!$A$9:$F$116,5,FALSE)</f>
        <v>0</v>
      </c>
      <c r="D103" s="295">
        <f t="shared" si="39"/>
        <v>0</v>
      </c>
      <c r="E103" s="295">
        <f t="shared" si="59"/>
        <v>0</v>
      </c>
      <c r="F103" s="295">
        <f t="shared" si="40"/>
        <v>0</v>
      </c>
      <c r="G103" s="295">
        <f t="shared" si="41"/>
        <v>0</v>
      </c>
      <c r="H103" s="295">
        <f t="shared" si="42"/>
        <v>0</v>
      </c>
      <c r="I103" s="295">
        <f t="shared" si="43"/>
        <v>0</v>
      </c>
      <c r="J103" s="295">
        <f t="shared" si="44"/>
        <v>0</v>
      </c>
      <c r="K103" s="295">
        <f t="shared" si="45"/>
        <v>0</v>
      </c>
      <c r="L103" s="295">
        <f t="shared" si="46"/>
        <v>0</v>
      </c>
      <c r="M103" s="295">
        <f t="shared" si="47"/>
        <v>0</v>
      </c>
      <c r="N103" s="295">
        <f t="shared" si="48"/>
        <v>0</v>
      </c>
      <c r="O103" s="295">
        <f>VLOOKUP($A103,与件データ!$A$9:$F$116,6,FALSE)</f>
        <v>0</v>
      </c>
      <c r="P103" s="295">
        <f t="shared" si="49"/>
        <v>0</v>
      </c>
      <c r="Q103" s="295">
        <f t="shared" si="60"/>
        <v>0</v>
      </c>
      <c r="R103" s="295">
        <f t="shared" si="50"/>
        <v>0</v>
      </c>
      <c r="S103" s="295">
        <f t="shared" si="51"/>
        <v>0</v>
      </c>
      <c r="T103" s="295">
        <f t="shared" si="52"/>
        <v>0</v>
      </c>
      <c r="U103" s="295">
        <f t="shared" si="53"/>
        <v>0</v>
      </c>
      <c r="V103" s="295">
        <f t="shared" si="54"/>
        <v>0</v>
      </c>
      <c r="W103" s="295">
        <f t="shared" si="55"/>
        <v>0</v>
      </c>
      <c r="X103" s="295">
        <f t="shared" si="56"/>
        <v>0</v>
      </c>
      <c r="Y103" s="295">
        <f t="shared" si="57"/>
        <v>0</v>
      </c>
      <c r="Z103" s="295">
        <f t="shared" si="58"/>
        <v>0</v>
      </c>
      <c r="AA103" s="296">
        <v>1</v>
      </c>
      <c r="AB103" s="296">
        <v>0</v>
      </c>
      <c r="AC103" s="296">
        <v>0</v>
      </c>
      <c r="AD103" s="296">
        <v>0</v>
      </c>
      <c r="AE103" s="296">
        <v>0</v>
      </c>
      <c r="AF103" s="296">
        <v>0</v>
      </c>
      <c r="AG103" s="296">
        <v>0</v>
      </c>
      <c r="AH103" s="296">
        <v>0</v>
      </c>
      <c r="AI103" s="296">
        <v>1</v>
      </c>
    </row>
    <row r="104" spans="1:35">
      <c r="A104" s="300" t="s">
        <v>353</v>
      </c>
      <c r="B104" s="301" t="s">
        <v>589</v>
      </c>
      <c r="C104" s="302">
        <f>VLOOKUP($A104,与件データ!$A$9:$F$116,5,FALSE)</f>
        <v>0</v>
      </c>
      <c r="D104" s="302">
        <f t="shared" si="39"/>
        <v>0</v>
      </c>
      <c r="E104" s="302">
        <f t="shared" si="59"/>
        <v>0</v>
      </c>
      <c r="F104" s="302">
        <f t="shared" si="40"/>
        <v>0</v>
      </c>
      <c r="G104" s="302">
        <f t="shared" si="41"/>
        <v>0</v>
      </c>
      <c r="H104" s="302">
        <f t="shared" si="42"/>
        <v>0</v>
      </c>
      <c r="I104" s="302">
        <f t="shared" si="43"/>
        <v>0</v>
      </c>
      <c r="J104" s="302">
        <f t="shared" si="44"/>
        <v>0</v>
      </c>
      <c r="K104" s="302">
        <f t="shared" si="45"/>
        <v>0</v>
      </c>
      <c r="L104" s="302">
        <f t="shared" si="46"/>
        <v>0</v>
      </c>
      <c r="M104" s="302">
        <f t="shared" si="47"/>
        <v>0</v>
      </c>
      <c r="N104" s="302">
        <f t="shared" si="48"/>
        <v>0</v>
      </c>
      <c r="O104" s="302">
        <f>VLOOKUP($A104,与件データ!$A$9:$F$116,6,FALSE)</f>
        <v>0</v>
      </c>
      <c r="P104" s="302">
        <f t="shared" si="49"/>
        <v>0</v>
      </c>
      <c r="Q104" s="302">
        <f t="shared" si="60"/>
        <v>0</v>
      </c>
      <c r="R104" s="302">
        <f t="shared" si="50"/>
        <v>0</v>
      </c>
      <c r="S104" s="302">
        <f t="shared" si="51"/>
        <v>0</v>
      </c>
      <c r="T104" s="302">
        <f t="shared" si="52"/>
        <v>0</v>
      </c>
      <c r="U104" s="302">
        <f t="shared" si="53"/>
        <v>0</v>
      </c>
      <c r="V104" s="302">
        <f t="shared" si="54"/>
        <v>0</v>
      </c>
      <c r="W104" s="302">
        <f t="shared" si="55"/>
        <v>0</v>
      </c>
      <c r="X104" s="302">
        <f t="shared" si="56"/>
        <v>0</v>
      </c>
      <c r="Y104" s="302">
        <f t="shared" si="57"/>
        <v>0</v>
      </c>
      <c r="Z104" s="302">
        <f t="shared" si="58"/>
        <v>0</v>
      </c>
      <c r="AA104" s="303">
        <v>1</v>
      </c>
      <c r="AB104" s="303">
        <v>0</v>
      </c>
      <c r="AC104" s="303">
        <v>0</v>
      </c>
      <c r="AD104" s="303">
        <v>0</v>
      </c>
      <c r="AE104" s="303">
        <v>0</v>
      </c>
      <c r="AF104" s="303">
        <v>0</v>
      </c>
      <c r="AG104" s="303">
        <v>0</v>
      </c>
      <c r="AH104" s="303">
        <v>0</v>
      </c>
      <c r="AI104" s="303">
        <v>1</v>
      </c>
    </row>
    <row r="105" spans="1:35">
      <c r="A105" s="304" t="s">
        <v>354</v>
      </c>
      <c r="B105" s="305" t="s">
        <v>643</v>
      </c>
      <c r="C105" s="295">
        <f>VLOOKUP($A105,与件データ!$A$9:$F$116,5,FALSE)</f>
        <v>0</v>
      </c>
      <c r="D105" s="295">
        <f t="shared" si="39"/>
        <v>0</v>
      </c>
      <c r="E105" s="295">
        <f t="shared" si="59"/>
        <v>0</v>
      </c>
      <c r="F105" s="295">
        <f t="shared" si="40"/>
        <v>0</v>
      </c>
      <c r="G105" s="295">
        <f t="shared" si="41"/>
        <v>0</v>
      </c>
      <c r="H105" s="295">
        <f t="shared" si="42"/>
        <v>0</v>
      </c>
      <c r="I105" s="295">
        <f t="shared" si="43"/>
        <v>0</v>
      </c>
      <c r="J105" s="295">
        <f t="shared" si="44"/>
        <v>0</v>
      </c>
      <c r="K105" s="295">
        <f t="shared" si="45"/>
        <v>0</v>
      </c>
      <c r="L105" s="295">
        <f t="shared" si="46"/>
        <v>0</v>
      </c>
      <c r="M105" s="295">
        <f t="shared" si="47"/>
        <v>0</v>
      </c>
      <c r="N105" s="295">
        <f t="shared" si="48"/>
        <v>0</v>
      </c>
      <c r="O105" s="295">
        <f>VLOOKUP($A105,与件データ!$A$9:$F$116,6,FALSE)</f>
        <v>0</v>
      </c>
      <c r="P105" s="295">
        <f t="shared" si="49"/>
        <v>0</v>
      </c>
      <c r="Q105" s="295">
        <f t="shared" si="60"/>
        <v>0</v>
      </c>
      <c r="R105" s="295">
        <f t="shared" si="50"/>
        <v>0</v>
      </c>
      <c r="S105" s="295">
        <f t="shared" si="51"/>
        <v>0</v>
      </c>
      <c r="T105" s="295">
        <f t="shared" si="52"/>
        <v>0</v>
      </c>
      <c r="U105" s="295">
        <f t="shared" si="53"/>
        <v>0</v>
      </c>
      <c r="V105" s="295">
        <f t="shared" si="54"/>
        <v>0</v>
      </c>
      <c r="W105" s="295">
        <f t="shared" si="55"/>
        <v>0</v>
      </c>
      <c r="X105" s="295">
        <f t="shared" si="56"/>
        <v>0</v>
      </c>
      <c r="Y105" s="295">
        <f t="shared" si="57"/>
        <v>0</v>
      </c>
      <c r="Z105" s="295">
        <f t="shared" si="58"/>
        <v>0</v>
      </c>
      <c r="AA105" s="296">
        <v>1</v>
      </c>
      <c r="AB105" s="296">
        <v>0</v>
      </c>
      <c r="AC105" s="296">
        <v>0</v>
      </c>
      <c r="AD105" s="296">
        <v>0</v>
      </c>
      <c r="AE105" s="296">
        <v>0</v>
      </c>
      <c r="AF105" s="296">
        <v>0</v>
      </c>
      <c r="AG105" s="296">
        <v>0</v>
      </c>
      <c r="AH105" s="296">
        <v>0</v>
      </c>
      <c r="AI105" s="296">
        <v>1</v>
      </c>
    </row>
    <row r="106" spans="1:35">
      <c r="A106" s="298" t="s">
        <v>355</v>
      </c>
      <c r="B106" s="299" t="s">
        <v>590</v>
      </c>
      <c r="C106" s="295">
        <f>VLOOKUP($A106,与件データ!$A$9:$F$116,5,FALSE)</f>
        <v>0</v>
      </c>
      <c r="D106" s="295">
        <f t="shared" si="39"/>
        <v>0</v>
      </c>
      <c r="E106" s="295">
        <f t="shared" si="59"/>
        <v>0</v>
      </c>
      <c r="F106" s="295">
        <f t="shared" si="40"/>
        <v>0</v>
      </c>
      <c r="G106" s="295">
        <f t="shared" ref="G106:G117" si="61">$C106*AB106</f>
        <v>0</v>
      </c>
      <c r="H106" s="295">
        <f t="shared" ref="H106:H117" si="62">$C106*AC106</f>
        <v>0</v>
      </c>
      <c r="I106" s="295">
        <f t="shared" ref="I106:I117" si="63">$C106*AD106</f>
        <v>0</v>
      </c>
      <c r="J106" s="295">
        <f t="shared" ref="J106:J117" si="64">$C106*AE106</f>
        <v>0</v>
      </c>
      <c r="K106" s="295">
        <f t="shared" ref="K106:K117" si="65">$C106*AF106</f>
        <v>0</v>
      </c>
      <c r="L106" s="295">
        <f t="shared" ref="L106:L117" si="66">$C106*AG106</f>
        <v>0</v>
      </c>
      <c r="M106" s="295">
        <f t="shared" ref="M106:M117" si="67">$C106*AH106</f>
        <v>0</v>
      </c>
      <c r="N106" s="295">
        <f t="shared" ref="N106:N117" si="68">SUM(G106:M106)</f>
        <v>0</v>
      </c>
      <c r="O106" s="295">
        <f>VLOOKUP($A106,与件データ!$A$9:$F$116,6,FALSE)</f>
        <v>0</v>
      </c>
      <c r="P106" s="295">
        <f t="shared" si="49"/>
        <v>0</v>
      </c>
      <c r="Q106" s="295">
        <f t="shared" si="60"/>
        <v>0</v>
      </c>
      <c r="R106" s="295">
        <f t="shared" si="50"/>
        <v>0</v>
      </c>
      <c r="S106" s="295">
        <f t="shared" ref="S106:S117" si="69">$O106*AB106</f>
        <v>0</v>
      </c>
      <c r="T106" s="295">
        <f t="shared" ref="T106:T117" si="70">$O106*AC106</f>
        <v>0</v>
      </c>
      <c r="U106" s="295">
        <f t="shared" ref="U106:U117" si="71">$O106*AD106</f>
        <v>0</v>
      </c>
      <c r="V106" s="295">
        <f t="shared" ref="V106:V117" si="72">$O106*AE106</f>
        <v>0</v>
      </c>
      <c r="W106" s="295">
        <f t="shared" ref="W106:W117" si="73">$O106*AF106</f>
        <v>0</v>
      </c>
      <c r="X106" s="295">
        <f t="shared" ref="X106:X117" si="74">$O106*AG106</f>
        <v>0</v>
      </c>
      <c r="Y106" s="295">
        <f t="shared" ref="Y106:Y117" si="75">$O106*AH106</f>
        <v>0</v>
      </c>
      <c r="Z106" s="295">
        <f t="shared" ref="Z106:Z117" si="76">SUM(S106:Y106)</f>
        <v>0</v>
      </c>
      <c r="AA106" s="296">
        <v>1</v>
      </c>
      <c r="AB106" s="296">
        <v>0</v>
      </c>
      <c r="AC106" s="296">
        <v>0</v>
      </c>
      <c r="AD106" s="296">
        <v>0</v>
      </c>
      <c r="AE106" s="296">
        <v>0</v>
      </c>
      <c r="AF106" s="296">
        <v>0</v>
      </c>
      <c r="AG106" s="296">
        <v>0</v>
      </c>
      <c r="AH106" s="296">
        <v>0</v>
      </c>
      <c r="AI106" s="296">
        <v>1</v>
      </c>
    </row>
    <row r="107" spans="1:35">
      <c r="A107" s="298" t="s">
        <v>356</v>
      </c>
      <c r="B107" s="299" t="s">
        <v>591</v>
      </c>
      <c r="C107" s="295">
        <f>VLOOKUP($A107,与件データ!$A$9:$F$116,5,FALSE)</f>
        <v>0</v>
      </c>
      <c r="D107" s="295">
        <f t="shared" si="39"/>
        <v>0</v>
      </c>
      <c r="E107" s="295">
        <f t="shared" si="59"/>
        <v>0</v>
      </c>
      <c r="F107" s="295">
        <f t="shared" si="40"/>
        <v>0</v>
      </c>
      <c r="G107" s="295">
        <f t="shared" si="61"/>
        <v>0</v>
      </c>
      <c r="H107" s="295">
        <f t="shared" si="62"/>
        <v>0</v>
      </c>
      <c r="I107" s="295">
        <f t="shared" si="63"/>
        <v>0</v>
      </c>
      <c r="J107" s="295">
        <f t="shared" si="64"/>
        <v>0</v>
      </c>
      <c r="K107" s="295">
        <f t="shared" si="65"/>
        <v>0</v>
      </c>
      <c r="L107" s="295">
        <f t="shared" si="66"/>
        <v>0</v>
      </c>
      <c r="M107" s="295">
        <f t="shared" si="67"/>
        <v>0</v>
      </c>
      <c r="N107" s="295">
        <f t="shared" si="68"/>
        <v>0</v>
      </c>
      <c r="O107" s="295">
        <f>VLOOKUP($A107,与件データ!$A$9:$F$116,6,FALSE)</f>
        <v>0</v>
      </c>
      <c r="P107" s="295">
        <f t="shared" si="49"/>
        <v>0</v>
      </c>
      <c r="Q107" s="295">
        <f t="shared" si="60"/>
        <v>0</v>
      </c>
      <c r="R107" s="295">
        <f t="shared" si="50"/>
        <v>0</v>
      </c>
      <c r="S107" s="295">
        <f t="shared" si="69"/>
        <v>0</v>
      </c>
      <c r="T107" s="295">
        <f t="shared" si="70"/>
        <v>0</v>
      </c>
      <c r="U107" s="295">
        <f t="shared" si="71"/>
        <v>0</v>
      </c>
      <c r="V107" s="295">
        <f t="shared" si="72"/>
        <v>0</v>
      </c>
      <c r="W107" s="295">
        <f t="shared" si="73"/>
        <v>0</v>
      </c>
      <c r="X107" s="295">
        <f t="shared" si="74"/>
        <v>0</v>
      </c>
      <c r="Y107" s="295">
        <f t="shared" si="75"/>
        <v>0</v>
      </c>
      <c r="Z107" s="295">
        <f t="shared" si="76"/>
        <v>0</v>
      </c>
      <c r="AA107" s="296">
        <v>1</v>
      </c>
      <c r="AB107" s="296">
        <v>0</v>
      </c>
      <c r="AC107" s="296">
        <v>0</v>
      </c>
      <c r="AD107" s="296">
        <v>0</v>
      </c>
      <c r="AE107" s="296">
        <v>0</v>
      </c>
      <c r="AF107" s="296">
        <v>0</v>
      </c>
      <c r="AG107" s="296">
        <v>0</v>
      </c>
      <c r="AH107" s="296">
        <v>0</v>
      </c>
      <c r="AI107" s="296">
        <v>1</v>
      </c>
    </row>
    <row r="108" spans="1:35">
      <c r="A108" s="298" t="s">
        <v>357</v>
      </c>
      <c r="B108" s="299" t="s">
        <v>592</v>
      </c>
      <c r="C108" s="295">
        <f>VLOOKUP($A108,与件データ!$A$9:$F$116,5,FALSE)</f>
        <v>0</v>
      </c>
      <c r="D108" s="295">
        <f t="shared" si="39"/>
        <v>0</v>
      </c>
      <c r="E108" s="295">
        <f t="shared" si="59"/>
        <v>0</v>
      </c>
      <c r="F108" s="295">
        <f t="shared" si="40"/>
        <v>0</v>
      </c>
      <c r="G108" s="295">
        <f t="shared" si="61"/>
        <v>0</v>
      </c>
      <c r="H108" s="295">
        <f t="shared" si="62"/>
        <v>0</v>
      </c>
      <c r="I108" s="295">
        <f t="shared" si="63"/>
        <v>0</v>
      </c>
      <c r="J108" s="295">
        <f t="shared" si="64"/>
        <v>0</v>
      </c>
      <c r="K108" s="295">
        <f t="shared" si="65"/>
        <v>0</v>
      </c>
      <c r="L108" s="295">
        <f t="shared" si="66"/>
        <v>0</v>
      </c>
      <c r="M108" s="295">
        <f t="shared" si="67"/>
        <v>0</v>
      </c>
      <c r="N108" s="295">
        <f t="shared" si="68"/>
        <v>0</v>
      </c>
      <c r="O108" s="295">
        <f>VLOOKUP($A108,与件データ!$A$9:$F$116,6,FALSE)</f>
        <v>0</v>
      </c>
      <c r="P108" s="295">
        <f t="shared" si="49"/>
        <v>0</v>
      </c>
      <c r="Q108" s="295">
        <f t="shared" si="60"/>
        <v>0</v>
      </c>
      <c r="R108" s="295">
        <f t="shared" si="50"/>
        <v>0</v>
      </c>
      <c r="S108" s="295">
        <f t="shared" si="69"/>
        <v>0</v>
      </c>
      <c r="T108" s="295">
        <f t="shared" si="70"/>
        <v>0</v>
      </c>
      <c r="U108" s="295">
        <f t="shared" si="71"/>
        <v>0</v>
      </c>
      <c r="V108" s="295">
        <f t="shared" si="72"/>
        <v>0</v>
      </c>
      <c r="W108" s="295">
        <f t="shared" si="73"/>
        <v>0</v>
      </c>
      <c r="X108" s="295">
        <f t="shared" si="74"/>
        <v>0</v>
      </c>
      <c r="Y108" s="295">
        <f t="shared" si="75"/>
        <v>0</v>
      </c>
      <c r="Z108" s="295">
        <f t="shared" si="76"/>
        <v>0</v>
      </c>
      <c r="AA108" s="296">
        <v>1</v>
      </c>
      <c r="AB108" s="296">
        <v>0</v>
      </c>
      <c r="AC108" s="296">
        <v>0</v>
      </c>
      <c r="AD108" s="296">
        <v>0</v>
      </c>
      <c r="AE108" s="296">
        <v>0</v>
      </c>
      <c r="AF108" s="296">
        <v>0</v>
      </c>
      <c r="AG108" s="296">
        <v>0</v>
      </c>
      <c r="AH108" s="296">
        <v>0</v>
      </c>
      <c r="AI108" s="296">
        <v>1</v>
      </c>
    </row>
    <row r="109" spans="1:35">
      <c r="A109" s="300" t="s">
        <v>358</v>
      </c>
      <c r="B109" s="301" t="s">
        <v>593</v>
      </c>
      <c r="C109" s="302">
        <f>VLOOKUP($A109,与件データ!$A$9:$F$116,5,FALSE)</f>
        <v>0</v>
      </c>
      <c r="D109" s="302">
        <f t="shared" si="39"/>
        <v>0</v>
      </c>
      <c r="E109" s="302">
        <f t="shared" si="59"/>
        <v>0</v>
      </c>
      <c r="F109" s="302">
        <f t="shared" si="40"/>
        <v>0</v>
      </c>
      <c r="G109" s="302">
        <f t="shared" si="61"/>
        <v>0</v>
      </c>
      <c r="H109" s="302">
        <f t="shared" si="62"/>
        <v>0</v>
      </c>
      <c r="I109" s="302">
        <f t="shared" si="63"/>
        <v>0</v>
      </c>
      <c r="J109" s="302">
        <f t="shared" si="64"/>
        <v>0</v>
      </c>
      <c r="K109" s="302">
        <f t="shared" si="65"/>
        <v>0</v>
      </c>
      <c r="L109" s="302">
        <f t="shared" si="66"/>
        <v>0</v>
      </c>
      <c r="M109" s="302">
        <f t="shared" si="67"/>
        <v>0</v>
      </c>
      <c r="N109" s="302">
        <f t="shared" si="68"/>
        <v>0</v>
      </c>
      <c r="O109" s="302">
        <f>VLOOKUP($A109,与件データ!$A$9:$F$116,6,FALSE)</f>
        <v>0</v>
      </c>
      <c r="P109" s="302">
        <f t="shared" si="49"/>
        <v>0</v>
      </c>
      <c r="Q109" s="302">
        <f t="shared" si="60"/>
        <v>0</v>
      </c>
      <c r="R109" s="302">
        <f t="shared" si="50"/>
        <v>0</v>
      </c>
      <c r="S109" s="302">
        <f t="shared" si="69"/>
        <v>0</v>
      </c>
      <c r="T109" s="302">
        <f t="shared" si="70"/>
        <v>0</v>
      </c>
      <c r="U109" s="302">
        <f t="shared" si="71"/>
        <v>0</v>
      </c>
      <c r="V109" s="302">
        <f t="shared" si="72"/>
        <v>0</v>
      </c>
      <c r="W109" s="302">
        <f t="shared" si="73"/>
        <v>0</v>
      </c>
      <c r="X109" s="302">
        <f t="shared" si="74"/>
        <v>0</v>
      </c>
      <c r="Y109" s="302">
        <f t="shared" si="75"/>
        <v>0</v>
      </c>
      <c r="Z109" s="302">
        <f t="shared" si="76"/>
        <v>0</v>
      </c>
      <c r="AA109" s="303">
        <v>1</v>
      </c>
      <c r="AB109" s="303">
        <v>0</v>
      </c>
      <c r="AC109" s="303">
        <v>0</v>
      </c>
      <c r="AD109" s="303">
        <v>0</v>
      </c>
      <c r="AE109" s="303">
        <v>0</v>
      </c>
      <c r="AF109" s="303">
        <v>0</v>
      </c>
      <c r="AG109" s="303">
        <v>0</v>
      </c>
      <c r="AH109" s="303">
        <v>0</v>
      </c>
      <c r="AI109" s="303">
        <v>1</v>
      </c>
    </row>
    <row r="110" spans="1:35">
      <c r="A110" s="304" t="s">
        <v>359</v>
      </c>
      <c r="B110" s="305" t="s">
        <v>594</v>
      </c>
      <c r="C110" s="295">
        <f>VLOOKUP($A110,与件データ!$A$9:$F$116,5,FALSE)</f>
        <v>0</v>
      </c>
      <c r="D110" s="295">
        <f t="shared" si="39"/>
        <v>0</v>
      </c>
      <c r="E110" s="295">
        <f t="shared" si="59"/>
        <v>0</v>
      </c>
      <c r="F110" s="295">
        <f t="shared" si="40"/>
        <v>0</v>
      </c>
      <c r="G110" s="295">
        <f t="shared" si="61"/>
        <v>0</v>
      </c>
      <c r="H110" s="295">
        <f t="shared" si="62"/>
        <v>0</v>
      </c>
      <c r="I110" s="295">
        <f t="shared" si="63"/>
        <v>0</v>
      </c>
      <c r="J110" s="295">
        <f t="shared" si="64"/>
        <v>0</v>
      </c>
      <c r="K110" s="295">
        <f t="shared" si="65"/>
        <v>0</v>
      </c>
      <c r="L110" s="295">
        <f t="shared" si="66"/>
        <v>0</v>
      </c>
      <c r="M110" s="295">
        <f t="shared" si="67"/>
        <v>0</v>
      </c>
      <c r="N110" s="295">
        <f t="shared" si="68"/>
        <v>0</v>
      </c>
      <c r="O110" s="295">
        <f>VLOOKUP($A110,与件データ!$A$9:$F$116,6,FALSE)</f>
        <v>0</v>
      </c>
      <c r="P110" s="295">
        <f t="shared" si="49"/>
        <v>0</v>
      </c>
      <c r="Q110" s="295">
        <f t="shared" si="60"/>
        <v>0</v>
      </c>
      <c r="R110" s="295">
        <f t="shared" si="50"/>
        <v>0</v>
      </c>
      <c r="S110" s="295">
        <f t="shared" si="69"/>
        <v>0</v>
      </c>
      <c r="T110" s="295">
        <f t="shared" si="70"/>
        <v>0</v>
      </c>
      <c r="U110" s="295">
        <f t="shared" si="71"/>
        <v>0</v>
      </c>
      <c r="V110" s="295">
        <f t="shared" si="72"/>
        <v>0</v>
      </c>
      <c r="W110" s="295">
        <f t="shared" si="73"/>
        <v>0</v>
      </c>
      <c r="X110" s="295">
        <f t="shared" si="74"/>
        <v>0</v>
      </c>
      <c r="Y110" s="295">
        <f t="shared" si="75"/>
        <v>0</v>
      </c>
      <c r="Z110" s="295">
        <f t="shared" si="76"/>
        <v>0</v>
      </c>
      <c r="AA110" s="296">
        <v>1</v>
      </c>
      <c r="AB110" s="296">
        <v>0</v>
      </c>
      <c r="AC110" s="296">
        <v>0</v>
      </c>
      <c r="AD110" s="296">
        <v>0</v>
      </c>
      <c r="AE110" s="296">
        <v>0</v>
      </c>
      <c r="AF110" s="296">
        <v>0</v>
      </c>
      <c r="AG110" s="296">
        <v>0</v>
      </c>
      <c r="AH110" s="296">
        <v>0</v>
      </c>
      <c r="AI110" s="296">
        <v>1</v>
      </c>
    </row>
    <row r="111" spans="1:35">
      <c r="A111" s="298" t="s">
        <v>360</v>
      </c>
      <c r="B111" s="299" t="s">
        <v>595</v>
      </c>
      <c r="C111" s="295">
        <f>VLOOKUP($A111,与件データ!$A$9:$F$116,5,FALSE)</f>
        <v>0</v>
      </c>
      <c r="D111" s="295">
        <f t="shared" si="39"/>
        <v>0</v>
      </c>
      <c r="E111" s="295">
        <f t="shared" si="59"/>
        <v>0</v>
      </c>
      <c r="F111" s="295">
        <f t="shared" si="40"/>
        <v>0</v>
      </c>
      <c r="G111" s="295">
        <f t="shared" si="61"/>
        <v>0</v>
      </c>
      <c r="H111" s="295">
        <f t="shared" si="62"/>
        <v>0</v>
      </c>
      <c r="I111" s="295">
        <f t="shared" si="63"/>
        <v>0</v>
      </c>
      <c r="J111" s="295">
        <f t="shared" si="64"/>
        <v>0</v>
      </c>
      <c r="K111" s="295">
        <f t="shared" si="65"/>
        <v>0</v>
      </c>
      <c r="L111" s="295">
        <f t="shared" si="66"/>
        <v>0</v>
      </c>
      <c r="M111" s="295">
        <f t="shared" si="67"/>
        <v>0</v>
      </c>
      <c r="N111" s="295">
        <f t="shared" si="68"/>
        <v>0</v>
      </c>
      <c r="O111" s="295">
        <f>VLOOKUP($A111,与件データ!$A$9:$F$116,6,FALSE)</f>
        <v>0</v>
      </c>
      <c r="P111" s="295">
        <f t="shared" si="49"/>
        <v>0</v>
      </c>
      <c r="Q111" s="295">
        <f t="shared" si="60"/>
        <v>0</v>
      </c>
      <c r="R111" s="295">
        <f t="shared" si="50"/>
        <v>0</v>
      </c>
      <c r="S111" s="295">
        <f t="shared" si="69"/>
        <v>0</v>
      </c>
      <c r="T111" s="295">
        <f t="shared" si="70"/>
        <v>0</v>
      </c>
      <c r="U111" s="295">
        <f t="shared" si="71"/>
        <v>0</v>
      </c>
      <c r="V111" s="295">
        <f t="shared" si="72"/>
        <v>0</v>
      </c>
      <c r="W111" s="295">
        <f t="shared" si="73"/>
        <v>0</v>
      </c>
      <c r="X111" s="295">
        <f t="shared" si="74"/>
        <v>0</v>
      </c>
      <c r="Y111" s="295">
        <f t="shared" si="75"/>
        <v>0</v>
      </c>
      <c r="Z111" s="295">
        <f t="shared" si="76"/>
        <v>0</v>
      </c>
      <c r="AA111" s="296">
        <v>1</v>
      </c>
      <c r="AB111" s="296">
        <v>0</v>
      </c>
      <c r="AC111" s="296">
        <v>0</v>
      </c>
      <c r="AD111" s="296">
        <v>0</v>
      </c>
      <c r="AE111" s="296">
        <v>0</v>
      </c>
      <c r="AF111" s="296">
        <v>0</v>
      </c>
      <c r="AG111" s="296">
        <v>0</v>
      </c>
      <c r="AH111" s="296">
        <v>0</v>
      </c>
      <c r="AI111" s="296">
        <v>1</v>
      </c>
    </row>
    <row r="112" spans="1:35">
      <c r="A112" s="298" t="s">
        <v>361</v>
      </c>
      <c r="B112" s="299" t="s">
        <v>596</v>
      </c>
      <c r="C112" s="295">
        <f>VLOOKUP($A112,与件データ!$A$9:$F$116,5,FALSE)</f>
        <v>0</v>
      </c>
      <c r="D112" s="295">
        <f t="shared" si="39"/>
        <v>0</v>
      </c>
      <c r="E112" s="295">
        <f t="shared" si="59"/>
        <v>0</v>
      </c>
      <c r="F112" s="295">
        <f t="shared" si="40"/>
        <v>0</v>
      </c>
      <c r="G112" s="295">
        <f t="shared" si="61"/>
        <v>0</v>
      </c>
      <c r="H112" s="295">
        <f t="shared" si="62"/>
        <v>0</v>
      </c>
      <c r="I112" s="295">
        <f t="shared" si="63"/>
        <v>0</v>
      </c>
      <c r="J112" s="295">
        <f t="shared" si="64"/>
        <v>0</v>
      </c>
      <c r="K112" s="295">
        <f t="shared" si="65"/>
        <v>0</v>
      </c>
      <c r="L112" s="295">
        <f t="shared" si="66"/>
        <v>0</v>
      </c>
      <c r="M112" s="295">
        <f t="shared" si="67"/>
        <v>0</v>
      </c>
      <c r="N112" s="295">
        <f t="shared" si="68"/>
        <v>0</v>
      </c>
      <c r="O112" s="295">
        <f>VLOOKUP($A112,与件データ!$A$9:$F$116,6,FALSE)</f>
        <v>0</v>
      </c>
      <c r="P112" s="295">
        <f t="shared" si="49"/>
        <v>0</v>
      </c>
      <c r="Q112" s="295">
        <f t="shared" si="60"/>
        <v>0</v>
      </c>
      <c r="R112" s="295">
        <f t="shared" si="50"/>
        <v>0</v>
      </c>
      <c r="S112" s="295">
        <f t="shared" si="69"/>
        <v>0</v>
      </c>
      <c r="T112" s="295">
        <f t="shared" si="70"/>
        <v>0</v>
      </c>
      <c r="U112" s="295">
        <f t="shared" si="71"/>
        <v>0</v>
      </c>
      <c r="V112" s="295">
        <f t="shared" si="72"/>
        <v>0</v>
      </c>
      <c r="W112" s="295">
        <f t="shared" si="73"/>
        <v>0</v>
      </c>
      <c r="X112" s="295">
        <f t="shared" si="74"/>
        <v>0</v>
      </c>
      <c r="Y112" s="295">
        <f t="shared" si="75"/>
        <v>0</v>
      </c>
      <c r="Z112" s="295">
        <f t="shared" si="76"/>
        <v>0</v>
      </c>
      <c r="AA112" s="296">
        <v>1</v>
      </c>
      <c r="AB112" s="296">
        <v>0</v>
      </c>
      <c r="AC112" s="296">
        <v>0</v>
      </c>
      <c r="AD112" s="296">
        <v>0</v>
      </c>
      <c r="AE112" s="296">
        <v>0</v>
      </c>
      <c r="AF112" s="296">
        <v>0</v>
      </c>
      <c r="AG112" s="296">
        <v>0</v>
      </c>
      <c r="AH112" s="296">
        <v>0</v>
      </c>
      <c r="AI112" s="296">
        <v>1</v>
      </c>
    </row>
    <row r="113" spans="1:35">
      <c r="A113" s="298" t="s">
        <v>362</v>
      </c>
      <c r="B113" s="299" t="s">
        <v>597</v>
      </c>
      <c r="C113" s="295">
        <f>VLOOKUP($A113,与件データ!$A$9:$F$116,5,FALSE)</f>
        <v>0</v>
      </c>
      <c r="D113" s="295">
        <f>-N113</f>
        <v>0</v>
      </c>
      <c r="E113" s="295">
        <f t="shared" si="59"/>
        <v>0</v>
      </c>
      <c r="F113" s="295">
        <f>SUM(C113:E113)</f>
        <v>0</v>
      </c>
      <c r="G113" s="295">
        <f t="shared" ref="G113:I113" si="77">$C113*AB113</f>
        <v>0</v>
      </c>
      <c r="H113" s="295">
        <f t="shared" si="77"/>
        <v>0</v>
      </c>
      <c r="I113" s="295">
        <f t="shared" si="77"/>
        <v>0</v>
      </c>
      <c r="J113" s="295">
        <f t="shared" si="64"/>
        <v>0</v>
      </c>
      <c r="K113" s="295">
        <f t="shared" si="65"/>
        <v>0</v>
      </c>
      <c r="L113" s="295">
        <f t="shared" si="66"/>
        <v>0</v>
      </c>
      <c r="M113" s="295">
        <f t="shared" si="67"/>
        <v>0</v>
      </c>
      <c r="N113" s="295">
        <f>SUM(G113:M113)</f>
        <v>0</v>
      </c>
      <c r="O113" s="295">
        <f>VLOOKUP($A113,与件データ!$A$9:$F$116,6,FALSE)</f>
        <v>0</v>
      </c>
      <c r="P113" s="295">
        <f>-Z113</f>
        <v>0</v>
      </c>
      <c r="Q113" s="295">
        <f t="shared" si="60"/>
        <v>0</v>
      </c>
      <c r="R113" s="295">
        <f>SUM(O113:Q113)</f>
        <v>0</v>
      </c>
      <c r="S113" s="295">
        <f t="shared" ref="S113:Y114" si="78">$O113*AB113</f>
        <v>0</v>
      </c>
      <c r="T113" s="295">
        <f t="shared" si="78"/>
        <v>0</v>
      </c>
      <c r="U113" s="295">
        <f t="shared" si="78"/>
        <v>0</v>
      </c>
      <c r="V113" s="295">
        <f t="shared" si="78"/>
        <v>0</v>
      </c>
      <c r="W113" s="295">
        <f t="shared" si="78"/>
        <v>0</v>
      </c>
      <c r="X113" s="295">
        <f t="shared" si="78"/>
        <v>0</v>
      </c>
      <c r="Y113" s="295">
        <f t="shared" si="78"/>
        <v>0</v>
      </c>
      <c r="Z113" s="295">
        <f>SUM(S113:Y113)</f>
        <v>0</v>
      </c>
      <c r="AA113" s="296">
        <v>1</v>
      </c>
      <c r="AB113" s="296">
        <v>0</v>
      </c>
      <c r="AC113" s="296">
        <v>0</v>
      </c>
      <c r="AD113" s="296">
        <v>0</v>
      </c>
      <c r="AE113" s="296">
        <v>0</v>
      </c>
      <c r="AF113" s="296">
        <v>0</v>
      </c>
      <c r="AG113" s="296">
        <v>0</v>
      </c>
      <c r="AH113" s="296">
        <v>0</v>
      </c>
      <c r="AI113" s="296">
        <v>1</v>
      </c>
    </row>
    <row r="114" spans="1:35">
      <c r="A114" s="298" t="s">
        <v>683</v>
      </c>
      <c r="B114" s="299" t="s">
        <v>684</v>
      </c>
      <c r="C114" s="295">
        <f>VLOOKUP($A114,与件データ!$A$9:$F$116,5,FALSE)</f>
        <v>0</v>
      </c>
      <c r="D114" s="295">
        <f>-N114</f>
        <v>0</v>
      </c>
      <c r="E114" s="295">
        <f t="shared" si="59"/>
        <v>0</v>
      </c>
      <c r="F114" s="295">
        <f>SUM(C114:E114)</f>
        <v>0</v>
      </c>
      <c r="G114" s="295">
        <f>$C114*AB114</f>
        <v>0</v>
      </c>
      <c r="H114" s="295">
        <f>$C114*AC114</f>
        <v>0</v>
      </c>
      <c r="I114" s="295">
        <f>$C114*AD114</f>
        <v>0</v>
      </c>
      <c r="J114" s="295">
        <f t="shared" ref="J114" si="79">$C114*AE114</f>
        <v>0</v>
      </c>
      <c r="K114" s="295">
        <f t="shared" ref="K114" si="80">$C114*AF114</f>
        <v>0</v>
      </c>
      <c r="L114" s="295">
        <f t="shared" ref="L114" si="81">$C114*AG114</f>
        <v>0</v>
      </c>
      <c r="M114" s="295">
        <f t="shared" ref="M114" si="82">$C114*AH114</f>
        <v>0</v>
      </c>
      <c r="N114" s="295">
        <f>SUM(G114:M114)</f>
        <v>0</v>
      </c>
      <c r="O114" s="295">
        <f>VLOOKUP($A114,与件データ!$A$9:$F$116,6,FALSE)</f>
        <v>0</v>
      </c>
      <c r="P114" s="295">
        <f>-Z114</f>
        <v>0</v>
      </c>
      <c r="Q114" s="295">
        <f>IF(ISERROR(HLOOKUP($A114,$S$6:$Y$118,113,FALSE)),0,HLOOKUP($A114,$S$6:$Y$118,113,FALSE))</f>
        <v>0</v>
      </c>
      <c r="R114" s="295">
        <f>SUM(O114:Q114)</f>
        <v>0</v>
      </c>
      <c r="S114" s="295">
        <f>$O114*AB114</f>
        <v>0</v>
      </c>
      <c r="T114" s="295">
        <f>$O114*AC114</f>
        <v>0</v>
      </c>
      <c r="U114" s="295">
        <f>$O114*AD114</f>
        <v>0</v>
      </c>
      <c r="V114" s="295">
        <f t="shared" si="78"/>
        <v>0</v>
      </c>
      <c r="W114" s="295">
        <f t="shared" si="78"/>
        <v>0</v>
      </c>
      <c r="X114" s="295">
        <f t="shared" si="78"/>
        <v>0</v>
      </c>
      <c r="Y114" s="295">
        <f t="shared" si="78"/>
        <v>0</v>
      </c>
      <c r="Z114" s="295">
        <f>SUM(S114:Y114)</f>
        <v>0</v>
      </c>
      <c r="AA114" s="296">
        <v>1</v>
      </c>
      <c r="AB114" s="296">
        <v>0</v>
      </c>
      <c r="AC114" s="296">
        <v>0</v>
      </c>
      <c r="AD114" s="296">
        <v>0</v>
      </c>
      <c r="AE114" s="296">
        <v>0</v>
      </c>
      <c r="AF114" s="296">
        <v>0</v>
      </c>
      <c r="AG114" s="296">
        <v>0</v>
      </c>
      <c r="AH114" s="296">
        <v>0</v>
      </c>
      <c r="AI114" s="296">
        <v>1</v>
      </c>
    </row>
    <row r="115" spans="1:35">
      <c r="A115" s="304" t="s">
        <v>363</v>
      </c>
      <c r="B115" s="305" t="s">
        <v>598</v>
      </c>
      <c r="C115" s="306">
        <f>VLOOKUP($A115,与件データ!$A$9:$F$116,5,FALSE)</f>
        <v>0</v>
      </c>
      <c r="D115" s="306">
        <f t="shared" si="39"/>
        <v>0</v>
      </c>
      <c r="E115" s="306">
        <f t="shared" si="59"/>
        <v>0</v>
      </c>
      <c r="F115" s="306">
        <f>SUM(C115:E115)</f>
        <v>0</v>
      </c>
      <c r="G115" s="306">
        <f t="shared" si="61"/>
        <v>0</v>
      </c>
      <c r="H115" s="306">
        <f t="shared" si="62"/>
        <v>0</v>
      </c>
      <c r="I115" s="306">
        <f t="shared" si="63"/>
        <v>0</v>
      </c>
      <c r="J115" s="306">
        <f t="shared" si="64"/>
        <v>0</v>
      </c>
      <c r="K115" s="306">
        <f t="shared" si="65"/>
        <v>0</v>
      </c>
      <c r="L115" s="306">
        <f t="shared" si="66"/>
        <v>0</v>
      </c>
      <c r="M115" s="306">
        <f t="shared" si="67"/>
        <v>0</v>
      </c>
      <c r="N115" s="306">
        <f>SUM(G115:M115)</f>
        <v>0</v>
      </c>
      <c r="O115" s="306">
        <f>VLOOKUP($A115,与件データ!$A$9:$F$116,6,FALSE)</f>
        <v>0</v>
      </c>
      <c r="P115" s="306">
        <f>-Z115</f>
        <v>0</v>
      </c>
      <c r="Q115" s="306">
        <f t="shared" si="60"/>
        <v>0</v>
      </c>
      <c r="R115" s="306">
        <f>SUM(O115:Q115)</f>
        <v>0</v>
      </c>
      <c r="S115" s="306">
        <f t="shared" si="69"/>
        <v>0</v>
      </c>
      <c r="T115" s="306">
        <f t="shared" si="70"/>
        <v>0</v>
      </c>
      <c r="U115" s="306">
        <f t="shared" si="71"/>
        <v>0</v>
      </c>
      <c r="V115" s="306">
        <f t="shared" si="72"/>
        <v>0</v>
      </c>
      <c r="W115" s="306">
        <f t="shared" si="73"/>
        <v>0</v>
      </c>
      <c r="X115" s="306">
        <f t="shared" si="74"/>
        <v>0</v>
      </c>
      <c r="Y115" s="306">
        <f t="shared" si="75"/>
        <v>0</v>
      </c>
      <c r="Z115" s="306">
        <f t="shared" si="76"/>
        <v>0</v>
      </c>
      <c r="AA115" s="307">
        <v>1</v>
      </c>
      <c r="AB115" s="307">
        <v>1.5183378315865352E-4</v>
      </c>
      <c r="AC115" s="307">
        <v>0</v>
      </c>
      <c r="AD115" s="307">
        <v>5.9598307408069609E-5</v>
      </c>
      <c r="AE115" s="307">
        <v>0</v>
      </c>
      <c r="AF115" s="307">
        <v>0</v>
      </c>
      <c r="AG115" s="307">
        <v>2.9956821183950334E-6</v>
      </c>
      <c r="AH115" s="307">
        <v>0</v>
      </c>
      <c r="AI115" s="307">
        <v>0.9997855722273149</v>
      </c>
    </row>
    <row r="116" spans="1:35">
      <c r="A116" s="298" t="s">
        <v>364</v>
      </c>
      <c r="B116" s="299" t="s">
        <v>599</v>
      </c>
      <c r="C116" s="295">
        <f>VLOOKUP($A116,与件データ!$A$9:$F$116,5,FALSE)</f>
        <v>0</v>
      </c>
      <c r="D116" s="295">
        <f t="shared" si="39"/>
        <v>0</v>
      </c>
      <c r="E116" s="295">
        <f t="shared" si="59"/>
        <v>0</v>
      </c>
      <c r="F116" s="295">
        <f t="shared" si="40"/>
        <v>0</v>
      </c>
      <c r="G116" s="295">
        <f t="shared" si="61"/>
        <v>0</v>
      </c>
      <c r="H116" s="295">
        <f t="shared" si="62"/>
        <v>0</v>
      </c>
      <c r="I116" s="295">
        <f t="shared" si="63"/>
        <v>0</v>
      </c>
      <c r="J116" s="295">
        <f t="shared" si="64"/>
        <v>0</v>
      </c>
      <c r="K116" s="295">
        <f t="shared" si="65"/>
        <v>0</v>
      </c>
      <c r="L116" s="295">
        <f t="shared" si="66"/>
        <v>0</v>
      </c>
      <c r="M116" s="295">
        <f t="shared" si="67"/>
        <v>0</v>
      </c>
      <c r="N116" s="295">
        <f>SUM(G116:M116)</f>
        <v>0</v>
      </c>
      <c r="O116" s="295">
        <f>VLOOKUP($A116,与件データ!$A$9:$F$116,6,FALSE)</f>
        <v>0</v>
      </c>
      <c r="P116" s="295">
        <f t="shared" si="49"/>
        <v>0</v>
      </c>
      <c r="Q116" s="295">
        <f t="shared" si="60"/>
        <v>0</v>
      </c>
      <c r="R116" s="295">
        <f t="shared" si="50"/>
        <v>0</v>
      </c>
      <c r="S116" s="295">
        <f t="shared" si="69"/>
        <v>0</v>
      </c>
      <c r="T116" s="295">
        <f t="shared" si="70"/>
        <v>0</v>
      </c>
      <c r="U116" s="295">
        <f t="shared" si="71"/>
        <v>0</v>
      </c>
      <c r="V116" s="295">
        <f t="shared" si="72"/>
        <v>0</v>
      </c>
      <c r="W116" s="295">
        <f t="shared" si="73"/>
        <v>0</v>
      </c>
      <c r="X116" s="295">
        <f t="shared" si="74"/>
        <v>0</v>
      </c>
      <c r="Y116" s="295">
        <f t="shared" si="75"/>
        <v>0</v>
      </c>
      <c r="Z116" s="295">
        <f t="shared" si="76"/>
        <v>0</v>
      </c>
      <c r="AA116" s="296">
        <v>1</v>
      </c>
      <c r="AB116" s="296">
        <v>0</v>
      </c>
      <c r="AC116" s="296">
        <v>0</v>
      </c>
      <c r="AD116" s="296">
        <v>0</v>
      </c>
      <c r="AE116" s="296">
        <v>0</v>
      </c>
      <c r="AF116" s="296">
        <v>0</v>
      </c>
      <c r="AG116" s="296">
        <v>0</v>
      </c>
      <c r="AH116" s="296">
        <v>0</v>
      </c>
      <c r="AI116" s="296">
        <v>1</v>
      </c>
    </row>
    <row r="117" spans="1:35">
      <c r="A117" s="308" t="s">
        <v>365</v>
      </c>
      <c r="B117" s="309" t="s">
        <v>600</v>
      </c>
      <c r="C117" s="310">
        <f>VLOOKUP($A117,与件データ!$A$9:$F$116,5,FALSE)</f>
        <v>0</v>
      </c>
      <c r="D117" s="310">
        <f t="shared" si="39"/>
        <v>0</v>
      </c>
      <c r="E117" s="310">
        <f>IF(ISERROR(HLOOKUP($A117,$G$6:$M$118,113,FALSE)),0,HLOOKUP($A117,$G$6:$M$118,113,FALSE))</f>
        <v>0</v>
      </c>
      <c r="F117" s="310">
        <f t="shared" si="40"/>
        <v>0</v>
      </c>
      <c r="G117" s="310">
        <f t="shared" si="61"/>
        <v>0</v>
      </c>
      <c r="H117" s="310">
        <f t="shared" si="62"/>
        <v>0</v>
      </c>
      <c r="I117" s="310">
        <f t="shared" si="63"/>
        <v>0</v>
      </c>
      <c r="J117" s="310">
        <f t="shared" si="64"/>
        <v>0</v>
      </c>
      <c r="K117" s="310">
        <f t="shared" si="65"/>
        <v>0</v>
      </c>
      <c r="L117" s="310">
        <f t="shared" si="66"/>
        <v>0</v>
      </c>
      <c r="M117" s="310">
        <f t="shared" si="67"/>
        <v>0</v>
      </c>
      <c r="N117" s="310">
        <f t="shared" si="68"/>
        <v>0</v>
      </c>
      <c r="O117" s="310">
        <f>VLOOKUP($A117,与件データ!$A$9:$F$116,6,FALSE)</f>
        <v>0</v>
      </c>
      <c r="P117" s="310">
        <f t="shared" si="49"/>
        <v>0</v>
      </c>
      <c r="Q117" s="310">
        <f t="shared" si="60"/>
        <v>0</v>
      </c>
      <c r="R117" s="310">
        <f>SUM(O117:Q117)</f>
        <v>0</v>
      </c>
      <c r="S117" s="310">
        <f t="shared" si="69"/>
        <v>0</v>
      </c>
      <c r="T117" s="310">
        <f t="shared" si="70"/>
        <v>0</v>
      </c>
      <c r="U117" s="310">
        <f t="shared" si="71"/>
        <v>0</v>
      </c>
      <c r="V117" s="310">
        <f t="shared" si="72"/>
        <v>0</v>
      </c>
      <c r="W117" s="310">
        <f t="shared" si="73"/>
        <v>0</v>
      </c>
      <c r="X117" s="310">
        <f t="shared" si="74"/>
        <v>0</v>
      </c>
      <c r="Y117" s="310">
        <f t="shared" si="75"/>
        <v>0</v>
      </c>
      <c r="Z117" s="310">
        <f t="shared" si="76"/>
        <v>0</v>
      </c>
      <c r="AA117" s="311">
        <v>1</v>
      </c>
      <c r="AB117" s="311">
        <v>1.5753233448746726E-2</v>
      </c>
      <c r="AC117" s="311">
        <v>1.7530961821788415E-3</v>
      </c>
      <c r="AD117" s="311">
        <v>2.5709059719799354E-3</v>
      </c>
      <c r="AE117" s="311">
        <v>5.017598331916456E-3</v>
      </c>
      <c r="AF117" s="311">
        <v>2.2632141177401881E-5</v>
      </c>
      <c r="AG117" s="311">
        <v>3.0180749753362292E-3</v>
      </c>
      <c r="AH117" s="311">
        <v>2.3660693044585106E-2</v>
      </c>
      <c r="AI117" s="311">
        <v>0.94820376590407929</v>
      </c>
    </row>
    <row r="118" spans="1:35">
      <c r="A118" s="312"/>
      <c r="B118" s="313" t="s">
        <v>84</v>
      </c>
      <c r="C118" s="314">
        <f>SUM(C10:C117)</f>
        <v>0</v>
      </c>
      <c r="D118" s="314">
        <f t="shared" ref="D118:N118" si="83">SUM(D10:D117)</f>
        <v>0</v>
      </c>
      <c r="E118" s="314">
        <f>SUM(E10:E117)</f>
        <v>0</v>
      </c>
      <c r="F118" s="314">
        <f>SUM(F10:F117)</f>
        <v>0</v>
      </c>
      <c r="G118" s="314">
        <f t="shared" si="83"/>
        <v>0</v>
      </c>
      <c r="H118" s="314">
        <f t="shared" si="83"/>
        <v>0</v>
      </c>
      <c r="I118" s="314">
        <f t="shared" si="83"/>
        <v>0</v>
      </c>
      <c r="J118" s="314">
        <f t="shared" si="83"/>
        <v>0</v>
      </c>
      <c r="K118" s="314">
        <f t="shared" si="83"/>
        <v>0</v>
      </c>
      <c r="L118" s="314">
        <f t="shared" si="83"/>
        <v>0</v>
      </c>
      <c r="M118" s="314">
        <f t="shared" si="83"/>
        <v>0</v>
      </c>
      <c r="N118" s="314">
        <f t="shared" si="83"/>
        <v>0</v>
      </c>
      <c r="O118" s="314">
        <f t="shared" ref="O118:Z118" si="84">SUM(O10:O117)</f>
        <v>0</v>
      </c>
      <c r="P118" s="314">
        <f>SUM(P10:P117)</f>
        <v>0</v>
      </c>
      <c r="Q118" s="314">
        <f>SUM(Q10:Q117)</f>
        <v>0</v>
      </c>
      <c r="R118" s="314">
        <f>SUM(R10:R117)</f>
        <v>0</v>
      </c>
      <c r="S118" s="314">
        <f t="shared" si="84"/>
        <v>0</v>
      </c>
      <c r="T118" s="314">
        <f t="shared" si="84"/>
        <v>0</v>
      </c>
      <c r="U118" s="314">
        <f t="shared" si="84"/>
        <v>0</v>
      </c>
      <c r="V118" s="314">
        <f t="shared" si="84"/>
        <v>0</v>
      </c>
      <c r="W118" s="314">
        <f t="shared" si="84"/>
        <v>0</v>
      </c>
      <c r="X118" s="314">
        <f t="shared" si="84"/>
        <v>0</v>
      </c>
      <c r="Y118" s="314">
        <f t="shared" si="84"/>
        <v>0</v>
      </c>
      <c r="Z118" s="314">
        <f t="shared" si="84"/>
        <v>0</v>
      </c>
      <c r="AA118" s="315">
        <v>1</v>
      </c>
      <c r="AB118" s="315">
        <v>0</v>
      </c>
      <c r="AC118" s="315">
        <v>0</v>
      </c>
      <c r="AD118" s="315">
        <v>0</v>
      </c>
      <c r="AE118" s="315">
        <v>0</v>
      </c>
      <c r="AF118" s="315">
        <v>0</v>
      </c>
      <c r="AG118" s="315">
        <v>0</v>
      </c>
      <c r="AH118" s="315">
        <v>0</v>
      </c>
      <c r="AI118" s="315">
        <v>1</v>
      </c>
    </row>
    <row r="119" spans="1:35">
      <c r="C119" s="297" t="s">
        <v>223</v>
      </c>
      <c r="O119" s="297" t="s">
        <v>223</v>
      </c>
    </row>
  </sheetData>
  <mergeCells count="2">
    <mergeCell ref="C3:N3"/>
    <mergeCell ref="O3:Z3"/>
  </mergeCells>
  <phoneticPr fontId="3"/>
  <pageMargins left="0.70866141732283472" right="0.70866141732283472" top="0.74803149606299213" bottom="0.74803149606299213" header="0.31496062992125984" footer="0.31496062992125984"/>
  <pageSetup paperSize="9" scale="48" fitToWidth="0" orientation="portrait" cellComments="asDisplayed" r:id="rId1"/>
  <headerFooter scaleWithDoc="0">
    <oddHeader>&amp;L&amp;A</oddHeader>
    <oddFooter>&amp;R&amp;F&amp;A</oddFooter>
  </headerFooter>
  <colBreaks count="2" manualBreakCount="2">
    <brk id="14" max="117" man="1"/>
    <brk id="26" max="11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K117"/>
  <sheetViews>
    <sheetView view="pageBreakPreview" zoomScaleNormal="100" zoomScaleSheetLayoutView="100" workbookViewId="0">
      <pane xSplit="2" ySplit="7" topLeftCell="C8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45"/>
    <col min="2" max="2" width="35.6640625" style="4" customWidth="1"/>
    <col min="3" max="9" width="16.5546875" style="3" customWidth="1"/>
    <col min="10" max="15" width="10.88671875" style="3" customWidth="1"/>
    <col min="16" max="16384" width="9.109375" style="3"/>
  </cols>
  <sheetData>
    <row r="1" spans="1:11" s="1" customFormat="1" ht="16.2">
      <c r="A1" s="27"/>
      <c r="B1" s="2"/>
      <c r="C1" s="28" t="str">
        <f>与件データ!$A$1</f>
        <v>令和２年（２０２０年）岐阜県産業連関表による経済波及効果分析システム（Ripple2025）</v>
      </c>
    </row>
    <row r="2" spans="1:11" s="1" customFormat="1" ht="16.2">
      <c r="A2" s="27"/>
      <c r="B2" s="2"/>
      <c r="C2" s="28" t="s">
        <v>707</v>
      </c>
    </row>
    <row r="3" spans="1:11">
      <c r="C3" s="623" t="str">
        <f>IF(与件データ!$D$2="","分析テーマ名未入力",CONCATENATE(与件データ!$C$2,与件データ!$D$2))</f>
        <v>分析テーマ名未入力</v>
      </c>
      <c r="D3" s="624"/>
      <c r="E3" s="624"/>
      <c r="F3" s="624"/>
      <c r="G3" s="624"/>
      <c r="H3" s="624"/>
      <c r="I3" s="624"/>
      <c r="K3" s="5"/>
    </row>
    <row r="4" spans="1:11">
      <c r="C4" s="76"/>
      <c r="K4" s="5"/>
    </row>
    <row r="5" spans="1:11">
      <c r="C5" s="76"/>
      <c r="I5" s="5" t="s">
        <v>135</v>
      </c>
      <c r="K5" s="5"/>
    </row>
    <row r="6" spans="1:11" s="45" customFormat="1">
      <c r="A6" s="47"/>
      <c r="B6" s="48"/>
      <c r="C6" s="627" t="s">
        <v>213</v>
      </c>
      <c r="D6" s="628"/>
      <c r="E6" s="629"/>
      <c r="F6" s="630" t="s">
        <v>214</v>
      </c>
      <c r="G6" s="631"/>
      <c r="H6" s="632"/>
      <c r="I6" s="49"/>
    </row>
    <row r="7" spans="1:11" s="56" customFormat="1" ht="39.6">
      <c r="A7" s="50"/>
      <c r="B7" s="51"/>
      <c r="C7" s="52" t="s">
        <v>211</v>
      </c>
      <c r="D7" s="53" t="s">
        <v>209</v>
      </c>
      <c r="E7" s="53" t="s">
        <v>124</v>
      </c>
      <c r="F7" s="52" t="s">
        <v>212</v>
      </c>
      <c r="G7" s="53" t="s">
        <v>210</v>
      </c>
      <c r="H7" s="54" t="s">
        <v>124</v>
      </c>
      <c r="I7" s="55" t="s">
        <v>84</v>
      </c>
    </row>
    <row r="8" spans="1:11" s="57" customFormat="1">
      <c r="A8" s="29" t="s">
        <v>259</v>
      </c>
      <c r="B8" s="30" t="s">
        <v>497</v>
      </c>
      <c r="C8" s="37">
        <f>VLOOKUP($A8,与件データ!$A$9:$F$116,3,FALSE)</f>
        <v>0</v>
      </c>
      <c r="D8" s="171">
        <f>VLOOKUP($A8,'購入者価格から生産者価格への変換（分析年価格）'!$A$10:$F$117,6,FALSE)</f>
        <v>0</v>
      </c>
      <c r="E8" s="171">
        <f>SUM(C8:D8)</f>
        <v>0</v>
      </c>
      <c r="F8" s="37">
        <f>VLOOKUP($A8,与件データ!$A$9:$F$116,4,FALSE)</f>
        <v>0</v>
      </c>
      <c r="G8" s="171">
        <f>VLOOKUP($A8,'購入者価格から生産者価格への変換（分析年価格）'!$A$10:$R$117,18,FALSE)</f>
        <v>0</v>
      </c>
      <c r="H8" s="171">
        <f>SUM(F8:G8)</f>
        <v>0</v>
      </c>
      <c r="I8" s="172">
        <f>SUM(E8,H8)</f>
        <v>0</v>
      </c>
    </row>
    <row r="9" spans="1:11" s="57" customFormat="1">
      <c r="A9" s="31" t="s">
        <v>260</v>
      </c>
      <c r="B9" s="32" t="s">
        <v>498</v>
      </c>
      <c r="C9" s="38">
        <f>VLOOKUP($A9,与件データ!$A$9:$F$116,3,FALSE)</f>
        <v>0</v>
      </c>
      <c r="D9" s="39">
        <f>VLOOKUP($A9,'購入者価格から生産者価格への変換（分析年価格）'!$A$10:$F$117,6,FALSE)</f>
        <v>0</v>
      </c>
      <c r="E9" s="39">
        <f t="shared" ref="E9:E71" si="0">SUM(C9:D9)</f>
        <v>0</v>
      </c>
      <c r="F9" s="38">
        <f>VLOOKUP($A9,与件データ!$A$9:$F$116,4,FALSE)</f>
        <v>0</v>
      </c>
      <c r="G9" s="39">
        <f>VLOOKUP($A9,'購入者価格から生産者価格への変換（分析年価格）'!$A$10:$R$117,18,FALSE)</f>
        <v>0</v>
      </c>
      <c r="H9" s="39">
        <f>SUM(F9:G9)</f>
        <v>0</v>
      </c>
      <c r="I9" s="154">
        <f t="shared" ref="I9:I71" si="1">SUM(E9,H9)</f>
        <v>0</v>
      </c>
    </row>
    <row r="10" spans="1:11" s="57" customFormat="1">
      <c r="A10" s="31" t="s">
        <v>261</v>
      </c>
      <c r="B10" s="32" t="s">
        <v>499</v>
      </c>
      <c r="C10" s="38">
        <f>VLOOKUP($A10,与件データ!$A$9:$F$116,3,FALSE)</f>
        <v>0</v>
      </c>
      <c r="D10" s="39">
        <f>VLOOKUP($A10,'購入者価格から生産者価格への変換（分析年価格）'!$A$10:$F$117,6,FALSE)</f>
        <v>0</v>
      </c>
      <c r="E10" s="39">
        <f t="shared" si="0"/>
        <v>0</v>
      </c>
      <c r="F10" s="38">
        <f>VLOOKUP($A10,与件データ!$A$9:$F$116,4,FALSE)</f>
        <v>0</v>
      </c>
      <c r="G10" s="39">
        <f>VLOOKUP($A10,'購入者価格から生産者価格への変換（分析年価格）'!$A$10:$R$117,18,FALSE)</f>
        <v>0</v>
      </c>
      <c r="H10" s="39">
        <f t="shared" ref="H10:H71" si="2">SUM(F10:G10)</f>
        <v>0</v>
      </c>
      <c r="I10" s="154">
        <f t="shared" si="1"/>
        <v>0</v>
      </c>
    </row>
    <row r="11" spans="1:11" s="57" customFormat="1">
      <c r="A11" s="31" t="s">
        <v>262</v>
      </c>
      <c r="B11" s="32" t="s">
        <v>500</v>
      </c>
      <c r="C11" s="38">
        <f>VLOOKUP($A11,与件データ!$A$9:$F$116,3,FALSE)</f>
        <v>0</v>
      </c>
      <c r="D11" s="39">
        <f>VLOOKUP($A11,'購入者価格から生産者価格への変換（分析年価格）'!$A$10:$F$117,6,FALSE)</f>
        <v>0</v>
      </c>
      <c r="E11" s="39">
        <f t="shared" si="0"/>
        <v>0</v>
      </c>
      <c r="F11" s="38">
        <f>VLOOKUP($A11,与件データ!$A$9:$F$116,4,FALSE)</f>
        <v>0</v>
      </c>
      <c r="G11" s="39">
        <f>VLOOKUP($A11,'購入者価格から生産者価格への変換（分析年価格）'!$A$10:$R$117,18,FALSE)</f>
        <v>0</v>
      </c>
      <c r="H11" s="39">
        <f t="shared" si="2"/>
        <v>0</v>
      </c>
      <c r="I11" s="154">
        <f t="shared" si="1"/>
        <v>0</v>
      </c>
    </row>
    <row r="12" spans="1:11" s="57" customFormat="1">
      <c r="A12" s="33" t="s">
        <v>263</v>
      </c>
      <c r="B12" s="34" t="s">
        <v>501</v>
      </c>
      <c r="C12" s="40">
        <f>VLOOKUP($A12,与件データ!$A$9:$F$116,3,FALSE)</f>
        <v>0</v>
      </c>
      <c r="D12" s="173">
        <f>VLOOKUP($A12,'購入者価格から生産者価格への変換（分析年価格）'!$A$10:$F$117,6,FALSE)</f>
        <v>0</v>
      </c>
      <c r="E12" s="173">
        <f t="shared" si="0"/>
        <v>0</v>
      </c>
      <c r="F12" s="40">
        <f>VLOOKUP($A12,与件データ!$A$9:$F$116,4,FALSE)</f>
        <v>0</v>
      </c>
      <c r="G12" s="173">
        <f>VLOOKUP($A12,'購入者価格から生産者価格への変換（分析年価格）'!$A$10:$R$117,18,FALSE)</f>
        <v>0</v>
      </c>
      <c r="H12" s="173">
        <f t="shared" si="2"/>
        <v>0</v>
      </c>
      <c r="I12" s="155">
        <f t="shared" si="1"/>
        <v>0</v>
      </c>
    </row>
    <row r="13" spans="1:11" s="57" customFormat="1">
      <c r="A13" s="31" t="s">
        <v>264</v>
      </c>
      <c r="B13" s="32" t="s">
        <v>502</v>
      </c>
      <c r="C13" s="38">
        <f>VLOOKUP($A13,与件データ!$A$9:$F$116,3,FALSE)</f>
        <v>0</v>
      </c>
      <c r="D13" s="39">
        <f>VLOOKUP($A13,'購入者価格から生産者価格への変換（分析年価格）'!$A$10:$F$117,6,FALSE)</f>
        <v>0</v>
      </c>
      <c r="E13" s="39">
        <f t="shared" si="0"/>
        <v>0</v>
      </c>
      <c r="F13" s="38">
        <f>VLOOKUP($A13,与件データ!$A$9:$F$116,4,FALSE)</f>
        <v>0</v>
      </c>
      <c r="G13" s="39">
        <f>VLOOKUP($A13,'購入者価格から生産者価格への変換（分析年価格）'!$A$10:$R$117,18,FALSE)</f>
        <v>0</v>
      </c>
      <c r="H13" s="39">
        <f t="shared" si="2"/>
        <v>0</v>
      </c>
      <c r="I13" s="154">
        <f t="shared" si="1"/>
        <v>0</v>
      </c>
    </row>
    <row r="14" spans="1:11" s="57" customFormat="1">
      <c r="A14" s="31" t="s">
        <v>265</v>
      </c>
      <c r="B14" s="32" t="s">
        <v>503</v>
      </c>
      <c r="C14" s="38">
        <f>VLOOKUP($A14,与件データ!$A$9:$F$116,3,FALSE)</f>
        <v>0</v>
      </c>
      <c r="D14" s="39">
        <f>VLOOKUP($A14,'購入者価格から生産者価格への変換（分析年価格）'!$A$10:$F$117,6,FALSE)</f>
        <v>0</v>
      </c>
      <c r="E14" s="39">
        <f t="shared" si="0"/>
        <v>0</v>
      </c>
      <c r="F14" s="38">
        <f>VLOOKUP($A14,与件データ!$A$9:$F$116,4,FALSE)</f>
        <v>0</v>
      </c>
      <c r="G14" s="39">
        <f>VLOOKUP($A14,'購入者価格から生産者価格への変換（分析年価格）'!$A$10:$R$117,18,FALSE)</f>
        <v>0</v>
      </c>
      <c r="H14" s="39">
        <f t="shared" si="2"/>
        <v>0</v>
      </c>
      <c r="I14" s="154">
        <f t="shared" si="1"/>
        <v>0</v>
      </c>
    </row>
    <row r="15" spans="1:11" s="57" customFormat="1">
      <c r="A15" s="31" t="s">
        <v>266</v>
      </c>
      <c r="B15" s="32" t="s">
        <v>504</v>
      </c>
      <c r="C15" s="38">
        <f>VLOOKUP($A15,与件データ!$A$9:$F$116,3,FALSE)</f>
        <v>0</v>
      </c>
      <c r="D15" s="39">
        <f>VLOOKUP($A15,'購入者価格から生産者価格への変換（分析年価格）'!$A$10:$F$117,6,FALSE)</f>
        <v>0</v>
      </c>
      <c r="E15" s="39">
        <f t="shared" si="0"/>
        <v>0</v>
      </c>
      <c r="F15" s="38">
        <f>VLOOKUP($A15,与件データ!$A$9:$F$116,4,FALSE)</f>
        <v>0</v>
      </c>
      <c r="G15" s="39">
        <f>VLOOKUP($A15,'購入者価格から生産者価格への変換（分析年価格）'!$A$10:$R$117,18,FALSE)</f>
        <v>0</v>
      </c>
      <c r="H15" s="39">
        <f t="shared" si="2"/>
        <v>0</v>
      </c>
      <c r="I15" s="154">
        <f t="shared" si="1"/>
        <v>0</v>
      </c>
    </row>
    <row r="16" spans="1:11" s="57" customFormat="1">
      <c r="A16" s="31" t="s">
        <v>267</v>
      </c>
      <c r="B16" s="32" t="s">
        <v>505</v>
      </c>
      <c r="C16" s="38">
        <f>VLOOKUP($A16,与件データ!$A$9:$F$116,3,FALSE)</f>
        <v>0</v>
      </c>
      <c r="D16" s="39">
        <f>VLOOKUP($A16,'購入者価格から生産者価格への変換（分析年価格）'!$A$10:$F$117,6,FALSE)</f>
        <v>0</v>
      </c>
      <c r="E16" s="39">
        <f t="shared" si="0"/>
        <v>0</v>
      </c>
      <c r="F16" s="38">
        <f>VLOOKUP($A16,与件データ!$A$9:$F$116,4,FALSE)</f>
        <v>0</v>
      </c>
      <c r="G16" s="39">
        <f>VLOOKUP($A16,'購入者価格から生産者価格への変換（分析年価格）'!$A$10:$R$117,18,FALSE)</f>
        <v>0</v>
      </c>
      <c r="H16" s="39">
        <f t="shared" si="2"/>
        <v>0</v>
      </c>
      <c r="I16" s="154">
        <f t="shared" si="1"/>
        <v>0</v>
      </c>
    </row>
    <row r="17" spans="1:9" s="57" customFormat="1">
      <c r="A17" s="33" t="s">
        <v>268</v>
      </c>
      <c r="B17" s="34" t="s">
        <v>506</v>
      </c>
      <c r="C17" s="40">
        <f>VLOOKUP($A17,与件データ!$A$9:$F$116,3,FALSE)</f>
        <v>0</v>
      </c>
      <c r="D17" s="173">
        <f>VLOOKUP($A17,'購入者価格から生産者価格への変換（分析年価格）'!$A$10:$F$117,6,FALSE)</f>
        <v>0</v>
      </c>
      <c r="E17" s="173">
        <f t="shared" si="0"/>
        <v>0</v>
      </c>
      <c r="F17" s="40">
        <f>VLOOKUP($A17,与件データ!$A$9:$F$116,4,FALSE)</f>
        <v>0</v>
      </c>
      <c r="G17" s="173">
        <f>VLOOKUP($A17,'購入者価格から生産者価格への変換（分析年価格）'!$A$10:$R$117,18,FALSE)</f>
        <v>0</v>
      </c>
      <c r="H17" s="173">
        <f t="shared" si="2"/>
        <v>0</v>
      </c>
      <c r="I17" s="155">
        <f t="shared" si="1"/>
        <v>0</v>
      </c>
    </row>
    <row r="18" spans="1:9" s="57" customFormat="1">
      <c r="A18" s="35" t="s">
        <v>269</v>
      </c>
      <c r="B18" s="36" t="s">
        <v>661</v>
      </c>
      <c r="C18" s="41">
        <f>VLOOKUP($A18,与件データ!$A$9:$F$116,3,FALSE)</f>
        <v>0</v>
      </c>
      <c r="D18" s="174">
        <f>VLOOKUP($A18,'購入者価格から生産者価格への変換（分析年価格）'!$A$10:$F$117,6,FALSE)</f>
        <v>0</v>
      </c>
      <c r="E18" s="174">
        <f t="shared" si="0"/>
        <v>0</v>
      </c>
      <c r="F18" s="41">
        <f>VLOOKUP($A18,与件データ!$A$9:$F$116,4,FALSE)</f>
        <v>0</v>
      </c>
      <c r="G18" s="174">
        <f>VLOOKUP($A18,'購入者価格から生産者価格への変換（分析年価格）'!$A$10:$R$117,18,FALSE)</f>
        <v>0</v>
      </c>
      <c r="H18" s="174">
        <f t="shared" si="2"/>
        <v>0</v>
      </c>
      <c r="I18" s="153">
        <f t="shared" si="1"/>
        <v>0</v>
      </c>
    </row>
    <row r="19" spans="1:9" s="57" customFormat="1">
      <c r="A19" s="31" t="s">
        <v>270</v>
      </c>
      <c r="B19" s="32" t="s">
        <v>507</v>
      </c>
      <c r="C19" s="38">
        <f>VLOOKUP($A19,与件データ!$A$9:$F$116,3,FALSE)</f>
        <v>0</v>
      </c>
      <c r="D19" s="39">
        <f>VLOOKUP($A19,'購入者価格から生産者価格への変換（分析年価格）'!$A$10:$F$117,6,FALSE)</f>
        <v>0</v>
      </c>
      <c r="E19" s="39">
        <f t="shared" si="0"/>
        <v>0</v>
      </c>
      <c r="F19" s="38">
        <f>VLOOKUP($A19,与件データ!$A$9:$F$116,4,FALSE)</f>
        <v>0</v>
      </c>
      <c r="G19" s="39">
        <f>VLOOKUP($A19,'購入者価格から生産者価格への変換（分析年価格）'!$A$10:$R$117,18,FALSE)</f>
        <v>0</v>
      </c>
      <c r="H19" s="39">
        <f t="shared" si="2"/>
        <v>0</v>
      </c>
      <c r="I19" s="154">
        <f t="shared" si="1"/>
        <v>0</v>
      </c>
    </row>
    <row r="20" spans="1:9" s="57" customFormat="1">
      <c r="A20" s="31" t="s">
        <v>271</v>
      </c>
      <c r="B20" s="32" t="s">
        <v>508</v>
      </c>
      <c r="C20" s="38">
        <f>VLOOKUP($A20,与件データ!$A$9:$F$116,3,FALSE)</f>
        <v>0</v>
      </c>
      <c r="D20" s="39">
        <f>VLOOKUP($A20,'購入者価格から生産者価格への変換（分析年価格）'!$A$10:$F$117,6,FALSE)</f>
        <v>0</v>
      </c>
      <c r="E20" s="39">
        <f t="shared" si="0"/>
        <v>0</v>
      </c>
      <c r="F20" s="38">
        <f>VLOOKUP($A20,与件データ!$A$9:$F$116,4,FALSE)</f>
        <v>0</v>
      </c>
      <c r="G20" s="39">
        <f>VLOOKUP($A20,'購入者価格から生産者価格への変換（分析年価格）'!$A$10:$R$117,18,FALSE)</f>
        <v>0</v>
      </c>
      <c r="H20" s="39">
        <f t="shared" si="2"/>
        <v>0</v>
      </c>
      <c r="I20" s="154">
        <f t="shared" si="1"/>
        <v>0</v>
      </c>
    </row>
    <row r="21" spans="1:9" s="57" customFormat="1">
      <c r="A21" s="31" t="s">
        <v>272</v>
      </c>
      <c r="B21" s="32" t="s">
        <v>509</v>
      </c>
      <c r="C21" s="38">
        <f>VLOOKUP($A21,与件データ!$A$9:$F$116,3,FALSE)</f>
        <v>0</v>
      </c>
      <c r="D21" s="39">
        <f>VLOOKUP($A21,'購入者価格から生産者価格への変換（分析年価格）'!$A$10:$F$117,6,FALSE)</f>
        <v>0</v>
      </c>
      <c r="E21" s="39">
        <f t="shared" si="0"/>
        <v>0</v>
      </c>
      <c r="F21" s="38">
        <f>VLOOKUP($A21,与件データ!$A$9:$F$116,4,FALSE)</f>
        <v>0</v>
      </c>
      <c r="G21" s="39">
        <f>VLOOKUP($A21,'購入者価格から生産者価格への変換（分析年価格）'!$A$10:$R$117,18,FALSE)</f>
        <v>0</v>
      </c>
      <c r="H21" s="39">
        <f t="shared" si="2"/>
        <v>0</v>
      </c>
      <c r="I21" s="154">
        <f t="shared" si="1"/>
        <v>0</v>
      </c>
    </row>
    <row r="22" spans="1:9" s="57" customFormat="1">
      <c r="A22" s="33" t="s">
        <v>273</v>
      </c>
      <c r="B22" s="34" t="s">
        <v>510</v>
      </c>
      <c r="C22" s="40">
        <f>VLOOKUP($A22,与件データ!$A$9:$F$116,3,FALSE)</f>
        <v>0</v>
      </c>
      <c r="D22" s="173">
        <f>VLOOKUP($A22,'購入者価格から生産者価格への変換（分析年価格）'!$A$10:$F$117,6,FALSE)</f>
        <v>0</v>
      </c>
      <c r="E22" s="173">
        <f t="shared" si="0"/>
        <v>0</v>
      </c>
      <c r="F22" s="40">
        <f>VLOOKUP($A22,与件データ!$A$9:$F$116,4,FALSE)</f>
        <v>0</v>
      </c>
      <c r="G22" s="173">
        <f>VLOOKUP($A22,'購入者価格から生産者価格への変換（分析年価格）'!$A$10:$R$117,18,FALSE)</f>
        <v>0</v>
      </c>
      <c r="H22" s="173">
        <f t="shared" si="2"/>
        <v>0</v>
      </c>
      <c r="I22" s="155">
        <f t="shared" si="1"/>
        <v>0</v>
      </c>
    </row>
    <row r="23" spans="1:9" s="57" customFormat="1">
      <c r="A23" s="35" t="s">
        <v>274</v>
      </c>
      <c r="B23" s="36" t="s">
        <v>511</v>
      </c>
      <c r="C23" s="41">
        <f>VLOOKUP($A23,与件データ!$A$9:$F$116,3,FALSE)</f>
        <v>0</v>
      </c>
      <c r="D23" s="174">
        <f>VLOOKUP($A23,'購入者価格から生産者価格への変換（分析年価格）'!$A$10:$F$117,6,FALSE)</f>
        <v>0</v>
      </c>
      <c r="E23" s="174">
        <f t="shared" si="0"/>
        <v>0</v>
      </c>
      <c r="F23" s="41">
        <f>VLOOKUP($A23,与件データ!$A$9:$F$116,4,FALSE)</f>
        <v>0</v>
      </c>
      <c r="G23" s="174">
        <f>VLOOKUP($A23,'購入者価格から生産者価格への変換（分析年価格）'!$A$10:$R$117,18,FALSE)</f>
        <v>0</v>
      </c>
      <c r="H23" s="174">
        <f t="shared" si="2"/>
        <v>0</v>
      </c>
      <c r="I23" s="153">
        <f t="shared" si="1"/>
        <v>0</v>
      </c>
    </row>
    <row r="24" spans="1:9" s="57" customFormat="1">
      <c r="A24" s="31" t="s">
        <v>275</v>
      </c>
      <c r="B24" s="32" t="s">
        <v>512</v>
      </c>
      <c r="C24" s="38">
        <f>VLOOKUP($A24,与件データ!$A$9:$F$116,3,FALSE)</f>
        <v>0</v>
      </c>
      <c r="D24" s="39">
        <f>VLOOKUP($A24,'購入者価格から生産者価格への変換（分析年価格）'!$A$10:$F$117,6,FALSE)</f>
        <v>0</v>
      </c>
      <c r="E24" s="39">
        <f t="shared" si="0"/>
        <v>0</v>
      </c>
      <c r="F24" s="38">
        <f>VLOOKUP($A24,与件データ!$A$9:$F$116,4,FALSE)</f>
        <v>0</v>
      </c>
      <c r="G24" s="39">
        <f>VLOOKUP($A24,'購入者価格から生産者価格への変換（分析年価格）'!$A$10:$R$117,18,FALSE)</f>
        <v>0</v>
      </c>
      <c r="H24" s="39">
        <f t="shared" si="2"/>
        <v>0</v>
      </c>
      <c r="I24" s="154">
        <f t="shared" si="1"/>
        <v>0</v>
      </c>
    </row>
    <row r="25" spans="1:9" s="57" customFormat="1">
      <c r="A25" s="31" t="s">
        <v>276</v>
      </c>
      <c r="B25" s="32" t="s">
        <v>513</v>
      </c>
      <c r="C25" s="38">
        <f>VLOOKUP($A25,与件データ!$A$9:$F$116,3,FALSE)</f>
        <v>0</v>
      </c>
      <c r="D25" s="39">
        <f>VLOOKUP($A25,'購入者価格から生産者価格への変換（分析年価格）'!$A$10:$F$117,6,FALSE)</f>
        <v>0</v>
      </c>
      <c r="E25" s="39">
        <f t="shared" si="0"/>
        <v>0</v>
      </c>
      <c r="F25" s="38">
        <f>VLOOKUP($A25,与件データ!$A$9:$F$116,4,FALSE)</f>
        <v>0</v>
      </c>
      <c r="G25" s="39">
        <f>VLOOKUP($A25,'購入者価格から生産者価格への変換（分析年価格）'!$A$10:$R$117,18,FALSE)</f>
        <v>0</v>
      </c>
      <c r="H25" s="39">
        <f t="shared" si="2"/>
        <v>0</v>
      </c>
      <c r="I25" s="154">
        <f t="shared" si="1"/>
        <v>0</v>
      </c>
    </row>
    <row r="26" spans="1:9" s="57" customFormat="1">
      <c r="A26" s="31" t="s">
        <v>277</v>
      </c>
      <c r="B26" s="32" t="s">
        <v>514</v>
      </c>
      <c r="C26" s="38">
        <f>VLOOKUP($A26,与件データ!$A$9:$F$116,3,FALSE)</f>
        <v>0</v>
      </c>
      <c r="D26" s="39">
        <f>VLOOKUP($A26,'購入者価格から生産者価格への変換（分析年価格）'!$A$10:$F$117,6,FALSE)</f>
        <v>0</v>
      </c>
      <c r="E26" s="39">
        <f t="shared" si="0"/>
        <v>0</v>
      </c>
      <c r="F26" s="38">
        <f>VLOOKUP($A26,与件データ!$A$9:$F$116,4,FALSE)</f>
        <v>0</v>
      </c>
      <c r="G26" s="39">
        <f>VLOOKUP($A26,'購入者価格から生産者価格への変換（分析年価格）'!$A$10:$R$117,18,FALSE)</f>
        <v>0</v>
      </c>
      <c r="H26" s="39">
        <f t="shared" si="2"/>
        <v>0</v>
      </c>
      <c r="I26" s="154">
        <f t="shared" si="1"/>
        <v>0</v>
      </c>
    </row>
    <row r="27" spans="1:9" s="57" customFormat="1">
      <c r="A27" s="33" t="s">
        <v>278</v>
      </c>
      <c r="B27" s="34" t="s">
        <v>515</v>
      </c>
      <c r="C27" s="40">
        <f>VLOOKUP($A27,与件データ!$A$9:$F$116,3,FALSE)</f>
        <v>0</v>
      </c>
      <c r="D27" s="173">
        <f>VLOOKUP($A27,'購入者価格から生産者価格への変換（分析年価格）'!$A$10:$F$117,6,FALSE)</f>
        <v>0</v>
      </c>
      <c r="E27" s="173">
        <f t="shared" si="0"/>
        <v>0</v>
      </c>
      <c r="F27" s="40">
        <f>VLOOKUP($A27,与件データ!$A$9:$F$116,4,FALSE)</f>
        <v>0</v>
      </c>
      <c r="G27" s="173">
        <f>VLOOKUP($A27,'購入者価格から生産者価格への変換（分析年価格）'!$A$10:$R$117,18,FALSE)</f>
        <v>0</v>
      </c>
      <c r="H27" s="173">
        <f t="shared" si="2"/>
        <v>0</v>
      </c>
      <c r="I27" s="155">
        <f t="shared" si="1"/>
        <v>0</v>
      </c>
    </row>
    <row r="28" spans="1:9" s="57" customFormat="1">
      <c r="A28" s="35" t="s">
        <v>279</v>
      </c>
      <c r="B28" s="36" t="s">
        <v>653</v>
      </c>
      <c r="C28" s="41">
        <f>VLOOKUP($A28,与件データ!$A$9:$F$116,3,FALSE)</f>
        <v>0</v>
      </c>
      <c r="D28" s="174">
        <f>VLOOKUP($A28,'購入者価格から生産者価格への変換（分析年価格）'!$A$10:$F$117,6,FALSE)</f>
        <v>0</v>
      </c>
      <c r="E28" s="174">
        <f t="shared" si="0"/>
        <v>0</v>
      </c>
      <c r="F28" s="41">
        <f>VLOOKUP($A28,与件データ!$A$9:$F$116,4,FALSE)</f>
        <v>0</v>
      </c>
      <c r="G28" s="174">
        <f>VLOOKUP($A28,'購入者価格から生産者価格への変換（分析年価格）'!$A$10:$R$117,18,FALSE)</f>
        <v>0</v>
      </c>
      <c r="H28" s="174">
        <f t="shared" si="2"/>
        <v>0</v>
      </c>
      <c r="I28" s="153">
        <f t="shared" si="1"/>
        <v>0</v>
      </c>
    </row>
    <row r="29" spans="1:9" s="57" customFormat="1">
      <c r="A29" s="31" t="s">
        <v>280</v>
      </c>
      <c r="B29" s="32" t="s">
        <v>517</v>
      </c>
      <c r="C29" s="38">
        <f>VLOOKUP($A29,与件データ!$A$9:$F$116,3,FALSE)</f>
        <v>0</v>
      </c>
      <c r="D29" s="39">
        <f>VLOOKUP($A29,'購入者価格から生産者価格への変換（分析年価格）'!$A$10:$F$117,6,FALSE)</f>
        <v>0</v>
      </c>
      <c r="E29" s="39">
        <f t="shared" si="0"/>
        <v>0</v>
      </c>
      <c r="F29" s="38">
        <f>VLOOKUP($A29,与件データ!$A$9:$F$116,4,FALSE)</f>
        <v>0</v>
      </c>
      <c r="G29" s="39">
        <f>VLOOKUP($A29,'購入者価格から生産者価格への変換（分析年価格）'!$A$10:$R$117,18,FALSE)</f>
        <v>0</v>
      </c>
      <c r="H29" s="39">
        <f t="shared" si="2"/>
        <v>0</v>
      </c>
      <c r="I29" s="154">
        <f t="shared" si="1"/>
        <v>0</v>
      </c>
    </row>
    <row r="30" spans="1:9" s="57" customFormat="1">
      <c r="A30" s="31" t="s">
        <v>281</v>
      </c>
      <c r="B30" s="32" t="s">
        <v>652</v>
      </c>
      <c r="C30" s="38">
        <f>VLOOKUP($A30,与件データ!$A$9:$F$116,3,FALSE)</f>
        <v>0</v>
      </c>
      <c r="D30" s="39">
        <f>VLOOKUP($A30,'購入者価格から生産者価格への変換（分析年価格）'!$A$10:$F$117,6,FALSE)</f>
        <v>0</v>
      </c>
      <c r="E30" s="39">
        <f t="shared" si="0"/>
        <v>0</v>
      </c>
      <c r="F30" s="38">
        <f>VLOOKUP($A30,与件データ!$A$9:$F$116,4,FALSE)</f>
        <v>0</v>
      </c>
      <c r="G30" s="39">
        <f>VLOOKUP($A30,'購入者価格から生産者価格への変換（分析年価格）'!$A$10:$R$117,18,FALSE)</f>
        <v>0</v>
      </c>
      <c r="H30" s="39">
        <f t="shared" si="2"/>
        <v>0</v>
      </c>
      <c r="I30" s="154">
        <f t="shared" si="1"/>
        <v>0</v>
      </c>
    </row>
    <row r="31" spans="1:9" s="57" customFormat="1">
      <c r="A31" s="31" t="s">
        <v>282</v>
      </c>
      <c r="B31" s="32" t="s">
        <v>519</v>
      </c>
      <c r="C31" s="38">
        <f>VLOOKUP($A31,与件データ!$A$9:$F$116,3,FALSE)</f>
        <v>0</v>
      </c>
      <c r="D31" s="39">
        <f>VLOOKUP($A31,'購入者価格から生産者価格への変換（分析年価格）'!$A$10:$F$117,6,FALSE)</f>
        <v>0</v>
      </c>
      <c r="E31" s="39">
        <f t="shared" si="0"/>
        <v>0</v>
      </c>
      <c r="F31" s="38">
        <f>VLOOKUP($A31,与件データ!$A$9:$F$116,4,FALSE)</f>
        <v>0</v>
      </c>
      <c r="G31" s="39">
        <f>VLOOKUP($A31,'購入者価格から生産者価格への変換（分析年価格）'!$A$10:$R$117,18,FALSE)</f>
        <v>0</v>
      </c>
      <c r="H31" s="39">
        <f t="shared" si="2"/>
        <v>0</v>
      </c>
      <c r="I31" s="154">
        <f t="shared" si="1"/>
        <v>0</v>
      </c>
    </row>
    <row r="32" spans="1:9" s="57" customFormat="1">
      <c r="A32" s="33" t="s">
        <v>283</v>
      </c>
      <c r="B32" s="34" t="s">
        <v>520</v>
      </c>
      <c r="C32" s="40">
        <f>VLOOKUP($A32,与件データ!$A$9:$F$116,3,FALSE)</f>
        <v>0</v>
      </c>
      <c r="D32" s="173">
        <f>VLOOKUP($A32,'購入者価格から生産者価格への変換（分析年価格）'!$A$10:$F$117,6,FALSE)</f>
        <v>0</v>
      </c>
      <c r="E32" s="173">
        <f t="shared" si="0"/>
        <v>0</v>
      </c>
      <c r="F32" s="40">
        <f>VLOOKUP($A32,与件データ!$A$9:$F$116,4,FALSE)</f>
        <v>0</v>
      </c>
      <c r="G32" s="173">
        <f>VLOOKUP($A32,'購入者価格から生産者価格への変換（分析年価格）'!$A$10:$R$117,18,FALSE)</f>
        <v>0</v>
      </c>
      <c r="H32" s="173">
        <f t="shared" si="2"/>
        <v>0</v>
      </c>
      <c r="I32" s="155">
        <f t="shared" si="1"/>
        <v>0</v>
      </c>
    </row>
    <row r="33" spans="1:9" s="57" customFormat="1">
      <c r="A33" s="35" t="s">
        <v>284</v>
      </c>
      <c r="B33" s="36" t="s">
        <v>521</v>
      </c>
      <c r="C33" s="41">
        <f>VLOOKUP($A33,与件データ!$A$9:$F$116,3,FALSE)</f>
        <v>0</v>
      </c>
      <c r="D33" s="174">
        <f>VLOOKUP($A33,'購入者価格から生産者価格への変換（分析年価格）'!$A$10:$F$117,6,FALSE)</f>
        <v>0</v>
      </c>
      <c r="E33" s="174">
        <f t="shared" si="0"/>
        <v>0</v>
      </c>
      <c r="F33" s="41">
        <f>VLOOKUP($A33,与件データ!$A$9:$F$116,4,FALSE)</f>
        <v>0</v>
      </c>
      <c r="G33" s="174">
        <f>VLOOKUP($A33,'購入者価格から生産者価格への変換（分析年価格）'!$A$10:$R$117,18,FALSE)</f>
        <v>0</v>
      </c>
      <c r="H33" s="174">
        <f t="shared" si="2"/>
        <v>0</v>
      </c>
      <c r="I33" s="153">
        <f t="shared" si="1"/>
        <v>0</v>
      </c>
    </row>
    <row r="34" spans="1:9" s="57" customFormat="1">
      <c r="A34" s="31" t="s">
        <v>285</v>
      </c>
      <c r="B34" s="32" t="s">
        <v>522</v>
      </c>
      <c r="C34" s="38">
        <f>VLOOKUP($A34,与件データ!$A$9:$F$116,3,FALSE)</f>
        <v>0</v>
      </c>
      <c r="D34" s="39">
        <f>VLOOKUP($A34,'購入者価格から生産者価格への変換（分析年価格）'!$A$10:$F$117,6,FALSE)</f>
        <v>0</v>
      </c>
      <c r="E34" s="39">
        <f t="shared" si="0"/>
        <v>0</v>
      </c>
      <c r="F34" s="38">
        <f>VLOOKUP($A34,与件データ!$A$9:$F$116,4,FALSE)</f>
        <v>0</v>
      </c>
      <c r="G34" s="39">
        <f>VLOOKUP($A34,'購入者価格から生産者価格への変換（分析年価格）'!$A$10:$R$117,18,FALSE)</f>
        <v>0</v>
      </c>
      <c r="H34" s="39">
        <f t="shared" si="2"/>
        <v>0</v>
      </c>
      <c r="I34" s="154">
        <f t="shared" si="1"/>
        <v>0</v>
      </c>
    </row>
    <row r="35" spans="1:9" s="57" customFormat="1">
      <c r="A35" s="31" t="s">
        <v>286</v>
      </c>
      <c r="B35" s="32" t="s">
        <v>523</v>
      </c>
      <c r="C35" s="38">
        <f>VLOOKUP($A35,与件データ!$A$9:$F$116,3,FALSE)</f>
        <v>0</v>
      </c>
      <c r="D35" s="39">
        <f>VLOOKUP($A35,'購入者価格から生産者価格への変換（分析年価格）'!$A$10:$F$117,6,FALSE)</f>
        <v>0</v>
      </c>
      <c r="E35" s="39">
        <f t="shared" si="0"/>
        <v>0</v>
      </c>
      <c r="F35" s="38">
        <f>VLOOKUP($A35,与件データ!$A$9:$F$116,4,FALSE)</f>
        <v>0</v>
      </c>
      <c r="G35" s="39">
        <f>VLOOKUP($A35,'購入者価格から生産者価格への変換（分析年価格）'!$A$10:$R$117,18,FALSE)</f>
        <v>0</v>
      </c>
      <c r="H35" s="39">
        <f t="shared" si="2"/>
        <v>0</v>
      </c>
      <c r="I35" s="154">
        <f t="shared" si="1"/>
        <v>0</v>
      </c>
    </row>
    <row r="36" spans="1:9" s="57" customFormat="1">
      <c r="A36" s="31" t="s">
        <v>287</v>
      </c>
      <c r="B36" s="32" t="s">
        <v>524</v>
      </c>
      <c r="C36" s="38">
        <f>VLOOKUP($A36,与件データ!$A$9:$F$116,3,FALSE)</f>
        <v>0</v>
      </c>
      <c r="D36" s="39">
        <f>VLOOKUP($A36,'購入者価格から生産者価格への変換（分析年価格）'!$A$10:$F$117,6,FALSE)</f>
        <v>0</v>
      </c>
      <c r="E36" s="39">
        <f t="shared" si="0"/>
        <v>0</v>
      </c>
      <c r="F36" s="38">
        <f>VLOOKUP($A36,与件データ!$A$9:$F$116,4,FALSE)</f>
        <v>0</v>
      </c>
      <c r="G36" s="39">
        <f>VLOOKUP($A36,'購入者価格から生産者価格への変換（分析年価格）'!$A$10:$R$117,18,FALSE)</f>
        <v>0</v>
      </c>
      <c r="H36" s="39">
        <f t="shared" si="2"/>
        <v>0</v>
      </c>
      <c r="I36" s="154">
        <f t="shared" si="1"/>
        <v>0</v>
      </c>
    </row>
    <row r="37" spans="1:9" s="57" customFormat="1">
      <c r="A37" s="33" t="s">
        <v>288</v>
      </c>
      <c r="B37" s="34" t="s">
        <v>525</v>
      </c>
      <c r="C37" s="40">
        <f>VLOOKUP($A37,与件データ!$A$9:$F$116,3,FALSE)</f>
        <v>0</v>
      </c>
      <c r="D37" s="173">
        <f>VLOOKUP($A37,'購入者価格から生産者価格への変換（分析年価格）'!$A$10:$F$117,6,FALSE)</f>
        <v>0</v>
      </c>
      <c r="E37" s="173">
        <f t="shared" si="0"/>
        <v>0</v>
      </c>
      <c r="F37" s="40">
        <f>VLOOKUP($A37,与件データ!$A$9:$F$116,4,FALSE)</f>
        <v>0</v>
      </c>
      <c r="G37" s="173">
        <f>VLOOKUP($A37,'購入者価格から生産者価格への変換（分析年価格）'!$A$10:$R$117,18,FALSE)</f>
        <v>0</v>
      </c>
      <c r="H37" s="173">
        <f t="shared" si="2"/>
        <v>0</v>
      </c>
      <c r="I37" s="155">
        <f t="shared" si="1"/>
        <v>0</v>
      </c>
    </row>
    <row r="38" spans="1:9" s="57" customFormat="1">
      <c r="A38" s="35" t="s">
        <v>289</v>
      </c>
      <c r="B38" s="36" t="s">
        <v>651</v>
      </c>
      <c r="C38" s="41">
        <f>VLOOKUP($A38,与件データ!$A$9:$F$116,3,FALSE)</f>
        <v>0</v>
      </c>
      <c r="D38" s="174">
        <f>VLOOKUP($A38,'購入者価格から生産者価格への変換（分析年価格）'!$A$10:$F$117,6,FALSE)</f>
        <v>0</v>
      </c>
      <c r="E38" s="174">
        <f t="shared" si="0"/>
        <v>0</v>
      </c>
      <c r="F38" s="41">
        <f>VLOOKUP($A38,与件データ!$A$9:$F$116,4,FALSE)</f>
        <v>0</v>
      </c>
      <c r="G38" s="174">
        <f>VLOOKUP($A38,'購入者価格から生産者価格への変換（分析年価格）'!$A$10:$R$117,18,FALSE)</f>
        <v>0</v>
      </c>
      <c r="H38" s="174">
        <f t="shared" si="2"/>
        <v>0</v>
      </c>
      <c r="I38" s="153">
        <f t="shared" si="1"/>
        <v>0</v>
      </c>
    </row>
    <row r="39" spans="1:9" s="57" customFormat="1">
      <c r="A39" s="31" t="s">
        <v>290</v>
      </c>
      <c r="B39" s="32" t="s">
        <v>650</v>
      </c>
      <c r="C39" s="38">
        <f>VLOOKUP($A39,与件データ!$A$9:$F$116,3,FALSE)</f>
        <v>0</v>
      </c>
      <c r="D39" s="39">
        <f>VLOOKUP($A39,'購入者価格から生産者価格への変換（分析年価格）'!$A$10:$F$117,6,FALSE)</f>
        <v>0</v>
      </c>
      <c r="E39" s="39">
        <f t="shared" si="0"/>
        <v>0</v>
      </c>
      <c r="F39" s="38">
        <f>VLOOKUP($A39,与件データ!$A$9:$F$116,4,FALSE)</f>
        <v>0</v>
      </c>
      <c r="G39" s="39">
        <f>VLOOKUP($A39,'購入者価格から生産者価格への変換（分析年価格）'!$A$10:$R$117,18,FALSE)</f>
        <v>0</v>
      </c>
      <c r="H39" s="39">
        <f t="shared" si="2"/>
        <v>0</v>
      </c>
      <c r="I39" s="154">
        <f t="shared" si="1"/>
        <v>0</v>
      </c>
    </row>
    <row r="40" spans="1:9" s="57" customFormat="1">
      <c r="A40" s="31" t="s">
        <v>291</v>
      </c>
      <c r="B40" s="32" t="s">
        <v>528</v>
      </c>
      <c r="C40" s="38">
        <f>VLOOKUP($A40,与件データ!$A$9:$F$116,3,FALSE)</f>
        <v>0</v>
      </c>
      <c r="D40" s="39">
        <f>VLOOKUP($A40,'購入者価格から生産者価格への変換（分析年価格）'!$A$10:$F$117,6,FALSE)</f>
        <v>0</v>
      </c>
      <c r="E40" s="39">
        <f t="shared" si="0"/>
        <v>0</v>
      </c>
      <c r="F40" s="38">
        <f>VLOOKUP($A40,与件データ!$A$9:$F$116,4,FALSE)</f>
        <v>0</v>
      </c>
      <c r="G40" s="39">
        <f>VLOOKUP($A40,'購入者価格から生産者価格への変換（分析年価格）'!$A$10:$R$117,18,FALSE)</f>
        <v>0</v>
      </c>
      <c r="H40" s="39">
        <f t="shared" si="2"/>
        <v>0</v>
      </c>
      <c r="I40" s="154">
        <f t="shared" si="1"/>
        <v>0</v>
      </c>
    </row>
    <row r="41" spans="1:9" s="57" customFormat="1">
      <c r="A41" s="31" t="s">
        <v>292</v>
      </c>
      <c r="B41" s="32" t="s">
        <v>529</v>
      </c>
      <c r="C41" s="38">
        <f>VLOOKUP($A41,与件データ!$A$9:$F$116,3,FALSE)</f>
        <v>0</v>
      </c>
      <c r="D41" s="39">
        <f>VLOOKUP($A41,'購入者価格から生産者価格への変換（分析年価格）'!$A$10:$F$117,6,FALSE)</f>
        <v>0</v>
      </c>
      <c r="E41" s="39">
        <f t="shared" si="0"/>
        <v>0</v>
      </c>
      <c r="F41" s="38">
        <f>VLOOKUP($A41,与件データ!$A$9:$F$116,4,FALSE)</f>
        <v>0</v>
      </c>
      <c r="G41" s="39">
        <f>VLOOKUP($A41,'購入者価格から生産者価格への変換（分析年価格）'!$A$10:$R$117,18,FALSE)</f>
        <v>0</v>
      </c>
      <c r="H41" s="39">
        <f t="shared" si="2"/>
        <v>0</v>
      </c>
      <c r="I41" s="154">
        <f t="shared" si="1"/>
        <v>0</v>
      </c>
    </row>
    <row r="42" spans="1:9" s="57" customFormat="1">
      <c r="A42" s="33" t="s">
        <v>293</v>
      </c>
      <c r="B42" s="34" t="s">
        <v>530</v>
      </c>
      <c r="C42" s="40">
        <f>VLOOKUP($A42,与件データ!$A$9:$F$116,3,FALSE)</f>
        <v>0</v>
      </c>
      <c r="D42" s="173">
        <f>VLOOKUP($A42,'購入者価格から生産者価格への変換（分析年価格）'!$A$10:$F$117,6,FALSE)</f>
        <v>0</v>
      </c>
      <c r="E42" s="173">
        <f t="shared" si="0"/>
        <v>0</v>
      </c>
      <c r="F42" s="40">
        <f>VLOOKUP($A42,与件データ!$A$9:$F$116,4,FALSE)</f>
        <v>0</v>
      </c>
      <c r="G42" s="173">
        <f>VLOOKUP($A42,'購入者価格から生産者価格への変換（分析年価格）'!$A$10:$R$117,18,FALSE)</f>
        <v>0</v>
      </c>
      <c r="H42" s="173">
        <f t="shared" si="2"/>
        <v>0</v>
      </c>
      <c r="I42" s="155">
        <f t="shared" si="1"/>
        <v>0</v>
      </c>
    </row>
    <row r="43" spans="1:9" s="57" customFormat="1">
      <c r="A43" s="35" t="s">
        <v>294</v>
      </c>
      <c r="B43" s="36" t="s">
        <v>531</v>
      </c>
      <c r="C43" s="41">
        <f>VLOOKUP($A43,与件データ!$A$9:$F$116,3,FALSE)</f>
        <v>0</v>
      </c>
      <c r="D43" s="174">
        <f>VLOOKUP($A43,'購入者価格から生産者価格への変換（分析年価格）'!$A$10:$F$117,6,FALSE)</f>
        <v>0</v>
      </c>
      <c r="E43" s="174">
        <f t="shared" si="0"/>
        <v>0</v>
      </c>
      <c r="F43" s="41">
        <f>VLOOKUP($A43,与件データ!$A$9:$F$116,4,FALSE)</f>
        <v>0</v>
      </c>
      <c r="G43" s="174">
        <f>VLOOKUP($A43,'購入者価格から生産者価格への変換（分析年価格）'!$A$10:$R$117,18,FALSE)</f>
        <v>0</v>
      </c>
      <c r="H43" s="174">
        <f t="shared" si="2"/>
        <v>0</v>
      </c>
      <c r="I43" s="153">
        <f t="shared" si="1"/>
        <v>0</v>
      </c>
    </row>
    <row r="44" spans="1:9" s="57" customFormat="1">
      <c r="A44" s="31" t="s">
        <v>295</v>
      </c>
      <c r="B44" s="32" t="s">
        <v>532</v>
      </c>
      <c r="C44" s="38">
        <f>VLOOKUP($A44,与件データ!$A$9:$F$116,3,FALSE)</f>
        <v>0</v>
      </c>
      <c r="D44" s="39">
        <f>VLOOKUP($A44,'購入者価格から生産者価格への変換（分析年価格）'!$A$10:$F$117,6,FALSE)</f>
        <v>0</v>
      </c>
      <c r="E44" s="39">
        <f t="shared" si="0"/>
        <v>0</v>
      </c>
      <c r="F44" s="38">
        <f>VLOOKUP($A44,与件データ!$A$9:$F$116,4,FALSE)</f>
        <v>0</v>
      </c>
      <c r="G44" s="39">
        <f>VLOOKUP($A44,'購入者価格から生産者価格への変換（分析年価格）'!$A$10:$R$117,18,FALSE)</f>
        <v>0</v>
      </c>
      <c r="H44" s="39">
        <f t="shared" si="2"/>
        <v>0</v>
      </c>
      <c r="I44" s="154">
        <f t="shared" si="1"/>
        <v>0</v>
      </c>
    </row>
    <row r="45" spans="1:9" s="57" customFormat="1">
      <c r="A45" s="31" t="s">
        <v>296</v>
      </c>
      <c r="B45" s="32" t="s">
        <v>649</v>
      </c>
      <c r="C45" s="38">
        <f>VLOOKUP($A45,与件データ!$A$9:$F$116,3,FALSE)</f>
        <v>0</v>
      </c>
      <c r="D45" s="39">
        <f>VLOOKUP($A45,'購入者価格から生産者価格への変換（分析年価格）'!$A$10:$F$117,6,FALSE)</f>
        <v>0</v>
      </c>
      <c r="E45" s="39">
        <f t="shared" si="0"/>
        <v>0</v>
      </c>
      <c r="F45" s="38">
        <f>VLOOKUP($A45,与件データ!$A$9:$F$116,4,FALSE)</f>
        <v>0</v>
      </c>
      <c r="G45" s="39">
        <f>VLOOKUP($A45,'購入者価格から生産者価格への変換（分析年価格）'!$A$10:$R$117,18,FALSE)</f>
        <v>0</v>
      </c>
      <c r="H45" s="39">
        <f t="shared" si="2"/>
        <v>0</v>
      </c>
      <c r="I45" s="154">
        <f t="shared" si="1"/>
        <v>0</v>
      </c>
    </row>
    <row r="46" spans="1:9" s="57" customFormat="1">
      <c r="A46" s="31" t="s">
        <v>297</v>
      </c>
      <c r="B46" s="32" t="s">
        <v>648</v>
      </c>
      <c r="C46" s="38">
        <f>VLOOKUP($A46,与件データ!$A$9:$F$116,3,FALSE)</f>
        <v>0</v>
      </c>
      <c r="D46" s="39">
        <f>VLOOKUP($A46,'購入者価格から生産者価格への変換（分析年価格）'!$A$10:$F$117,6,FALSE)</f>
        <v>0</v>
      </c>
      <c r="E46" s="39">
        <f t="shared" si="0"/>
        <v>0</v>
      </c>
      <c r="F46" s="38">
        <f>VLOOKUP($A46,与件データ!$A$9:$F$116,4,FALSE)</f>
        <v>0</v>
      </c>
      <c r="G46" s="39">
        <f>VLOOKUP($A46,'購入者価格から生産者価格への変換（分析年価格）'!$A$10:$R$117,18,FALSE)</f>
        <v>0</v>
      </c>
      <c r="H46" s="39">
        <f t="shared" si="2"/>
        <v>0</v>
      </c>
      <c r="I46" s="154">
        <f t="shared" si="1"/>
        <v>0</v>
      </c>
    </row>
    <row r="47" spans="1:9" s="57" customFormat="1">
      <c r="A47" s="33" t="s">
        <v>298</v>
      </c>
      <c r="B47" s="34" t="s">
        <v>535</v>
      </c>
      <c r="C47" s="40">
        <f>VLOOKUP($A47,与件データ!$A$9:$F$116,3,FALSE)</f>
        <v>0</v>
      </c>
      <c r="D47" s="173">
        <f>VLOOKUP($A47,'購入者価格から生産者価格への変換（分析年価格）'!$A$10:$F$117,6,FALSE)</f>
        <v>0</v>
      </c>
      <c r="E47" s="173">
        <f t="shared" si="0"/>
        <v>0</v>
      </c>
      <c r="F47" s="40">
        <f>VLOOKUP($A47,与件データ!$A$9:$F$116,4,FALSE)</f>
        <v>0</v>
      </c>
      <c r="G47" s="173">
        <f>VLOOKUP($A47,'購入者価格から生産者価格への変換（分析年価格）'!$A$10:$R$117,18,FALSE)</f>
        <v>0</v>
      </c>
      <c r="H47" s="173">
        <f t="shared" si="2"/>
        <v>0</v>
      </c>
      <c r="I47" s="155">
        <f t="shared" si="1"/>
        <v>0</v>
      </c>
    </row>
    <row r="48" spans="1:9" s="57" customFormat="1">
      <c r="A48" s="35" t="s">
        <v>299</v>
      </c>
      <c r="B48" s="36" t="s">
        <v>536</v>
      </c>
      <c r="C48" s="41">
        <f>VLOOKUP($A48,与件データ!$A$9:$F$116,3,FALSE)</f>
        <v>0</v>
      </c>
      <c r="D48" s="174">
        <f>VLOOKUP($A48,'購入者価格から生産者価格への変換（分析年価格）'!$A$10:$F$117,6,FALSE)</f>
        <v>0</v>
      </c>
      <c r="E48" s="174">
        <f t="shared" si="0"/>
        <v>0</v>
      </c>
      <c r="F48" s="41">
        <f>VLOOKUP($A48,与件データ!$A$9:$F$116,4,FALSE)</f>
        <v>0</v>
      </c>
      <c r="G48" s="174">
        <f>VLOOKUP($A48,'購入者価格から生産者価格への変換（分析年価格）'!$A$10:$R$117,18,FALSE)</f>
        <v>0</v>
      </c>
      <c r="H48" s="174">
        <f t="shared" si="2"/>
        <v>0</v>
      </c>
      <c r="I48" s="153">
        <f t="shared" si="1"/>
        <v>0</v>
      </c>
    </row>
    <row r="49" spans="1:9" s="57" customFormat="1">
      <c r="A49" s="31" t="s">
        <v>300</v>
      </c>
      <c r="B49" s="32" t="s">
        <v>647</v>
      </c>
      <c r="C49" s="38">
        <f>VLOOKUP($A49,与件データ!$A$9:$F$116,3,FALSE)</f>
        <v>0</v>
      </c>
      <c r="D49" s="39">
        <f>VLOOKUP($A49,'購入者価格から生産者価格への変換（分析年価格）'!$A$10:$F$117,6,FALSE)</f>
        <v>0</v>
      </c>
      <c r="E49" s="39">
        <f t="shared" si="0"/>
        <v>0</v>
      </c>
      <c r="F49" s="38">
        <f>VLOOKUP($A49,与件データ!$A$9:$F$116,4,FALSE)</f>
        <v>0</v>
      </c>
      <c r="G49" s="39">
        <f>VLOOKUP($A49,'購入者価格から生産者価格への変換（分析年価格）'!$A$10:$R$117,18,FALSE)</f>
        <v>0</v>
      </c>
      <c r="H49" s="39">
        <f t="shared" si="2"/>
        <v>0</v>
      </c>
      <c r="I49" s="154">
        <f t="shared" si="1"/>
        <v>0</v>
      </c>
    </row>
    <row r="50" spans="1:9" s="57" customFormat="1">
      <c r="A50" s="31" t="s">
        <v>301</v>
      </c>
      <c r="B50" s="32" t="s">
        <v>646</v>
      </c>
      <c r="C50" s="38">
        <f>VLOOKUP($A50,与件データ!$A$9:$F$116,3,FALSE)</f>
        <v>0</v>
      </c>
      <c r="D50" s="39">
        <f>VLOOKUP($A50,'購入者価格から生産者価格への変換（分析年価格）'!$A$10:$F$117,6,FALSE)</f>
        <v>0</v>
      </c>
      <c r="E50" s="39">
        <f t="shared" si="0"/>
        <v>0</v>
      </c>
      <c r="F50" s="38">
        <f>VLOOKUP($A50,与件データ!$A$9:$F$116,4,FALSE)</f>
        <v>0</v>
      </c>
      <c r="G50" s="39">
        <f>VLOOKUP($A50,'購入者価格から生産者価格への変換（分析年価格）'!$A$10:$R$117,18,FALSE)</f>
        <v>0</v>
      </c>
      <c r="H50" s="39">
        <f t="shared" si="2"/>
        <v>0</v>
      </c>
      <c r="I50" s="154">
        <f t="shared" si="1"/>
        <v>0</v>
      </c>
    </row>
    <row r="51" spans="1:9" s="57" customFormat="1">
      <c r="A51" s="31" t="s">
        <v>302</v>
      </c>
      <c r="B51" s="32" t="s">
        <v>539</v>
      </c>
      <c r="C51" s="38">
        <f>VLOOKUP($A51,与件データ!$A$9:$F$116,3,FALSE)</f>
        <v>0</v>
      </c>
      <c r="D51" s="39">
        <f>VLOOKUP($A51,'購入者価格から生産者価格への変換（分析年価格）'!$A$10:$F$117,6,FALSE)</f>
        <v>0</v>
      </c>
      <c r="E51" s="39">
        <f t="shared" si="0"/>
        <v>0</v>
      </c>
      <c r="F51" s="38">
        <f>VLOOKUP($A51,与件データ!$A$9:$F$116,4,FALSE)</f>
        <v>0</v>
      </c>
      <c r="G51" s="39">
        <f>VLOOKUP($A51,'購入者価格から生産者価格への変換（分析年価格）'!$A$10:$R$117,18,FALSE)</f>
        <v>0</v>
      </c>
      <c r="H51" s="39">
        <f t="shared" si="2"/>
        <v>0</v>
      </c>
      <c r="I51" s="154">
        <f t="shared" si="1"/>
        <v>0</v>
      </c>
    </row>
    <row r="52" spans="1:9" s="57" customFormat="1">
      <c r="A52" s="33" t="s">
        <v>303</v>
      </c>
      <c r="B52" s="34" t="s">
        <v>540</v>
      </c>
      <c r="C52" s="40">
        <f>VLOOKUP($A52,与件データ!$A$9:$F$116,3,FALSE)</f>
        <v>0</v>
      </c>
      <c r="D52" s="173">
        <f>VLOOKUP($A52,'購入者価格から生産者価格への変換（分析年価格）'!$A$10:$F$117,6,FALSE)</f>
        <v>0</v>
      </c>
      <c r="E52" s="173">
        <f t="shared" si="0"/>
        <v>0</v>
      </c>
      <c r="F52" s="40">
        <f>VLOOKUP($A52,与件データ!$A$9:$F$116,4,FALSE)</f>
        <v>0</v>
      </c>
      <c r="G52" s="173">
        <f>VLOOKUP($A52,'購入者価格から生産者価格への変換（分析年価格）'!$A$10:$R$117,18,FALSE)</f>
        <v>0</v>
      </c>
      <c r="H52" s="173">
        <f t="shared" si="2"/>
        <v>0</v>
      </c>
      <c r="I52" s="155">
        <f t="shared" si="1"/>
        <v>0</v>
      </c>
    </row>
    <row r="53" spans="1:9" s="57" customFormat="1">
      <c r="A53" s="35" t="s">
        <v>304</v>
      </c>
      <c r="B53" s="36" t="s">
        <v>541</v>
      </c>
      <c r="C53" s="41">
        <f>VLOOKUP($A53,与件データ!$A$9:$F$116,3,FALSE)</f>
        <v>0</v>
      </c>
      <c r="D53" s="174">
        <f>VLOOKUP($A53,'購入者価格から生産者価格への変換（分析年価格）'!$A$10:$F$117,6,FALSE)</f>
        <v>0</v>
      </c>
      <c r="E53" s="174">
        <f t="shared" si="0"/>
        <v>0</v>
      </c>
      <c r="F53" s="41">
        <f>VLOOKUP($A53,与件データ!$A$9:$F$116,4,FALSE)</f>
        <v>0</v>
      </c>
      <c r="G53" s="174">
        <f>VLOOKUP($A53,'購入者価格から生産者価格への変換（分析年価格）'!$A$10:$R$117,18,FALSE)</f>
        <v>0</v>
      </c>
      <c r="H53" s="174">
        <f t="shared" si="2"/>
        <v>0</v>
      </c>
      <c r="I53" s="153">
        <f t="shared" si="1"/>
        <v>0</v>
      </c>
    </row>
    <row r="54" spans="1:9" s="57" customFormat="1">
      <c r="A54" s="31" t="s">
        <v>305</v>
      </c>
      <c r="B54" s="32" t="s">
        <v>542</v>
      </c>
      <c r="C54" s="38">
        <f>VLOOKUP($A54,与件データ!$A$9:$F$116,3,FALSE)</f>
        <v>0</v>
      </c>
      <c r="D54" s="39">
        <f>VLOOKUP($A54,'購入者価格から生産者価格への変換（分析年価格）'!$A$10:$F$117,6,FALSE)</f>
        <v>0</v>
      </c>
      <c r="E54" s="39">
        <f t="shared" si="0"/>
        <v>0</v>
      </c>
      <c r="F54" s="38">
        <f>VLOOKUP($A54,与件データ!$A$9:$F$116,4,FALSE)</f>
        <v>0</v>
      </c>
      <c r="G54" s="39">
        <f>VLOOKUP($A54,'購入者価格から生産者価格への変換（分析年価格）'!$A$10:$R$117,18,FALSE)</f>
        <v>0</v>
      </c>
      <c r="H54" s="39">
        <f t="shared" si="2"/>
        <v>0</v>
      </c>
      <c r="I54" s="154">
        <f t="shared" si="1"/>
        <v>0</v>
      </c>
    </row>
    <row r="55" spans="1:9" s="57" customFormat="1">
      <c r="A55" s="31" t="s">
        <v>306</v>
      </c>
      <c r="B55" s="32" t="s">
        <v>543</v>
      </c>
      <c r="C55" s="38">
        <f>VLOOKUP($A55,与件データ!$A$9:$F$116,3,FALSE)</f>
        <v>0</v>
      </c>
      <c r="D55" s="39">
        <f>VLOOKUP($A55,'購入者価格から生産者価格への変換（分析年価格）'!$A$10:$F$117,6,FALSE)</f>
        <v>0</v>
      </c>
      <c r="E55" s="39">
        <f t="shared" si="0"/>
        <v>0</v>
      </c>
      <c r="F55" s="38">
        <f>VLOOKUP($A55,与件データ!$A$9:$F$116,4,FALSE)</f>
        <v>0</v>
      </c>
      <c r="G55" s="39">
        <f>VLOOKUP($A55,'購入者価格から生産者価格への変換（分析年価格）'!$A$10:$R$117,18,FALSE)</f>
        <v>0</v>
      </c>
      <c r="H55" s="39">
        <f t="shared" si="2"/>
        <v>0</v>
      </c>
      <c r="I55" s="154">
        <f t="shared" si="1"/>
        <v>0</v>
      </c>
    </row>
    <row r="56" spans="1:9" s="57" customFormat="1">
      <c r="A56" s="31" t="s">
        <v>307</v>
      </c>
      <c r="B56" s="32" t="s">
        <v>544</v>
      </c>
      <c r="C56" s="38">
        <f>VLOOKUP($A56,与件データ!$A$9:$F$116,3,FALSE)</f>
        <v>0</v>
      </c>
      <c r="D56" s="39">
        <f>VLOOKUP($A56,'購入者価格から生産者価格への変換（分析年価格）'!$A$10:$F$117,6,FALSE)</f>
        <v>0</v>
      </c>
      <c r="E56" s="39">
        <f t="shared" si="0"/>
        <v>0</v>
      </c>
      <c r="F56" s="38">
        <f>VLOOKUP($A56,与件データ!$A$9:$F$116,4,FALSE)</f>
        <v>0</v>
      </c>
      <c r="G56" s="39">
        <f>VLOOKUP($A56,'購入者価格から生産者価格への変換（分析年価格）'!$A$10:$R$117,18,FALSE)</f>
        <v>0</v>
      </c>
      <c r="H56" s="39">
        <f t="shared" si="2"/>
        <v>0</v>
      </c>
      <c r="I56" s="154">
        <f t="shared" si="1"/>
        <v>0</v>
      </c>
    </row>
    <row r="57" spans="1:9" s="57" customFormat="1">
      <c r="A57" s="33" t="s">
        <v>308</v>
      </c>
      <c r="B57" s="34" t="s">
        <v>545</v>
      </c>
      <c r="C57" s="40">
        <f>VLOOKUP($A57,与件データ!$A$9:$F$116,3,FALSE)</f>
        <v>0</v>
      </c>
      <c r="D57" s="173">
        <f>VLOOKUP($A57,'購入者価格から生産者価格への変換（分析年価格）'!$A$10:$F$117,6,FALSE)</f>
        <v>0</v>
      </c>
      <c r="E57" s="173">
        <f t="shared" si="0"/>
        <v>0</v>
      </c>
      <c r="F57" s="40">
        <f>VLOOKUP($A57,与件データ!$A$9:$F$116,4,FALSE)</f>
        <v>0</v>
      </c>
      <c r="G57" s="173">
        <f>VLOOKUP($A57,'購入者価格から生産者価格への変換（分析年価格）'!$A$10:$R$117,18,FALSE)</f>
        <v>0</v>
      </c>
      <c r="H57" s="173">
        <f t="shared" si="2"/>
        <v>0</v>
      </c>
      <c r="I57" s="155">
        <f t="shared" si="1"/>
        <v>0</v>
      </c>
    </row>
    <row r="58" spans="1:9" s="57" customFormat="1">
      <c r="A58" s="35" t="s">
        <v>309</v>
      </c>
      <c r="B58" s="36" t="s">
        <v>546</v>
      </c>
      <c r="C58" s="41">
        <f>VLOOKUP($A58,与件データ!$A$9:$F$116,3,FALSE)</f>
        <v>0</v>
      </c>
      <c r="D58" s="174">
        <f>VLOOKUP($A58,'購入者価格から生産者価格への変換（分析年価格）'!$A$10:$F$117,6,FALSE)</f>
        <v>0</v>
      </c>
      <c r="E58" s="174">
        <f t="shared" si="0"/>
        <v>0</v>
      </c>
      <c r="F58" s="41">
        <f>VLOOKUP($A58,与件データ!$A$9:$F$116,4,FALSE)</f>
        <v>0</v>
      </c>
      <c r="G58" s="174">
        <f>VLOOKUP($A58,'購入者価格から生産者価格への変換（分析年価格）'!$A$10:$R$117,18,FALSE)</f>
        <v>0</v>
      </c>
      <c r="H58" s="174">
        <f t="shared" si="2"/>
        <v>0</v>
      </c>
      <c r="I58" s="153">
        <f t="shared" si="1"/>
        <v>0</v>
      </c>
    </row>
    <row r="59" spans="1:9" s="57" customFormat="1">
      <c r="A59" s="31" t="s">
        <v>310</v>
      </c>
      <c r="B59" s="32" t="s">
        <v>547</v>
      </c>
      <c r="C59" s="38">
        <f>VLOOKUP($A59,与件データ!$A$9:$F$116,3,FALSE)</f>
        <v>0</v>
      </c>
      <c r="D59" s="39">
        <f>VLOOKUP($A59,'購入者価格から生産者価格への変換（分析年価格）'!$A$10:$F$117,6,FALSE)</f>
        <v>0</v>
      </c>
      <c r="E59" s="39">
        <f t="shared" si="0"/>
        <v>0</v>
      </c>
      <c r="F59" s="38">
        <f>VLOOKUP($A59,与件データ!$A$9:$F$116,4,FALSE)</f>
        <v>0</v>
      </c>
      <c r="G59" s="39">
        <f>VLOOKUP($A59,'購入者価格から生産者価格への変換（分析年価格）'!$A$10:$R$117,18,FALSE)</f>
        <v>0</v>
      </c>
      <c r="H59" s="39">
        <f t="shared" si="2"/>
        <v>0</v>
      </c>
      <c r="I59" s="154">
        <f t="shared" si="1"/>
        <v>0</v>
      </c>
    </row>
    <row r="60" spans="1:9" s="57" customFormat="1">
      <c r="A60" s="31" t="s">
        <v>311</v>
      </c>
      <c r="B60" s="32" t="s">
        <v>548</v>
      </c>
      <c r="C60" s="38">
        <f>VLOOKUP($A60,与件データ!$A$9:$F$116,3,FALSE)</f>
        <v>0</v>
      </c>
      <c r="D60" s="39">
        <f>VLOOKUP($A60,'購入者価格から生産者価格への変換（分析年価格）'!$A$10:$F$117,6,FALSE)</f>
        <v>0</v>
      </c>
      <c r="E60" s="39">
        <f t="shared" si="0"/>
        <v>0</v>
      </c>
      <c r="F60" s="38">
        <f>VLOOKUP($A60,与件データ!$A$9:$F$116,4,FALSE)</f>
        <v>0</v>
      </c>
      <c r="G60" s="39">
        <f>VLOOKUP($A60,'購入者価格から生産者価格への変換（分析年価格）'!$A$10:$R$117,18,FALSE)</f>
        <v>0</v>
      </c>
      <c r="H60" s="39">
        <f t="shared" si="2"/>
        <v>0</v>
      </c>
      <c r="I60" s="154">
        <f t="shared" si="1"/>
        <v>0</v>
      </c>
    </row>
    <row r="61" spans="1:9" s="57" customFormat="1">
      <c r="A61" s="31" t="s">
        <v>312</v>
      </c>
      <c r="B61" s="32" t="s">
        <v>549</v>
      </c>
      <c r="C61" s="38">
        <f>VLOOKUP($A61,与件データ!$A$9:$F$116,3,FALSE)</f>
        <v>0</v>
      </c>
      <c r="D61" s="39">
        <f>VLOOKUP($A61,'購入者価格から生産者価格への変換（分析年価格）'!$A$10:$F$117,6,FALSE)</f>
        <v>0</v>
      </c>
      <c r="E61" s="39">
        <f t="shared" si="0"/>
        <v>0</v>
      </c>
      <c r="F61" s="38">
        <f>VLOOKUP($A61,与件データ!$A$9:$F$116,4,FALSE)</f>
        <v>0</v>
      </c>
      <c r="G61" s="39">
        <f>VLOOKUP($A61,'購入者価格から生産者価格への変換（分析年価格）'!$A$10:$R$117,18,FALSE)</f>
        <v>0</v>
      </c>
      <c r="H61" s="39">
        <f t="shared" si="2"/>
        <v>0</v>
      </c>
      <c r="I61" s="154">
        <f t="shared" si="1"/>
        <v>0</v>
      </c>
    </row>
    <row r="62" spans="1:9" s="57" customFormat="1">
      <c r="A62" s="33" t="s">
        <v>313</v>
      </c>
      <c r="B62" s="34" t="s">
        <v>550</v>
      </c>
      <c r="C62" s="40">
        <f>VLOOKUP($A62,与件データ!$A$9:$F$116,3,FALSE)</f>
        <v>0</v>
      </c>
      <c r="D62" s="173">
        <f>VLOOKUP($A62,'購入者価格から生産者価格への変換（分析年価格）'!$A$10:$F$117,6,FALSE)</f>
        <v>0</v>
      </c>
      <c r="E62" s="173">
        <f t="shared" si="0"/>
        <v>0</v>
      </c>
      <c r="F62" s="40">
        <f>VLOOKUP($A62,与件データ!$A$9:$F$116,4,FALSE)</f>
        <v>0</v>
      </c>
      <c r="G62" s="173">
        <f>VLOOKUP($A62,'購入者価格から生産者価格への変換（分析年価格）'!$A$10:$R$117,18,FALSE)</f>
        <v>0</v>
      </c>
      <c r="H62" s="173">
        <f t="shared" si="2"/>
        <v>0</v>
      </c>
      <c r="I62" s="155">
        <f t="shared" si="1"/>
        <v>0</v>
      </c>
    </row>
    <row r="63" spans="1:9" s="57" customFormat="1">
      <c r="A63" s="35" t="s">
        <v>314</v>
      </c>
      <c r="B63" s="36" t="s">
        <v>551</v>
      </c>
      <c r="C63" s="41">
        <f>VLOOKUP($A63,与件データ!$A$9:$F$116,3,FALSE)</f>
        <v>0</v>
      </c>
      <c r="D63" s="174">
        <f>VLOOKUP($A63,'購入者価格から生産者価格への変換（分析年価格）'!$A$10:$F$117,6,FALSE)</f>
        <v>0</v>
      </c>
      <c r="E63" s="174">
        <f t="shared" si="0"/>
        <v>0</v>
      </c>
      <c r="F63" s="41">
        <f>VLOOKUP($A63,与件データ!$A$9:$F$116,4,FALSE)</f>
        <v>0</v>
      </c>
      <c r="G63" s="174">
        <f>VLOOKUP($A63,'購入者価格から生産者価格への変換（分析年価格）'!$A$10:$R$117,18,FALSE)</f>
        <v>0</v>
      </c>
      <c r="H63" s="174">
        <f t="shared" si="2"/>
        <v>0</v>
      </c>
      <c r="I63" s="153">
        <f t="shared" si="1"/>
        <v>0</v>
      </c>
    </row>
    <row r="64" spans="1:9" s="57" customFormat="1">
      <c r="A64" s="31" t="s">
        <v>315</v>
      </c>
      <c r="B64" s="32" t="s">
        <v>552</v>
      </c>
      <c r="C64" s="38">
        <f>VLOOKUP($A64,与件データ!$A$9:$F$116,3,FALSE)</f>
        <v>0</v>
      </c>
      <c r="D64" s="39">
        <f>VLOOKUP($A64,'購入者価格から生産者価格への変換（分析年価格）'!$A$10:$F$117,6,FALSE)</f>
        <v>0</v>
      </c>
      <c r="E64" s="39">
        <f t="shared" si="0"/>
        <v>0</v>
      </c>
      <c r="F64" s="38">
        <f>VLOOKUP($A64,与件データ!$A$9:$F$116,4,FALSE)</f>
        <v>0</v>
      </c>
      <c r="G64" s="39">
        <f>VLOOKUP($A64,'購入者価格から生産者価格への変換（分析年価格）'!$A$10:$R$117,18,FALSE)</f>
        <v>0</v>
      </c>
      <c r="H64" s="39">
        <f t="shared" si="2"/>
        <v>0</v>
      </c>
      <c r="I64" s="154">
        <f t="shared" si="1"/>
        <v>0</v>
      </c>
    </row>
    <row r="65" spans="1:9" s="57" customFormat="1">
      <c r="A65" s="31" t="s">
        <v>316</v>
      </c>
      <c r="B65" s="32" t="s">
        <v>553</v>
      </c>
      <c r="C65" s="38">
        <f>VLOOKUP($A65,与件データ!$A$9:$F$116,3,FALSE)</f>
        <v>0</v>
      </c>
      <c r="D65" s="39">
        <f>VLOOKUP($A65,'購入者価格から生産者価格への変換（分析年価格）'!$A$10:$F$117,6,FALSE)</f>
        <v>0</v>
      </c>
      <c r="E65" s="39">
        <f t="shared" si="0"/>
        <v>0</v>
      </c>
      <c r="F65" s="38">
        <f>VLOOKUP($A65,与件データ!$A$9:$F$116,4,FALSE)</f>
        <v>0</v>
      </c>
      <c r="G65" s="39">
        <f>VLOOKUP($A65,'購入者価格から生産者価格への変換（分析年価格）'!$A$10:$R$117,18,FALSE)</f>
        <v>0</v>
      </c>
      <c r="H65" s="39">
        <f t="shared" si="2"/>
        <v>0</v>
      </c>
      <c r="I65" s="154">
        <f t="shared" si="1"/>
        <v>0</v>
      </c>
    </row>
    <row r="66" spans="1:9" s="57" customFormat="1">
      <c r="A66" s="31" t="s">
        <v>317</v>
      </c>
      <c r="B66" s="32" t="s">
        <v>554</v>
      </c>
      <c r="C66" s="38">
        <f>VLOOKUP($A66,与件データ!$A$9:$F$116,3,FALSE)</f>
        <v>0</v>
      </c>
      <c r="D66" s="39">
        <f>VLOOKUP($A66,'購入者価格から生産者価格への変換（分析年価格）'!$A$10:$F$117,6,FALSE)</f>
        <v>0</v>
      </c>
      <c r="E66" s="39">
        <f t="shared" si="0"/>
        <v>0</v>
      </c>
      <c r="F66" s="38">
        <f>VLOOKUP($A66,与件データ!$A$9:$F$116,4,FALSE)</f>
        <v>0</v>
      </c>
      <c r="G66" s="39">
        <f>VLOOKUP($A66,'購入者価格から生産者価格への変換（分析年価格）'!$A$10:$R$117,18,FALSE)</f>
        <v>0</v>
      </c>
      <c r="H66" s="39">
        <f t="shared" si="2"/>
        <v>0</v>
      </c>
      <c r="I66" s="154">
        <f t="shared" si="1"/>
        <v>0</v>
      </c>
    </row>
    <row r="67" spans="1:9" s="57" customFormat="1">
      <c r="A67" s="33" t="s">
        <v>318</v>
      </c>
      <c r="B67" s="34" t="s">
        <v>555</v>
      </c>
      <c r="C67" s="40">
        <f>VLOOKUP($A67,与件データ!$A$9:$F$116,3,FALSE)</f>
        <v>0</v>
      </c>
      <c r="D67" s="173">
        <f>VLOOKUP($A67,'購入者価格から生産者価格への変換（分析年価格）'!$A$10:$F$117,6,FALSE)</f>
        <v>0</v>
      </c>
      <c r="E67" s="173">
        <f t="shared" si="0"/>
        <v>0</v>
      </c>
      <c r="F67" s="40">
        <f>VLOOKUP($A67,与件データ!$A$9:$F$116,4,FALSE)</f>
        <v>0</v>
      </c>
      <c r="G67" s="173">
        <f>VLOOKUP($A67,'購入者価格から生産者価格への変換（分析年価格）'!$A$10:$R$117,18,FALSE)</f>
        <v>0</v>
      </c>
      <c r="H67" s="173">
        <f t="shared" si="2"/>
        <v>0</v>
      </c>
      <c r="I67" s="155">
        <f t="shared" si="1"/>
        <v>0</v>
      </c>
    </row>
    <row r="68" spans="1:9" s="57" customFormat="1">
      <c r="A68" s="35" t="s">
        <v>319</v>
      </c>
      <c r="B68" s="36" t="s">
        <v>556</v>
      </c>
      <c r="C68" s="41">
        <f>VLOOKUP($A68,与件データ!$A$9:$F$116,3,FALSE)</f>
        <v>0</v>
      </c>
      <c r="D68" s="174">
        <f>VLOOKUP($A68,'購入者価格から生産者価格への変換（分析年価格）'!$A$10:$F$117,6,FALSE)</f>
        <v>0</v>
      </c>
      <c r="E68" s="174">
        <f t="shared" si="0"/>
        <v>0</v>
      </c>
      <c r="F68" s="41">
        <f>VLOOKUP($A68,与件データ!$A$9:$F$116,4,FALSE)</f>
        <v>0</v>
      </c>
      <c r="G68" s="174">
        <f>VLOOKUP($A68,'購入者価格から生産者価格への変換（分析年価格）'!$A$10:$R$117,18,FALSE)</f>
        <v>0</v>
      </c>
      <c r="H68" s="174">
        <f t="shared" si="2"/>
        <v>0</v>
      </c>
      <c r="I68" s="153">
        <f t="shared" si="1"/>
        <v>0</v>
      </c>
    </row>
    <row r="69" spans="1:9" s="57" customFormat="1">
      <c r="A69" s="31" t="s">
        <v>320</v>
      </c>
      <c r="B69" s="32" t="s">
        <v>557</v>
      </c>
      <c r="C69" s="38">
        <f>VLOOKUP($A69,与件データ!$A$9:$F$116,3,FALSE)</f>
        <v>0</v>
      </c>
      <c r="D69" s="39">
        <f>VLOOKUP($A69,'購入者価格から生産者価格への変換（分析年価格）'!$A$10:$F$117,6,FALSE)</f>
        <v>0</v>
      </c>
      <c r="E69" s="39">
        <f t="shared" si="0"/>
        <v>0</v>
      </c>
      <c r="F69" s="38">
        <f>VLOOKUP($A69,与件データ!$A$9:$F$116,4,FALSE)</f>
        <v>0</v>
      </c>
      <c r="G69" s="39">
        <f>VLOOKUP($A69,'購入者価格から生産者価格への変換（分析年価格）'!$A$10:$R$117,18,FALSE)</f>
        <v>0</v>
      </c>
      <c r="H69" s="39">
        <f t="shared" si="2"/>
        <v>0</v>
      </c>
      <c r="I69" s="154">
        <f t="shared" si="1"/>
        <v>0</v>
      </c>
    </row>
    <row r="70" spans="1:9" s="57" customFormat="1">
      <c r="A70" s="31" t="s">
        <v>321</v>
      </c>
      <c r="B70" s="32" t="s">
        <v>558</v>
      </c>
      <c r="C70" s="38">
        <f>VLOOKUP($A70,与件データ!$A$9:$F$116,3,FALSE)</f>
        <v>0</v>
      </c>
      <c r="D70" s="39">
        <f>VLOOKUP($A70,'購入者価格から生産者価格への変換（分析年価格）'!$A$10:$F$117,6,FALSE)</f>
        <v>0</v>
      </c>
      <c r="E70" s="39">
        <f t="shared" si="0"/>
        <v>0</v>
      </c>
      <c r="F70" s="38">
        <f>VLOOKUP($A70,与件データ!$A$9:$F$116,4,FALSE)</f>
        <v>0</v>
      </c>
      <c r="G70" s="39">
        <f>VLOOKUP($A70,'購入者価格から生産者価格への変換（分析年価格）'!$A$10:$R$117,18,FALSE)</f>
        <v>0</v>
      </c>
      <c r="H70" s="39">
        <f t="shared" si="2"/>
        <v>0</v>
      </c>
      <c r="I70" s="154">
        <f t="shared" si="1"/>
        <v>0</v>
      </c>
    </row>
    <row r="71" spans="1:9" s="57" customFormat="1">
      <c r="A71" s="31" t="s">
        <v>322</v>
      </c>
      <c r="B71" s="32" t="s">
        <v>559</v>
      </c>
      <c r="C71" s="38">
        <f>VLOOKUP($A71,与件データ!$A$9:$F$116,3,FALSE)</f>
        <v>0</v>
      </c>
      <c r="D71" s="39">
        <f>VLOOKUP($A71,'購入者価格から生産者価格への変換（分析年価格）'!$A$10:$F$117,6,FALSE)</f>
        <v>0</v>
      </c>
      <c r="E71" s="39">
        <f t="shared" si="0"/>
        <v>0</v>
      </c>
      <c r="F71" s="38">
        <f>VLOOKUP($A71,与件データ!$A$9:$F$116,4,FALSE)</f>
        <v>0</v>
      </c>
      <c r="G71" s="39">
        <f>VLOOKUP($A71,'購入者価格から生産者価格への変換（分析年価格）'!$A$10:$R$117,18,FALSE)</f>
        <v>0</v>
      </c>
      <c r="H71" s="39">
        <f t="shared" si="2"/>
        <v>0</v>
      </c>
      <c r="I71" s="154">
        <f t="shared" si="1"/>
        <v>0</v>
      </c>
    </row>
    <row r="72" spans="1:9" s="57" customFormat="1">
      <c r="A72" s="33" t="s">
        <v>323</v>
      </c>
      <c r="B72" s="34" t="s">
        <v>560</v>
      </c>
      <c r="C72" s="40">
        <f>VLOOKUP($A72,与件データ!$A$9:$F$116,3,FALSE)</f>
        <v>0</v>
      </c>
      <c r="D72" s="173">
        <f>VLOOKUP($A72,'購入者価格から生産者価格への変換（分析年価格）'!$A$10:$F$117,6,FALSE)</f>
        <v>0</v>
      </c>
      <c r="E72" s="173">
        <f t="shared" ref="E72:E110" si="3">SUM(C72:D72)</f>
        <v>0</v>
      </c>
      <c r="F72" s="40">
        <f>VLOOKUP($A72,与件データ!$A$9:$F$116,4,FALSE)</f>
        <v>0</v>
      </c>
      <c r="G72" s="173">
        <f>VLOOKUP($A72,'購入者価格から生産者価格への変換（分析年価格）'!$A$10:$R$117,18,FALSE)</f>
        <v>0</v>
      </c>
      <c r="H72" s="173">
        <f t="shared" ref="H72:H110" si="4">SUM(F72:G72)</f>
        <v>0</v>
      </c>
      <c r="I72" s="155">
        <f t="shared" ref="I72:I115" si="5">SUM(E72,H72)</f>
        <v>0</v>
      </c>
    </row>
    <row r="73" spans="1:9" s="57" customFormat="1">
      <c r="A73" s="35" t="s">
        <v>324</v>
      </c>
      <c r="B73" s="36" t="s">
        <v>704</v>
      </c>
      <c r="C73" s="41">
        <f>VLOOKUP($A73,与件データ!$A$9:$F$116,3,FALSE)</f>
        <v>0</v>
      </c>
      <c r="D73" s="174">
        <f>VLOOKUP($A73,'購入者価格から生産者価格への変換（分析年価格）'!$A$10:$F$117,6,FALSE)</f>
        <v>0</v>
      </c>
      <c r="E73" s="174">
        <f t="shared" si="3"/>
        <v>0</v>
      </c>
      <c r="F73" s="41">
        <f>VLOOKUP($A73,与件データ!$A$9:$F$116,4,FALSE)</f>
        <v>0</v>
      </c>
      <c r="G73" s="174">
        <f>VLOOKUP($A73,'購入者価格から生産者価格への変換（分析年価格）'!$A$10:$R$117,18,FALSE)</f>
        <v>0</v>
      </c>
      <c r="H73" s="174">
        <f t="shared" si="4"/>
        <v>0</v>
      </c>
      <c r="I73" s="153">
        <f t="shared" si="5"/>
        <v>0</v>
      </c>
    </row>
    <row r="74" spans="1:9" s="57" customFormat="1">
      <c r="A74" s="31" t="s">
        <v>325</v>
      </c>
      <c r="B74" s="32" t="s">
        <v>561</v>
      </c>
      <c r="C74" s="38">
        <f>VLOOKUP($A74,与件データ!$A$9:$F$116,3,FALSE)</f>
        <v>0</v>
      </c>
      <c r="D74" s="39">
        <f>VLOOKUP($A74,'購入者価格から生産者価格への変換（分析年価格）'!$A$10:$F$117,6,FALSE)</f>
        <v>0</v>
      </c>
      <c r="E74" s="39">
        <f t="shared" si="3"/>
        <v>0</v>
      </c>
      <c r="F74" s="38">
        <f>VLOOKUP($A74,与件データ!$A$9:$F$116,4,FALSE)</f>
        <v>0</v>
      </c>
      <c r="G74" s="39">
        <f>VLOOKUP($A74,'購入者価格から生産者価格への変換（分析年価格）'!$A$10:$R$117,18,FALSE)</f>
        <v>0</v>
      </c>
      <c r="H74" s="39">
        <f t="shared" si="4"/>
        <v>0</v>
      </c>
      <c r="I74" s="154">
        <f t="shared" si="5"/>
        <v>0</v>
      </c>
    </row>
    <row r="75" spans="1:9" s="57" customFormat="1">
      <c r="A75" s="31" t="s">
        <v>326</v>
      </c>
      <c r="B75" s="32" t="s">
        <v>562</v>
      </c>
      <c r="C75" s="38">
        <f>VLOOKUP($A75,与件データ!$A$9:$F$116,3,FALSE)</f>
        <v>0</v>
      </c>
      <c r="D75" s="39">
        <f>VLOOKUP($A75,'購入者価格から生産者価格への変換（分析年価格）'!$A$10:$F$117,6,FALSE)</f>
        <v>0</v>
      </c>
      <c r="E75" s="39">
        <f t="shared" si="3"/>
        <v>0</v>
      </c>
      <c r="F75" s="38">
        <f>VLOOKUP($A75,与件データ!$A$9:$F$116,4,FALSE)</f>
        <v>0</v>
      </c>
      <c r="G75" s="39">
        <f>VLOOKUP($A75,'購入者価格から生産者価格への変換（分析年価格）'!$A$10:$R$117,18,FALSE)</f>
        <v>0</v>
      </c>
      <c r="H75" s="39">
        <f t="shared" si="4"/>
        <v>0</v>
      </c>
      <c r="I75" s="154">
        <f t="shared" si="5"/>
        <v>0</v>
      </c>
    </row>
    <row r="76" spans="1:9" s="57" customFormat="1">
      <c r="A76" s="31" t="s">
        <v>327</v>
      </c>
      <c r="B76" s="32" t="s">
        <v>563</v>
      </c>
      <c r="C76" s="38">
        <f>VLOOKUP($A76,与件データ!$A$9:$F$116,3,FALSE)</f>
        <v>0</v>
      </c>
      <c r="D76" s="39">
        <f>VLOOKUP($A76,'購入者価格から生産者価格への変換（分析年価格）'!$A$10:$F$117,6,FALSE)</f>
        <v>0</v>
      </c>
      <c r="E76" s="39">
        <f t="shared" si="3"/>
        <v>0</v>
      </c>
      <c r="F76" s="38">
        <f>VLOOKUP($A76,与件データ!$A$9:$F$116,4,FALSE)</f>
        <v>0</v>
      </c>
      <c r="G76" s="39">
        <f>VLOOKUP($A76,'購入者価格から生産者価格への変換（分析年価格）'!$A$10:$R$117,18,FALSE)</f>
        <v>0</v>
      </c>
      <c r="H76" s="39">
        <f t="shared" si="4"/>
        <v>0</v>
      </c>
      <c r="I76" s="154">
        <f t="shared" si="5"/>
        <v>0</v>
      </c>
    </row>
    <row r="77" spans="1:9" s="57" customFormat="1">
      <c r="A77" s="33" t="s">
        <v>328</v>
      </c>
      <c r="B77" s="34" t="s">
        <v>564</v>
      </c>
      <c r="C77" s="40">
        <f>VLOOKUP($A77,与件データ!$A$9:$F$116,3,FALSE)</f>
        <v>0</v>
      </c>
      <c r="D77" s="173">
        <f>VLOOKUP($A77,'購入者価格から生産者価格への変換（分析年価格）'!$A$10:$F$117,6,FALSE)</f>
        <v>0</v>
      </c>
      <c r="E77" s="173">
        <f t="shared" si="3"/>
        <v>0</v>
      </c>
      <c r="F77" s="40">
        <f>VLOOKUP($A77,与件データ!$A$9:$F$116,4,FALSE)</f>
        <v>0</v>
      </c>
      <c r="G77" s="173">
        <f>VLOOKUP($A77,'購入者価格から生産者価格への変換（分析年価格）'!$A$10:$R$117,18,FALSE)</f>
        <v>0</v>
      </c>
      <c r="H77" s="173">
        <f t="shared" si="4"/>
        <v>0</v>
      </c>
      <c r="I77" s="155">
        <f t="shared" si="5"/>
        <v>0</v>
      </c>
    </row>
    <row r="78" spans="1:9" s="57" customFormat="1">
      <c r="A78" s="35" t="s">
        <v>329</v>
      </c>
      <c r="B78" s="36" t="s">
        <v>565</v>
      </c>
      <c r="C78" s="41">
        <f>VLOOKUP($A78,与件データ!$A$9:$F$116,3,FALSE)</f>
        <v>0</v>
      </c>
      <c r="D78" s="174">
        <f>VLOOKUP($A78,'購入者価格から生産者価格への変換（分析年価格）'!$A$10:$F$117,6,FALSE)</f>
        <v>0</v>
      </c>
      <c r="E78" s="174">
        <f t="shared" si="3"/>
        <v>0</v>
      </c>
      <c r="F78" s="41">
        <f>VLOOKUP($A78,与件データ!$A$9:$F$116,4,FALSE)</f>
        <v>0</v>
      </c>
      <c r="G78" s="174">
        <f>VLOOKUP($A78,'購入者価格から生産者価格への変換（分析年価格）'!$A$10:$R$117,18,FALSE)</f>
        <v>0</v>
      </c>
      <c r="H78" s="174">
        <f t="shared" si="4"/>
        <v>0</v>
      </c>
      <c r="I78" s="153">
        <f t="shared" si="5"/>
        <v>0</v>
      </c>
    </row>
    <row r="79" spans="1:9" s="57" customFormat="1">
      <c r="A79" s="31" t="s">
        <v>330</v>
      </c>
      <c r="B79" s="32" t="s">
        <v>566</v>
      </c>
      <c r="C79" s="38">
        <f>VLOOKUP($A79,与件データ!$A$9:$F$116,3,FALSE)</f>
        <v>0</v>
      </c>
      <c r="D79" s="39">
        <f>VLOOKUP($A79,'購入者価格から生産者価格への変換（分析年価格）'!$A$10:$F$117,6,FALSE)</f>
        <v>0</v>
      </c>
      <c r="E79" s="39">
        <f t="shared" si="3"/>
        <v>0</v>
      </c>
      <c r="F79" s="38">
        <f>VLOOKUP($A79,与件データ!$A$9:$F$116,4,FALSE)</f>
        <v>0</v>
      </c>
      <c r="G79" s="39">
        <f>VLOOKUP($A79,'購入者価格から生産者価格への変換（分析年価格）'!$A$10:$R$117,18,FALSE)</f>
        <v>0</v>
      </c>
      <c r="H79" s="39">
        <f t="shared" si="4"/>
        <v>0</v>
      </c>
      <c r="I79" s="154">
        <f t="shared" si="5"/>
        <v>0</v>
      </c>
    </row>
    <row r="80" spans="1:9" s="57" customFormat="1">
      <c r="A80" s="31" t="s">
        <v>331</v>
      </c>
      <c r="B80" s="32" t="s">
        <v>567</v>
      </c>
      <c r="C80" s="38">
        <f>VLOOKUP($A80,与件データ!$A$9:$F$116,3,FALSE)</f>
        <v>0</v>
      </c>
      <c r="D80" s="39">
        <f>VLOOKUP($A80,'購入者価格から生産者価格への変換（分析年価格）'!$A$10:$F$117,6,FALSE)</f>
        <v>0</v>
      </c>
      <c r="E80" s="39">
        <f t="shared" si="3"/>
        <v>0</v>
      </c>
      <c r="F80" s="38">
        <f>VLOOKUP($A80,与件データ!$A$9:$F$116,4,FALSE)</f>
        <v>0</v>
      </c>
      <c r="G80" s="39">
        <f>VLOOKUP($A80,'購入者価格から生産者価格への変換（分析年価格）'!$A$10:$R$117,18,FALSE)</f>
        <v>0</v>
      </c>
      <c r="H80" s="39">
        <f t="shared" si="4"/>
        <v>0</v>
      </c>
      <c r="I80" s="154">
        <f t="shared" si="5"/>
        <v>0</v>
      </c>
    </row>
    <row r="81" spans="1:9" s="57" customFormat="1">
      <c r="A81" s="31" t="s">
        <v>332</v>
      </c>
      <c r="B81" s="32" t="s">
        <v>568</v>
      </c>
      <c r="C81" s="38">
        <f>VLOOKUP($A81,与件データ!$A$9:$F$116,3,FALSE)</f>
        <v>0</v>
      </c>
      <c r="D81" s="39">
        <f>VLOOKUP($A81,'購入者価格から生産者価格への変換（分析年価格）'!$A$10:$F$117,6,FALSE)</f>
        <v>0</v>
      </c>
      <c r="E81" s="39">
        <f t="shared" si="3"/>
        <v>0</v>
      </c>
      <c r="F81" s="38">
        <f>VLOOKUP($A81,与件データ!$A$9:$F$116,4,FALSE)</f>
        <v>0</v>
      </c>
      <c r="G81" s="39">
        <f>VLOOKUP($A81,'購入者価格から生産者価格への変換（分析年価格）'!$A$10:$R$117,18,FALSE)</f>
        <v>0</v>
      </c>
      <c r="H81" s="39">
        <f t="shared" si="4"/>
        <v>0</v>
      </c>
      <c r="I81" s="154">
        <f t="shared" si="5"/>
        <v>0</v>
      </c>
    </row>
    <row r="82" spans="1:9" s="57" customFormat="1">
      <c r="A82" s="33" t="s">
        <v>333</v>
      </c>
      <c r="B82" s="34" t="s">
        <v>569</v>
      </c>
      <c r="C82" s="40">
        <f>VLOOKUP($A82,与件データ!$A$9:$F$116,3,FALSE)</f>
        <v>0</v>
      </c>
      <c r="D82" s="173">
        <f>VLOOKUP($A82,'購入者価格から生産者価格への変換（分析年価格）'!$A$10:$F$117,6,FALSE)</f>
        <v>0</v>
      </c>
      <c r="E82" s="173">
        <f t="shared" si="3"/>
        <v>0</v>
      </c>
      <c r="F82" s="40">
        <f>VLOOKUP($A82,与件データ!$A$9:$F$116,4,FALSE)</f>
        <v>0</v>
      </c>
      <c r="G82" s="173">
        <f>VLOOKUP($A82,'購入者価格から生産者価格への変換（分析年価格）'!$A$10:$R$117,18,FALSE)</f>
        <v>0</v>
      </c>
      <c r="H82" s="173">
        <f t="shared" si="4"/>
        <v>0</v>
      </c>
      <c r="I82" s="155">
        <f t="shared" si="5"/>
        <v>0</v>
      </c>
    </row>
    <row r="83" spans="1:9" s="57" customFormat="1">
      <c r="A83" s="35" t="s">
        <v>334</v>
      </c>
      <c r="B83" s="36" t="s">
        <v>570</v>
      </c>
      <c r="C83" s="41">
        <f>VLOOKUP($A83,与件データ!$A$9:$F$116,3,FALSE)</f>
        <v>0</v>
      </c>
      <c r="D83" s="174">
        <f>VLOOKUP($A83,'購入者価格から生産者価格への変換（分析年価格）'!$A$10:$F$117,6,FALSE)</f>
        <v>0</v>
      </c>
      <c r="E83" s="174">
        <f t="shared" si="3"/>
        <v>0</v>
      </c>
      <c r="F83" s="41">
        <f>VLOOKUP($A83,与件データ!$A$9:$F$116,4,FALSE)</f>
        <v>0</v>
      </c>
      <c r="G83" s="174">
        <f>VLOOKUP($A83,'購入者価格から生産者価格への変換（分析年価格）'!$A$10:$R$117,18,FALSE)</f>
        <v>0</v>
      </c>
      <c r="H83" s="174">
        <f t="shared" si="4"/>
        <v>0</v>
      </c>
      <c r="I83" s="153">
        <f t="shared" si="5"/>
        <v>0</v>
      </c>
    </row>
    <row r="84" spans="1:9" s="57" customFormat="1">
      <c r="A84" s="31" t="s">
        <v>335</v>
      </c>
      <c r="B84" s="32" t="s">
        <v>571</v>
      </c>
      <c r="C84" s="38">
        <f>VLOOKUP($A84,与件データ!$A$9:$F$116,3,FALSE)</f>
        <v>0</v>
      </c>
      <c r="D84" s="39">
        <f>VLOOKUP($A84,'購入者価格から生産者価格への変換（分析年価格）'!$A$10:$F$117,6,FALSE)</f>
        <v>0</v>
      </c>
      <c r="E84" s="39">
        <f t="shared" si="3"/>
        <v>0</v>
      </c>
      <c r="F84" s="38">
        <f>VLOOKUP($A84,与件データ!$A$9:$F$116,4,FALSE)</f>
        <v>0</v>
      </c>
      <c r="G84" s="39">
        <f>VLOOKUP($A84,'購入者価格から生産者価格への変換（分析年価格）'!$A$10:$R$117,18,FALSE)</f>
        <v>0</v>
      </c>
      <c r="H84" s="39">
        <f t="shared" si="4"/>
        <v>0</v>
      </c>
      <c r="I84" s="154">
        <f t="shared" si="5"/>
        <v>0</v>
      </c>
    </row>
    <row r="85" spans="1:9" s="57" customFormat="1">
      <c r="A85" s="31" t="s">
        <v>336</v>
      </c>
      <c r="B85" s="32" t="s">
        <v>572</v>
      </c>
      <c r="C85" s="38">
        <f>VLOOKUP($A85,与件データ!$A$9:$F$116,3,FALSE)</f>
        <v>0</v>
      </c>
      <c r="D85" s="39">
        <f>VLOOKUP($A85,'購入者価格から生産者価格への変換（分析年価格）'!$A$10:$F$117,6,FALSE)</f>
        <v>0</v>
      </c>
      <c r="E85" s="39">
        <f t="shared" si="3"/>
        <v>0</v>
      </c>
      <c r="F85" s="38">
        <f>VLOOKUP($A85,与件データ!$A$9:$F$116,4,FALSE)</f>
        <v>0</v>
      </c>
      <c r="G85" s="39">
        <f>VLOOKUP($A85,'購入者価格から生産者価格への変換（分析年価格）'!$A$10:$R$117,18,FALSE)</f>
        <v>0</v>
      </c>
      <c r="H85" s="39">
        <f t="shared" si="4"/>
        <v>0</v>
      </c>
      <c r="I85" s="154">
        <f t="shared" si="5"/>
        <v>0</v>
      </c>
    </row>
    <row r="86" spans="1:9" s="57" customFormat="1">
      <c r="A86" s="31" t="s">
        <v>337</v>
      </c>
      <c r="B86" s="32" t="s">
        <v>573</v>
      </c>
      <c r="C86" s="38">
        <f>VLOOKUP($A86,与件データ!$A$9:$F$116,3,FALSE)</f>
        <v>0</v>
      </c>
      <c r="D86" s="39">
        <f>VLOOKUP($A86,'購入者価格から生産者価格への変換（分析年価格）'!$A$10:$F$117,6,FALSE)</f>
        <v>0</v>
      </c>
      <c r="E86" s="39">
        <f t="shared" si="3"/>
        <v>0</v>
      </c>
      <c r="F86" s="38">
        <f>VLOOKUP($A86,与件データ!$A$9:$F$116,4,FALSE)</f>
        <v>0</v>
      </c>
      <c r="G86" s="39">
        <f>VLOOKUP($A86,'購入者価格から生産者価格への変換（分析年価格）'!$A$10:$R$117,18,FALSE)</f>
        <v>0</v>
      </c>
      <c r="H86" s="39">
        <f t="shared" si="4"/>
        <v>0</v>
      </c>
      <c r="I86" s="154">
        <f t="shared" si="5"/>
        <v>0</v>
      </c>
    </row>
    <row r="87" spans="1:9" s="57" customFormat="1">
      <c r="A87" s="33" t="s">
        <v>338</v>
      </c>
      <c r="B87" s="34" t="s">
        <v>574</v>
      </c>
      <c r="C87" s="40">
        <f>VLOOKUP($A87,与件データ!$A$9:$F$116,3,FALSE)</f>
        <v>0</v>
      </c>
      <c r="D87" s="173">
        <f>VLOOKUP($A87,'購入者価格から生産者価格への変換（分析年価格）'!$A$10:$F$117,6,FALSE)</f>
        <v>0</v>
      </c>
      <c r="E87" s="173">
        <f t="shared" si="3"/>
        <v>0</v>
      </c>
      <c r="F87" s="40">
        <f>VLOOKUP($A87,与件データ!$A$9:$F$116,4,FALSE)</f>
        <v>0</v>
      </c>
      <c r="G87" s="173">
        <f>VLOOKUP($A87,'購入者価格から生産者価格への変換（分析年価格）'!$A$10:$R$117,18,FALSE)</f>
        <v>0</v>
      </c>
      <c r="H87" s="173">
        <f t="shared" si="4"/>
        <v>0</v>
      </c>
      <c r="I87" s="155">
        <f t="shared" si="5"/>
        <v>0</v>
      </c>
    </row>
    <row r="88" spans="1:9" s="57" customFormat="1">
      <c r="A88" s="35" t="s">
        <v>339</v>
      </c>
      <c r="B88" s="36" t="s">
        <v>575</v>
      </c>
      <c r="C88" s="41">
        <f>VLOOKUP($A88,与件データ!$A$9:$F$116,3,FALSE)</f>
        <v>0</v>
      </c>
      <c r="D88" s="174">
        <f>VLOOKUP($A88,'購入者価格から生産者価格への変換（分析年価格）'!$A$10:$F$117,6,FALSE)</f>
        <v>0</v>
      </c>
      <c r="E88" s="174">
        <f t="shared" si="3"/>
        <v>0</v>
      </c>
      <c r="F88" s="41">
        <f>VLOOKUP($A88,与件データ!$A$9:$F$116,4,FALSE)</f>
        <v>0</v>
      </c>
      <c r="G88" s="174">
        <f>VLOOKUP($A88,'購入者価格から生産者価格への変換（分析年価格）'!$A$10:$R$117,18,FALSE)</f>
        <v>0</v>
      </c>
      <c r="H88" s="174">
        <f t="shared" si="4"/>
        <v>0</v>
      </c>
      <c r="I88" s="153">
        <f t="shared" si="5"/>
        <v>0</v>
      </c>
    </row>
    <row r="89" spans="1:9" s="57" customFormat="1">
      <c r="A89" s="31" t="s">
        <v>340</v>
      </c>
      <c r="B89" s="32" t="s">
        <v>576</v>
      </c>
      <c r="C89" s="38">
        <f>VLOOKUP($A89,与件データ!$A$9:$F$116,3,FALSE)</f>
        <v>0</v>
      </c>
      <c r="D89" s="39">
        <f>VLOOKUP($A89,'購入者価格から生産者価格への変換（分析年価格）'!$A$10:$F$117,6,FALSE)</f>
        <v>0</v>
      </c>
      <c r="E89" s="39">
        <f t="shared" si="3"/>
        <v>0</v>
      </c>
      <c r="F89" s="38">
        <f>VLOOKUP($A89,与件データ!$A$9:$F$116,4,FALSE)</f>
        <v>0</v>
      </c>
      <c r="G89" s="39">
        <f>VLOOKUP($A89,'購入者価格から生産者価格への変換（分析年価格）'!$A$10:$R$117,18,FALSE)</f>
        <v>0</v>
      </c>
      <c r="H89" s="39">
        <f t="shared" si="4"/>
        <v>0</v>
      </c>
      <c r="I89" s="154">
        <f t="shared" si="5"/>
        <v>0</v>
      </c>
    </row>
    <row r="90" spans="1:9" s="57" customFormat="1">
      <c r="A90" s="31" t="s">
        <v>341</v>
      </c>
      <c r="B90" s="32" t="s">
        <v>577</v>
      </c>
      <c r="C90" s="38">
        <f>VLOOKUP($A90,与件データ!$A$9:$F$116,3,FALSE)</f>
        <v>0</v>
      </c>
      <c r="D90" s="39">
        <f>VLOOKUP($A90,'購入者価格から生産者価格への変換（分析年価格）'!$A$10:$F$117,6,FALSE)</f>
        <v>0</v>
      </c>
      <c r="E90" s="39">
        <f t="shared" si="3"/>
        <v>0</v>
      </c>
      <c r="F90" s="38">
        <f>VLOOKUP($A90,与件データ!$A$9:$F$116,4,FALSE)</f>
        <v>0</v>
      </c>
      <c r="G90" s="39">
        <f>VLOOKUP($A90,'購入者価格から生産者価格への変換（分析年価格）'!$A$10:$R$117,18,FALSE)</f>
        <v>0</v>
      </c>
      <c r="H90" s="39">
        <f t="shared" si="4"/>
        <v>0</v>
      </c>
      <c r="I90" s="154">
        <f t="shared" si="5"/>
        <v>0</v>
      </c>
    </row>
    <row r="91" spans="1:9" s="57" customFormat="1">
      <c r="A91" s="31" t="s">
        <v>342</v>
      </c>
      <c r="B91" s="32" t="s">
        <v>578</v>
      </c>
      <c r="C91" s="38">
        <f>VLOOKUP($A91,与件データ!$A$9:$F$116,3,FALSE)</f>
        <v>0</v>
      </c>
      <c r="D91" s="39">
        <f>VLOOKUP($A91,'購入者価格から生産者価格への変換（分析年価格）'!$A$10:$F$117,6,FALSE)</f>
        <v>0</v>
      </c>
      <c r="E91" s="39">
        <f t="shared" si="3"/>
        <v>0</v>
      </c>
      <c r="F91" s="38">
        <f>VLOOKUP($A91,与件データ!$A$9:$F$116,4,FALSE)</f>
        <v>0</v>
      </c>
      <c r="G91" s="39">
        <f>VLOOKUP($A91,'購入者価格から生産者価格への変換（分析年価格）'!$A$10:$R$117,18,FALSE)</f>
        <v>0</v>
      </c>
      <c r="H91" s="39">
        <f t="shared" si="4"/>
        <v>0</v>
      </c>
      <c r="I91" s="154">
        <f t="shared" si="5"/>
        <v>0</v>
      </c>
    </row>
    <row r="92" spans="1:9" s="57" customFormat="1">
      <c r="A92" s="33" t="s">
        <v>343</v>
      </c>
      <c r="B92" s="34" t="s">
        <v>579</v>
      </c>
      <c r="C92" s="40">
        <f>VLOOKUP($A92,与件データ!$A$9:$F$116,3,FALSE)</f>
        <v>0</v>
      </c>
      <c r="D92" s="173">
        <f>VLOOKUP($A92,'購入者価格から生産者価格への変換（分析年価格）'!$A$10:$F$117,6,FALSE)</f>
        <v>0</v>
      </c>
      <c r="E92" s="173">
        <f t="shared" si="3"/>
        <v>0</v>
      </c>
      <c r="F92" s="40">
        <f>VLOOKUP($A92,与件データ!$A$9:$F$116,4,FALSE)</f>
        <v>0</v>
      </c>
      <c r="G92" s="173">
        <f>VLOOKUP($A92,'購入者価格から生産者価格への変換（分析年価格）'!$A$10:$R$117,18,FALSE)</f>
        <v>0</v>
      </c>
      <c r="H92" s="173">
        <f t="shared" si="4"/>
        <v>0</v>
      </c>
      <c r="I92" s="155">
        <f t="shared" si="5"/>
        <v>0</v>
      </c>
    </row>
    <row r="93" spans="1:9" s="57" customFormat="1">
      <c r="A93" s="35" t="s">
        <v>344</v>
      </c>
      <c r="B93" s="36" t="s">
        <v>580</v>
      </c>
      <c r="C93" s="41">
        <f>VLOOKUP($A93,与件データ!$A$9:$F$116,3,FALSE)</f>
        <v>0</v>
      </c>
      <c r="D93" s="174">
        <f>VLOOKUP($A93,'購入者価格から生産者価格への変換（分析年価格）'!$A$10:$F$117,6,FALSE)</f>
        <v>0</v>
      </c>
      <c r="E93" s="174">
        <f t="shared" si="3"/>
        <v>0</v>
      </c>
      <c r="F93" s="41">
        <f>VLOOKUP($A93,与件データ!$A$9:$F$116,4,FALSE)</f>
        <v>0</v>
      </c>
      <c r="G93" s="174">
        <f>VLOOKUP($A93,'購入者価格から生産者価格への変換（分析年価格）'!$A$10:$R$117,18,FALSE)</f>
        <v>0</v>
      </c>
      <c r="H93" s="174">
        <f t="shared" si="4"/>
        <v>0</v>
      </c>
      <c r="I93" s="153">
        <f t="shared" si="5"/>
        <v>0</v>
      </c>
    </row>
    <row r="94" spans="1:9" s="57" customFormat="1">
      <c r="A94" s="31" t="s">
        <v>345</v>
      </c>
      <c r="B94" s="32" t="s">
        <v>581</v>
      </c>
      <c r="C94" s="38">
        <f>VLOOKUP($A94,与件データ!$A$9:$F$116,3,FALSE)</f>
        <v>0</v>
      </c>
      <c r="D94" s="39">
        <f>VLOOKUP($A94,'購入者価格から生産者価格への変換（分析年価格）'!$A$10:$F$117,6,FALSE)</f>
        <v>0</v>
      </c>
      <c r="E94" s="39">
        <f t="shared" si="3"/>
        <v>0</v>
      </c>
      <c r="F94" s="38">
        <f>VLOOKUP($A94,与件データ!$A$9:$F$116,4,FALSE)</f>
        <v>0</v>
      </c>
      <c r="G94" s="39">
        <f>VLOOKUP($A94,'購入者価格から生産者価格への変換（分析年価格）'!$A$10:$R$117,18,FALSE)</f>
        <v>0</v>
      </c>
      <c r="H94" s="39">
        <f t="shared" si="4"/>
        <v>0</v>
      </c>
      <c r="I94" s="154">
        <f t="shared" si="5"/>
        <v>0</v>
      </c>
    </row>
    <row r="95" spans="1:9" s="57" customFormat="1">
      <c r="A95" s="31" t="s">
        <v>346</v>
      </c>
      <c r="B95" s="32" t="s">
        <v>582</v>
      </c>
      <c r="C95" s="38">
        <f>VLOOKUP($A95,与件データ!$A$9:$F$116,3,FALSE)</f>
        <v>0</v>
      </c>
      <c r="D95" s="39">
        <f>VLOOKUP($A95,'購入者価格から生産者価格への変換（分析年価格）'!$A$10:$F$117,6,FALSE)</f>
        <v>0</v>
      </c>
      <c r="E95" s="39">
        <f t="shared" si="3"/>
        <v>0</v>
      </c>
      <c r="F95" s="38">
        <f>VLOOKUP($A95,与件データ!$A$9:$F$116,4,FALSE)</f>
        <v>0</v>
      </c>
      <c r="G95" s="39">
        <f>VLOOKUP($A95,'購入者価格から生産者価格への変換（分析年価格）'!$A$10:$R$117,18,FALSE)</f>
        <v>0</v>
      </c>
      <c r="H95" s="39">
        <f t="shared" si="4"/>
        <v>0</v>
      </c>
      <c r="I95" s="154">
        <f t="shared" si="5"/>
        <v>0</v>
      </c>
    </row>
    <row r="96" spans="1:9" s="57" customFormat="1">
      <c r="A96" s="31" t="s">
        <v>347</v>
      </c>
      <c r="B96" s="32" t="s">
        <v>583</v>
      </c>
      <c r="C96" s="38">
        <f>VLOOKUP($A96,与件データ!$A$9:$F$116,3,FALSE)</f>
        <v>0</v>
      </c>
      <c r="D96" s="39">
        <f>VLOOKUP($A96,'購入者価格から生産者価格への変換（分析年価格）'!$A$10:$F$117,6,FALSE)</f>
        <v>0</v>
      </c>
      <c r="E96" s="39">
        <f t="shared" si="3"/>
        <v>0</v>
      </c>
      <c r="F96" s="38">
        <f>VLOOKUP($A96,与件データ!$A$9:$F$116,4,FALSE)</f>
        <v>0</v>
      </c>
      <c r="G96" s="39">
        <f>VLOOKUP($A96,'購入者価格から生産者価格への変換（分析年価格）'!$A$10:$R$117,18,FALSE)</f>
        <v>0</v>
      </c>
      <c r="H96" s="39">
        <f t="shared" si="4"/>
        <v>0</v>
      </c>
      <c r="I96" s="154">
        <f t="shared" si="5"/>
        <v>0</v>
      </c>
    </row>
    <row r="97" spans="1:9" s="57" customFormat="1">
      <c r="A97" s="33" t="s">
        <v>348</v>
      </c>
      <c r="B97" s="34" t="s">
        <v>584</v>
      </c>
      <c r="C97" s="40">
        <f>VLOOKUP($A97,与件データ!$A$9:$F$116,3,FALSE)</f>
        <v>0</v>
      </c>
      <c r="D97" s="173">
        <f>VLOOKUP($A97,'購入者価格から生産者価格への変換（分析年価格）'!$A$10:$F$117,6,FALSE)</f>
        <v>0</v>
      </c>
      <c r="E97" s="173">
        <f t="shared" si="3"/>
        <v>0</v>
      </c>
      <c r="F97" s="40">
        <f>VLOOKUP($A97,与件データ!$A$9:$F$116,4,FALSE)</f>
        <v>0</v>
      </c>
      <c r="G97" s="173">
        <f>VLOOKUP($A97,'購入者価格から生産者価格への変換（分析年価格）'!$A$10:$R$117,18,FALSE)</f>
        <v>0</v>
      </c>
      <c r="H97" s="173">
        <f t="shared" si="4"/>
        <v>0</v>
      </c>
      <c r="I97" s="155">
        <f t="shared" si="5"/>
        <v>0</v>
      </c>
    </row>
    <row r="98" spans="1:9" s="57" customFormat="1">
      <c r="A98" s="35" t="s">
        <v>349</v>
      </c>
      <c r="B98" s="36" t="s">
        <v>645</v>
      </c>
      <c r="C98" s="41">
        <f>VLOOKUP($A98,与件データ!$A$9:$F$116,3,FALSE)</f>
        <v>0</v>
      </c>
      <c r="D98" s="174">
        <f>VLOOKUP($A98,'購入者価格から生産者価格への変換（分析年価格）'!$A$10:$F$117,6,FALSE)</f>
        <v>0</v>
      </c>
      <c r="E98" s="174">
        <f t="shared" si="3"/>
        <v>0</v>
      </c>
      <c r="F98" s="41">
        <f>VLOOKUP($A98,与件データ!$A$9:$F$116,4,FALSE)</f>
        <v>0</v>
      </c>
      <c r="G98" s="174">
        <f>VLOOKUP($A98,'購入者価格から生産者価格への変換（分析年価格）'!$A$10:$R$117,18,FALSE)</f>
        <v>0</v>
      </c>
      <c r="H98" s="174">
        <f t="shared" si="4"/>
        <v>0</v>
      </c>
      <c r="I98" s="153">
        <f t="shared" si="5"/>
        <v>0</v>
      </c>
    </row>
    <row r="99" spans="1:9" s="57" customFormat="1">
      <c r="A99" s="31" t="s">
        <v>350</v>
      </c>
      <c r="B99" s="32" t="s">
        <v>644</v>
      </c>
      <c r="C99" s="38">
        <f>VLOOKUP($A99,与件データ!$A$9:$F$116,3,FALSE)</f>
        <v>0</v>
      </c>
      <c r="D99" s="39">
        <f>VLOOKUP($A99,'購入者価格から生産者価格への変換（分析年価格）'!$A$10:$F$117,6,FALSE)</f>
        <v>0</v>
      </c>
      <c r="E99" s="39">
        <f t="shared" si="3"/>
        <v>0</v>
      </c>
      <c r="F99" s="38">
        <f>VLOOKUP($A99,与件データ!$A$9:$F$116,4,FALSE)</f>
        <v>0</v>
      </c>
      <c r="G99" s="39">
        <f>VLOOKUP($A99,'購入者価格から生産者価格への変換（分析年価格）'!$A$10:$R$117,18,FALSE)</f>
        <v>0</v>
      </c>
      <c r="H99" s="39">
        <f t="shared" si="4"/>
        <v>0</v>
      </c>
      <c r="I99" s="154">
        <f t="shared" si="5"/>
        <v>0</v>
      </c>
    </row>
    <row r="100" spans="1:9" s="57" customFormat="1">
      <c r="A100" s="31" t="s">
        <v>351</v>
      </c>
      <c r="B100" s="32" t="s">
        <v>587</v>
      </c>
      <c r="C100" s="38">
        <f>VLOOKUP($A100,与件データ!$A$9:$F$116,3,FALSE)</f>
        <v>0</v>
      </c>
      <c r="D100" s="39">
        <f>VLOOKUP($A100,'購入者価格から生産者価格への変換（分析年価格）'!$A$10:$F$117,6,FALSE)</f>
        <v>0</v>
      </c>
      <c r="E100" s="39">
        <f t="shared" si="3"/>
        <v>0</v>
      </c>
      <c r="F100" s="38">
        <f>VLOOKUP($A100,与件データ!$A$9:$F$116,4,FALSE)</f>
        <v>0</v>
      </c>
      <c r="G100" s="39">
        <f>VLOOKUP($A100,'購入者価格から生産者価格への変換（分析年価格）'!$A$10:$R$117,18,FALSE)</f>
        <v>0</v>
      </c>
      <c r="H100" s="39">
        <f t="shared" si="4"/>
        <v>0</v>
      </c>
      <c r="I100" s="154">
        <f t="shared" si="5"/>
        <v>0</v>
      </c>
    </row>
    <row r="101" spans="1:9" s="57" customFormat="1">
      <c r="A101" s="31" t="s">
        <v>352</v>
      </c>
      <c r="B101" s="32" t="s">
        <v>588</v>
      </c>
      <c r="C101" s="38">
        <f>VLOOKUP($A101,与件データ!$A$9:$F$116,3,FALSE)</f>
        <v>0</v>
      </c>
      <c r="D101" s="39">
        <f>VLOOKUP($A101,'購入者価格から生産者価格への変換（分析年価格）'!$A$10:$F$117,6,FALSE)</f>
        <v>0</v>
      </c>
      <c r="E101" s="39">
        <f t="shared" si="3"/>
        <v>0</v>
      </c>
      <c r="F101" s="38">
        <f>VLOOKUP($A101,与件データ!$A$9:$F$116,4,FALSE)</f>
        <v>0</v>
      </c>
      <c r="G101" s="39">
        <f>VLOOKUP($A101,'購入者価格から生産者価格への変換（分析年価格）'!$A$10:$R$117,18,FALSE)</f>
        <v>0</v>
      </c>
      <c r="H101" s="39">
        <f t="shared" si="4"/>
        <v>0</v>
      </c>
      <c r="I101" s="154">
        <f t="shared" si="5"/>
        <v>0</v>
      </c>
    </row>
    <row r="102" spans="1:9" s="57" customFormat="1">
      <c r="A102" s="33" t="s">
        <v>353</v>
      </c>
      <c r="B102" s="34" t="s">
        <v>589</v>
      </c>
      <c r="C102" s="40">
        <f>VLOOKUP($A102,与件データ!$A$9:$F$116,3,FALSE)</f>
        <v>0</v>
      </c>
      <c r="D102" s="173">
        <f>VLOOKUP($A102,'購入者価格から生産者価格への変換（分析年価格）'!$A$10:$F$117,6,FALSE)</f>
        <v>0</v>
      </c>
      <c r="E102" s="173">
        <f t="shared" si="3"/>
        <v>0</v>
      </c>
      <c r="F102" s="40">
        <f>VLOOKUP($A102,与件データ!$A$9:$F$116,4,FALSE)</f>
        <v>0</v>
      </c>
      <c r="G102" s="173">
        <f>VLOOKUP($A102,'購入者価格から生産者価格への変換（分析年価格）'!$A$10:$R$117,18,FALSE)</f>
        <v>0</v>
      </c>
      <c r="H102" s="173">
        <f t="shared" si="4"/>
        <v>0</v>
      </c>
      <c r="I102" s="155">
        <f t="shared" si="5"/>
        <v>0</v>
      </c>
    </row>
    <row r="103" spans="1:9" s="57" customFormat="1">
      <c r="A103" s="35" t="s">
        <v>354</v>
      </c>
      <c r="B103" s="36" t="s">
        <v>643</v>
      </c>
      <c r="C103" s="41">
        <f>VLOOKUP($A103,与件データ!$A$9:$F$116,3,FALSE)</f>
        <v>0</v>
      </c>
      <c r="D103" s="174">
        <f>VLOOKUP($A103,'購入者価格から生産者価格への変換（分析年価格）'!$A$10:$F$117,6,FALSE)</f>
        <v>0</v>
      </c>
      <c r="E103" s="174">
        <f t="shared" si="3"/>
        <v>0</v>
      </c>
      <c r="F103" s="41">
        <f>VLOOKUP($A103,与件データ!$A$9:$F$116,4,FALSE)</f>
        <v>0</v>
      </c>
      <c r="G103" s="174">
        <f>VLOOKUP($A103,'購入者価格から生産者価格への変換（分析年価格）'!$A$10:$R$117,18,FALSE)</f>
        <v>0</v>
      </c>
      <c r="H103" s="174">
        <f t="shared" si="4"/>
        <v>0</v>
      </c>
      <c r="I103" s="153">
        <f t="shared" si="5"/>
        <v>0</v>
      </c>
    </row>
    <row r="104" spans="1:9" s="57" customFormat="1">
      <c r="A104" s="31" t="s">
        <v>355</v>
      </c>
      <c r="B104" s="32" t="s">
        <v>590</v>
      </c>
      <c r="C104" s="38">
        <f>VLOOKUP($A104,与件データ!$A$9:$F$116,3,FALSE)</f>
        <v>0</v>
      </c>
      <c r="D104" s="39">
        <f>VLOOKUP($A104,'購入者価格から生産者価格への変換（分析年価格）'!$A$10:$F$117,6,FALSE)</f>
        <v>0</v>
      </c>
      <c r="E104" s="39">
        <f t="shared" si="3"/>
        <v>0</v>
      </c>
      <c r="F104" s="38">
        <f>VLOOKUP($A104,与件データ!$A$9:$F$116,4,FALSE)</f>
        <v>0</v>
      </c>
      <c r="G104" s="39">
        <f>VLOOKUP($A104,'購入者価格から生産者価格への変換（分析年価格）'!$A$10:$R$117,18,FALSE)</f>
        <v>0</v>
      </c>
      <c r="H104" s="39">
        <f t="shared" si="4"/>
        <v>0</v>
      </c>
      <c r="I104" s="154">
        <f t="shared" si="5"/>
        <v>0</v>
      </c>
    </row>
    <row r="105" spans="1:9" s="57" customFormat="1">
      <c r="A105" s="31" t="s">
        <v>356</v>
      </c>
      <c r="B105" s="32" t="s">
        <v>591</v>
      </c>
      <c r="C105" s="38">
        <f>VLOOKUP($A105,与件データ!$A$9:$F$116,3,FALSE)</f>
        <v>0</v>
      </c>
      <c r="D105" s="39">
        <f>VLOOKUP($A105,'購入者価格から生産者価格への変換（分析年価格）'!$A$10:$F$117,6,FALSE)</f>
        <v>0</v>
      </c>
      <c r="E105" s="39">
        <f t="shared" si="3"/>
        <v>0</v>
      </c>
      <c r="F105" s="38">
        <f>VLOOKUP($A105,与件データ!$A$9:$F$116,4,FALSE)</f>
        <v>0</v>
      </c>
      <c r="G105" s="39">
        <f>VLOOKUP($A105,'購入者価格から生産者価格への変換（分析年価格）'!$A$10:$R$117,18,FALSE)</f>
        <v>0</v>
      </c>
      <c r="H105" s="39">
        <f t="shared" si="4"/>
        <v>0</v>
      </c>
      <c r="I105" s="154">
        <f t="shared" si="5"/>
        <v>0</v>
      </c>
    </row>
    <row r="106" spans="1:9" s="57" customFormat="1">
      <c r="A106" s="31" t="s">
        <v>357</v>
      </c>
      <c r="B106" s="32" t="s">
        <v>592</v>
      </c>
      <c r="C106" s="38">
        <f>VLOOKUP($A106,与件データ!$A$9:$F$116,3,FALSE)</f>
        <v>0</v>
      </c>
      <c r="D106" s="39">
        <f>VLOOKUP($A106,'購入者価格から生産者価格への変換（分析年価格）'!$A$10:$F$117,6,FALSE)</f>
        <v>0</v>
      </c>
      <c r="E106" s="39">
        <f t="shared" si="3"/>
        <v>0</v>
      </c>
      <c r="F106" s="38">
        <f>VLOOKUP($A106,与件データ!$A$9:$F$116,4,FALSE)</f>
        <v>0</v>
      </c>
      <c r="G106" s="39">
        <f>VLOOKUP($A106,'購入者価格から生産者価格への変換（分析年価格）'!$A$10:$R$117,18,FALSE)</f>
        <v>0</v>
      </c>
      <c r="H106" s="39">
        <f t="shared" si="4"/>
        <v>0</v>
      </c>
      <c r="I106" s="154">
        <f t="shared" si="5"/>
        <v>0</v>
      </c>
    </row>
    <row r="107" spans="1:9" s="57" customFormat="1">
      <c r="A107" s="33" t="s">
        <v>358</v>
      </c>
      <c r="B107" s="34" t="s">
        <v>593</v>
      </c>
      <c r="C107" s="40">
        <f>VLOOKUP($A107,与件データ!$A$9:$F$116,3,FALSE)</f>
        <v>0</v>
      </c>
      <c r="D107" s="173">
        <f>VLOOKUP($A107,'購入者価格から生産者価格への変換（分析年価格）'!$A$10:$F$117,6,FALSE)</f>
        <v>0</v>
      </c>
      <c r="E107" s="173">
        <f t="shared" si="3"/>
        <v>0</v>
      </c>
      <c r="F107" s="40">
        <f>VLOOKUP($A107,与件データ!$A$9:$F$116,4,FALSE)</f>
        <v>0</v>
      </c>
      <c r="G107" s="173">
        <f>VLOOKUP($A107,'購入者価格から生産者価格への変換（分析年価格）'!$A$10:$R$117,18,FALSE)</f>
        <v>0</v>
      </c>
      <c r="H107" s="173">
        <f t="shared" si="4"/>
        <v>0</v>
      </c>
      <c r="I107" s="155">
        <f t="shared" si="5"/>
        <v>0</v>
      </c>
    </row>
    <row r="108" spans="1:9" s="57" customFormat="1">
      <c r="A108" s="35" t="s">
        <v>359</v>
      </c>
      <c r="B108" s="36" t="s">
        <v>594</v>
      </c>
      <c r="C108" s="41">
        <f>VLOOKUP($A108,与件データ!$A$9:$F$116,3,FALSE)</f>
        <v>0</v>
      </c>
      <c r="D108" s="174">
        <f>VLOOKUP($A108,'購入者価格から生産者価格への変換（分析年価格）'!$A$10:$F$117,6,FALSE)</f>
        <v>0</v>
      </c>
      <c r="E108" s="174">
        <f t="shared" si="3"/>
        <v>0</v>
      </c>
      <c r="F108" s="41">
        <f>VLOOKUP($A108,与件データ!$A$9:$F$116,4,FALSE)</f>
        <v>0</v>
      </c>
      <c r="G108" s="174">
        <f>VLOOKUP($A108,'購入者価格から生産者価格への変換（分析年価格）'!$A$10:$R$117,18,FALSE)</f>
        <v>0</v>
      </c>
      <c r="H108" s="174">
        <f t="shared" si="4"/>
        <v>0</v>
      </c>
      <c r="I108" s="153">
        <f t="shared" si="5"/>
        <v>0</v>
      </c>
    </row>
    <row r="109" spans="1:9" s="57" customFormat="1">
      <c r="A109" s="31" t="s">
        <v>360</v>
      </c>
      <c r="B109" s="32" t="s">
        <v>595</v>
      </c>
      <c r="C109" s="38">
        <f>VLOOKUP($A109,与件データ!$A$9:$F$116,3,FALSE)</f>
        <v>0</v>
      </c>
      <c r="D109" s="39">
        <f>VLOOKUP($A109,'購入者価格から生産者価格への変換（分析年価格）'!$A$10:$F$117,6,FALSE)</f>
        <v>0</v>
      </c>
      <c r="E109" s="39">
        <f t="shared" si="3"/>
        <v>0</v>
      </c>
      <c r="F109" s="38">
        <f>VLOOKUP($A109,与件データ!$A$9:$F$116,4,FALSE)</f>
        <v>0</v>
      </c>
      <c r="G109" s="39">
        <f>VLOOKUP($A109,'購入者価格から生産者価格への変換（分析年価格）'!$A$10:$R$117,18,FALSE)</f>
        <v>0</v>
      </c>
      <c r="H109" s="39">
        <f t="shared" si="4"/>
        <v>0</v>
      </c>
      <c r="I109" s="154">
        <f t="shared" si="5"/>
        <v>0</v>
      </c>
    </row>
    <row r="110" spans="1:9" s="57" customFormat="1">
      <c r="A110" s="31" t="s">
        <v>361</v>
      </c>
      <c r="B110" s="32" t="s">
        <v>596</v>
      </c>
      <c r="C110" s="38">
        <f>VLOOKUP($A110,与件データ!$A$9:$F$116,3,FALSE)</f>
        <v>0</v>
      </c>
      <c r="D110" s="39">
        <f>VLOOKUP($A110,'購入者価格から生産者価格への変換（分析年価格）'!$A$10:$F$117,6,FALSE)</f>
        <v>0</v>
      </c>
      <c r="E110" s="39">
        <f t="shared" si="3"/>
        <v>0</v>
      </c>
      <c r="F110" s="38">
        <f>VLOOKUP($A110,与件データ!$A$9:$F$116,4,FALSE)</f>
        <v>0</v>
      </c>
      <c r="G110" s="39">
        <f>VLOOKUP($A110,'購入者価格から生産者価格への変換（分析年価格）'!$A$10:$R$117,18,FALSE)</f>
        <v>0</v>
      </c>
      <c r="H110" s="39">
        <f t="shared" si="4"/>
        <v>0</v>
      </c>
      <c r="I110" s="154">
        <f t="shared" si="5"/>
        <v>0</v>
      </c>
    </row>
    <row r="111" spans="1:9" s="57" customFormat="1">
      <c r="A111" s="31" t="s">
        <v>362</v>
      </c>
      <c r="B111" s="32" t="s">
        <v>597</v>
      </c>
      <c r="C111" s="38">
        <f>VLOOKUP($A111,与件データ!$A$9:$F$116,3,FALSE)</f>
        <v>0</v>
      </c>
      <c r="D111" s="39">
        <f>VLOOKUP($A111,'購入者価格から生産者価格への変換（分析年価格）'!$A$10:$F$117,6,FALSE)</f>
        <v>0</v>
      </c>
      <c r="E111" s="39">
        <f>SUM(C111:D111)</f>
        <v>0</v>
      </c>
      <c r="F111" s="38">
        <f>VLOOKUP($A111,与件データ!$A$9:$F$116,4,FALSE)</f>
        <v>0</v>
      </c>
      <c r="G111" s="39">
        <f>VLOOKUP($A111,'購入者価格から生産者価格への変換（分析年価格）'!$A$10:$R$117,18,FALSE)</f>
        <v>0</v>
      </c>
      <c r="H111" s="39">
        <f>SUM(F111:G111)</f>
        <v>0</v>
      </c>
      <c r="I111" s="154">
        <f>SUM(E111,H111)</f>
        <v>0</v>
      </c>
    </row>
    <row r="112" spans="1:9" s="57" customFormat="1">
      <c r="A112" s="31" t="s">
        <v>683</v>
      </c>
      <c r="B112" s="32" t="s">
        <v>684</v>
      </c>
      <c r="C112" s="38">
        <f>VLOOKUP($A112,与件データ!$A$9:$F$116,3,FALSE)</f>
        <v>0</v>
      </c>
      <c r="D112" s="39">
        <f>VLOOKUP($A112,'購入者価格から生産者価格への変換（分析年価格）'!$A$10:$F$117,6,FALSE)</f>
        <v>0</v>
      </c>
      <c r="E112" s="39">
        <f>SUM(C112:D112)</f>
        <v>0</v>
      </c>
      <c r="F112" s="38">
        <f>VLOOKUP($A112,与件データ!$A$9:$F$116,4,FALSE)</f>
        <v>0</v>
      </c>
      <c r="G112" s="39">
        <f>VLOOKUP($A112,'購入者価格から生産者価格への変換（分析年価格）'!$A$10:$R$117,18,FALSE)</f>
        <v>0</v>
      </c>
      <c r="H112" s="39">
        <f>SUM(F112:G112)</f>
        <v>0</v>
      </c>
      <c r="I112" s="154">
        <f>SUM(E112,H112)</f>
        <v>0</v>
      </c>
    </row>
    <row r="113" spans="1:9" s="57" customFormat="1">
      <c r="A113" s="35" t="s">
        <v>363</v>
      </c>
      <c r="B113" s="36" t="s">
        <v>598</v>
      </c>
      <c r="C113" s="41">
        <f>VLOOKUP($A113,与件データ!$A$9:$F$116,3,FALSE)</f>
        <v>0</v>
      </c>
      <c r="D113" s="174">
        <f>VLOOKUP($A113,'購入者価格から生産者価格への変換（分析年価格）'!$A$10:$F$117,6,FALSE)</f>
        <v>0</v>
      </c>
      <c r="E113" s="174">
        <f>SUM(C113:D113)</f>
        <v>0</v>
      </c>
      <c r="F113" s="41">
        <f>VLOOKUP($A113,与件データ!$A$9:$F$116,4,FALSE)</f>
        <v>0</v>
      </c>
      <c r="G113" s="174">
        <f>VLOOKUP($A113,'購入者価格から生産者価格への変換（分析年価格）'!$A$10:$R$117,18,FALSE)</f>
        <v>0</v>
      </c>
      <c r="H113" s="174">
        <f>SUM(F113:G113)</f>
        <v>0</v>
      </c>
      <c r="I113" s="153">
        <f>SUM(E113,H113)</f>
        <v>0</v>
      </c>
    </row>
    <row r="114" spans="1:9" s="57" customFormat="1">
      <c r="A114" s="213" t="s">
        <v>364</v>
      </c>
      <c r="B114" s="214" t="s">
        <v>599</v>
      </c>
      <c r="C114" s="38">
        <f>VLOOKUP($A114,与件データ!$A$9:$F$116,3,FALSE)</f>
        <v>0</v>
      </c>
      <c r="D114" s="39">
        <f>VLOOKUP($A114,'購入者価格から生産者価格への変換（分析年価格）'!$A$10:$F$117,6,FALSE)</f>
        <v>0</v>
      </c>
      <c r="E114" s="39">
        <f>SUM(C114:D114)</f>
        <v>0</v>
      </c>
      <c r="F114" s="38">
        <f>VLOOKUP($A114,与件データ!$A$9:$F$116,4,FALSE)</f>
        <v>0</v>
      </c>
      <c r="G114" s="39">
        <f>VLOOKUP($A114,'購入者価格から生産者価格への変換（分析年価格）'!$A$10:$R$117,18,FALSE)</f>
        <v>0</v>
      </c>
      <c r="H114" s="39">
        <f>SUM(F114:G114)</f>
        <v>0</v>
      </c>
      <c r="I114" s="154">
        <f>SUM(E114,H114)</f>
        <v>0</v>
      </c>
    </row>
    <row r="115" spans="1:9" s="57" customFormat="1">
      <c r="A115" s="215" t="s">
        <v>365</v>
      </c>
      <c r="B115" s="216" t="s">
        <v>600</v>
      </c>
      <c r="C115" s="42">
        <f>VLOOKUP($A115,与件データ!$A$9:$F$116,3,FALSE)</f>
        <v>0</v>
      </c>
      <c r="D115" s="175">
        <f>VLOOKUP($A115,'購入者価格から生産者価格への変換（分析年価格）'!$A$10:$F$117,6,FALSE)</f>
        <v>0</v>
      </c>
      <c r="E115" s="175">
        <f>SUM(C115:D115)</f>
        <v>0</v>
      </c>
      <c r="F115" s="42">
        <f>VLOOKUP($A115,与件データ!$A$9:$F$116,4,FALSE)</f>
        <v>0</v>
      </c>
      <c r="G115" s="175">
        <f>VLOOKUP($A115,'購入者価格から生産者価格への変換（分析年価格）'!$A$10:$R$117,18,FALSE)</f>
        <v>0</v>
      </c>
      <c r="H115" s="175">
        <f>SUM(F115:G115)</f>
        <v>0</v>
      </c>
      <c r="I115" s="156">
        <f t="shared" si="5"/>
        <v>0</v>
      </c>
    </row>
    <row r="116" spans="1:9" s="57" customFormat="1">
      <c r="A116" s="58"/>
      <c r="B116" s="59" t="s">
        <v>84</v>
      </c>
      <c r="C116" s="43">
        <f>SUM(C8:C115)</f>
        <v>0</v>
      </c>
      <c r="D116" s="176">
        <f>SUM(D8:D115)</f>
        <v>0</v>
      </c>
      <c r="E116" s="176">
        <f t="shared" ref="E116:H116" si="6">SUM(E8:E115)</f>
        <v>0</v>
      </c>
      <c r="F116" s="43">
        <f t="shared" si="6"/>
        <v>0</v>
      </c>
      <c r="G116" s="176">
        <f t="shared" si="6"/>
        <v>0</v>
      </c>
      <c r="H116" s="177">
        <f t="shared" si="6"/>
        <v>0</v>
      </c>
      <c r="I116" s="44">
        <f>SUM(I8:I115)</f>
        <v>0</v>
      </c>
    </row>
    <row r="117" spans="1:9">
      <c r="C117" s="3" t="s">
        <v>223</v>
      </c>
    </row>
  </sheetData>
  <mergeCells count="3">
    <mergeCell ref="C6:E6"/>
    <mergeCell ref="F6:H6"/>
    <mergeCell ref="C3:I3"/>
  </mergeCells>
  <phoneticPr fontId="3"/>
  <pageMargins left="0.70866141732283472" right="0.70866141732283472" top="0.74803149606299213" bottom="0.74803149606299213" header="0.31496062992125984" footer="0.31496062992125984"/>
  <pageSetup paperSize="9" scale="49" fitToWidth="0" orientation="portrait" cellComments="asDisplayed" r:id="rId1"/>
  <headerFooter scaleWithDoc="0">
    <oddHeader>&amp;L&amp;A</oddHeader>
    <oddFooter>&amp;R&amp;F&amp;A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/>
  </sheetPr>
  <dimension ref="A1:R118"/>
  <sheetViews>
    <sheetView view="pageBreakPreview" zoomScaleNormal="100" zoomScaleSheetLayoutView="100" workbookViewId="0">
      <pane xSplit="2" ySplit="8" topLeftCell="C9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45"/>
    <col min="2" max="2" width="35.6640625" style="4" customWidth="1"/>
    <col min="3" max="16" width="17.5546875" style="3" customWidth="1"/>
    <col min="17" max="17" width="18.109375" style="3" bestFit="1" customWidth="1"/>
    <col min="18" max="18" width="13.109375" style="3" bestFit="1" customWidth="1"/>
    <col min="19" max="16384" width="9.109375" style="3"/>
  </cols>
  <sheetData>
    <row r="1" spans="1:18" s="1" customFormat="1" ht="16.2">
      <c r="A1" s="27"/>
      <c r="B1" s="2"/>
      <c r="C1" s="66" t="str">
        <f>与件データ!$A$1</f>
        <v>令和２年（２０２０年）岐阜県産業連関表による経済波及効果分析システム（Ripple2025）</v>
      </c>
      <c r="J1" s="66"/>
    </row>
    <row r="2" spans="1:18" s="1" customFormat="1" ht="16.2">
      <c r="A2" s="27"/>
      <c r="B2" s="2"/>
      <c r="C2" s="28" t="s">
        <v>708</v>
      </c>
      <c r="J2" s="28"/>
    </row>
    <row r="3" spans="1:18">
      <c r="C3" s="623" t="str">
        <f>IF(与件データ!$D$2="","分析テーマ名未入力",CONCATENATE(与件データ!$C$2,与件データ!$D$2))</f>
        <v>分析テーマ名未入力</v>
      </c>
      <c r="D3" s="633"/>
      <c r="E3" s="633"/>
      <c r="F3" s="633"/>
      <c r="G3" s="633"/>
      <c r="H3" s="633"/>
      <c r="I3" s="633"/>
      <c r="J3" s="623" t="str">
        <f>IF(与件データ!$D$2="","分析テーマ名未入力",CONCATENATE(与件データ!$C$2,与件データ!$D$2))</f>
        <v>分析テーマ名未入力</v>
      </c>
      <c r="K3" s="624"/>
      <c r="L3" s="624"/>
      <c r="M3" s="624"/>
      <c r="N3" s="624"/>
      <c r="O3" s="624"/>
      <c r="P3" s="624"/>
    </row>
    <row r="4" spans="1:18">
      <c r="A4" s="3"/>
      <c r="C4" s="76"/>
      <c r="I4" s="5" t="s">
        <v>135</v>
      </c>
      <c r="J4" s="76"/>
      <c r="P4" s="5" t="s">
        <v>135</v>
      </c>
      <c r="Q4" s="5"/>
    </row>
    <row r="5" spans="1:18">
      <c r="A5" s="69"/>
      <c r="B5" s="70"/>
      <c r="C5" s="634" t="s">
        <v>193</v>
      </c>
      <c r="D5" s="635"/>
      <c r="E5" s="635"/>
      <c r="F5" s="635"/>
      <c r="G5" s="635"/>
      <c r="H5" s="635"/>
      <c r="I5" s="636"/>
      <c r="J5" s="634" t="s">
        <v>193</v>
      </c>
      <c r="K5" s="635"/>
      <c r="L5" s="635"/>
      <c r="M5" s="635"/>
      <c r="N5" s="635"/>
      <c r="O5" s="635"/>
      <c r="P5" s="636"/>
      <c r="Q5" s="69" t="s">
        <v>225</v>
      </c>
      <c r="R5" s="114" t="s">
        <v>226</v>
      </c>
    </row>
    <row r="6" spans="1:18">
      <c r="A6" s="67"/>
      <c r="B6" s="68"/>
      <c r="C6" s="634" t="s">
        <v>190</v>
      </c>
      <c r="D6" s="635"/>
      <c r="E6" s="635"/>
      <c r="F6" s="635"/>
      <c r="G6" s="635"/>
      <c r="H6" s="635"/>
      <c r="I6" s="636"/>
      <c r="J6" s="634" t="s">
        <v>709</v>
      </c>
      <c r="K6" s="635"/>
      <c r="L6" s="635"/>
      <c r="M6" s="635"/>
      <c r="N6" s="635"/>
      <c r="O6" s="635"/>
      <c r="P6" s="636"/>
      <c r="Q6" s="47" t="s">
        <v>218</v>
      </c>
      <c r="R6" s="48" t="s">
        <v>218</v>
      </c>
    </row>
    <row r="7" spans="1:18" s="45" customFormat="1">
      <c r="A7" s="67"/>
      <c r="B7" s="68"/>
      <c r="C7" s="627" t="s">
        <v>213</v>
      </c>
      <c r="D7" s="628"/>
      <c r="E7" s="629"/>
      <c r="F7" s="630" t="s">
        <v>214</v>
      </c>
      <c r="G7" s="631"/>
      <c r="H7" s="632"/>
      <c r="I7" s="123"/>
      <c r="J7" s="627" t="s">
        <v>213</v>
      </c>
      <c r="K7" s="628"/>
      <c r="L7" s="629"/>
      <c r="M7" s="630" t="s">
        <v>214</v>
      </c>
      <c r="N7" s="631"/>
      <c r="O7" s="632"/>
      <c r="P7" s="123"/>
      <c r="Q7" s="67"/>
      <c r="R7" s="68"/>
    </row>
    <row r="8" spans="1:18" s="56" customFormat="1" ht="39.6">
      <c r="A8" s="50"/>
      <c r="B8" s="51"/>
      <c r="C8" s="52" t="s">
        <v>211</v>
      </c>
      <c r="D8" s="53" t="s">
        <v>209</v>
      </c>
      <c r="E8" s="53" t="s">
        <v>124</v>
      </c>
      <c r="F8" s="52" t="s">
        <v>212</v>
      </c>
      <c r="G8" s="53" t="s">
        <v>210</v>
      </c>
      <c r="H8" s="54" t="s">
        <v>124</v>
      </c>
      <c r="I8" s="124" t="s">
        <v>84</v>
      </c>
      <c r="J8" s="52" t="s">
        <v>211</v>
      </c>
      <c r="K8" s="53" t="s">
        <v>209</v>
      </c>
      <c r="L8" s="53" t="s">
        <v>124</v>
      </c>
      <c r="M8" s="52" t="s">
        <v>212</v>
      </c>
      <c r="N8" s="53" t="s">
        <v>210</v>
      </c>
      <c r="O8" s="54" t="s">
        <v>124</v>
      </c>
      <c r="P8" s="124" t="s">
        <v>84</v>
      </c>
      <c r="Q8" s="50">
        <f>与件データ!$G$120</f>
        <v>2020</v>
      </c>
      <c r="R8" s="51">
        <f>与件データ!$G$120</f>
        <v>2020</v>
      </c>
    </row>
    <row r="9" spans="1:18" s="57" customFormat="1">
      <c r="A9" s="29" t="s">
        <v>259</v>
      </c>
      <c r="B9" s="30" t="s">
        <v>497</v>
      </c>
      <c r="C9" s="37">
        <f t="array" ref="C9:C116">MMULT(I_M,'与件データ（生産者価格表示）（分析年価格）'!C8:C115)</f>
        <v>0</v>
      </c>
      <c r="D9" s="171">
        <f t="array" ref="D9:D116">MMULT(I_M,'与件データ（生産者価格表示）（分析年価格）'!D8:D115)</f>
        <v>0</v>
      </c>
      <c r="E9" s="178">
        <f>SUM(C9:D9)</f>
        <v>0</v>
      </c>
      <c r="F9" s="37">
        <f>VLOOKUP($A9,'与件データ（生産者価格表示）（分析年価格）'!$A$8:$I$115,6,FALSE)</f>
        <v>0</v>
      </c>
      <c r="G9" s="171">
        <f>VLOOKUP($A9,'与件データ（生産者価格表示）（分析年価格）'!$A$8:$I$115,7,FALSE)</f>
        <v>0</v>
      </c>
      <c r="H9" s="171">
        <f>SUM(F9:G9)</f>
        <v>0</v>
      </c>
      <c r="I9" s="172">
        <f>SUM(E9,H9)</f>
        <v>0</v>
      </c>
      <c r="J9" s="37">
        <f>県産品需要額!C9*$Q9</f>
        <v>0</v>
      </c>
      <c r="K9" s="171">
        <f>県産品需要額!D9*$Q9</f>
        <v>0</v>
      </c>
      <c r="L9" s="171">
        <f>SUM(J9:K9)</f>
        <v>0</v>
      </c>
      <c r="M9" s="37">
        <f>県産品需要額!F9*$Q9</f>
        <v>0</v>
      </c>
      <c r="N9" s="171">
        <f>県産品需要額!G9*$Q9</f>
        <v>0</v>
      </c>
      <c r="O9" s="171">
        <f>SUM(M9:N9)</f>
        <v>0</v>
      </c>
      <c r="P9" s="172">
        <f t="shared" ref="P9:P39" si="0">SUM(L9,O9)</f>
        <v>0</v>
      </c>
      <c r="Q9" s="115">
        <f>1/R9</f>
        <v>1</v>
      </c>
      <c r="R9" s="597">
        <f>IF($R$8=2020,1,VLOOKUP($A9,デフレータ!$A$5:$C$112,HLOOKUP($R$8,デフレータ!$A$3:$C$113,111,FALSE),FALSE))</f>
        <v>1</v>
      </c>
    </row>
    <row r="10" spans="1:18" s="57" customFormat="1">
      <c r="A10" s="31" t="s">
        <v>260</v>
      </c>
      <c r="B10" s="32" t="s">
        <v>498</v>
      </c>
      <c r="C10" s="38">
        <v>0</v>
      </c>
      <c r="D10" s="39">
        <v>0</v>
      </c>
      <c r="E10" s="179">
        <f t="shared" ref="E10:E72" si="1">SUM(C10:D10)</f>
        <v>0</v>
      </c>
      <c r="F10" s="38">
        <f>VLOOKUP($A10,'与件データ（生産者価格表示）（分析年価格）'!$A$8:$I$115,6,FALSE)</f>
        <v>0</v>
      </c>
      <c r="G10" s="39">
        <f>VLOOKUP($A10,'与件データ（生産者価格表示）（分析年価格）'!$A$8:$I$115,7,FALSE)</f>
        <v>0</v>
      </c>
      <c r="H10" s="39">
        <f t="shared" ref="H10:H72" si="2">SUM(F10:G10)</f>
        <v>0</v>
      </c>
      <c r="I10" s="154">
        <f t="shared" ref="I10:I72" si="3">SUM(E10,H10)</f>
        <v>0</v>
      </c>
      <c r="J10" s="38">
        <f>県産品需要額!C10*$Q10</f>
        <v>0</v>
      </c>
      <c r="K10" s="39">
        <f>県産品需要額!D10*$Q10</f>
        <v>0</v>
      </c>
      <c r="L10" s="39">
        <f t="shared" ref="L10:L39" si="4">SUM(J10:K10)</f>
        <v>0</v>
      </c>
      <c r="M10" s="38">
        <f>県産品需要額!F10*$Q10</f>
        <v>0</v>
      </c>
      <c r="N10" s="39">
        <f>県産品需要額!G10*$Q10</f>
        <v>0</v>
      </c>
      <c r="O10" s="39">
        <f t="shared" ref="O10:O39" si="5">SUM(M10:N10)</f>
        <v>0</v>
      </c>
      <c r="P10" s="154">
        <f t="shared" si="0"/>
        <v>0</v>
      </c>
      <c r="Q10" s="116">
        <f t="shared" ref="Q10:Q72" si="6">1/R10</f>
        <v>1</v>
      </c>
      <c r="R10" s="598">
        <f>IF($R$8=2020,1,VLOOKUP($A10,デフレータ!$A$5:$C$112,HLOOKUP($R$8,デフレータ!$A$3:$C$113,111,FALSE),FALSE))</f>
        <v>1</v>
      </c>
    </row>
    <row r="11" spans="1:18" s="57" customFormat="1">
      <c r="A11" s="31" t="s">
        <v>261</v>
      </c>
      <c r="B11" s="32" t="s">
        <v>499</v>
      </c>
      <c r="C11" s="38">
        <v>0</v>
      </c>
      <c r="D11" s="39">
        <v>0</v>
      </c>
      <c r="E11" s="179">
        <f t="shared" si="1"/>
        <v>0</v>
      </c>
      <c r="F11" s="38">
        <f>VLOOKUP($A11,'与件データ（生産者価格表示）（分析年価格）'!$A$8:$I$115,6,FALSE)</f>
        <v>0</v>
      </c>
      <c r="G11" s="39">
        <f>VLOOKUP($A11,'与件データ（生産者価格表示）（分析年価格）'!$A$8:$I$115,7,FALSE)</f>
        <v>0</v>
      </c>
      <c r="H11" s="39">
        <f t="shared" si="2"/>
        <v>0</v>
      </c>
      <c r="I11" s="154">
        <f t="shared" si="3"/>
        <v>0</v>
      </c>
      <c r="J11" s="38">
        <f>県産品需要額!C11*$Q11</f>
        <v>0</v>
      </c>
      <c r="K11" s="39">
        <f>県産品需要額!D11*$Q11</f>
        <v>0</v>
      </c>
      <c r="L11" s="39">
        <f t="shared" si="4"/>
        <v>0</v>
      </c>
      <c r="M11" s="38">
        <f>県産品需要額!F11*$Q11</f>
        <v>0</v>
      </c>
      <c r="N11" s="39">
        <f>県産品需要額!G11*$Q11</f>
        <v>0</v>
      </c>
      <c r="O11" s="39">
        <f t="shared" si="5"/>
        <v>0</v>
      </c>
      <c r="P11" s="154">
        <f t="shared" si="0"/>
        <v>0</v>
      </c>
      <c r="Q11" s="116">
        <f t="shared" si="6"/>
        <v>1</v>
      </c>
      <c r="R11" s="598">
        <f>IF($R$8=2020,1,VLOOKUP($A11,デフレータ!$A$5:$C$112,HLOOKUP($R$8,デフレータ!$A$3:$C$113,111,FALSE),FALSE))</f>
        <v>1</v>
      </c>
    </row>
    <row r="12" spans="1:18" s="57" customFormat="1">
      <c r="A12" s="31" t="s">
        <v>262</v>
      </c>
      <c r="B12" s="32" t="s">
        <v>500</v>
      </c>
      <c r="C12" s="38">
        <v>0</v>
      </c>
      <c r="D12" s="39">
        <v>0</v>
      </c>
      <c r="E12" s="179">
        <f t="shared" si="1"/>
        <v>0</v>
      </c>
      <c r="F12" s="38">
        <f>VLOOKUP($A12,'与件データ（生産者価格表示）（分析年価格）'!$A$8:$I$115,6,FALSE)</f>
        <v>0</v>
      </c>
      <c r="G12" s="39">
        <f>VLOOKUP($A12,'与件データ（生産者価格表示）（分析年価格）'!$A$8:$I$115,7,FALSE)</f>
        <v>0</v>
      </c>
      <c r="H12" s="39">
        <f t="shared" si="2"/>
        <v>0</v>
      </c>
      <c r="I12" s="154">
        <f t="shared" si="3"/>
        <v>0</v>
      </c>
      <c r="J12" s="38">
        <f>県産品需要額!C12*$Q12</f>
        <v>0</v>
      </c>
      <c r="K12" s="39">
        <f>県産品需要額!D12*$Q12</f>
        <v>0</v>
      </c>
      <c r="L12" s="39">
        <f t="shared" si="4"/>
        <v>0</v>
      </c>
      <c r="M12" s="38">
        <f>県産品需要額!F12*$Q12</f>
        <v>0</v>
      </c>
      <c r="N12" s="39">
        <f>県産品需要額!G12*$Q12</f>
        <v>0</v>
      </c>
      <c r="O12" s="39">
        <f t="shared" si="5"/>
        <v>0</v>
      </c>
      <c r="P12" s="154">
        <f t="shared" si="0"/>
        <v>0</v>
      </c>
      <c r="Q12" s="116">
        <f t="shared" si="6"/>
        <v>1</v>
      </c>
      <c r="R12" s="598">
        <f>IF($R$8=2020,1,VLOOKUP($A12,デフレータ!$A$5:$C$112,HLOOKUP($R$8,デフレータ!$A$3:$C$113,111,FALSE),FALSE))</f>
        <v>1</v>
      </c>
    </row>
    <row r="13" spans="1:18" s="57" customFormat="1">
      <c r="A13" s="31" t="s">
        <v>263</v>
      </c>
      <c r="B13" s="32" t="s">
        <v>501</v>
      </c>
      <c r="C13" s="38">
        <v>0</v>
      </c>
      <c r="D13" s="39">
        <v>0</v>
      </c>
      <c r="E13" s="179">
        <f t="shared" si="1"/>
        <v>0</v>
      </c>
      <c r="F13" s="38">
        <f>VLOOKUP($A13,'与件データ（生産者価格表示）（分析年価格）'!$A$8:$I$115,6,FALSE)</f>
        <v>0</v>
      </c>
      <c r="G13" s="39">
        <f>VLOOKUP($A13,'与件データ（生産者価格表示）（分析年価格）'!$A$8:$I$115,7,FALSE)</f>
        <v>0</v>
      </c>
      <c r="H13" s="39">
        <f t="shared" si="2"/>
        <v>0</v>
      </c>
      <c r="I13" s="154">
        <f t="shared" si="3"/>
        <v>0</v>
      </c>
      <c r="J13" s="38">
        <f>県産品需要額!C13*$Q13</f>
        <v>0</v>
      </c>
      <c r="K13" s="39">
        <f>県産品需要額!D13*$Q13</f>
        <v>0</v>
      </c>
      <c r="L13" s="39">
        <f t="shared" si="4"/>
        <v>0</v>
      </c>
      <c r="M13" s="38">
        <f>県産品需要額!F13*$Q13</f>
        <v>0</v>
      </c>
      <c r="N13" s="39">
        <f>県産品需要額!G13*$Q13</f>
        <v>0</v>
      </c>
      <c r="O13" s="39">
        <f t="shared" si="5"/>
        <v>0</v>
      </c>
      <c r="P13" s="154">
        <f t="shared" si="0"/>
        <v>0</v>
      </c>
      <c r="Q13" s="116">
        <f t="shared" si="6"/>
        <v>1</v>
      </c>
      <c r="R13" s="598">
        <f>IF($R$8=2020,1,VLOOKUP($A13,デフレータ!$A$5:$C$112,HLOOKUP($R$8,デフレータ!$A$3:$C$113,111,FALSE),FALSE))</f>
        <v>1</v>
      </c>
    </row>
    <row r="14" spans="1:18" s="57" customFormat="1">
      <c r="A14" s="33" t="s">
        <v>264</v>
      </c>
      <c r="B14" s="34" t="s">
        <v>502</v>
      </c>
      <c r="C14" s="40">
        <v>0</v>
      </c>
      <c r="D14" s="173">
        <v>0</v>
      </c>
      <c r="E14" s="180">
        <f t="shared" si="1"/>
        <v>0</v>
      </c>
      <c r="F14" s="40">
        <f>VLOOKUP($A14,'与件データ（生産者価格表示）（分析年価格）'!$A$8:$I$115,6,FALSE)</f>
        <v>0</v>
      </c>
      <c r="G14" s="173">
        <f>VLOOKUP($A14,'与件データ（生産者価格表示）（分析年価格）'!$A$8:$I$115,7,FALSE)</f>
        <v>0</v>
      </c>
      <c r="H14" s="173">
        <f t="shared" si="2"/>
        <v>0</v>
      </c>
      <c r="I14" s="155">
        <f t="shared" si="3"/>
        <v>0</v>
      </c>
      <c r="J14" s="40">
        <f>県産品需要額!C14*$Q14</f>
        <v>0</v>
      </c>
      <c r="K14" s="173">
        <f>県産品需要額!D14*$Q14</f>
        <v>0</v>
      </c>
      <c r="L14" s="173">
        <f t="shared" si="4"/>
        <v>0</v>
      </c>
      <c r="M14" s="40">
        <f>県産品需要額!F14*$Q14</f>
        <v>0</v>
      </c>
      <c r="N14" s="173">
        <f>県産品需要額!G14*$Q14</f>
        <v>0</v>
      </c>
      <c r="O14" s="173">
        <f t="shared" si="5"/>
        <v>0</v>
      </c>
      <c r="P14" s="155">
        <f t="shared" si="0"/>
        <v>0</v>
      </c>
      <c r="Q14" s="117">
        <f t="shared" si="6"/>
        <v>1</v>
      </c>
      <c r="R14" s="599">
        <f>IF($R$8=2020,1,VLOOKUP($A14,デフレータ!$A$5:$C$112,HLOOKUP($R$8,デフレータ!$A$3:$C$113,111,FALSE),FALSE))</f>
        <v>1</v>
      </c>
    </row>
    <row r="15" spans="1:18" s="57" customFormat="1">
      <c r="A15" s="31" t="s">
        <v>265</v>
      </c>
      <c r="B15" s="32" t="s">
        <v>503</v>
      </c>
      <c r="C15" s="38">
        <v>0</v>
      </c>
      <c r="D15" s="39">
        <v>0</v>
      </c>
      <c r="E15" s="179">
        <f t="shared" si="1"/>
        <v>0</v>
      </c>
      <c r="F15" s="38">
        <f>VLOOKUP($A15,'与件データ（生産者価格表示）（分析年価格）'!$A$8:$I$115,6,FALSE)</f>
        <v>0</v>
      </c>
      <c r="G15" s="39">
        <f>VLOOKUP($A15,'与件データ（生産者価格表示）（分析年価格）'!$A$8:$I$115,7,FALSE)</f>
        <v>0</v>
      </c>
      <c r="H15" s="39">
        <f t="shared" si="2"/>
        <v>0</v>
      </c>
      <c r="I15" s="154">
        <f t="shared" si="3"/>
        <v>0</v>
      </c>
      <c r="J15" s="38">
        <f>県産品需要額!C15*$Q15</f>
        <v>0</v>
      </c>
      <c r="K15" s="39">
        <f>県産品需要額!D15*$Q15</f>
        <v>0</v>
      </c>
      <c r="L15" s="39">
        <f t="shared" si="4"/>
        <v>0</v>
      </c>
      <c r="M15" s="38">
        <f>県産品需要額!F15*$Q15</f>
        <v>0</v>
      </c>
      <c r="N15" s="39">
        <f>県産品需要額!G15*$Q15</f>
        <v>0</v>
      </c>
      <c r="O15" s="39">
        <f t="shared" si="5"/>
        <v>0</v>
      </c>
      <c r="P15" s="154">
        <f t="shared" si="0"/>
        <v>0</v>
      </c>
      <c r="Q15" s="116">
        <f t="shared" si="6"/>
        <v>1</v>
      </c>
      <c r="R15" s="598">
        <f>IF($R$8=2020,1,VLOOKUP($A15,デフレータ!$A$5:$C$112,HLOOKUP($R$8,デフレータ!$A$3:$C$113,111,FALSE),FALSE))</f>
        <v>1</v>
      </c>
    </row>
    <row r="16" spans="1:18" s="57" customFormat="1">
      <c r="A16" s="31" t="s">
        <v>266</v>
      </c>
      <c r="B16" s="32" t="s">
        <v>504</v>
      </c>
      <c r="C16" s="38">
        <v>0</v>
      </c>
      <c r="D16" s="39">
        <v>0</v>
      </c>
      <c r="E16" s="179">
        <f t="shared" si="1"/>
        <v>0</v>
      </c>
      <c r="F16" s="38">
        <f>VLOOKUP($A16,'与件データ（生産者価格表示）（分析年価格）'!$A$8:$I$115,6,FALSE)</f>
        <v>0</v>
      </c>
      <c r="G16" s="39">
        <f>VLOOKUP($A16,'与件データ（生産者価格表示）（分析年価格）'!$A$8:$I$115,7,FALSE)</f>
        <v>0</v>
      </c>
      <c r="H16" s="39">
        <f t="shared" si="2"/>
        <v>0</v>
      </c>
      <c r="I16" s="154">
        <f t="shared" si="3"/>
        <v>0</v>
      </c>
      <c r="J16" s="38">
        <f>県産品需要額!C16*$Q16</f>
        <v>0</v>
      </c>
      <c r="K16" s="39">
        <f>県産品需要額!D16*$Q16</f>
        <v>0</v>
      </c>
      <c r="L16" s="39">
        <f t="shared" si="4"/>
        <v>0</v>
      </c>
      <c r="M16" s="38">
        <f>県産品需要額!F16*$Q16</f>
        <v>0</v>
      </c>
      <c r="N16" s="39">
        <f>県産品需要額!G16*$Q16</f>
        <v>0</v>
      </c>
      <c r="O16" s="39">
        <f t="shared" si="5"/>
        <v>0</v>
      </c>
      <c r="P16" s="154">
        <f t="shared" si="0"/>
        <v>0</v>
      </c>
      <c r="Q16" s="116">
        <f t="shared" si="6"/>
        <v>1</v>
      </c>
      <c r="R16" s="598">
        <f>IF($R$8=2020,1,VLOOKUP($A16,デフレータ!$A$5:$C$112,HLOOKUP($R$8,デフレータ!$A$3:$C$113,111,FALSE),FALSE))</f>
        <v>1</v>
      </c>
    </row>
    <row r="17" spans="1:18" s="57" customFormat="1">
      <c r="A17" s="31" t="s">
        <v>267</v>
      </c>
      <c r="B17" s="32" t="s">
        <v>505</v>
      </c>
      <c r="C17" s="38">
        <v>0</v>
      </c>
      <c r="D17" s="39">
        <v>0</v>
      </c>
      <c r="E17" s="179">
        <f t="shared" si="1"/>
        <v>0</v>
      </c>
      <c r="F17" s="38">
        <f>VLOOKUP($A17,'与件データ（生産者価格表示）（分析年価格）'!$A$8:$I$115,6,FALSE)</f>
        <v>0</v>
      </c>
      <c r="G17" s="39">
        <f>VLOOKUP($A17,'与件データ（生産者価格表示）（分析年価格）'!$A$8:$I$115,7,FALSE)</f>
        <v>0</v>
      </c>
      <c r="H17" s="39">
        <f t="shared" si="2"/>
        <v>0</v>
      </c>
      <c r="I17" s="154">
        <f t="shared" si="3"/>
        <v>0</v>
      </c>
      <c r="J17" s="38">
        <f>県産品需要額!C17*$Q17</f>
        <v>0</v>
      </c>
      <c r="K17" s="39">
        <f>県産品需要額!D17*$Q17</f>
        <v>0</v>
      </c>
      <c r="L17" s="39">
        <f t="shared" si="4"/>
        <v>0</v>
      </c>
      <c r="M17" s="38">
        <f>県産品需要額!F17*$Q17</f>
        <v>0</v>
      </c>
      <c r="N17" s="39">
        <f>県産品需要額!G17*$Q17</f>
        <v>0</v>
      </c>
      <c r="O17" s="39">
        <f t="shared" si="5"/>
        <v>0</v>
      </c>
      <c r="P17" s="154">
        <f t="shared" si="0"/>
        <v>0</v>
      </c>
      <c r="Q17" s="116">
        <f t="shared" si="6"/>
        <v>1</v>
      </c>
      <c r="R17" s="598">
        <f>IF($R$8=2020,1,VLOOKUP($A17,デフレータ!$A$5:$C$112,HLOOKUP($R$8,デフレータ!$A$3:$C$113,111,FALSE),FALSE))</f>
        <v>1</v>
      </c>
    </row>
    <row r="18" spans="1:18" s="57" customFormat="1">
      <c r="A18" s="33" t="s">
        <v>268</v>
      </c>
      <c r="B18" s="34" t="s">
        <v>506</v>
      </c>
      <c r="C18" s="40">
        <v>0</v>
      </c>
      <c r="D18" s="173">
        <v>0</v>
      </c>
      <c r="E18" s="180">
        <f t="shared" si="1"/>
        <v>0</v>
      </c>
      <c r="F18" s="40">
        <f>VLOOKUP($A18,'与件データ（生産者価格表示）（分析年価格）'!$A$8:$I$115,6,FALSE)</f>
        <v>0</v>
      </c>
      <c r="G18" s="173">
        <f>VLOOKUP($A18,'与件データ（生産者価格表示）（分析年価格）'!$A$8:$I$115,7,FALSE)</f>
        <v>0</v>
      </c>
      <c r="H18" s="173">
        <f t="shared" si="2"/>
        <v>0</v>
      </c>
      <c r="I18" s="155">
        <f t="shared" si="3"/>
        <v>0</v>
      </c>
      <c r="J18" s="40">
        <f>県産品需要額!C18*$Q18</f>
        <v>0</v>
      </c>
      <c r="K18" s="173">
        <f>県産品需要額!D18*$Q18</f>
        <v>0</v>
      </c>
      <c r="L18" s="173">
        <f t="shared" si="4"/>
        <v>0</v>
      </c>
      <c r="M18" s="40">
        <f>県産品需要額!F18*$Q18</f>
        <v>0</v>
      </c>
      <c r="N18" s="173">
        <f>県産品需要額!G18*$Q18</f>
        <v>0</v>
      </c>
      <c r="O18" s="173">
        <f t="shared" si="5"/>
        <v>0</v>
      </c>
      <c r="P18" s="155">
        <f t="shared" si="0"/>
        <v>0</v>
      </c>
      <c r="Q18" s="117">
        <f t="shared" si="6"/>
        <v>1</v>
      </c>
      <c r="R18" s="599">
        <f>IF($R$8=2020,1,VLOOKUP($A18,デフレータ!$A$5:$C$112,HLOOKUP($R$8,デフレータ!$A$3:$C$113,111,FALSE),FALSE))</f>
        <v>1</v>
      </c>
    </row>
    <row r="19" spans="1:18" s="57" customFormat="1">
      <c r="A19" s="35" t="s">
        <v>269</v>
      </c>
      <c r="B19" s="36" t="s">
        <v>662</v>
      </c>
      <c r="C19" s="41">
        <v>0</v>
      </c>
      <c r="D19" s="174">
        <v>0</v>
      </c>
      <c r="E19" s="181">
        <f t="shared" si="1"/>
        <v>0</v>
      </c>
      <c r="F19" s="41">
        <f>VLOOKUP($A19,'与件データ（生産者価格表示）（分析年価格）'!$A$8:$I$115,6,FALSE)</f>
        <v>0</v>
      </c>
      <c r="G19" s="174">
        <f>VLOOKUP($A19,'与件データ（生産者価格表示）（分析年価格）'!$A$8:$I$115,7,FALSE)</f>
        <v>0</v>
      </c>
      <c r="H19" s="174">
        <f t="shared" si="2"/>
        <v>0</v>
      </c>
      <c r="I19" s="153">
        <f t="shared" si="3"/>
        <v>0</v>
      </c>
      <c r="J19" s="41">
        <f>県産品需要額!C19*$Q19</f>
        <v>0</v>
      </c>
      <c r="K19" s="174">
        <f>県産品需要額!D19*$Q19</f>
        <v>0</v>
      </c>
      <c r="L19" s="174">
        <f t="shared" si="4"/>
        <v>0</v>
      </c>
      <c r="M19" s="41">
        <f>県産品需要額!F19*$Q19</f>
        <v>0</v>
      </c>
      <c r="N19" s="174">
        <f>県産品需要額!G19*$Q19</f>
        <v>0</v>
      </c>
      <c r="O19" s="174">
        <f t="shared" si="5"/>
        <v>0</v>
      </c>
      <c r="P19" s="153">
        <f t="shared" si="0"/>
        <v>0</v>
      </c>
      <c r="Q19" s="118">
        <f t="shared" si="6"/>
        <v>1</v>
      </c>
      <c r="R19" s="600">
        <f>IF($R$8=2020,1,VLOOKUP($A19,デフレータ!$A$5:$C$112,HLOOKUP($R$8,デフレータ!$A$3:$C$113,111,FALSE),FALSE))</f>
        <v>1</v>
      </c>
    </row>
    <row r="20" spans="1:18" s="57" customFormat="1">
      <c r="A20" s="31" t="s">
        <v>270</v>
      </c>
      <c r="B20" s="32" t="s">
        <v>507</v>
      </c>
      <c r="C20" s="38">
        <v>0</v>
      </c>
      <c r="D20" s="39">
        <v>0</v>
      </c>
      <c r="E20" s="179">
        <f t="shared" si="1"/>
        <v>0</v>
      </c>
      <c r="F20" s="38">
        <f>VLOOKUP($A20,'与件データ（生産者価格表示）（分析年価格）'!$A$8:$I$115,6,FALSE)</f>
        <v>0</v>
      </c>
      <c r="G20" s="39">
        <f>VLOOKUP($A20,'与件データ（生産者価格表示）（分析年価格）'!$A$8:$I$115,7,FALSE)</f>
        <v>0</v>
      </c>
      <c r="H20" s="39">
        <f t="shared" si="2"/>
        <v>0</v>
      </c>
      <c r="I20" s="154">
        <f t="shared" si="3"/>
        <v>0</v>
      </c>
      <c r="J20" s="38">
        <f>県産品需要額!C20*$Q20</f>
        <v>0</v>
      </c>
      <c r="K20" s="39">
        <f>県産品需要額!D20*$Q20</f>
        <v>0</v>
      </c>
      <c r="L20" s="39">
        <f t="shared" si="4"/>
        <v>0</v>
      </c>
      <c r="M20" s="38">
        <f>県産品需要額!F20*$Q20</f>
        <v>0</v>
      </c>
      <c r="N20" s="39">
        <f>県産品需要額!G20*$Q20</f>
        <v>0</v>
      </c>
      <c r="O20" s="39">
        <f t="shared" si="5"/>
        <v>0</v>
      </c>
      <c r="P20" s="154">
        <f t="shared" si="0"/>
        <v>0</v>
      </c>
      <c r="Q20" s="116">
        <f t="shared" si="6"/>
        <v>1</v>
      </c>
      <c r="R20" s="598">
        <f>IF($R$8=2020,1,VLOOKUP($A20,デフレータ!$A$5:$C$112,HLOOKUP($R$8,デフレータ!$A$3:$C$113,111,FALSE),FALSE))</f>
        <v>1</v>
      </c>
    </row>
    <row r="21" spans="1:18" s="57" customFormat="1">
      <c r="A21" s="31" t="s">
        <v>271</v>
      </c>
      <c r="B21" s="32" t="s">
        <v>508</v>
      </c>
      <c r="C21" s="38">
        <v>0</v>
      </c>
      <c r="D21" s="39">
        <v>0</v>
      </c>
      <c r="E21" s="179">
        <f t="shared" si="1"/>
        <v>0</v>
      </c>
      <c r="F21" s="38">
        <f>VLOOKUP($A21,'与件データ（生産者価格表示）（分析年価格）'!$A$8:$I$115,6,FALSE)</f>
        <v>0</v>
      </c>
      <c r="G21" s="39">
        <f>VLOOKUP($A21,'与件データ（生産者価格表示）（分析年価格）'!$A$8:$I$115,7,FALSE)</f>
        <v>0</v>
      </c>
      <c r="H21" s="39">
        <f t="shared" si="2"/>
        <v>0</v>
      </c>
      <c r="I21" s="154">
        <f t="shared" si="3"/>
        <v>0</v>
      </c>
      <c r="J21" s="38">
        <f>県産品需要額!C21*$Q21</f>
        <v>0</v>
      </c>
      <c r="K21" s="39">
        <f>県産品需要額!D21*$Q21</f>
        <v>0</v>
      </c>
      <c r="L21" s="39">
        <f t="shared" si="4"/>
        <v>0</v>
      </c>
      <c r="M21" s="38">
        <f>県産品需要額!F21*$Q21</f>
        <v>0</v>
      </c>
      <c r="N21" s="39">
        <f>県産品需要額!G21*$Q21</f>
        <v>0</v>
      </c>
      <c r="O21" s="39">
        <f t="shared" si="5"/>
        <v>0</v>
      </c>
      <c r="P21" s="154">
        <f t="shared" si="0"/>
        <v>0</v>
      </c>
      <c r="Q21" s="116">
        <f t="shared" si="6"/>
        <v>1</v>
      </c>
      <c r="R21" s="598">
        <f>IF($R$8=2020,1,VLOOKUP($A21,デフレータ!$A$5:$C$112,HLOOKUP($R$8,デフレータ!$A$3:$C$113,111,FALSE),FALSE))</f>
        <v>1</v>
      </c>
    </row>
    <row r="22" spans="1:18" s="57" customFormat="1">
      <c r="A22" s="31" t="s">
        <v>272</v>
      </c>
      <c r="B22" s="32" t="s">
        <v>509</v>
      </c>
      <c r="C22" s="38">
        <v>0</v>
      </c>
      <c r="D22" s="39">
        <v>0</v>
      </c>
      <c r="E22" s="179">
        <f t="shared" si="1"/>
        <v>0</v>
      </c>
      <c r="F22" s="38">
        <f>VLOOKUP($A22,'与件データ（生産者価格表示）（分析年価格）'!$A$8:$I$115,6,FALSE)</f>
        <v>0</v>
      </c>
      <c r="G22" s="39">
        <f>VLOOKUP($A22,'与件データ（生産者価格表示）（分析年価格）'!$A$8:$I$115,7,FALSE)</f>
        <v>0</v>
      </c>
      <c r="H22" s="39">
        <f t="shared" si="2"/>
        <v>0</v>
      </c>
      <c r="I22" s="154">
        <f t="shared" si="3"/>
        <v>0</v>
      </c>
      <c r="J22" s="38">
        <f>県産品需要額!C22*$Q22</f>
        <v>0</v>
      </c>
      <c r="K22" s="39">
        <f>県産品需要額!D22*$Q22</f>
        <v>0</v>
      </c>
      <c r="L22" s="39">
        <f t="shared" si="4"/>
        <v>0</v>
      </c>
      <c r="M22" s="38">
        <f>県産品需要額!F22*$Q22</f>
        <v>0</v>
      </c>
      <c r="N22" s="39">
        <f>県産品需要額!G22*$Q22</f>
        <v>0</v>
      </c>
      <c r="O22" s="39">
        <f t="shared" si="5"/>
        <v>0</v>
      </c>
      <c r="P22" s="154">
        <f t="shared" si="0"/>
        <v>0</v>
      </c>
      <c r="Q22" s="116">
        <f t="shared" si="6"/>
        <v>1</v>
      </c>
      <c r="R22" s="598">
        <f>IF($R$8=2020,1,VLOOKUP($A22,デフレータ!$A$5:$C$112,HLOOKUP($R$8,デフレータ!$A$3:$C$113,111,FALSE),FALSE))</f>
        <v>1</v>
      </c>
    </row>
    <row r="23" spans="1:18" s="57" customFormat="1">
      <c r="A23" s="33" t="s">
        <v>273</v>
      </c>
      <c r="B23" s="34" t="s">
        <v>510</v>
      </c>
      <c r="C23" s="40">
        <v>0</v>
      </c>
      <c r="D23" s="173">
        <v>0</v>
      </c>
      <c r="E23" s="180">
        <f t="shared" si="1"/>
        <v>0</v>
      </c>
      <c r="F23" s="40">
        <f>VLOOKUP($A23,'与件データ（生産者価格表示）（分析年価格）'!$A$8:$I$115,6,FALSE)</f>
        <v>0</v>
      </c>
      <c r="G23" s="173">
        <f>VLOOKUP($A23,'与件データ（生産者価格表示）（分析年価格）'!$A$8:$I$115,7,FALSE)</f>
        <v>0</v>
      </c>
      <c r="H23" s="173">
        <f t="shared" si="2"/>
        <v>0</v>
      </c>
      <c r="I23" s="155">
        <f t="shared" si="3"/>
        <v>0</v>
      </c>
      <c r="J23" s="40">
        <f>県産品需要額!C23*$Q23</f>
        <v>0</v>
      </c>
      <c r="K23" s="173">
        <f>県産品需要額!D23*$Q23</f>
        <v>0</v>
      </c>
      <c r="L23" s="173">
        <f t="shared" si="4"/>
        <v>0</v>
      </c>
      <c r="M23" s="40">
        <f>県産品需要額!F23*$Q23</f>
        <v>0</v>
      </c>
      <c r="N23" s="173">
        <f>県産品需要額!G23*$Q23</f>
        <v>0</v>
      </c>
      <c r="O23" s="173">
        <f t="shared" si="5"/>
        <v>0</v>
      </c>
      <c r="P23" s="155">
        <f t="shared" si="0"/>
        <v>0</v>
      </c>
      <c r="Q23" s="117">
        <f t="shared" si="6"/>
        <v>1</v>
      </c>
      <c r="R23" s="599">
        <f>IF($R$8=2020,1,VLOOKUP($A23,デフレータ!$A$5:$C$112,HLOOKUP($R$8,デフレータ!$A$3:$C$113,111,FALSE),FALSE))</f>
        <v>1</v>
      </c>
    </row>
    <row r="24" spans="1:18" s="57" customFormat="1">
      <c r="A24" s="35" t="s">
        <v>274</v>
      </c>
      <c r="B24" s="36" t="s">
        <v>511</v>
      </c>
      <c r="C24" s="41">
        <v>0</v>
      </c>
      <c r="D24" s="174">
        <v>0</v>
      </c>
      <c r="E24" s="181">
        <f t="shared" si="1"/>
        <v>0</v>
      </c>
      <c r="F24" s="41">
        <f>VLOOKUP($A24,'与件データ（生産者価格表示）（分析年価格）'!$A$8:$I$115,6,FALSE)</f>
        <v>0</v>
      </c>
      <c r="G24" s="174">
        <f>VLOOKUP($A24,'与件データ（生産者価格表示）（分析年価格）'!$A$8:$I$115,7,FALSE)</f>
        <v>0</v>
      </c>
      <c r="H24" s="174">
        <f t="shared" si="2"/>
        <v>0</v>
      </c>
      <c r="I24" s="153">
        <f t="shared" si="3"/>
        <v>0</v>
      </c>
      <c r="J24" s="41">
        <f>県産品需要額!C24*$Q24</f>
        <v>0</v>
      </c>
      <c r="K24" s="174">
        <f>県産品需要額!D24*$Q24</f>
        <v>0</v>
      </c>
      <c r="L24" s="174">
        <f t="shared" si="4"/>
        <v>0</v>
      </c>
      <c r="M24" s="41">
        <f>県産品需要額!F24*$Q24</f>
        <v>0</v>
      </c>
      <c r="N24" s="174">
        <f>県産品需要額!G24*$Q24</f>
        <v>0</v>
      </c>
      <c r="O24" s="174">
        <f t="shared" si="5"/>
        <v>0</v>
      </c>
      <c r="P24" s="153">
        <f t="shared" si="0"/>
        <v>0</v>
      </c>
      <c r="Q24" s="118">
        <f t="shared" si="6"/>
        <v>1</v>
      </c>
      <c r="R24" s="600">
        <f>IF($R$8=2020,1,VLOOKUP($A24,デフレータ!$A$5:$C$112,HLOOKUP($R$8,デフレータ!$A$3:$C$113,111,FALSE),FALSE))</f>
        <v>1</v>
      </c>
    </row>
    <row r="25" spans="1:18" s="57" customFormat="1">
      <c r="A25" s="31" t="s">
        <v>275</v>
      </c>
      <c r="B25" s="32" t="s">
        <v>512</v>
      </c>
      <c r="C25" s="38">
        <v>0</v>
      </c>
      <c r="D25" s="39">
        <v>0</v>
      </c>
      <c r="E25" s="179">
        <f t="shared" si="1"/>
        <v>0</v>
      </c>
      <c r="F25" s="38">
        <f>VLOOKUP($A25,'与件データ（生産者価格表示）（分析年価格）'!$A$8:$I$115,6,FALSE)</f>
        <v>0</v>
      </c>
      <c r="G25" s="39">
        <f>VLOOKUP($A25,'与件データ（生産者価格表示）（分析年価格）'!$A$8:$I$115,7,FALSE)</f>
        <v>0</v>
      </c>
      <c r="H25" s="39">
        <f t="shared" si="2"/>
        <v>0</v>
      </c>
      <c r="I25" s="154">
        <f t="shared" si="3"/>
        <v>0</v>
      </c>
      <c r="J25" s="38">
        <f>県産品需要額!C25*$Q25</f>
        <v>0</v>
      </c>
      <c r="K25" s="39">
        <f>県産品需要額!D25*$Q25</f>
        <v>0</v>
      </c>
      <c r="L25" s="39">
        <f t="shared" si="4"/>
        <v>0</v>
      </c>
      <c r="M25" s="38">
        <f>県産品需要額!F25*$Q25</f>
        <v>0</v>
      </c>
      <c r="N25" s="39">
        <f>県産品需要額!G25*$Q25</f>
        <v>0</v>
      </c>
      <c r="O25" s="39">
        <f t="shared" si="5"/>
        <v>0</v>
      </c>
      <c r="P25" s="154">
        <f t="shared" si="0"/>
        <v>0</v>
      </c>
      <c r="Q25" s="116">
        <f t="shared" si="6"/>
        <v>1</v>
      </c>
      <c r="R25" s="598">
        <f>IF($R$8=2020,1,VLOOKUP($A25,デフレータ!$A$5:$C$112,HLOOKUP($R$8,デフレータ!$A$3:$C$113,111,FALSE),FALSE))</f>
        <v>1</v>
      </c>
    </row>
    <row r="26" spans="1:18" s="57" customFormat="1">
      <c r="A26" s="31" t="s">
        <v>276</v>
      </c>
      <c r="B26" s="32" t="s">
        <v>513</v>
      </c>
      <c r="C26" s="38">
        <v>0</v>
      </c>
      <c r="D26" s="39">
        <v>0</v>
      </c>
      <c r="E26" s="179">
        <f t="shared" si="1"/>
        <v>0</v>
      </c>
      <c r="F26" s="38">
        <f>VLOOKUP($A26,'与件データ（生産者価格表示）（分析年価格）'!$A$8:$I$115,6,FALSE)</f>
        <v>0</v>
      </c>
      <c r="G26" s="39">
        <f>VLOOKUP($A26,'与件データ（生産者価格表示）（分析年価格）'!$A$8:$I$115,7,FALSE)</f>
        <v>0</v>
      </c>
      <c r="H26" s="39">
        <f t="shared" si="2"/>
        <v>0</v>
      </c>
      <c r="I26" s="154">
        <f t="shared" si="3"/>
        <v>0</v>
      </c>
      <c r="J26" s="38">
        <f>県産品需要額!C26*$Q26</f>
        <v>0</v>
      </c>
      <c r="K26" s="39">
        <f>県産品需要額!D26*$Q26</f>
        <v>0</v>
      </c>
      <c r="L26" s="39">
        <f t="shared" si="4"/>
        <v>0</v>
      </c>
      <c r="M26" s="38">
        <f>県産品需要額!F26*$Q26</f>
        <v>0</v>
      </c>
      <c r="N26" s="39">
        <f>県産品需要額!G26*$Q26</f>
        <v>0</v>
      </c>
      <c r="O26" s="39">
        <f t="shared" si="5"/>
        <v>0</v>
      </c>
      <c r="P26" s="154">
        <f t="shared" si="0"/>
        <v>0</v>
      </c>
      <c r="Q26" s="116">
        <f t="shared" si="6"/>
        <v>1</v>
      </c>
      <c r="R26" s="598">
        <f>IF($R$8=2020,1,VLOOKUP($A26,デフレータ!$A$5:$C$112,HLOOKUP($R$8,デフレータ!$A$3:$C$113,111,FALSE),FALSE))</f>
        <v>1</v>
      </c>
    </row>
    <row r="27" spans="1:18" s="57" customFormat="1">
      <c r="A27" s="31" t="s">
        <v>277</v>
      </c>
      <c r="B27" s="32" t="s">
        <v>514</v>
      </c>
      <c r="C27" s="38">
        <v>0</v>
      </c>
      <c r="D27" s="39">
        <v>0</v>
      </c>
      <c r="E27" s="179">
        <f t="shared" si="1"/>
        <v>0</v>
      </c>
      <c r="F27" s="38">
        <f>VLOOKUP($A27,'与件データ（生産者価格表示）（分析年価格）'!$A$8:$I$115,6,FALSE)</f>
        <v>0</v>
      </c>
      <c r="G27" s="39">
        <f>VLOOKUP($A27,'与件データ（生産者価格表示）（分析年価格）'!$A$8:$I$115,7,FALSE)</f>
        <v>0</v>
      </c>
      <c r="H27" s="39">
        <f t="shared" si="2"/>
        <v>0</v>
      </c>
      <c r="I27" s="154">
        <f t="shared" si="3"/>
        <v>0</v>
      </c>
      <c r="J27" s="38">
        <f>県産品需要額!C27*$Q27</f>
        <v>0</v>
      </c>
      <c r="K27" s="39">
        <f>県産品需要額!D27*$Q27</f>
        <v>0</v>
      </c>
      <c r="L27" s="39">
        <f t="shared" si="4"/>
        <v>0</v>
      </c>
      <c r="M27" s="38">
        <f>県産品需要額!F27*$Q27</f>
        <v>0</v>
      </c>
      <c r="N27" s="39">
        <f>県産品需要額!G27*$Q27</f>
        <v>0</v>
      </c>
      <c r="O27" s="39">
        <f t="shared" si="5"/>
        <v>0</v>
      </c>
      <c r="P27" s="154">
        <f t="shared" si="0"/>
        <v>0</v>
      </c>
      <c r="Q27" s="116">
        <f t="shared" si="6"/>
        <v>1</v>
      </c>
      <c r="R27" s="598">
        <f>IF($R$8=2020,1,VLOOKUP($A27,デフレータ!$A$5:$C$112,HLOOKUP($R$8,デフレータ!$A$3:$C$113,111,FALSE),FALSE))</f>
        <v>1</v>
      </c>
    </row>
    <row r="28" spans="1:18" s="57" customFormat="1">
      <c r="A28" s="33" t="s">
        <v>278</v>
      </c>
      <c r="B28" s="34" t="s">
        <v>515</v>
      </c>
      <c r="C28" s="40">
        <v>0</v>
      </c>
      <c r="D28" s="173">
        <v>0</v>
      </c>
      <c r="E28" s="180">
        <f t="shared" si="1"/>
        <v>0</v>
      </c>
      <c r="F28" s="40">
        <f>VLOOKUP($A28,'与件データ（生産者価格表示）（分析年価格）'!$A$8:$I$115,6,FALSE)</f>
        <v>0</v>
      </c>
      <c r="G28" s="173">
        <f>VLOOKUP($A28,'与件データ（生産者価格表示）（分析年価格）'!$A$8:$I$115,7,FALSE)</f>
        <v>0</v>
      </c>
      <c r="H28" s="173">
        <f t="shared" si="2"/>
        <v>0</v>
      </c>
      <c r="I28" s="155">
        <f t="shared" si="3"/>
        <v>0</v>
      </c>
      <c r="J28" s="40">
        <f>県産品需要額!C28*$Q28</f>
        <v>0</v>
      </c>
      <c r="K28" s="173">
        <f>県産品需要額!D28*$Q28</f>
        <v>0</v>
      </c>
      <c r="L28" s="173">
        <f t="shared" si="4"/>
        <v>0</v>
      </c>
      <c r="M28" s="40">
        <f>県産品需要額!F28*$Q28</f>
        <v>0</v>
      </c>
      <c r="N28" s="173">
        <f>県産品需要額!G28*$Q28</f>
        <v>0</v>
      </c>
      <c r="O28" s="173">
        <f t="shared" si="5"/>
        <v>0</v>
      </c>
      <c r="P28" s="155">
        <f t="shared" si="0"/>
        <v>0</v>
      </c>
      <c r="Q28" s="117">
        <f t="shared" si="6"/>
        <v>1</v>
      </c>
      <c r="R28" s="599">
        <f>IF($R$8=2020,1,VLOOKUP($A28,デフレータ!$A$5:$C$112,HLOOKUP($R$8,デフレータ!$A$3:$C$113,111,FALSE),FALSE))</f>
        <v>1</v>
      </c>
    </row>
    <row r="29" spans="1:18" s="57" customFormat="1">
      <c r="A29" s="35" t="s">
        <v>279</v>
      </c>
      <c r="B29" s="36" t="s">
        <v>653</v>
      </c>
      <c r="C29" s="41">
        <v>0</v>
      </c>
      <c r="D29" s="174">
        <v>0</v>
      </c>
      <c r="E29" s="181">
        <f t="shared" si="1"/>
        <v>0</v>
      </c>
      <c r="F29" s="41">
        <f>VLOOKUP($A29,'与件データ（生産者価格表示）（分析年価格）'!$A$8:$I$115,6,FALSE)</f>
        <v>0</v>
      </c>
      <c r="G29" s="174">
        <f>VLOOKUP($A29,'与件データ（生産者価格表示）（分析年価格）'!$A$8:$I$115,7,FALSE)</f>
        <v>0</v>
      </c>
      <c r="H29" s="174">
        <f t="shared" si="2"/>
        <v>0</v>
      </c>
      <c r="I29" s="153">
        <f t="shared" si="3"/>
        <v>0</v>
      </c>
      <c r="J29" s="41">
        <f>県産品需要額!C29*$Q29</f>
        <v>0</v>
      </c>
      <c r="K29" s="174">
        <f>県産品需要額!D29*$Q29</f>
        <v>0</v>
      </c>
      <c r="L29" s="174">
        <f t="shared" si="4"/>
        <v>0</v>
      </c>
      <c r="M29" s="41">
        <f>県産品需要額!F29*$Q29</f>
        <v>0</v>
      </c>
      <c r="N29" s="174">
        <f>県産品需要額!G29*$Q29</f>
        <v>0</v>
      </c>
      <c r="O29" s="174">
        <f t="shared" si="5"/>
        <v>0</v>
      </c>
      <c r="P29" s="153">
        <f t="shared" si="0"/>
        <v>0</v>
      </c>
      <c r="Q29" s="118">
        <f t="shared" si="6"/>
        <v>1</v>
      </c>
      <c r="R29" s="600">
        <f>IF($R$8=2020,1,VLOOKUP($A29,デフレータ!$A$5:$C$112,HLOOKUP($R$8,デフレータ!$A$3:$C$113,111,FALSE),FALSE))</f>
        <v>1</v>
      </c>
    </row>
    <row r="30" spans="1:18" s="57" customFormat="1">
      <c r="A30" s="31" t="s">
        <v>280</v>
      </c>
      <c r="B30" s="32" t="s">
        <v>517</v>
      </c>
      <c r="C30" s="38">
        <v>0</v>
      </c>
      <c r="D30" s="39">
        <v>0</v>
      </c>
      <c r="E30" s="179">
        <f t="shared" si="1"/>
        <v>0</v>
      </c>
      <c r="F30" s="38">
        <f>VLOOKUP($A30,'与件データ（生産者価格表示）（分析年価格）'!$A$8:$I$115,6,FALSE)</f>
        <v>0</v>
      </c>
      <c r="G30" s="39">
        <f>VLOOKUP($A30,'与件データ（生産者価格表示）（分析年価格）'!$A$8:$I$115,7,FALSE)</f>
        <v>0</v>
      </c>
      <c r="H30" s="39">
        <f t="shared" si="2"/>
        <v>0</v>
      </c>
      <c r="I30" s="154">
        <f t="shared" si="3"/>
        <v>0</v>
      </c>
      <c r="J30" s="38">
        <f>県産品需要額!C30*$Q30</f>
        <v>0</v>
      </c>
      <c r="K30" s="39">
        <f>県産品需要額!D30*$Q30</f>
        <v>0</v>
      </c>
      <c r="L30" s="39">
        <f t="shared" si="4"/>
        <v>0</v>
      </c>
      <c r="M30" s="38">
        <f>県産品需要額!F30*$Q30</f>
        <v>0</v>
      </c>
      <c r="N30" s="39">
        <f>県産品需要額!G30*$Q30</f>
        <v>0</v>
      </c>
      <c r="O30" s="39">
        <f t="shared" si="5"/>
        <v>0</v>
      </c>
      <c r="P30" s="154">
        <f t="shared" si="0"/>
        <v>0</v>
      </c>
      <c r="Q30" s="116">
        <f t="shared" si="6"/>
        <v>1</v>
      </c>
      <c r="R30" s="598">
        <f>IF($R$8=2020,1,VLOOKUP($A30,デフレータ!$A$5:$C$112,HLOOKUP($R$8,デフレータ!$A$3:$C$113,111,FALSE),FALSE))</f>
        <v>1</v>
      </c>
    </row>
    <row r="31" spans="1:18" s="57" customFormat="1">
      <c r="A31" s="31" t="s">
        <v>281</v>
      </c>
      <c r="B31" s="32" t="s">
        <v>652</v>
      </c>
      <c r="C31" s="38">
        <v>0</v>
      </c>
      <c r="D31" s="39">
        <v>0</v>
      </c>
      <c r="E31" s="179">
        <f t="shared" si="1"/>
        <v>0</v>
      </c>
      <c r="F31" s="38">
        <f>VLOOKUP($A31,'与件データ（生産者価格表示）（分析年価格）'!$A$8:$I$115,6,FALSE)</f>
        <v>0</v>
      </c>
      <c r="G31" s="39">
        <f>VLOOKUP($A31,'与件データ（生産者価格表示）（分析年価格）'!$A$8:$I$115,7,FALSE)</f>
        <v>0</v>
      </c>
      <c r="H31" s="39">
        <f t="shared" si="2"/>
        <v>0</v>
      </c>
      <c r="I31" s="154">
        <f t="shared" si="3"/>
        <v>0</v>
      </c>
      <c r="J31" s="38">
        <f>県産品需要額!C31*$Q31</f>
        <v>0</v>
      </c>
      <c r="K31" s="39">
        <f>県産品需要額!D31*$Q31</f>
        <v>0</v>
      </c>
      <c r="L31" s="39">
        <f t="shared" si="4"/>
        <v>0</v>
      </c>
      <c r="M31" s="38">
        <f>県産品需要額!F31*$Q31</f>
        <v>0</v>
      </c>
      <c r="N31" s="39">
        <f>県産品需要額!G31*$Q31</f>
        <v>0</v>
      </c>
      <c r="O31" s="39">
        <f t="shared" si="5"/>
        <v>0</v>
      </c>
      <c r="P31" s="154">
        <f t="shared" si="0"/>
        <v>0</v>
      </c>
      <c r="Q31" s="116">
        <f t="shared" si="6"/>
        <v>1</v>
      </c>
      <c r="R31" s="598">
        <f>IF($R$8=2020,1,VLOOKUP($A31,デフレータ!$A$5:$C$112,HLOOKUP($R$8,デフレータ!$A$3:$C$113,111,FALSE),FALSE))</f>
        <v>1</v>
      </c>
    </row>
    <row r="32" spans="1:18" s="57" customFormat="1">
      <c r="A32" s="31" t="s">
        <v>282</v>
      </c>
      <c r="B32" s="32" t="s">
        <v>519</v>
      </c>
      <c r="C32" s="38">
        <v>0</v>
      </c>
      <c r="D32" s="39">
        <v>0</v>
      </c>
      <c r="E32" s="179">
        <f t="shared" si="1"/>
        <v>0</v>
      </c>
      <c r="F32" s="38">
        <f>VLOOKUP($A32,'与件データ（生産者価格表示）（分析年価格）'!$A$8:$I$115,6,FALSE)</f>
        <v>0</v>
      </c>
      <c r="G32" s="39">
        <f>VLOOKUP($A32,'与件データ（生産者価格表示）（分析年価格）'!$A$8:$I$115,7,FALSE)</f>
        <v>0</v>
      </c>
      <c r="H32" s="39">
        <f t="shared" si="2"/>
        <v>0</v>
      </c>
      <c r="I32" s="154">
        <f t="shared" si="3"/>
        <v>0</v>
      </c>
      <c r="J32" s="38">
        <f>県産品需要額!C32*$Q32</f>
        <v>0</v>
      </c>
      <c r="K32" s="39">
        <f>県産品需要額!D32*$Q32</f>
        <v>0</v>
      </c>
      <c r="L32" s="39">
        <f t="shared" si="4"/>
        <v>0</v>
      </c>
      <c r="M32" s="38">
        <f>県産品需要額!F32*$Q32</f>
        <v>0</v>
      </c>
      <c r="N32" s="39">
        <f>県産品需要額!G32*$Q32</f>
        <v>0</v>
      </c>
      <c r="O32" s="39">
        <f t="shared" si="5"/>
        <v>0</v>
      </c>
      <c r="P32" s="154">
        <f t="shared" si="0"/>
        <v>0</v>
      </c>
      <c r="Q32" s="116">
        <f t="shared" si="6"/>
        <v>1</v>
      </c>
      <c r="R32" s="598">
        <f>IF($R$8=2020,1,VLOOKUP($A32,デフレータ!$A$5:$C$112,HLOOKUP($R$8,デフレータ!$A$3:$C$113,111,FALSE),FALSE))</f>
        <v>1</v>
      </c>
    </row>
    <row r="33" spans="1:18" s="57" customFormat="1">
      <c r="A33" s="33" t="s">
        <v>283</v>
      </c>
      <c r="B33" s="34" t="s">
        <v>520</v>
      </c>
      <c r="C33" s="40">
        <v>0</v>
      </c>
      <c r="D33" s="173">
        <v>0</v>
      </c>
      <c r="E33" s="180">
        <f t="shared" si="1"/>
        <v>0</v>
      </c>
      <c r="F33" s="40">
        <f>VLOOKUP($A33,'与件データ（生産者価格表示）（分析年価格）'!$A$8:$I$115,6,FALSE)</f>
        <v>0</v>
      </c>
      <c r="G33" s="173">
        <f>VLOOKUP($A33,'与件データ（生産者価格表示）（分析年価格）'!$A$8:$I$115,7,FALSE)</f>
        <v>0</v>
      </c>
      <c r="H33" s="173">
        <f t="shared" si="2"/>
        <v>0</v>
      </c>
      <c r="I33" s="155">
        <f t="shared" si="3"/>
        <v>0</v>
      </c>
      <c r="J33" s="40">
        <f>県産品需要額!C33*$Q33</f>
        <v>0</v>
      </c>
      <c r="K33" s="173">
        <f>県産品需要額!D33*$Q33</f>
        <v>0</v>
      </c>
      <c r="L33" s="173">
        <f t="shared" si="4"/>
        <v>0</v>
      </c>
      <c r="M33" s="40">
        <f>県産品需要額!F33*$Q33</f>
        <v>0</v>
      </c>
      <c r="N33" s="173">
        <f>県産品需要額!G33*$Q33</f>
        <v>0</v>
      </c>
      <c r="O33" s="173">
        <f t="shared" si="5"/>
        <v>0</v>
      </c>
      <c r="P33" s="155">
        <f t="shared" si="0"/>
        <v>0</v>
      </c>
      <c r="Q33" s="117">
        <f t="shared" si="6"/>
        <v>1</v>
      </c>
      <c r="R33" s="599">
        <f>IF($R$8=2020,1,VLOOKUP($A33,デフレータ!$A$5:$C$112,HLOOKUP($R$8,デフレータ!$A$3:$C$113,111,FALSE),FALSE))</f>
        <v>1</v>
      </c>
    </row>
    <row r="34" spans="1:18" s="57" customFormat="1">
      <c r="A34" s="35" t="s">
        <v>284</v>
      </c>
      <c r="B34" s="36" t="s">
        <v>521</v>
      </c>
      <c r="C34" s="41">
        <v>0</v>
      </c>
      <c r="D34" s="174">
        <v>0</v>
      </c>
      <c r="E34" s="181">
        <f t="shared" si="1"/>
        <v>0</v>
      </c>
      <c r="F34" s="41">
        <f>VLOOKUP($A34,'与件データ（生産者価格表示）（分析年価格）'!$A$8:$I$115,6,FALSE)</f>
        <v>0</v>
      </c>
      <c r="G34" s="174">
        <f>VLOOKUP($A34,'与件データ（生産者価格表示）（分析年価格）'!$A$8:$I$115,7,FALSE)</f>
        <v>0</v>
      </c>
      <c r="H34" s="174">
        <f t="shared" si="2"/>
        <v>0</v>
      </c>
      <c r="I34" s="153">
        <f t="shared" si="3"/>
        <v>0</v>
      </c>
      <c r="J34" s="41">
        <f>県産品需要額!C34*$Q34</f>
        <v>0</v>
      </c>
      <c r="K34" s="174">
        <f>県産品需要額!D34*$Q34</f>
        <v>0</v>
      </c>
      <c r="L34" s="174">
        <f t="shared" si="4"/>
        <v>0</v>
      </c>
      <c r="M34" s="41">
        <f>県産品需要額!F34*$Q34</f>
        <v>0</v>
      </c>
      <c r="N34" s="174">
        <f>県産品需要額!G34*$Q34</f>
        <v>0</v>
      </c>
      <c r="O34" s="174">
        <f t="shared" si="5"/>
        <v>0</v>
      </c>
      <c r="P34" s="153">
        <f t="shared" si="0"/>
        <v>0</v>
      </c>
      <c r="Q34" s="118">
        <f t="shared" si="6"/>
        <v>1</v>
      </c>
      <c r="R34" s="600">
        <f>IF($R$8=2020,1,VLOOKUP($A34,デフレータ!$A$5:$C$112,HLOOKUP($R$8,デフレータ!$A$3:$C$113,111,FALSE),FALSE))</f>
        <v>1</v>
      </c>
    </row>
    <row r="35" spans="1:18" s="57" customFormat="1">
      <c r="A35" s="31" t="s">
        <v>285</v>
      </c>
      <c r="B35" s="32" t="s">
        <v>522</v>
      </c>
      <c r="C35" s="38">
        <v>0</v>
      </c>
      <c r="D35" s="39">
        <v>0</v>
      </c>
      <c r="E35" s="179">
        <f t="shared" si="1"/>
        <v>0</v>
      </c>
      <c r="F35" s="38">
        <f>VLOOKUP($A35,'与件データ（生産者価格表示）（分析年価格）'!$A$8:$I$115,6,FALSE)</f>
        <v>0</v>
      </c>
      <c r="G35" s="39">
        <f>VLOOKUP($A35,'与件データ（生産者価格表示）（分析年価格）'!$A$8:$I$115,7,FALSE)</f>
        <v>0</v>
      </c>
      <c r="H35" s="39">
        <f t="shared" si="2"/>
        <v>0</v>
      </c>
      <c r="I35" s="154">
        <f t="shared" si="3"/>
        <v>0</v>
      </c>
      <c r="J35" s="38">
        <f>県産品需要額!C35*$Q35</f>
        <v>0</v>
      </c>
      <c r="K35" s="39">
        <f>県産品需要額!D35*$Q35</f>
        <v>0</v>
      </c>
      <c r="L35" s="39">
        <f t="shared" si="4"/>
        <v>0</v>
      </c>
      <c r="M35" s="38">
        <f>県産品需要額!F35*$Q35</f>
        <v>0</v>
      </c>
      <c r="N35" s="39">
        <f>県産品需要額!G35*$Q35</f>
        <v>0</v>
      </c>
      <c r="O35" s="39">
        <f t="shared" si="5"/>
        <v>0</v>
      </c>
      <c r="P35" s="154">
        <f t="shared" si="0"/>
        <v>0</v>
      </c>
      <c r="Q35" s="116">
        <f t="shared" si="6"/>
        <v>1</v>
      </c>
      <c r="R35" s="598">
        <f>IF($R$8=2020,1,VLOOKUP($A35,デフレータ!$A$5:$C$112,HLOOKUP($R$8,デフレータ!$A$3:$C$113,111,FALSE),FALSE))</f>
        <v>1</v>
      </c>
    </row>
    <row r="36" spans="1:18" s="57" customFormat="1">
      <c r="A36" s="31" t="s">
        <v>286</v>
      </c>
      <c r="B36" s="32" t="s">
        <v>523</v>
      </c>
      <c r="C36" s="38">
        <v>0</v>
      </c>
      <c r="D36" s="39">
        <v>0</v>
      </c>
      <c r="E36" s="179">
        <f t="shared" si="1"/>
        <v>0</v>
      </c>
      <c r="F36" s="38">
        <f>VLOOKUP($A36,'与件データ（生産者価格表示）（分析年価格）'!$A$8:$I$115,6,FALSE)</f>
        <v>0</v>
      </c>
      <c r="G36" s="39">
        <f>VLOOKUP($A36,'与件データ（生産者価格表示）（分析年価格）'!$A$8:$I$115,7,FALSE)</f>
        <v>0</v>
      </c>
      <c r="H36" s="39">
        <f t="shared" si="2"/>
        <v>0</v>
      </c>
      <c r="I36" s="154">
        <f t="shared" si="3"/>
        <v>0</v>
      </c>
      <c r="J36" s="38">
        <f>県産品需要額!C36*$Q36</f>
        <v>0</v>
      </c>
      <c r="K36" s="39">
        <f>県産品需要額!D36*$Q36</f>
        <v>0</v>
      </c>
      <c r="L36" s="39">
        <f t="shared" si="4"/>
        <v>0</v>
      </c>
      <c r="M36" s="38">
        <f>県産品需要額!F36*$Q36</f>
        <v>0</v>
      </c>
      <c r="N36" s="39">
        <f>県産品需要額!G36*$Q36</f>
        <v>0</v>
      </c>
      <c r="O36" s="39">
        <f t="shared" si="5"/>
        <v>0</v>
      </c>
      <c r="P36" s="154">
        <f t="shared" si="0"/>
        <v>0</v>
      </c>
      <c r="Q36" s="116">
        <f t="shared" si="6"/>
        <v>1</v>
      </c>
      <c r="R36" s="598">
        <f>IF($R$8=2020,1,VLOOKUP($A36,デフレータ!$A$5:$C$112,HLOOKUP($R$8,デフレータ!$A$3:$C$113,111,FALSE),FALSE))</f>
        <v>1</v>
      </c>
    </row>
    <row r="37" spans="1:18" s="57" customFormat="1">
      <c r="A37" s="31" t="s">
        <v>287</v>
      </c>
      <c r="B37" s="32" t="s">
        <v>524</v>
      </c>
      <c r="C37" s="38">
        <v>0</v>
      </c>
      <c r="D37" s="39">
        <v>0</v>
      </c>
      <c r="E37" s="179">
        <f t="shared" si="1"/>
        <v>0</v>
      </c>
      <c r="F37" s="38">
        <f>VLOOKUP($A37,'与件データ（生産者価格表示）（分析年価格）'!$A$8:$I$115,6,FALSE)</f>
        <v>0</v>
      </c>
      <c r="G37" s="39">
        <f>VLOOKUP($A37,'与件データ（生産者価格表示）（分析年価格）'!$A$8:$I$115,7,FALSE)</f>
        <v>0</v>
      </c>
      <c r="H37" s="39">
        <f t="shared" si="2"/>
        <v>0</v>
      </c>
      <c r="I37" s="154">
        <f t="shared" si="3"/>
        <v>0</v>
      </c>
      <c r="J37" s="38">
        <f>県産品需要額!C37*$Q37</f>
        <v>0</v>
      </c>
      <c r="K37" s="39">
        <f>県産品需要額!D37*$Q37</f>
        <v>0</v>
      </c>
      <c r="L37" s="39">
        <f t="shared" si="4"/>
        <v>0</v>
      </c>
      <c r="M37" s="38">
        <f>県産品需要額!F37*$Q37</f>
        <v>0</v>
      </c>
      <c r="N37" s="39">
        <f>県産品需要額!G37*$Q37</f>
        <v>0</v>
      </c>
      <c r="O37" s="39">
        <f t="shared" si="5"/>
        <v>0</v>
      </c>
      <c r="P37" s="154">
        <f t="shared" si="0"/>
        <v>0</v>
      </c>
      <c r="Q37" s="116">
        <f t="shared" si="6"/>
        <v>1</v>
      </c>
      <c r="R37" s="598">
        <f>IF($R$8=2020,1,VLOOKUP($A37,デフレータ!$A$5:$C$112,HLOOKUP($R$8,デフレータ!$A$3:$C$113,111,FALSE),FALSE))</f>
        <v>1</v>
      </c>
    </row>
    <row r="38" spans="1:18" s="57" customFormat="1">
      <c r="A38" s="33" t="s">
        <v>288</v>
      </c>
      <c r="B38" s="34" t="s">
        <v>525</v>
      </c>
      <c r="C38" s="40">
        <v>0</v>
      </c>
      <c r="D38" s="173">
        <v>0</v>
      </c>
      <c r="E38" s="180">
        <f t="shared" si="1"/>
        <v>0</v>
      </c>
      <c r="F38" s="40">
        <f>VLOOKUP($A38,'与件データ（生産者価格表示）（分析年価格）'!$A$8:$I$115,6,FALSE)</f>
        <v>0</v>
      </c>
      <c r="G38" s="173">
        <f>VLOOKUP($A38,'与件データ（生産者価格表示）（分析年価格）'!$A$8:$I$115,7,FALSE)</f>
        <v>0</v>
      </c>
      <c r="H38" s="173">
        <f t="shared" si="2"/>
        <v>0</v>
      </c>
      <c r="I38" s="155">
        <f t="shared" si="3"/>
        <v>0</v>
      </c>
      <c r="J38" s="40">
        <f>県産品需要額!C38*$Q38</f>
        <v>0</v>
      </c>
      <c r="K38" s="173">
        <f>県産品需要額!D38*$Q38</f>
        <v>0</v>
      </c>
      <c r="L38" s="173">
        <f t="shared" si="4"/>
        <v>0</v>
      </c>
      <c r="M38" s="40">
        <f>県産品需要額!F38*$Q38</f>
        <v>0</v>
      </c>
      <c r="N38" s="173">
        <f>県産品需要額!G38*$Q38</f>
        <v>0</v>
      </c>
      <c r="O38" s="173">
        <f t="shared" si="5"/>
        <v>0</v>
      </c>
      <c r="P38" s="155">
        <f t="shared" si="0"/>
        <v>0</v>
      </c>
      <c r="Q38" s="117">
        <f t="shared" si="6"/>
        <v>1</v>
      </c>
      <c r="R38" s="599">
        <f>IF($R$8=2020,1,VLOOKUP($A38,デフレータ!$A$5:$C$112,HLOOKUP($R$8,デフレータ!$A$3:$C$113,111,FALSE),FALSE))</f>
        <v>1</v>
      </c>
    </row>
    <row r="39" spans="1:18" s="57" customFormat="1">
      <c r="A39" s="35" t="s">
        <v>289</v>
      </c>
      <c r="B39" s="36" t="s">
        <v>651</v>
      </c>
      <c r="C39" s="41">
        <v>0</v>
      </c>
      <c r="D39" s="174">
        <v>0</v>
      </c>
      <c r="E39" s="181">
        <f>SUM(C39:D39)</f>
        <v>0</v>
      </c>
      <c r="F39" s="41">
        <f>VLOOKUP($A39,'与件データ（生産者価格表示）（分析年価格）'!$A$8:$I$115,6,FALSE)</f>
        <v>0</v>
      </c>
      <c r="G39" s="174">
        <f>VLOOKUP($A39,'与件データ（生産者価格表示）（分析年価格）'!$A$8:$I$115,7,FALSE)</f>
        <v>0</v>
      </c>
      <c r="H39" s="174">
        <f t="shared" si="2"/>
        <v>0</v>
      </c>
      <c r="I39" s="153">
        <f t="shared" si="3"/>
        <v>0</v>
      </c>
      <c r="J39" s="41">
        <f>県産品需要額!C39*$Q39</f>
        <v>0</v>
      </c>
      <c r="K39" s="174">
        <f>県産品需要額!D39*$Q39</f>
        <v>0</v>
      </c>
      <c r="L39" s="174">
        <f t="shared" si="4"/>
        <v>0</v>
      </c>
      <c r="M39" s="41">
        <f>県産品需要額!F39*$Q39</f>
        <v>0</v>
      </c>
      <c r="N39" s="174">
        <f>県産品需要額!G39*$Q39</f>
        <v>0</v>
      </c>
      <c r="O39" s="174">
        <f t="shared" si="5"/>
        <v>0</v>
      </c>
      <c r="P39" s="153">
        <f t="shared" si="0"/>
        <v>0</v>
      </c>
      <c r="Q39" s="118">
        <f t="shared" si="6"/>
        <v>1</v>
      </c>
      <c r="R39" s="600">
        <f>IF($R$8=2020,1,VLOOKUP($A39,デフレータ!$A$5:$C$112,HLOOKUP($R$8,デフレータ!$A$3:$C$113,111,FALSE),FALSE))</f>
        <v>1</v>
      </c>
    </row>
    <row r="40" spans="1:18" s="57" customFormat="1">
      <c r="A40" s="31" t="s">
        <v>290</v>
      </c>
      <c r="B40" s="32" t="s">
        <v>650</v>
      </c>
      <c r="C40" s="38">
        <v>0</v>
      </c>
      <c r="D40" s="39">
        <v>0</v>
      </c>
      <c r="E40" s="179">
        <f t="shared" si="1"/>
        <v>0</v>
      </c>
      <c r="F40" s="38">
        <f>VLOOKUP($A40,'与件データ（生産者価格表示）（分析年価格）'!$A$8:$I$115,6,FALSE)</f>
        <v>0</v>
      </c>
      <c r="G40" s="39">
        <f>VLOOKUP($A40,'与件データ（生産者価格表示）（分析年価格）'!$A$8:$I$115,7,FALSE)</f>
        <v>0</v>
      </c>
      <c r="H40" s="39">
        <f t="shared" si="2"/>
        <v>0</v>
      </c>
      <c r="I40" s="154">
        <f t="shared" si="3"/>
        <v>0</v>
      </c>
      <c r="J40" s="38">
        <f>県産品需要額!C40*$Q40</f>
        <v>0</v>
      </c>
      <c r="K40" s="39">
        <f>県産品需要額!D40*$Q40</f>
        <v>0</v>
      </c>
      <c r="L40" s="39">
        <f t="shared" ref="L40:L71" si="7">SUM(J40:K40)</f>
        <v>0</v>
      </c>
      <c r="M40" s="38">
        <f>県産品需要額!F40*$Q40</f>
        <v>0</v>
      </c>
      <c r="N40" s="39">
        <f>県産品需要額!G40*$Q40</f>
        <v>0</v>
      </c>
      <c r="O40" s="39">
        <f t="shared" ref="O40:O71" si="8">SUM(M40:N40)</f>
        <v>0</v>
      </c>
      <c r="P40" s="154">
        <f t="shared" ref="P40:P71" si="9">SUM(L40,O40)</f>
        <v>0</v>
      </c>
      <c r="Q40" s="116">
        <f t="shared" si="6"/>
        <v>1</v>
      </c>
      <c r="R40" s="598">
        <f>IF($R$8=2020,1,VLOOKUP($A40,デフレータ!$A$5:$C$112,HLOOKUP($R$8,デフレータ!$A$3:$C$113,111,FALSE),FALSE))</f>
        <v>1</v>
      </c>
    </row>
    <row r="41" spans="1:18" s="57" customFormat="1">
      <c r="A41" s="31" t="s">
        <v>291</v>
      </c>
      <c r="B41" s="32" t="s">
        <v>528</v>
      </c>
      <c r="C41" s="38">
        <v>0</v>
      </c>
      <c r="D41" s="39">
        <v>0</v>
      </c>
      <c r="E41" s="179">
        <f t="shared" si="1"/>
        <v>0</v>
      </c>
      <c r="F41" s="38">
        <f>VLOOKUP($A41,'与件データ（生産者価格表示）（分析年価格）'!$A$8:$I$115,6,FALSE)</f>
        <v>0</v>
      </c>
      <c r="G41" s="39">
        <f>VLOOKUP($A41,'与件データ（生産者価格表示）（分析年価格）'!$A$8:$I$115,7,FALSE)</f>
        <v>0</v>
      </c>
      <c r="H41" s="39">
        <f t="shared" si="2"/>
        <v>0</v>
      </c>
      <c r="I41" s="154">
        <f t="shared" si="3"/>
        <v>0</v>
      </c>
      <c r="J41" s="38">
        <f>県産品需要額!C41*$Q41</f>
        <v>0</v>
      </c>
      <c r="K41" s="39">
        <f>県産品需要額!D41*$Q41</f>
        <v>0</v>
      </c>
      <c r="L41" s="39">
        <f t="shared" si="7"/>
        <v>0</v>
      </c>
      <c r="M41" s="38">
        <f>県産品需要額!F41*$Q41</f>
        <v>0</v>
      </c>
      <c r="N41" s="39">
        <f>県産品需要額!G41*$Q41</f>
        <v>0</v>
      </c>
      <c r="O41" s="39">
        <f t="shared" si="8"/>
        <v>0</v>
      </c>
      <c r="P41" s="154">
        <f t="shared" si="9"/>
        <v>0</v>
      </c>
      <c r="Q41" s="116">
        <f t="shared" si="6"/>
        <v>1</v>
      </c>
      <c r="R41" s="598">
        <f>IF($R$8=2020,1,VLOOKUP($A41,デフレータ!$A$5:$C$112,HLOOKUP($R$8,デフレータ!$A$3:$C$113,111,FALSE),FALSE))</f>
        <v>1</v>
      </c>
    </row>
    <row r="42" spans="1:18" s="57" customFormat="1">
      <c r="A42" s="31" t="s">
        <v>292</v>
      </c>
      <c r="B42" s="32" t="s">
        <v>529</v>
      </c>
      <c r="C42" s="38">
        <v>0</v>
      </c>
      <c r="D42" s="39">
        <v>0</v>
      </c>
      <c r="E42" s="179">
        <f t="shared" si="1"/>
        <v>0</v>
      </c>
      <c r="F42" s="38">
        <f>VLOOKUP($A42,'与件データ（生産者価格表示）（分析年価格）'!$A$8:$I$115,6,FALSE)</f>
        <v>0</v>
      </c>
      <c r="G42" s="39">
        <f>VLOOKUP($A42,'与件データ（生産者価格表示）（分析年価格）'!$A$8:$I$115,7,FALSE)</f>
        <v>0</v>
      </c>
      <c r="H42" s="39">
        <f t="shared" si="2"/>
        <v>0</v>
      </c>
      <c r="I42" s="154">
        <f t="shared" si="3"/>
        <v>0</v>
      </c>
      <c r="J42" s="38">
        <f>県産品需要額!C42*$Q42</f>
        <v>0</v>
      </c>
      <c r="K42" s="39">
        <f>県産品需要額!D42*$Q42</f>
        <v>0</v>
      </c>
      <c r="L42" s="39">
        <f t="shared" si="7"/>
        <v>0</v>
      </c>
      <c r="M42" s="38">
        <f>県産品需要額!F42*$Q42</f>
        <v>0</v>
      </c>
      <c r="N42" s="39">
        <f>県産品需要額!G42*$Q42</f>
        <v>0</v>
      </c>
      <c r="O42" s="39">
        <f t="shared" si="8"/>
        <v>0</v>
      </c>
      <c r="P42" s="154">
        <f t="shared" si="9"/>
        <v>0</v>
      </c>
      <c r="Q42" s="116">
        <f t="shared" si="6"/>
        <v>1</v>
      </c>
      <c r="R42" s="598">
        <f>IF($R$8=2020,1,VLOOKUP($A42,デフレータ!$A$5:$C$112,HLOOKUP($R$8,デフレータ!$A$3:$C$113,111,FALSE),FALSE))</f>
        <v>1</v>
      </c>
    </row>
    <row r="43" spans="1:18" s="57" customFormat="1">
      <c r="A43" s="33" t="s">
        <v>293</v>
      </c>
      <c r="B43" s="34" t="s">
        <v>530</v>
      </c>
      <c r="C43" s="40">
        <v>0</v>
      </c>
      <c r="D43" s="173">
        <v>0</v>
      </c>
      <c r="E43" s="180">
        <f t="shared" si="1"/>
        <v>0</v>
      </c>
      <c r="F43" s="40">
        <f>VLOOKUP($A43,'与件データ（生産者価格表示）（分析年価格）'!$A$8:$I$115,6,FALSE)</f>
        <v>0</v>
      </c>
      <c r="G43" s="173">
        <f>VLOOKUP($A43,'与件データ（生産者価格表示）（分析年価格）'!$A$8:$I$115,7,FALSE)</f>
        <v>0</v>
      </c>
      <c r="H43" s="173">
        <f t="shared" si="2"/>
        <v>0</v>
      </c>
      <c r="I43" s="155">
        <f t="shared" si="3"/>
        <v>0</v>
      </c>
      <c r="J43" s="40">
        <f>県産品需要額!C43*$Q43</f>
        <v>0</v>
      </c>
      <c r="K43" s="173">
        <f>県産品需要額!D43*$Q43</f>
        <v>0</v>
      </c>
      <c r="L43" s="173">
        <f t="shared" si="7"/>
        <v>0</v>
      </c>
      <c r="M43" s="40">
        <f>県産品需要額!F43*$Q43</f>
        <v>0</v>
      </c>
      <c r="N43" s="173">
        <f>県産品需要額!G43*$Q43</f>
        <v>0</v>
      </c>
      <c r="O43" s="173">
        <f t="shared" si="8"/>
        <v>0</v>
      </c>
      <c r="P43" s="155">
        <f t="shared" si="9"/>
        <v>0</v>
      </c>
      <c r="Q43" s="117">
        <f t="shared" si="6"/>
        <v>1</v>
      </c>
      <c r="R43" s="599">
        <f>IF($R$8=2020,1,VLOOKUP($A43,デフレータ!$A$5:$C$112,HLOOKUP($R$8,デフレータ!$A$3:$C$113,111,FALSE),FALSE))</f>
        <v>1</v>
      </c>
    </row>
    <row r="44" spans="1:18" s="57" customFormat="1">
      <c r="A44" s="35" t="s">
        <v>294</v>
      </c>
      <c r="B44" s="36" t="s">
        <v>531</v>
      </c>
      <c r="C44" s="41">
        <v>0</v>
      </c>
      <c r="D44" s="174">
        <v>0</v>
      </c>
      <c r="E44" s="181">
        <f t="shared" si="1"/>
        <v>0</v>
      </c>
      <c r="F44" s="41">
        <f>VLOOKUP($A44,'与件データ（生産者価格表示）（分析年価格）'!$A$8:$I$115,6,FALSE)</f>
        <v>0</v>
      </c>
      <c r="G44" s="174">
        <f>VLOOKUP($A44,'与件データ（生産者価格表示）（分析年価格）'!$A$8:$I$115,7,FALSE)</f>
        <v>0</v>
      </c>
      <c r="H44" s="174">
        <f t="shared" si="2"/>
        <v>0</v>
      </c>
      <c r="I44" s="153">
        <f t="shared" si="3"/>
        <v>0</v>
      </c>
      <c r="J44" s="41">
        <f>県産品需要額!C44*$Q44</f>
        <v>0</v>
      </c>
      <c r="K44" s="174">
        <f>県産品需要額!D44*$Q44</f>
        <v>0</v>
      </c>
      <c r="L44" s="174">
        <f t="shared" si="7"/>
        <v>0</v>
      </c>
      <c r="M44" s="41">
        <f>県産品需要額!F44*$Q44</f>
        <v>0</v>
      </c>
      <c r="N44" s="174">
        <f>県産品需要額!G44*$Q44</f>
        <v>0</v>
      </c>
      <c r="O44" s="174">
        <f t="shared" si="8"/>
        <v>0</v>
      </c>
      <c r="P44" s="153">
        <f t="shared" si="9"/>
        <v>0</v>
      </c>
      <c r="Q44" s="118">
        <f t="shared" si="6"/>
        <v>1</v>
      </c>
      <c r="R44" s="600">
        <f>IF($R$8=2020,1,VLOOKUP($A44,デフレータ!$A$5:$C$112,HLOOKUP($R$8,デフレータ!$A$3:$C$113,111,FALSE),FALSE))</f>
        <v>1</v>
      </c>
    </row>
    <row r="45" spans="1:18" s="57" customFormat="1">
      <c r="A45" s="31" t="s">
        <v>295</v>
      </c>
      <c r="B45" s="32" t="s">
        <v>532</v>
      </c>
      <c r="C45" s="38">
        <v>0</v>
      </c>
      <c r="D45" s="39">
        <v>0</v>
      </c>
      <c r="E45" s="179">
        <f t="shared" si="1"/>
        <v>0</v>
      </c>
      <c r="F45" s="38">
        <f>VLOOKUP($A45,'与件データ（生産者価格表示）（分析年価格）'!$A$8:$I$115,6,FALSE)</f>
        <v>0</v>
      </c>
      <c r="G45" s="39">
        <f>VLOOKUP($A45,'与件データ（生産者価格表示）（分析年価格）'!$A$8:$I$115,7,FALSE)</f>
        <v>0</v>
      </c>
      <c r="H45" s="39">
        <f t="shared" si="2"/>
        <v>0</v>
      </c>
      <c r="I45" s="154">
        <f t="shared" si="3"/>
        <v>0</v>
      </c>
      <c r="J45" s="38">
        <f>県産品需要額!C45*$Q45</f>
        <v>0</v>
      </c>
      <c r="K45" s="39">
        <f>県産品需要額!D45*$Q45</f>
        <v>0</v>
      </c>
      <c r="L45" s="39">
        <f t="shared" si="7"/>
        <v>0</v>
      </c>
      <c r="M45" s="38">
        <f>県産品需要額!F45*$Q45</f>
        <v>0</v>
      </c>
      <c r="N45" s="39">
        <f>県産品需要額!G45*$Q45</f>
        <v>0</v>
      </c>
      <c r="O45" s="39">
        <f t="shared" si="8"/>
        <v>0</v>
      </c>
      <c r="P45" s="154">
        <f t="shared" si="9"/>
        <v>0</v>
      </c>
      <c r="Q45" s="116">
        <f t="shared" si="6"/>
        <v>1</v>
      </c>
      <c r="R45" s="598">
        <f>IF($R$8=2020,1,VLOOKUP($A45,デフレータ!$A$5:$C$112,HLOOKUP($R$8,デフレータ!$A$3:$C$113,111,FALSE),FALSE))</f>
        <v>1</v>
      </c>
    </row>
    <row r="46" spans="1:18" s="57" customFormat="1">
      <c r="A46" s="31" t="s">
        <v>296</v>
      </c>
      <c r="B46" s="32" t="s">
        <v>649</v>
      </c>
      <c r="C46" s="38">
        <v>0</v>
      </c>
      <c r="D46" s="39">
        <v>0</v>
      </c>
      <c r="E46" s="179">
        <f t="shared" si="1"/>
        <v>0</v>
      </c>
      <c r="F46" s="38">
        <f>VLOOKUP($A46,'与件データ（生産者価格表示）（分析年価格）'!$A$8:$I$115,6,FALSE)</f>
        <v>0</v>
      </c>
      <c r="G46" s="39">
        <f>VLOOKUP($A46,'与件データ（生産者価格表示）（分析年価格）'!$A$8:$I$115,7,FALSE)</f>
        <v>0</v>
      </c>
      <c r="H46" s="39">
        <f t="shared" si="2"/>
        <v>0</v>
      </c>
      <c r="I46" s="154">
        <f t="shared" si="3"/>
        <v>0</v>
      </c>
      <c r="J46" s="38">
        <f>県産品需要額!C46*$Q46</f>
        <v>0</v>
      </c>
      <c r="K46" s="39">
        <f>県産品需要額!D46*$Q46</f>
        <v>0</v>
      </c>
      <c r="L46" s="39">
        <f t="shared" si="7"/>
        <v>0</v>
      </c>
      <c r="M46" s="38">
        <f>県産品需要額!F46*$Q46</f>
        <v>0</v>
      </c>
      <c r="N46" s="39">
        <f>県産品需要額!G46*$Q46</f>
        <v>0</v>
      </c>
      <c r="O46" s="39">
        <f t="shared" si="8"/>
        <v>0</v>
      </c>
      <c r="P46" s="154">
        <f t="shared" si="9"/>
        <v>0</v>
      </c>
      <c r="Q46" s="116">
        <f t="shared" si="6"/>
        <v>1</v>
      </c>
      <c r="R46" s="598">
        <f>IF($R$8=2020,1,VLOOKUP($A46,デフレータ!$A$5:$C$112,HLOOKUP($R$8,デフレータ!$A$3:$C$113,111,FALSE),FALSE))</f>
        <v>1</v>
      </c>
    </row>
    <row r="47" spans="1:18" s="57" customFormat="1">
      <c r="A47" s="31" t="s">
        <v>297</v>
      </c>
      <c r="B47" s="32" t="s">
        <v>648</v>
      </c>
      <c r="C47" s="38">
        <v>0</v>
      </c>
      <c r="D47" s="39">
        <v>0</v>
      </c>
      <c r="E47" s="179">
        <f t="shared" si="1"/>
        <v>0</v>
      </c>
      <c r="F47" s="38">
        <f>VLOOKUP($A47,'与件データ（生産者価格表示）（分析年価格）'!$A$8:$I$115,6,FALSE)</f>
        <v>0</v>
      </c>
      <c r="G47" s="39">
        <f>VLOOKUP($A47,'与件データ（生産者価格表示）（分析年価格）'!$A$8:$I$115,7,FALSE)</f>
        <v>0</v>
      </c>
      <c r="H47" s="39">
        <f t="shared" si="2"/>
        <v>0</v>
      </c>
      <c r="I47" s="154">
        <f t="shared" si="3"/>
        <v>0</v>
      </c>
      <c r="J47" s="38">
        <f>県産品需要額!C47*$Q47</f>
        <v>0</v>
      </c>
      <c r="K47" s="39">
        <f>県産品需要額!D47*$Q47</f>
        <v>0</v>
      </c>
      <c r="L47" s="39">
        <f t="shared" si="7"/>
        <v>0</v>
      </c>
      <c r="M47" s="38">
        <f>県産品需要額!F47*$Q47</f>
        <v>0</v>
      </c>
      <c r="N47" s="39">
        <f>県産品需要額!G47*$Q47</f>
        <v>0</v>
      </c>
      <c r="O47" s="39">
        <f t="shared" si="8"/>
        <v>0</v>
      </c>
      <c r="P47" s="154">
        <f t="shared" si="9"/>
        <v>0</v>
      </c>
      <c r="Q47" s="116">
        <f t="shared" si="6"/>
        <v>1</v>
      </c>
      <c r="R47" s="598">
        <f>IF($R$8=2020,1,VLOOKUP($A47,デフレータ!$A$5:$C$112,HLOOKUP($R$8,デフレータ!$A$3:$C$113,111,FALSE),FALSE))</f>
        <v>1</v>
      </c>
    </row>
    <row r="48" spans="1:18" s="57" customFormat="1">
      <c r="A48" s="33" t="s">
        <v>298</v>
      </c>
      <c r="B48" s="34" t="s">
        <v>535</v>
      </c>
      <c r="C48" s="40">
        <v>0</v>
      </c>
      <c r="D48" s="173">
        <v>0</v>
      </c>
      <c r="E48" s="180">
        <f t="shared" si="1"/>
        <v>0</v>
      </c>
      <c r="F48" s="40">
        <f>VLOOKUP($A48,'与件データ（生産者価格表示）（分析年価格）'!$A$8:$I$115,6,FALSE)</f>
        <v>0</v>
      </c>
      <c r="G48" s="173">
        <f>VLOOKUP($A48,'与件データ（生産者価格表示）（分析年価格）'!$A$8:$I$115,7,FALSE)</f>
        <v>0</v>
      </c>
      <c r="H48" s="173">
        <f t="shared" si="2"/>
        <v>0</v>
      </c>
      <c r="I48" s="155">
        <f t="shared" si="3"/>
        <v>0</v>
      </c>
      <c r="J48" s="40">
        <f>県産品需要額!C48*$Q48</f>
        <v>0</v>
      </c>
      <c r="K48" s="173">
        <f>県産品需要額!D48*$Q48</f>
        <v>0</v>
      </c>
      <c r="L48" s="173">
        <f t="shared" si="7"/>
        <v>0</v>
      </c>
      <c r="M48" s="40">
        <f>県産品需要額!F48*$Q48</f>
        <v>0</v>
      </c>
      <c r="N48" s="173">
        <f>県産品需要額!G48*$Q48</f>
        <v>0</v>
      </c>
      <c r="O48" s="173">
        <f t="shared" si="8"/>
        <v>0</v>
      </c>
      <c r="P48" s="155">
        <f t="shared" si="9"/>
        <v>0</v>
      </c>
      <c r="Q48" s="117">
        <f t="shared" si="6"/>
        <v>1</v>
      </c>
      <c r="R48" s="599">
        <f>IF($R$8=2020,1,VLOOKUP($A48,デフレータ!$A$5:$C$112,HLOOKUP($R$8,デフレータ!$A$3:$C$113,111,FALSE),FALSE))</f>
        <v>1</v>
      </c>
    </row>
    <row r="49" spans="1:18" s="57" customFormat="1">
      <c r="A49" s="35" t="s">
        <v>299</v>
      </c>
      <c r="B49" s="36" t="s">
        <v>536</v>
      </c>
      <c r="C49" s="41">
        <v>0</v>
      </c>
      <c r="D49" s="174">
        <v>0</v>
      </c>
      <c r="E49" s="181">
        <f t="shared" si="1"/>
        <v>0</v>
      </c>
      <c r="F49" s="41">
        <f>VLOOKUP($A49,'与件データ（生産者価格表示）（分析年価格）'!$A$8:$I$115,6,FALSE)</f>
        <v>0</v>
      </c>
      <c r="G49" s="174">
        <f>VLOOKUP($A49,'与件データ（生産者価格表示）（分析年価格）'!$A$8:$I$115,7,FALSE)</f>
        <v>0</v>
      </c>
      <c r="H49" s="174">
        <f t="shared" si="2"/>
        <v>0</v>
      </c>
      <c r="I49" s="153">
        <f t="shared" si="3"/>
        <v>0</v>
      </c>
      <c r="J49" s="41">
        <f>県産品需要額!C49*$Q49</f>
        <v>0</v>
      </c>
      <c r="K49" s="174">
        <f>県産品需要額!D49*$Q49</f>
        <v>0</v>
      </c>
      <c r="L49" s="174">
        <f t="shared" si="7"/>
        <v>0</v>
      </c>
      <c r="M49" s="41">
        <f>県産品需要額!F49*$Q49</f>
        <v>0</v>
      </c>
      <c r="N49" s="174">
        <f>県産品需要額!G49*$Q49</f>
        <v>0</v>
      </c>
      <c r="O49" s="174">
        <f t="shared" si="8"/>
        <v>0</v>
      </c>
      <c r="P49" s="153">
        <f t="shared" si="9"/>
        <v>0</v>
      </c>
      <c r="Q49" s="118">
        <f t="shared" si="6"/>
        <v>1</v>
      </c>
      <c r="R49" s="600">
        <f>IF($R$8=2020,1,VLOOKUP($A49,デフレータ!$A$5:$C$112,HLOOKUP($R$8,デフレータ!$A$3:$C$113,111,FALSE),FALSE))</f>
        <v>1</v>
      </c>
    </row>
    <row r="50" spans="1:18" s="57" customFormat="1">
      <c r="A50" s="31" t="s">
        <v>300</v>
      </c>
      <c r="B50" s="32" t="s">
        <v>647</v>
      </c>
      <c r="C50" s="38">
        <v>0</v>
      </c>
      <c r="D50" s="39">
        <v>0</v>
      </c>
      <c r="E50" s="179">
        <f t="shared" si="1"/>
        <v>0</v>
      </c>
      <c r="F50" s="38">
        <f>VLOOKUP($A50,'与件データ（生産者価格表示）（分析年価格）'!$A$8:$I$115,6,FALSE)</f>
        <v>0</v>
      </c>
      <c r="G50" s="39">
        <f>VLOOKUP($A50,'与件データ（生産者価格表示）（分析年価格）'!$A$8:$I$115,7,FALSE)</f>
        <v>0</v>
      </c>
      <c r="H50" s="39">
        <f t="shared" si="2"/>
        <v>0</v>
      </c>
      <c r="I50" s="154">
        <f t="shared" si="3"/>
        <v>0</v>
      </c>
      <c r="J50" s="38">
        <f>県産品需要額!C50*$Q50</f>
        <v>0</v>
      </c>
      <c r="K50" s="39">
        <f>県産品需要額!D50*$Q50</f>
        <v>0</v>
      </c>
      <c r="L50" s="39">
        <f t="shared" si="7"/>
        <v>0</v>
      </c>
      <c r="M50" s="38">
        <f>県産品需要額!F50*$Q50</f>
        <v>0</v>
      </c>
      <c r="N50" s="39">
        <f>県産品需要額!G50*$Q50</f>
        <v>0</v>
      </c>
      <c r="O50" s="39">
        <f t="shared" si="8"/>
        <v>0</v>
      </c>
      <c r="P50" s="154">
        <f t="shared" si="9"/>
        <v>0</v>
      </c>
      <c r="Q50" s="116">
        <f t="shared" si="6"/>
        <v>1</v>
      </c>
      <c r="R50" s="598">
        <f>IF($R$8=2020,1,VLOOKUP($A50,デフレータ!$A$5:$C$112,HLOOKUP($R$8,デフレータ!$A$3:$C$113,111,FALSE),FALSE))</f>
        <v>1</v>
      </c>
    </row>
    <row r="51" spans="1:18" s="57" customFormat="1">
      <c r="A51" s="31" t="s">
        <v>301</v>
      </c>
      <c r="B51" s="32" t="s">
        <v>646</v>
      </c>
      <c r="C51" s="38">
        <v>0</v>
      </c>
      <c r="D51" s="39">
        <v>0</v>
      </c>
      <c r="E51" s="179">
        <f t="shared" si="1"/>
        <v>0</v>
      </c>
      <c r="F51" s="38">
        <f>VLOOKUP($A51,'与件データ（生産者価格表示）（分析年価格）'!$A$8:$I$115,6,FALSE)</f>
        <v>0</v>
      </c>
      <c r="G51" s="39">
        <f>VLOOKUP($A51,'与件データ（生産者価格表示）（分析年価格）'!$A$8:$I$115,7,FALSE)</f>
        <v>0</v>
      </c>
      <c r="H51" s="39">
        <f t="shared" si="2"/>
        <v>0</v>
      </c>
      <c r="I51" s="154">
        <f t="shared" si="3"/>
        <v>0</v>
      </c>
      <c r="J51" s="38">
        <f>県産品需要額!C51*$Q51</f>
        <v>0</v>
      </c>
      <c r="K51" s="39">
        <f>県産品需要額!D51*$Q51</f>
        <v>0</v>
      </c>
      <c r="L51" s="39">
        <f t="shared" si="7"/>
        <v>0</v>
      </c>
      <c r="M51" s="38">
        <f>県産品需要額!F51*$Q51</f>
        <v>0</v>
      </c>
      <c r="N51" s="39">
        <f>県産品需要額!G51*$Q51</f>
        <v>0</v>
      </c>
      <c r="O51" s="39">
        <f t="shared" si="8"/>
        <v>0</v>
      </c>
      <c r="P51" s="154">
        <f t="shared" si="9"/>
        <v>0</v>
      </c>
      <c r="Q51" s="116">
        <f t="shared" si="6"/>
        <v>1</v>
      </c>
      <c r="R51" s="598">
        <f>IF($R$8=2020,1,VLOOKUP($A51,デフレータ!$A$5:$C$112,HLOOKUP($R$8,デフレータ!$A$3:$C$113,111,FALSE),FALSE))</f>
        <v>1</v>
      </c>
    </row>
    <row r="52" spans="1:18" s="57" customFormat="1">
      <c r="A52" s="31" t="s">
        <v>302</v>
      </c>
      <c r="B52" s="32" t="s">
        <v>539</v>
      </c>
      <c r="C52" s="38">
        <v>0</v>
      </c>
      <c r="D52" s="39">
        <v>0</v>
      </c>
      <c r="E52" s="179">
        <f t="shared" si="1"/>
        <v>0</v>
      </c>
      <c r="F52" s="38">
        <f>VLOOKUP($A52,'与件データ（生産者価格表示）（分析年価格）'!$A$8:$I$115,6,FALSE)</f>
        <v>0</v>
      </c>
      <c r="G52" s="39">
        <f>VLOOKUP($A52,'与件データ（生産者価格表示）（分析年価格）'!$A$8:$I$115,7,FALSE)</f>
        <v>0</v>
      </c>
      <c r="H52" s="39">
        <f t="shared" si="2"/>
        <v>0</v>
      </c>
      <c r="I52" s="154">
        <f t="shared" si="3"/>
        <v>0</v>
      </c>
      <c r="J52" s="38">
        <f>県産品需要額!C52*$Q52</f>
        <v>0</v>
      </c>
      <c r="K52" s="39">
        <f>県産品需要額!D52*$Q52</f>
        <v>0</v>
      </c>
      <c r="L52" s="39">
        <f t="shared" si="7"/>
        <v>0</v>
      </c>
      <c r="M52" s="38">
        <f>県産品需要額!F52*$Q52</f>
        <v>0</v>
      </c>
      <c r="N52" s="39">
        <f>県産品需要額!G52*$Q52</f>
        <v>0</v>
      </c>
      <c r="O52" s="39">
        <f t="shared" si="8"/>
        <v>0</v>
      </c>
      <c r="P52" s="154">
        <f t="shared" si="9"/>
        <v>0</v>
      </c>
      <c r="Q52" s="116">
        <f t="shared" si="6"/>
        <v>1</v>
      </c>
      <c r="R52" s="598">
        <f>IF($R$8=2020,1,VLOOKUP($A52,デフレータ!$A$5:$C$112,HLOOKUP($R$8,デフレータ!$A$3:$C$113,111,FALSE),FALSE))</f>
        <v>1</v>
      </c>
    </row>
    <row r="53" spans="1:18" s="57" customFormat="1">
      <c r="A53" s="33" t="s">
        <v>303</v>
      </c>
      <c r="B53" s="34" t="s">
        <v>540</v>
      </c>
      <c r="C53" s="40">
        <v>0</v>
      </c>
      <c r="D53" s="173">
        <v>0</v>
      </c>
      <c r="E53" s="180">
        <f t="shared" si="1"/>
        <v>0</v>
      </c>
      <c r="F53" s="40">
        <f>VLOOKUP($A53,'与件データ（生産者価格表示）（分析年価格）'!$A$8:$I$115,6,FALSE)</f>
        <v>0</v>
      </c>
      <c r="G53" s="173">
        <f>VLOOKUP($A53,'与件データ（生産者価格表示）（分析年価格）'!$A$8:$I$115,7,FALSE)</f>
        <v>0</v>
      </c>
      <c r="H53" s="173">
        <f t="shared" si="2"/>
        <v>0</v>
      </c>
      <c r="I53" s="155">
        <f t="shared" si="3"/>
        <v>0</v>
      </c>
      <c r="J53" s="40">
        <f>県産品需要額!C53*$Q53</f>
        <v>0</v>
      </c>
      <c r="K53" s="173">
        <f>県産品需要額!D53*$Q53</f>
        <v>0</v>
      </c>
      <c r="L53" s="173">
        <f t="shared" si="7"/>
        <v>0</v>
      </c>
      <c r="M53" s="40">
        <f>県産品需要額!F53*$Q53</f>
        <v>0</v>
      </c>
      <c r="N53" s="173">
        <f>県産品需要額!G53*$Q53</f>
        <v>0</v>
      </c>
      <c r="O53" s="173">
        <f t="shared" si="8"/>
        <v>0</v>
      </c>
      <c r="P53" s="155">
        <f t="shared" si="9"/>
        <v>0</v>
      </c>
      <c r="Q53" s="117">
        <f t="shared" si="6"/>
        <v>1</v>
      </c>
      <c r="R53" s="599">
        <f>IF($R$8=2020,1,VLOOKUP($A53,デフレータ!$A$5:$C$112,HLOOKUP($R$8,デフレータ!$A$3:$C$113,111,FALSE),FALSE))</f>
        <v>1</v>
      </c>
    </row>
    <row r="54" spans="1:18" s="57" customFormat="1">
      <c r="A54" s="35" t="s">
        <v>304</v>
      </c>
      <c r="B54" s="36" t="s">
        <v>541</v>
      </c>
      <c r="C54" s="41">
        <v>0</v>
      </c>
      <c r="D54" s="174">
        <v>0</v>
      </c>
      <c r="E54" s="181">
        <f t="shared" si="1"/>
        <v>0</v>
      </c>
      <c r="F54" s="41">
        <f>VLOOKUP($A54,'与件データ（生産者価格表示）（分析年価格）'!$A$8:$I$115,6,FALSE)</f>
        <v>0</v>
      </c>
      <c r="G54" s="174">
        <f>VLOOKUP($A54,'与件データ（生産者価格表示）（分析年価格）'!$A$8:$I$115,7,FALSE)</f>
        <v>0</v>
      </c>
      <c r="H54" s="174">
        <f t="shared" si="2"/>
        <v>0</v>
      </c>
      <c r="I54" s="153">
        <f t="shared" si="3"/>
        <v>0</v>
      </c>
      <c r="J54" s="41">
        <f>県産品需要額!C54*$Q54</f>
        <v>0</v>
      </c>
      <c r="K54" s="174">
        <f>県産品需要額!D54*$Q54</f>
        <v>0</v>
      </c>
      <c r="L54" s="174">
        <f t="shared" si="7"/>
        <v>0</v>
      </c>
      <c r="M54" s="41">
        <f>県産品需要額!F54*$Q54</f>
        <v>0</v>
      </c>
      <c r="N54" s="174">
        <f>県産品需要額!G54*$Q54</f>
        <v>0</v>
      </c>
      <c r="O54" s="174">
        <f t="shared" si="8"/>
        <v>0</v>
      </c>
      <c r="P54" s="153">
        <f t="shared" si="9"/>
        <v>0</v>
      </c>
      <c r="Q54" s="118">
        <f t="shared" si="6"/>
        <v>1</v>
      </c>
      <c r="R54" s="600">
        <f>IF($R$8=2020,1,VLOOKUP($A54,デフレータ!$A$5:$C$112,HLOOKUP($R$8,デフレータ!$A$3:$C$113,111,FALSE),FALSE))</f>
        <v>1</v>
      </c>
    </row>
    <row r="55" spans="1:18" s="57" customFormat="1">
      <c r="A55" s="31" t="s">
        <v>305</v>
      </c>
      <c r="B55" s="32" t="s">
        <v>542</v>
      </c>
      <c r="C55" s="38">
        <v>0</v>
      </c>
      <c r="D55" s="39">
        <v>0</v>
      </c>
      <c r="E55" s="179">
        <f t="shared" si="1"/>
        <v>0</v>
      </c>
      <c r="F55" s="38">
        <f>VLOOKUP($A55,'与件データ（生産者価格表示）（分析年価格）'!$A$8:$I$115,6,FALSE)</f>
        <v>0</v>
      </c>
      <c r="G55" s="39">
        <f>VLOOKUP($A55,'与件データ（生産者価格表示）（分析年価格）'!$A$8:$I$115,7,FALSE)</f>
        <v>0</v>
      </c>
      <c r="H55" s="39">
        <f t="shared" si="2"/>
        <v>0</v>
      </c>
      <c r="I55" s="154">
        <f t="shared" si="3"/>
        <v>0</v>
      </c>
      <c r="J55" s="38">
        <f>県産品需要額!C55*$Q55</f>
        <v>0</v>
      </c>
      <c r="K55" s="39">
        <f>県産品需要額!D55*$Q55</f>
        <v>0</v>
      </c>
      <c r="L55" s="39">
        <f t="shared" si="7"/>
        <v>0</v>
      </c>
      <c r="M55" s="38">
        <f>県産品需要額!F55*$Q55</f>
        <v>0</v>
      </c>
      <c r="N55" s="39">
        <f>県産品需要額!G55*$Q55</f>
        <v>0</v>
      </c>
      <c r="O55" s="39">
        <f t="shared" si="8"/>
        <v>0</v>
      </c>
      <c r="P55" s="154">
        <f t="shared" si="9"/>
        <v>0</v>
      </c>
      <c r="Q55" s="116">
        <f t="shared" si="6"/>
        <v>1</v>
      </c>
      <c r="R55" s="598">
        <f>IF($R$8=2020,1,VLOOKUP($A55,デフレータ!$A$5:$C$112,HLOOKUP($R$8,デフレータ!$A$3:$C$113,111,FALSE),FALSE))</f>
        <v>1</v>
      </c>
    </row>
    <row r="56" spans="1:18" s="57" customFormat="1">
      <c r="A56" s="31" t="s">
        <v>306</v>
      </c>
      <c r="B56" s="32" t="s">
        <v>543</v>
      </c>
      <c r="C56" s="38">
        <v>0</v>
      </c>
      <c r="D56" s="39">
        <v>0</v>
      </c>
      <c r="E56" s="179">
        <f t="shared" si="1"/>
        <v>0</v>
      </c>
      <c r="F56" s="38">
        <f>VLOOKUP($A56,'与件データ（生産者価格表示）（分析年価格）'!$A$8:$I$115,6,FALSE)</f>
        <v>0</v>
      </c>
      <c r="G56" s="39">
        <f>VLOOKUP($A56,'与件データ（生産者価格表示）（分析年価格）'!$A$8:$I$115,7,FALSE)</f>
        <v>0</v>
      </c>
      <c r="H56" s="39">
        <f t="shared" si="2"/>
        <v>0</v>
      </c>
      <c r="I56" s="154">
        <f t="shared" si="3"/>
        <v>0</v>
      </c>
      <c r="J56" s="38">
        <f>県産品需要額!C56*$Q56</f>
        <v>0</v>
      </c>
      <c r="K56" s="39">
        <f>県産品需要額!D56*$Q56</f>
        <v>0</v>
      </c>
      <c r="L56" s="39">
        <f t="shared" si="7"/>
        <v>0</v>
      </c>
      <c r="M56" s="38">
        <f>県産品需要額!F56*$Q56</f>
        <v>0</v>
      </c>
      <c r="N56" s="39">
        <f>県産品需要額!G56*$Q56</f>
        <v>0</v>
      </c>
      <c r="O56" s="39">
        <f t="shared" si="8"/>
        <v>0</v>
      </c>
      <c r="P56" s="154">
        <f t="shared" si="9"/>
        <v>0</v>
      </c>
      <c r="Q56" s="116">
        <f t="shared" si="6"/>
        <v>1</v>
      </c>
      <c r="R56" s="598">
        <f>IF($R$8=2020,1,VLOOKUP($A56,デフレータ!$A$5:$C$112,HLOOKUP($R$8,デフレータ!$A$3:$C$113,111,FALSE),FALSE))</f>
        <v>1</v>
      </c>
    </row>
    <row r="57" spans="1:18" s="57" customFormat="1">
      <c r="A57" s="31" t="s">
        <v>307</v>
      </c>
      <c r="B57" s="32" t="s">
        <v>544</v>
      </c>
      <c r="C57" s="38">
        <v>0</v>
      </c>
      <c r="D57" s="39">
        <v>0</v>
      </c>
      <c r="E57" s="179">
        <f t="shared" si="1"/>
        <v>0</v>
      </c>
      <c r="F57" s="38">
        <f>VLOOKUP($A57,'与件データ（生産者価格表示）（分析年価格）'!$A$8:$I$115,6,FALSE)</f>
        <v>0</v>
      </c>
      <c r="G57" s="39">
        <f>VLOOKUP($A57,'与件データ（生産者価格表示）（分析年価格）'!$A$8:$I$115,7,FALSE)</f>
        <v>0</v>
      </c>
      <c r="H57" s="39">
        <f t="shared" si="2"/>
        <v>0</v>
      </c>
      <c r="I57" s="154">
        <f t="shared" si="3"/>
        <v>0</v>
      </c>
      <c r="J57" s="38">
        <f>県産品需要額!C57*$Q57</f>
        <v>0</v>
      </c>
      <c r="K57" s="39">
        <f>県産品需要額!D57*$Q57</f>
        <v>0</v>
      </c>
      <c r="L57" s="39">
        <f t="shared" si="7"/>
        <v>0</v>
      </c>
      <c r="M57" s="38">
        <f>県産品需要額!F57*$Q57</f>
        <v>0</v>
      </c>
      <c r="N57" s="39">
        <f>県産品需要額!G57*$Q57</f>
        <v>0</v>
      </c>
      <c r="O57" s="39">
        <f t="shared" si="8"/>
        <v>0</v>
      </c>
      <c r="P57" s="154">
        <f t="shared" si="9"/>
        <v>0</v>
      </c>
      <c r="Q57" s="116">
        <f t="shared" si="6"/>
        <v>1</v>
      </c>
      <c r="R57" s="598">
        <f>IF($R$8=2020,1,VLOOKUP($A57,デフレータ!$A$5:$C$112,HLOOKUP($R$8,デフレータ!$A$3:$C$113,111,FALSE),FALSE))</f>
        <v>1</v>
      </c>
    </row>
    <row r="58" spans="1:18" s="57" customFormat="1">
      <c r="A58" s="33" t="s">
        <v>308</v>
      </c>
      <c r="B58" s="34" t="s">
        <v>545</v>
      </c>
      <c r="C58" s="40">
        <v>0</v>
      </c>
      <c r="D58" s="173">
        <v>0</v>
      </c>
      <c r="E58" s="180">
        <f t="shared" si="1"/>
        <v>0</v>
      </c>
      <c r="F58" s="40">
        <f>VLOOKUP($A58,'与件データ（生産者価格表示）（分析年価格）'!$A$8:$I$115,6,FALSE)</f>
        <v>0</v>
      </c>
      <c r="G58" s="173">
        <f>VLOOKUP($A58,'与件データ（生産者価格表示）（分析年価格）'!$A$8:$I$115,7,FALSE)</f>
        <v>0</v>
      </c>
      <c r="H58" s="173">
        <f t="shared" si="2"/>
        <v>0</v>
      </c>
      <c r="I58" s="155">
        <f t="shared" si="3"/>
        <v>0</v>
      </c>
      <c r="J58" s="40">
        <f>県産品需要額!C58*$Q58</f>
        <v>0</v>
      </c>
      <c r="K58" s="173">
        <f>県産品需要額!D58*$Q58</f>
        <v>0</v>
      </c>
      <c r="L58" s="173">
        <f t="shared" si="7"/>
        <v>0</v>
      </c>
      <c r="M58" s="40">
        <f>県産品需要額!F58*$Q58</f>
        <v>0</v>
      </c>
      <c r="N58" s="173">
        <f>県産品需要額!G58*$Q58</f>
        <v>0</v>
      </c>
      <c r="O58" s="173">
        <f t="shared" si="8"/>
        <v>0</v>
      </c>
      <c r="P58" s="155">
        <f t="shared" si="9"/>
        <v>0</v>
      </c>
      <c r="Q58" s="117">
        <f t="shared" si="6"/>
        <v>1</v>
      </c>
      <c r="R58" s="599">
        <f>IF($R$8=2020,1,VLOOKUP($A58,デフレータ!$A$5:$C$112,HLOOKUP($R$8,デフレータ!$A$3:$C$113,111,FALSE),FALSE))</f>
        <v>1</v>
      </c>
    </row>
    <row r="59" spans="1:18" s="57" customFormat="1">
      <c r="A59" s="35" t="s">
        <v>309</v>
      </c>
      <c r="B59" s="36" t="s">
        <v>546</v>
      </c>
      <c r="C59" s="41">
        <v>0</v>
      </c>
      <c r="D59" s="174">
        <v>0</v>
      </c>
      <c r="E59" s="181">
        <f t="shared" si="1"/>
        <v>0</v>
      </c>
      <c r="F59" s="41">
        <f>VLOOKUP($A59,'与件データ（生産者価格表示）（分析年価格）'!$A$8:$I$115,6,FALSE)</f>
        <v>0</v>
      </c>
      <c r="G59" s="174">
        <f>VLOOKUP($A59,'与件データ（生産者価格表示）（分析年価格）'!$A$8:$I$115,7,FALSE)</f>
        <v>0</v>
      </c>
      <c r="H59" s="174">
        <f t="shared" si="2"/>
        <v>0</v>
      </c>
      <c r="I59" s="153">
        <f t="shared" si="3"/>
        <v>0</v>
      </c>
      <c r="J59" s="41">
        <f>県産品需要額!C59*$Q59</f>
        <v>0</v>
      </c>
      <c r="K59" s="174">
        <f>県産品需要額!D59*$Q59</f>
        <v>0</v>
      </c>
      <c r="L59" s="174">
        <f t="shared" si="7"/>
        <v>0</v>
      </c>
      <c r="M59" s="41">
        <f>県産品需要額!F59*$Q59</f>
        <v>0</v>
      </c>
      <c r="N59" s="174">
        <f>県産品需要額!G59*$Q59</f>
        <v>0</v>
      </c>
      <c r="O59" s="174">
        <f t="shared" si="8"/>
        <v>0</v>
      </c>
      <c r="P59" s="153">
        <f t="shared" si="9"/>
        <v>0</v>
      </c>
      <c r="Q59" s="118">
        <f t="shared" si="6"/>
        <v>1</v>
      </c>
      <c r="R59" s="600">
        <f>IF($R$8=2020,1,VLOOKUP($A59,デフレータ!$A$5:$C$112,HLOOKUP($R$8,デフレータ!$A$3:$C$113,111,FALSE),FALSE))</f>
        <v>1</v>
      </c>
    </row>
    <row r="60" spans="1:18" s="57" customFormat="1">
      <c r="A60" s="31" t="s">
        <v>310</v>
      </c>
      <c r="B60" s="32" t="s">
        <v>547</v>
      </c>
      <c r="C60" s="38">
        <v>0</v>
      </c>
      <c r="D60" s="39">
        <v>0</v>
      </c>
      <c r="E60" s="179">
        <f t="shared" si="1"/>
        <v>0</v>
      </c>
      <c r="F60" s="38">
        <f>VLOOKUP($A60,'与件データ（生産者価格表示）（分析年価格）'!$A$8:$I$115,6,FALSE)</f>
        <v>0</v>
      </c>
      <c r="G60" s="39">
        <f>VLOOKUP($A60,'与件データ（生産者価格表示）（分析年価格）'!$A$8:$I$115,7,FALSE)</f>
        <v>0</v>
      </c>
      <c r="H60" s="39">
        <f t="shared" si="2"/>
        <v>0</v>
      </c>
      <c r="I60" s="154">
        <f t="shared" si="3"/>
        <v>0</v>
      </c>
      <c r="J60" s="38">
        <f>県産品需要額!C60*$Q60</f>
        <v>0</v>
      </c>
      <c r="K60" s="39">
        <f>県産品需要額!D60*$Q60</f>
        <v>0</v>
      </c>
      <c r="L60" s="39">
        <f t="shared" si="7"/>
        <v>0</v>
      </c>
      <c r="M60" s="38">
        <f>県産品需要額!F60*$Q60</f>
        <v>0</v>
      </c>
      <c r="N60" s="39">
        <f>県産品需要額!G60*$Q60</f>
        <v>0</v>
      </c>
      <c r="O60" s="39">
        <f t="shared" si="8"/>
        <v>0</v>
      </c>
      <c r="P60" s="154">
        <f t="shared" si="9"/>
        <v>0</v>
      </c>
      <c r="Q60" s="116">
        <f t="shared" si="6"/>
        <v>1</v>
      </c>
      <c r="R60" s="598">
        <f>IF($R$8=2020,1,VLOOKUP($A60,デフレータ!$A$5:$C$112,HLOOKUP($R$8,デフレータ!$A$3:$C$113,111,FALSE),FALSE))</f>
        <v>1</v>
      </c>
    </row>
    <row r="61" spans="1:18" s="57" customFormat="1">
      <c r="A61" s="31" t="s">
        <v>311</v>
      </c>
      <c r="B61" s="32" t="s">
        <v>548</v>
      </c>
      <c r="C61" s="38">
        <v>0</v>
      </c>
      <c r="D61" s="39">
        <v>0</v>
      </c>
      <c r="E61" s="179">
        <f t="shared" si="1"/>
        <v>0</v>
      </c>
      <c r="F61" s="38">
        <f>VLOOKUP($A61,'与件データ（生産者価格表示）（分析年価格）'!$A$8:$I$115,6,FALSE)</f>
        <v>0</v>
      </c>
      <c r="G61" s="39">
        <f>VLOOKUP($A61,'与件データ（生産者価格表示）（分析年価格）'!$A$8:$I$115,7,FALSE)</f>
        <v>0</v>
      </c>
      <c r="H61" s="39">
        <f t="shared" si="2"/>
        <v>0</v>
      </c>
      <c r="I61" s="154">
        <f t="shared" si="3"/>
        <v>0</v>
      </c>
      <c r="J61" s="38">
        <f>県産品需要額!C61*$Q61</f>
        <v>0</v>
      </c>
      <c r="K61" s="39">
        <f>県産品需要額!D61*$Q61</f>
        <v>0</v>
      </c>
      <c r="L61" s="39">
        <f t="shared" si="7"/>
        <v>0</v>
      </c>
      <c r="M61" s="38">
        <f>県産品需要額!F61*$Q61</f>
        <v>0</v>
      </c>
      <c r="N61" s="39">
        <f>県産品需要額!G61*$Q61</f>
        <v>0</v>
      </c>
      <c r="O61" s="39">
        <f t="shared" si="8"/>
        <v>0</v>
      </c>
      <c r="P61" s="154">
        <f t="shared" si="9"/>
        <v>0</v>
      </c>
      <c r="Q61" s="116">
        <f t="shared" si="6"/>
        <v>1</v>
      </c>
      <c r="R61" s="598">
        <f>IF($R$8=2020,1,VLOOKUP($A61,デフレータ!$A$5:$C$112,HLOOKUP($R$8,デフレータ!$A$3:$C$113,111,FALSE),FALSE))</f>
        <v>1</v>
      </c>
    </row>
    <row r="62" spans="1:18" s="57" customFormat="1">
      <c r="A62" s="31" t="s">
        <v>312</v>
      </c>
      <c r="B62" s="32" t="s">
        <v>549</v>
      </c>
      <c r="C62" s="38">
        <v>0</v>
      </c>
      <c r="D62" s="39">
        <v>0</v>
      </c>
      <c r="E62" s="179">
        <f t="shared" si="1"/>
        <v>0</v>
      </c>
      <c r="F62" s="38">
        <f>VLOOKUP($A62,'与件データ（生産者価格表示）（分析年価格）'!$A$8:$I$115,6,FALSE)</f>
        <v>0</v>
      </c>
      <c r="G62" s="39">
        <f>VLOOKUP($A62,'与件データ（生産者価格表示）（分析年価格）'!$A$8:$I$115,7,FALSE)</f>
        <v>0</v>
      </c>
      <c r="H62" s="39">
        <f t="shared" si="2"/>
        <v>0</v>
      </c>
      <c r="I62" s="154">
        <f t="shared" si="3"/>
        <v>0</v>
      </c>
      <c r="J62" s="38">
        <f>県産品需要額!C62*$Q62</f>
        <v>0</v>
      </c>
      <c r="K62" s="39">
        <f>県産品需要額!D62*$Q62</f>
        <v>0</v>
      </c>
      <c r="L62" s="39">
        <f t="shared" si="7"/>
        <v>0</v>
      </c>
      <c r="M62" s="38">
        <f>県産品需要額!F62*$Q62</f>
        <v>0</v>
      </c>
      <c r="N62" s="39">
        <f>県産品需要額!G62*$Q62</f>
        <v>0</v>
      </c>
      <c r="O62" s="39">
        <f t="shared" si="8"/>
        <v>0</v>
      </c>
      <c r="P62" s="154">
        <f t="shared" si="9"/>
        <v>0</v>
      </c>
      <c r="Q62" s="116">
        <f t="shared" si="6"/>
        <v>1</v>
      </c>
      <c r="R62" s="598">
        <f>IF($R$8=2020,1,VLOOKUP($A62,デフレータ!$A$5:$C$112,HLOOKUP($R$8,デフレータ!$A$3:$C$113,111,FALSE),FALSE))</f>
        <v>1</v>
      </c>
    </row>
    <row r="63" spans="1:18" s="57" customFormat="1">
      <c r="A63" s="33" t="s">
        <v>313</v>
      </c>
      <c r="B63" s="34" t="s">
        <v>550</v>
      </c>
      <c r="C63" s="40">
        <v>0</v>
      </c>
      <c r="D63" s="173">
        <v>0</v>
      </c>
      <c r="E63" s="180">
        <f t="shared" si="1"/>
        <v>0</v>
      </c>
      <c r="F63" s="40">
        <f>VLOOKUP($A63,'与件データ（生産者価格表示）（分析年価格）'!$A$8:$I$115,6,FALSE)</f>
        <v>0</v>
      </c>
      <c r="G63" s="173">
        <f>VLOOKUP($A63,'与件データ（生産者価格表示）（分析年価格）'!$A$8:$I$115,7,FALSE)</f>
        <v>0</v>
      </c>
      <c r="H63" s="173">
        <f t="shared" si="2"/>
        <v>0</v>
      </c>
      <c r="I63" s="155">
        <f t="shared" si="3"/>
        <v>0</v>
      </c>
      <c r="J63" s="40">
        <f>県産品需要額!C63*$Q63</f>
        <v>0</v>
      </c>
      <c r="K63" s="173">
        <f>県産品需要額!D63*$Q63</f>
        <v>0</v>
      </c>
      <c r="L63" s="173">
        <f t="shared" si="7"/>
        <v>0</v>
      </c>
      <c r="M63" s="40">
        <f>県産品需要額!F63*$Q63</f>
        <v>0</v>
      </c>
      <c r="N63" s="173">
        <f>県産品需要額!G63*$Q63</f>
        <v>0</v>
      </c>
      <c r="O63" s="173">
        <f t="shared" si="8"/>
        <v>0</v>
      </c>
      <c r="P63" s="155">
        <f t="shared" si="9"/>
        <v>0</v>
      </c>
      <c r="Q63" s="117">
        <f t="shared" si="6"/>
        <v>1</v>
      </c>
      <c r="R63" s="599">
        <f>IF($R$8=2020,1,VLOOKUP($A63,デフレータ!$A$5:$C$112,HLOOKUP($R$8,デフレータ!$A$3:$C$113,111,FALSE),FALSE))</f>
        <v>1</v>
      </c>
    </row>
    <row r="64" spans="1:18" s="57" customFormat="1">
      <c r="A64" s="35" t="s">
        <v>314</v>
      </c>
      <c r="B64" s="36" t="s">
        <v>551</v>
      </c>
      <c r="C64" s="41">
        <v>0</v>
      </c>
      <c r="D64" s="174">
        <v>0</v>
      </c>
      <c r="E64" s="181">
        <f t="shared" si="1"/>
        <v>0</v>
      </c>
      <c r="F64" s="41">
        <f>VLOOKUP($A64,'与件データ（生産者価格表示）（分析年価格）'!$A$8:$I$115,6,FALSE)</f>
        <v>0</v>
      </c>
      <c r="G64" s="174">
        <f>VLOOKUP($A64,'与件データ（生産者価格表示）（分析年価格）'!$A$8:$I$115,7,FALSE)</f>
        <v>0</v>
      </c>
      <c r="H64" s="174">
        <f t="shared" si="2"/>
        <v>0</v>
      </c>
      <c r="I64" s="153">
        <f t="shared" si="3"/>
        <v>0</v>
      </c>
      <c r="J64" s="41">
        <f>県産品需要額!C64*$Q64</f>
        <v>0</v>
      </c>
      <c r="K64" s="174">
        <f>県産品需要額!D64*$Q64</f>
        <v>0</v>
      </c>
      <c r="L64" s="174">
        <f t="shared" si="7"/>
        <v>0</v>
      </c>
      <c r="M64" s="41">
        <f>県産品需要額!F64*$Q64</f>
        <v>0</v>
      </c>
      <c r="N64" s="174">
        <f>県産品需要額!G64*$Q64</f>
        <v>0</v>
      </c>
      <c r="O64" s="174">
        <f t="shared" si="8"/>
        <v>0</v>
      </c>
      <c r="P64" s="153">
        <f t="shared" si="9"/>
        <v>0</v>
      </c>
      <c r="Q64" s="118">
        <f t="shared" si="6"/>
        <v>1</v>
      </c>
      <c r="R64" s="600">
        <f>IF($R$8=2020,1,VLOOKUP($A64,デフレータ!$A$5:$C$112,HLOOKUP($R$8,デフレータ!$A$3:$C$113,111,FALSE),FALSE))</f>
        <v>1</v>
      </c>
    </row>
    <row r="65" spans="1:18" s="57" customFormat="1">
      <c r="A65" s="31" t="s">
        <v>315</v>
      </c>
      <c r="B65" s="32" t="s">
        <v>552</v>
      </c>
      <c r="C65" s="38">
        <v>0</v>
      </c>
      <c r="D65" s="39">
        <v>0</v>
      </c>
      <c r="E65" s="179">
        <f t="shared" si="1"/>
        <v>0</v>
      </c>
      <c r="F65" s="38">
        <f>VLOOKUP($A65,'与件データ（生産者価格表示）（分析年価格）'!$A$8:$I$115,6,FALSE)</f>
        <v>0</v>
      </c>
      <c r="G65" s="39">
        <f>VLOOKUP($A65,'与件データ（生産者価格表示）（分析年価格）'!$A$8:$I$115,7,FALSE)</f>
        <v>0</v>
      </c>
      <c r="H65" s="39">
        <f t="shared" si="2"/>
        <v>0</v>
      </c>
      <c r="I65" s="154">
        <f t="shared" si="3"/>
        <v>0</v>
      </c>
      <c r="J65" s="38">
        <f>県産品需要額!C65*$Q65</f>
        <v>0</v>
      </c>
      <c r="K65" s="39">
        <f>県産品需要額!D65*$Q65</f>
        <v>0</v>
      </c>
      <c r="L65" s="39">
        <f t="shared" si="7"/>
        <v>0</v>
      </c>
      <c r="M65" s="38">
        <f>県産品需要額!F65*$Q65</f>
        <v>0</v>
      </c>
      <c r="N65" s="39">
        <f>県産品需要額!G65*$Q65</f>
        <v>0</v>
      </c>
      <c r="O65" s="39">
        <f t="shared" si="8"/>
        <v>0</v>
      </c>
      <c r="P65" s="154">
        <f t="shared" si="9"/>
        <v>0</v>
      </c>
      <c r="Q65" s="116">
        <f t="shared" si="6"/>
        <v>1</v>
      </c>
      <c r="R65" s="598">
        <f>IF($R$8=2020,1,VLOOKUP($A65,デフレータ!$A$5:$C$112,HLOOKUP($R$8,デフレータ!$A$3:$C$113,111,FALSE),FALSE))</f>
        <v>1</v>
      </c>
    </row>
    <row r="66" spans="1:18" s="57" customFormat="1">
      <c r="A66" s="31" t="s">
        <v>316</v>
      </c>
      <c r="B66" s="32" t="s">
        <v>553</v>
      </c>
      <c r="C66" s="38">
        <v>0</v>
      </c>
      <c r="D66" s="39">
        <v>0</v>
      </c>
      <c r="E66" s="179">
        <f t="shared" si="1"/>
        <v>0</v>
      </c>
      <c r="F66" s="38">
        <f>VLOOKUP($A66,'与件データ（生産者価格表示）（分析年価格）'!$A$8:$I$115,6,FALSE)</f>
        <v>0</v>
      </c>
      <c r="G66" s="39">
        <f>VLOOKUP($A66,'与件データ（生産者価格表示）（分析年価格）'!$A$8:$I$115,7,FALSE)</f>
        <v>0</v>
      </c>
      <c r="H66" s="39">
        <f t="shared" si="2"/>
        <v>0</v>
      </c>
      <c r="I66" s="154">
        <f t="shared" si="3"/>
        <v>0</v>
      </c>
      <c r="J66" s="38">
        <f>県産品需要額!C66*$Q66</f>
        <v>0</v>
      </c>
      <c r="K66" s="39">
        <f>県産品需要額!D66*$Q66</f>
        <v>0</v>
      </c>
      <c r="L66" s="39">
        <f t="shared" si="7"/>
        <v>0</v>
      </c>
      <c r="M66" s="38">
        <f>県産品需要額!F66*$Q66</f>
        <v>0</v>
      </c>
      <c r="N66" s="39">
        <f>県産品需要額!G66*$Q66</f>
        <v>0</v>
      </c>
      <c r="O66" s="39">
        <f t="shared" si="8"/>
        <v>0</v>
      </c>
      <c r="P66" s="154">
        <f t="shared" si="9"/>
        <v>0</v>
      </c>
      <c r="Q66" s="116">
        <f t="shared" si="6"/>
        <v>1</v>
      </c>
      <c r="R66" s="598">
        <f>IF($R$8=2020,1,VLOOKUP($A66,デフレータ!$A$5:$C$112,HLOOKUP($R$8,デフレータ!$A$3:$C$113,111,FALSE),FALSE))</f>
        <v>1</v>
      </c>
    </row>
    <row r="67" spans="1:18" s="57" customFormat="1">
      <c r="A67" s="31" t="s">
        <v>317</v>
      </c>
      <c r="B67" s="32" t="s">
        <v>554</v>
      </c>
      <c r="C67" s="38">
        <v>0</v>
      </c>
      <c r="D67" s="39">
        <v>0</v>
      </c>
      <c r="E67" s="179">
        <f t="shared" si="1"/>
        <v>0</v>
      </c>
      <c r="F67" s="38">
        <f>VLOOKUP($A67,'与件データ（生産者価格表示）（分析年価格）'!$A$8:$I$115,6,FALSE)</f>
        <v>0</v>
      </c>
      <c r="G67" s="39">
        <f>VLOOKUP($A67,'与件データ（生産者価格表示）（分析年価格）'!$A$8:$I$115,7,FALSE)</f>
        <v>0</v>
      </c>
      <c r="H67" s="39">
        <f t="shared" si="2"/>
        <v>0</v>
      </c>
      <c r="I67" s="154">
        <f t="shared" si="3"/>
        <v>0</v>
      </c>
      <c r="J67" s="38">
        <f>県産品需要額!C67*$Q67</f>
        <v>0</v>
      </c>
      <c r="K67" s="39">
        <f>県産品需要額!D67*$Q67</f>
        <v>0</v>
      </c>
      <c r="L67" s="39">
        <f t="shared" si="7"/>
        <v>0</v>
      </c>
      <c r="M67" s="38">
        <f>県産品需要額!F67*$Q67</f>
        <v>0</v>
      </c>
      <c r="N67" s="39">
        <f>県産品需要額!G67*$Q67</f>
        <v>0</v>
      </c>
      <c r="O67" s="39">
        <f t="shared" si="8"/>
        <v>0</v>
      </c>
      <c r="P67" s="154">
        <f t="shared" si="9"/>
        <v>0</v>
      </c>
      <c r="Q67" s="116">
        <f t="shared" si="6"/>
        <v>1</v>
      </c>
      <c r="R67" s="598">
        <f>IF($R$8=2020,1,VLOOKUP($A67,デフレータ!$A$5:$C$112,HLOOKUP($R$8,デフレータ!$A$3:$C$113,111,FALSE),FALSE))</f>
        <v>1</v>
      </c>
    </row>
    <row r="68" spans="1:18" s="57" customFormat="1">
      <c r="A68" s="33" t="s">
        <v>318</v>
      </c>
      <c r="B68" s="34" t="s">
        <v>555</v>
      </c>
      <c r="C68" s="40">
        <v>0</v>
      </c>
      <c r="D68" s="173">
        <v>0</v>
      </c>
      <c r="E68" s="180">
        <f t="shared" si="1"/>
        <v>0</v>
      </c>
      <c r="F68" s="40">
        <f>VLOOKUP($A68,'与件データ（生産者価格表示）（分析年価格）'!$A$8:$I$115,6,FALSE)</f>
        <v>0</v>
      </c>
      <c r="G68" s="173">
        <f>VLOOKUP($A68,'与件データ（生産者価格表示）（分析年価格）'!$A$8:$I$115,7,FALSE)</f>
        <v>0</v>
      </c>
      <c r="H68" s="173">
        <f t="shared" si="2"/>
        <v>0</v>
      </c>
      <c r="I68" s="155">
        <f t="shared" si="3"/>
        <v>0</v>
      </c>
      <c r="J68" s="40">
        <f>県産品需要額!C68*$Q68</f>
        <v>0</v>
      </c>
      <c r="K68" s="173">
        <f>県産品需要額!D68*$Q68</f>
        <v>0</v>
      </c>
      <c r="L68" s="173">
        <f t="shared" si="7"/>
        <v>0</v>
      </c>
      <c r="M68" s="40">
        <f>県産品需要額!F68*$Q68</f>
        <v>0</v>
      </c>
      <c r="N68" s="173">
        <f>県産品需要額!G68*$Q68</f>
        <v>0</v>
      </c>
      <c r="O68" s="173">
        <f t="shared" si="8"/>
        <v>0</v>
      </c>
      <c r="P68" s="155">
        <f t="shared" si="9"/>
        <v>0</v>
      </c>
      <c r="Q68" s="117">
        <f t="shared" si="6"/>
        <v>1</v>
      </c>
      <c r="R68" s="599">
        <f>IF($R$8=2020,1,VLOOKUP($A68,デフレータ!$A$5:$C$112,HLOOKUP($R$8,デフレータ!$A$3:$C$113,111,FALSE),FALSE))</f>
        <v>1</v>
      </c>
    </row>
    <row r="69" spans="1:18" s="57" customFormat="1">
      <c r="A69" s="35" t="s">
        <v>319</v>
      </c>
      <c r="B69" s="36" t="s">
        <v>556</v>
      </c>
      <c r="C69" s="41">
        <v>0</v>
      </c>
      <c r="D69" s="174">
        <v>0</v>
      </c>
      <c r="E69" s="181">
        <f t="shared" si="1"/>
        <v>0</v>
      </c>
      <c r="F69" s="41">
        <f>VLOOKUP($A69,'与件データ（生産者価格表示）（分析年価格）'!$A$8:$I$115,6,FALSE)</f>
        <v>0</v>
      </c>
      <c r="G69" s="174">
        <f>VLOOKUP($A69,'与件データ（生産者価格表示）（分析年価格）'!$A$8:$I$115,7,FALSE)</f>
        <v>0</v>
      </c>
      <c r="H69" s="174">
        <f t="shared" si="2"/>
        <v>0</v>
      </c>
      <c r="I69" s="153">
        <f t="shared" si="3"/>
        <v>0</v>
      </c>
      <c r="J69" s="41">
        <f>県産品需要額!C69*$Q69</f>
        <v>0</v>
      </c>
      <c r="K69" s="174">
        <f>県産品需要額!D69*$Q69</f>
        <v>0</v>
      </c>
      <c r="L69" s="174">
        <f t="shared" si="7"/>
        <v>0</v>
      </c>
      <c r="M69" s="41">
        <f>県産品需要額!F69*$Q69</f>
        <v>0</v>
      </c>
      <c r="N69" s="174">
        <f>県産品需要額!G69*$Q69</f>
        <v>0</v>
      </c>
      <c r="O69" s="174">
        <f t="shared" si="8"/>
        <v>0</v>
      </c>
      <c r="P69" s="153">
        <f t="shared" si="9"/>
        <v>0</v>
      </c>
      <c r="Q69" s="118">
        <f t="shared" si="6"/>
        <v>1</v>
      </c>
      <c r="R69" s="600">
        <f>IF($R$8=2020,1,VLOOKUP($A69,デフレータ!$A$5:$C$112,HLOOKUP($R$8,デフレータ!$A$3:$C$113,111,FALSE),FALSE))</f>
        <v>1</v>
      </c>
    </row>
    <row r="70" spans="1:18" s="57" customFormat="1">
      <c r="A70" s="31" t="s">
        <v>320</v>
      </c>
      <c r="B70" s="32" t="s">
        <v>557</v>
      </c>
      <c r="C70" s="38">
        <v>0</v>
      </c>
      <c r="D70" s="39">
        <v>0</v>
      </c>
      <c r="E70" s="179">
        <f t="shared" si="1"/>
        <v>0</v>
      </c>
      <c r="F70" s="38">
        <f>VLOOKUP($A70,'与件データ（生産者価格表示）（分析年価格）'!$A$8:$I$115,6,FALSE)</f>
        <v>0</v>
      </c>
      <c r="G70" s="39">
        <f>VLOOKUP($A70,'与件データ（生産者価格表示）（分析年価格）'!$A$8:$I$115,7,FALSE)</f>
        <v>0</v>
      </c>
      <c r="H70" s="39">
        <f t="shared" si="2"/>
        <v>0</v>
      </c>
      <c r="I70" s="154">
        <f t="shared" si="3"/>
        <v>0</v>
      </c>
      <c r="J70" s="38">
        <f>県産品需要額!C70*$Q70</f>
        <v>0</v>
      </c>
      <c r="K70" s="39">
        <f>県産品需要額!D70*$Q70</f>
        <v>0</v>
      </c>
      <c r="L70" s="39">
        <f t="shared" si="7"/>
        <v>0</v>
      </c>
      <c r="M70" s="38">
        <f>県産品需要額!F70*$Q70</f>
        <v>0</v>
      </c>
      <c r="N70" s="39">
        <f>県産品需要額!G70*$Q70</f>
        <v>0</v>
      </c>
      <c r="O70" s="39">
        <f t="shared" si="8"/>
        <v>0</v>
      </c>
      <c r="P70" s="154">
        <f t="shared" si="9"/>
        <v>0</v>
      </c>
      <c r="Q70" s="116">
        <f t="shared" si="6"/>
        <v>1</v>
      </c>
      <c r="R70" s="598">
        <f>IF($R$8=2020,1,VLOOKUP($A70,デフレータ!$A$5:$C$112,HLOOKUP($R$8,デフレータ!$A$3:$C$113,111,FALSE),FALSE))</f>
        <v>1</v>
      </c>
    </row>
    <row r="71" spans="1:18" s="57" customFormat="1">
      <c r="A71" s="31" t="s">
        <v>321</v>
      </c>
      <c r="B71" s="32" t="s">
        <v>558</v>
      </c>
      <c r="C71" s="38">
        <v>0</v>
      </c>
      <c r="D71" s="39">
        <v>0</v>
      </c>
      <c r="E71" s="179">
        <f t="shared" si="1"/>
        <v>0</v>
      </c>
      <c r="F71" s="38">
        <f>VLOOKUP($A71,'与件データ（生産者価格表示）（分析年価格）'!$A$8:$I$115,6,FALSE)</f>
        <v>0</v>
      </c>
      <c r="G71" s="39">
        <f>VLOOKUP($A71,'与件データ（生産者価格表示）（分析年価格）'!$A$8:$I$115,7,FALSE)</f>
        <v>0</v>
      </c>
      <c r="H71" s="39">
        <f t="shared" si="2"/>
        <v>0</v>
      </c>
      <c r="I71" s="154">
        <f t="shared" si="3"/>
        <v>0</v>
      </c>
      <c r="J71" s="38">
        <f>県産品需要額!C71*$Q71</f>
        <v>0</v>
      </c>
      <c r="K71" s="39">
        <f>県産品需要額!D71*$Q71</f>
        <v>0</v>
      </c>
      <c r="L71" s="39">
        <f t="shared" si="7"/>
        <v>0</v>
      </c>
      <c r="M71" s="38">
        <f>県産品需要額!F71*$Q71</f>
        <v>0</v>
      </c>
      <c r="N71" s="39">
        <f>県産品需要額!G71*$Q71</f>
        <v>0</v>
      </c>
      <c r="O71" s="39">
        <f t="shared" si="8"/>
        <v>0</v>
      </c>
      <c r="P71" s="154">
        <f t="shared" si="9"/>
        <v>0</v>
      </c>
      <c r="Q71" s="116">
        <f t="shared" si="6"/>
        <v>1</v>
      </c>
      <c r="R71" s="598">
        <f>IF($R$8=2020,1,VLOOKUP($A71,デフレータ!$A$5:$C$112,HLOOKUP($R$8,デフレータ!$A$3:$C$113,111,FALSE),FALSE))</f>
        <v>1</v>
      </c>
    </row>
    <row r="72" spans="1:18" s="57" customFormat="1">
      <c r="A72" s="31" t="s">
        <v>322</v>
      </c>
      <c r="B72" s="32" t="s">
        <v>559</v>
      </c>
      <c r="C72" s="38">
        <v>0</v>
      </c>
      <c r="D72" s="39">
        <v>0</v>
      </c>
      <c r="E72" s="179">
        <f t="shared" si="1"/>
        <v>0</v>
      </c>
      <c r="F72" s="38">
        <f>VLOOKUP($A72,'与件データ（生産者価格表示）（分析年価格）'!$A$8:$I$115,6,FALSE)</f>
        <v>0</v>
      </c>
      <c r="G72" s="39">
        <f>VLOOKUP($A72,'与件データ（生産者価格表示）（分析年価格）'!$A$8:$I$115,7,FALSE)</f>
        <v>0</v>
      </c>
      <c r="H72" s="39">
        <f t="shared" si="2"/>
        <v>0</v>
      </c>
      <c r="I72" s="154">
        <f t="shared" si="3"/>
        <v>0</v>
      </c>
      <c r="J72" s="38">
        <f>県産品需要額!C72*$Q72</f>
        <v>0</v>
      </c>
      <c r="K72" s="39">
        <f>県産品需要額!D72*$Q72</f>
        <v>0</v>
      </c>
      <c r="L72" s="39">
        <f t="shared" ref="L72:L103" si="10">SUM(J72:K72)</f>
        <v>0</v>
      </c>
      <c r="M72" s="38">
        <f>県産品需要額!F72*$Q72</f>
        <v>0</v>
      </c>
      <c r="N72" s="39">
        <f>県産品需要額!G72*$Q72</f>
        <v>0</v>
      </c>
      <c r="O72" s="39">
        <f t="shared" ref="O72:O103" si="11">SUM(M72:N72)</f>
        <v>0</v>
      </c>
      <c r="P72" s="154">
        <f t="shared" ref="P72:P103" si="12">SUM(L72,O72)</f>
        <v>0</v>
      </c>
      <c r="Q72" s="116">
        <f t="shared" si="6"/>
        <v>1</v>
      </c>
      <c r="R72" s="598">
        <f>IF($R$8=2020,1,VLOOKUP($A72,デフレータ!$A$5:$C$112,HLOOKUP($R$8,デフレータ!$A$3:$C$113,111,FALSE),FALSE))</f>
        <v>1</v>
      </c>
    </row>
    <row r="73" spans="1:18" s="57" customFormat="1">
      <c r="A73" s="33" t="s">
        <v>323</v>
      </c>
      <c r="B73" s="34" t="s">
        <v>560</v>
      </c>
      <c r="C73" s="40">
        <v>0</v>
      </c>
      <c r="D73" s="173">
        <v>0</v>
      </c>
      <c r="E73" s="180">
        <f t="shared" ref="E73:E110" si="13">SUM(C73:D73)</f>
        <v>0</v>
      </c>
      <c r="F73" s="40">
        <f>VLOOKUP($A73,'与件データ（生産者価格表示）（分析年価格）'!$A$8:$I$115,6,FALSE)</f>
        <v>0</v>
      </c>
      <c r="G73" s="173">
        <f>VLOOKUP($A73,'与件データ（生産者価格表示）（分析年価格）'!$A$8:$I$115,7,FALSE)</f>
        <v>0</v>
      </c>
      <c r="H73" s="173">
        <f t="shared" ref="H73:H116" si="14">SUM(F73:G73)</f>
        <v>0</v>
      </c>
      <c r="I73" s="155">
        <f t="shared" ref="I73:I116" si="15">SUM(E73,H73)</f>
        <v>0</v>
      </c>
      <c r="J73" s="40">
        <f>県産品需要額!C73*$Q73</f>
        <v>0</v>
      </c>
      <c r="K73" s="173">
        <f>県産品需要額!D73*$Q73</f>
        <v>0</v>
      </c>
      <c r="L73" s="173">
        <f t="shared" si="10"/>
        <v>0</v>
      </c>
      <c r="M73" s="40">
        <f>県産品需要額!F73*$Q73</f>
        <v>0</v>
      </c>
      <c r="N73" s="173">
        <f>県産品需要額!G73*$Q73</f>
        <v>0</v>
      </c>
      <c r="O73" s="173">
        <f t="shared" si="11"/>
        <v>0</v>
      </c>
      <c r="P73" s="155">
        <f t="shared" si="12"/>
        <v>0</v>
      </c>
      <c r="Q73" s="117">
        <f t="shared" ref="Q73:Q116" si="16">1/R73</f>
        <v>1</v>
      </c>
      <c r="R73" s="599">
        <f>IF($R$8=2020,1,VLOOKUP($A73,デフレータ!$A$5:$C$112,HLOOKUP($R$8,デフレータ!$A$3:$C$113,111,FALSE),FALSE))</f>
        <v>1</v>
      </c>
    </row>
    <row r="74" spans="1:18" s="57" customFormat="1">
      <c r="A74" s="35" t="s">
        <v>324</v>
      </c>
      <c r="B74" s="36" t="s">
        <v>704</v>
      </c>
      <c r="C74" s="41">
        <v>0</v>
      </c>
      <c r="D74" s="174">
        <v>0</v>
      </c>
      <c r="E74" s="181">
        <f t="shared" si="13"/>
        <v>0</v>
      </c>
      <c r="F74" s="41">
        <f>VLOOKUP($A74,'与件データ（生産者価格表示）（分析年価格）'!$A$8:$I$115,6,FALSE)</f>
        <v>0</v>
      </c>
      <c r="G74" s="174">
        <f>VLOOKUP($A74,'与件データ（生産者価格表示）（分析年価格）'!$A$8:$I$115,7,FALSE)</f>
        <v>0</v>
      </c>
      <c r="H74" s="174">
        <f t="shared" si="14"/>
        <v>0</v>
      </c>
      <c r="I74" s="153">
        <f t="shared" si="15"/>
        <v>0</v>
      </c>
      <c r="J74" s="41">
        <f>県産品需要額!C74*$Q74</f>
        <v>0</v>
      </c>
      <c r="K74" s="174">
        <f>県産品需要額!D74*$Q74</f>
        <v>0</v>
      </c>
      <c r="L74" s="174">
        <f t="shared" si="10"/>
        <v>0</v>
      </c>
      <c r="M74" s="41">
        <f>県産品需要額!F74*$Q74</f>
        <v>0</v>
      </c>
      <c r="N74" s="174">
        <f>県産品需要額!G74*$Q74</f>
        <v>0</v>
      </c>
      <c r="O74" s="174">
        <f t="shared" si="11"/>
        <v>0</v>
      </c>
      <c r="P74" s="153">
        <f t="shared" si="12"/>
        <v>0</v>
      </c>
      <c r="Q74" s="118">
        <f t="shared" si="16"/>
        <v>1</v>
      </c>
      <c r="R74" s="600">
        <f>IF($R$8=2020,1,VLOOKUP($A74,デフレータ!$A$5:$C$112,HLOOKUP($R$8,デフレータ!$A$3:$C$113,111,FALSE),FALSE))</f>
        <v>1</v>
      </c>
    </row>
    <row r="75" spans="1:18" s="57" customFormat="1">
      <c r="A75" s="31" t="s">
        <v>325</v>
      </c>
      <c r="B75" s="32" t="s">
        <v>561</v>
      </c>
      <c r="C75" s="38">
        <v>0</v>
      </c>
      <c r="D75" s="39">
        <v>0</v>
      </c>
      <c r="E75" s="179">
        <f t="shared" si="13"/>
        <v>0</v>
      </c>
      <c r="F75" s="38">
        <f>VLOOKUP($A75,'与件データ（生産者価格表示）（分析年価格）'!$A$8:$I$115,6,FALSE)</f>
        <v>0</v>
      </c>
      <c r="G75" s="39">
        <f>VLOOKUP($A75,'与件データ（生産者価格表示）（分析年価格）'!$A$8:$I$115,7,FALSE)</f>
        <v>0</v>
      </c>
      <c r="H75" s="39">
        <f t="shared" si="14"/>
        <v>0</v>
      </c>
      <c r="I75" s="154">
        <f t="shared" si="15"/>
        <v>0</v>
      </c>
      <c r="J75" s="38">
        <f>県産品需要額!C75*$Q75</f>
        <v>0</v>
      </c>
      <c r="K75" s="39">
        <f>県産品需要額!D75*$Q75</f>
        <v>0</v>
      </c>
      <c r="L75" s="39">
        <f t="shared" si="10"/>
        <v>0</v>
      </c>
      <c r="M75" s="38">
        <f>県産品需要額!F75*$Q75</f>
        <v>0</v>
      </c>
      <c r="N75" s="39">
        <f>県産品需要額!G75*$Q75</f>
        <v>0</v>
      </c>
      <c r="O75" s="39">
        <f t="shared" si="11"/>
        <v>0</v>
      </c>
      <c r="P75" s="154">
        <f t="shared" si="12"/>
        <v>0</v>
      </c>
      <c r="Q75" s="116">
        <f t="shared" si="16"/>
        <v>1</v>
      </c>
      <c r="R75" s="598">
        <f>IF($R$8=2020,1,VLOOKUP($A75,デフレータ!$A$5:$C$112,HLOOKUP($R$8,デフレータ!$A$3:$C$113,111,FALSE),FALSE))</f>
        <v>1</v>
      </c>
    </row>
    <row r="76" spans="1:18" s="57" customFormat="1">
      <c r="A76" s="31" t="s">
        <v>326</v>
      </c>
      <c r="B76" s="32" t="s">
        <v>562</v>
      </c>
      <c r="C76" s="38">
        <v>0</v>
      </c>
      <c r="D76" s="39">
        <v>0</v>
      </c>
      <c r="E76" s="179">
        <f t="shared" si="13"/>
        <v>0</v>
      </c>
      <c r="F76" s="38">
        <f>VLOOKUP($A76,'与件データ（生産者価格表示）（分析年価格）'!$A$8:$I$115,6,FALSE)</f>
        <v>0</v>
      </c>
      <c r="G76" s="39">
        <f>VLOOKUP($A76,'与件データ（生産者価格表示）（分析年価格）'!$A$8:$I$115,7,FALSE)</f>
        <v>0</v>
      </c>
      <c r="H76" s="39">
        <f t="shared" si="14"/>
        <v>0</v>
      </c>
      <c r="I76" s="154">
        <f t="shared" si="15"/>
        <v>0</v>
      </c>
      <c r="J76" s="38">
        <f>県産品需要額!C76*$Q76</f>
        <v>0</v>
      </c>
      <c r="K76" s="39">
        <f>県産品需要額!D76*$Q76</f>
        <v>0</v>
      </c>
      <c r="L76" s="39">
        <f t="shared" si="10"/>
        <v>0</v>
      </c>
      <c r="M76" s="38">
        <f>県産品需要額!F76*$Q76</f>
        <v>0</v>
      </c>
      <c r="N76" s="39">
        <f>県産品需要額!G76*$Q76</f>
        <v>0</v>
      </c>
      <c r="O76" s="39">
        <f t="shared" si="11"/>
        <v>0</v>
      </c>
      <c r="P76" s="154">
        <f t="shared" si="12"/>
        <v>0</v>
      </c>
      <c r="Q76" s="116">
        <f t="shared" si="16"/>
        <v>1</v>
      </c>
      <c r="R76" s="598">
        <f>IF($R$8=2020,1,VLOOKUP($A76,デフレータ!$A$5:$C$112,HLOOKUP($R$8,デフレータ!$A$3:$C$113,111,FALSE),FALSE))</f>
        <v>1</v>
      </c>
    </row>
    <row r="77" spans="1:18" s="57" customFormat="1">
      <c r="A77" s="31" t="s">
        <v>327</v>
      </c>
      <c r="B77" s="32" t="s">
        <v>563</v>
      </c>
      <c r="C77" s="38">
        <v>0</v>
      </c>
      <c r="D77" s="39">
        <v>0</v>
      </c>
      <c r="E77" s="179">
        <f t="shared" si="13"/>
        <v>0</v>
      </c>
      <c r="F77" s="38">
        <f>VLOOKUP($A77,'与件データ（生産者価格表示）（分析年価格）'!$A$8:$I$115,6,FALSE)</f>
        <v>0</v>
      </c>
      <c r="G77" s="39">
        <f>VLOOKUP($A77,'与件データ（生産者価格表示）（分析年価格）'!$A$8:$I$115,7,FALSE)</f>
        <v>0</v>
      </c>
      <c r="H77" s="39">
        <f t="shared" si="14"/>
        <v>0</v>
      </c>
      <c r="I77" s="154">
        <f t="shared" si="15"/>
        <v>0</v>
      </c>
      <c r="J77" s="38">
        <f>県産品需要額!C77*$Q77</f>
        <v>0</v>
      </c>
      <c r="K77" s="39">
        <f>県産品需要額!D77*$Q77</f>
        <v>0</v>
      </c>
      <c r="L77" s="39">
        <f t="shared" si="10"/>
        <v>0</v>
      </c>
      <c r="M77" s="38">
        <f>県産品需要額!F77*$Q77</f>
        <v>0</v>
      </c>
      <c r="N77" s="39">
        <f>県産品需要額!G77*$Q77</f>
        <v>0</v>
      </c>
      <c r="O77" s="39">
        <f t="shared" si="11"/>
        <v>0</v>
      </c>
      <c r="P77" s="154">
        <f t="shared" si="12"/>
        <v>0</v>
      </c>
      <c r="Q77" s="116">
        <f t="shared" si="16"/>
        <v>1</v>
      </c>
      <c r="R77" s="598">
        <f>IF($R$8=2020,1,VLOOKUP($A77,デフレータ!$A$5:$C$112,HLOOKUP($R$8,デフレータ!$A$3:$C$113,111,FALSE),FALSE))</f>
        <v>1</v>
      </c>
    </row>
    <row r="78" spans="1:18" s="57" customFormat="1">
      <c r="A78" s="33" t="s">
        <v>328</v>
      </c>
      <c r="B78" s="34" t="s">
        <v>564</v>
      </c>
      <c r="C78" s="40">
        <v>0</v>
      </c>
      <c r="D78" s="173">
        <v>0</v>
      </c>
      <c r="E78" s="180">
        <f t="shared" si="13"/>
        <v>0</v>
      </c>
      <c r="F78" s="40">
        <f>VLOOKUP($A78,'与件データ（生産者価格表示）（分析年価格）'!$A$8:$I$115,6,FALSE)</f>
        <v>0</v>
      </c>
      <c r="G78" s="173">
        <f>VLOOKUP($A78,'与件データ（生産者価格表示）（分析年価格）'!$A$8:$I$115,7,FALSE)</f>
        <v>0</v>
      </c>
      <c r="H78" s="173">
        <f t="shared" si="14"/>
        <v>0</v>
      </c>
      <c r="I78" s="155">
        <f t="shared" si="15"/>
        <v>0</v>
      </c>
      <c r="J78" s="40">
        <f>県産品需要額!C78*$Q78</f>
        <v>0</v>
      </c>
      <c r="K78" s="173">
        <f>県産品需要額!D78*$Q78</f>
        <v>0</v>
      </c>
      <c r="L78" s="173">
        <f t="shared" si="10"/>
        <v>0</v>
      </c>
      <c r="M78" s="40">
        <f>県産品需要額!F78*$Q78</f>
        <v>0</v>
      </c>
      <c r="N78" s="173">
        <f>県産品需要額!G78*$Q78</f>
        <v>0</v>
      </c>
      <c r="O78" s="173">
        <f t="shared" si="11"/>
        <v>0</v>
      </c>
      <c r="P78" s="155">
        <f t="shared" si="12"/>
        <v>0</v>
      </c>
      <c r="Q78" s="117">
        <f t="shared" si="16"/>
        <v>1</v>
      </c>
      <c r="R78" s="599">
        <f>IF($R$8=2020,1,VLOOKUP($A78,デフレータ!$A$5:$C$112,HLOOKUP($R$8,デフレータ!$A$3:$C$113,111,FALSE),FALSE))</f>
        <v>1</v>
      </c>
    </row>
    <row r="79" spans="1:18" s="57" customFormat="1">
      <c r="A79" s="35" t="s">
        <v>329</v>
      </c>
      <c r="B79" s="36" t="s">
        <v>565</v>
      </c>
      <c r="C79" s="41">
        <v>0</v>
      </c>
      <c r="D79" s="174">
        <v>0</v>
      </c>
      <c r="E79" s="181">
        <f t="shared" si="13"/>
        <v>0</v>
      </c>
      <c r="F79" s="41">
        <f>VLOOKUP($A79,'与件データ（生産者価格表示）（分析年価格）'!$A$8:$I$115,6,FALSE)</f>
        <v>0</v>
      </c>
      <c r="G79" s="174">
        <f>VLOOKUP($A79,'与件データ（生産者価格表示）（分析年価格）'!$A$8:$I$115,7,FALSE)</f>
        <v>0</v>
      </c>
      <c r="H79" s="174">
        <f t="shared" si="14"/>
        <v>0</v>
      </c>
      <c r="I79" s="153">
        <f t="shared" si="15"/>
        <v>0</v>
      </c>
      <c r="J79" s="41">
        <f>県産品需要額!C79*$Q79</f>
        <v>0</v>
      </c>
      <c r="K79" s="174">
        <f>県産品需要額!D79*$Q79</f>
        <v>0</v>
      </c>
      <c r="L79" s="174">
        <f t="shared" si="10"/>
        <v>0</v>
      </c>
      <c r="M79" s="41">
        <f>県産品需要額!F79*$Q79</f>
        <v>0</v>
      </c>
      <c r="N79" s="174">
        <f>県産品需要額!G79*$Q79</f>
        <v>0</v>
      </c>
      <c r="O79" s="174">
        <f t="shared" si="11"/>
        <v>0</v>
      </c>
      <c r="P79" s="153">
        <f t="shared" si="12"/>
        <v>0</v>
      </c>
      <c r="Q79" s="118">
        <f t="shared" si="16"/>
        <v>1</v>
      </c>
      <c r="R79" s="600">
        <f>IF($R$8=2020,1,VLOOKUP($A79,デフレータ!$A$5:$C$112,HLOOKUP($R$8,デフレータ!$A$3:$C$113,111,FALSE),FALSE))</f>
        <v>1</v>
      </c>
    </row>
    <row r="80" spans="1:18" s="57" customFormat="1">
      <c r="A80" s="31" t="s">
        <v>330</v>
      </c>
      <c r="B80" s="32" t="s">
        <v>566</v>
      </c>
      <c r="C80" s="38">
        <v>0</v>
      </c>
      <c r="D80" s="39">
        <v>0</v>
      </c>
      <c r="E80" s="179">
        <f t="shared" si="13"/>
        <v>0</v>
      </c>
      <c r="F80" s="38">
        <f>VLOOKUP($A80,'与件データ（生産者価格表示）（分析年価格）'!$A$8:$I$115,6,FALSE)</f>
        <v>0</v>
      </c>
      <c r="G80" s="39">
        <f>VLOOKUP($A80,'与件データ（生産者価格表示）（分析年価格）'!$A$8:$I$115,7,FALSE)</f>
        <v>0</v>
      </c>
      <c r="H80" s="39">
        <f t="shared" si="14"/>
        <v>0</v>
      </c>
      <c r="I80" s="154">
        <f t="shared" si="15"/>
        <v>0</v>
      </c>
      <c r="J80" s="38">
        <f>県産品需要額!C80*$Q80</f>
        <v>0</v>
      </c>
      <c r="K80" s="39">
        <f>県産品需要額!D80*$Q80</f>
        <v>0</v>
      </c>
      <c r="L80" s="39">
        <f t="shared" si="10"/>
        <v>0</v>
      </c>
      <c r="M80" s="38">
        <f>県産品需要額!F80*$Q80</f>
        <v>0</v>
      </c>
      <c r="N80" s="39">
        <f>県産品需要額!G80*$Q80</f>
        <v>0</v>
      </c>
      <c r="O80" s="39">
        <f t="shared" si="11"/>
        <v>0</v>
      </c>
      <c r="P80" s="154">
        <f t="shared" si="12"/>
        <v>0</v>
      </c>
      <c r="Q80" s="116">
        <f t="shared" si="16"/>
        <v>1</v>
      </c>
      <c r="R80" s="598">
        <f>IF($R$8=2020,1,VLOOKUP($A80,デフレータ!$A$5:$C$112,HLOOKUP($R$8,デフレータ!$A$3:$C$113,111,FALSE),FALSE))</f>
        <v>1</v>
      </c>
    </row>
    <row r="81" spans="1:18" s="57" customFormat="1">
      <c r="A81" s="31" t="s">
        <v>331</v>
      </c>
      <c r="B81" s="32" t="s">
        <v>567</v>
      </c>
      <c r="C81" s="38">
        <v>0</v>
      </c>
      <c r="D81" s="39">
        <v>0</v>
      </c>
      <c r="E81" s="179">
        <f t="shared" si="13"/>
        <v>0</v>
      </c>
      <c r="F81" s="38">
        <f>VLOOKUP($A81,'与件データ（生産者価格表示）（分析年価格）'!$A$8:$I$115,6,FALSE)</f>
        <v>0</v>
      </c>
      <c r="G81" s="39">
        <f>VLOOKUP($A81,'与件データ（生産者価格表示）（分析年価格）'!$A$8:$I$115,7,FALSE)</f>
        <v>0</v>
      </c>
      <c r="H81" s="39">
        <f t="shared" si="14"/>
        <v>0</v>
      </c>
      <c r="I81" s="154">
        <f t="shared" si="15"/>
        <v>0</v>
      </c>
      <c r="J81" s="38">
        <f>県産品需要額!C81*$Q81</f>
        <v>0</v>
      </c>
      <c r="K81" s="39">
        <f>県産品需要額!D81*$Q81</f>
        <v>0</v>
      </c>
      <c r="L81" s="39">
        <f t="shared" si="10"/>
        <v>0</v>
      </c>
      <c r="M81" s="38">
        <f>県産品需要額!F81*$Q81</f>
        <v>0</v>
      </c>
      <c r="N81" s="39">
        <f>県産品需要額!G81*$Q81</f>
        <v>0</v>
      </c>
      <c r="O81" s="39">
        <f t="shared" si="11"/>
        <v>0</v>
      </c>
      <c r="P81" s="154">
        <f t="shared" si="12"/>
        <v>0</v>
      </c>
      <c r="Q81" s="116">
        <f t="shared" si="16"/>
        <v>1</v>
      </c>
      <c r="R81" s="598">
        <f>IF($R$8=2020,1,VLOOKUP($A81,デフレータ!$A$5:$C$112,HLOOKUP($R$8,デフレータ!$A$3:$C$113,111,FALSE),FALSE))</f>
        <v>1</v>
      </c>
    </row>
    <row r="82" spans="1:18" s="57" customFormat="1">
      <c r="A82" s="31" t="s">
        <v>332</v>
      </c>
      <c r="B82" s="32" t="s">
        <v>568</v>
      </c>
      <c r="C82" s="38">
        <v>0</v>
      </c>
      <c r="D82" s="39">
        <v>0</v>
      </c>
      <c r="E82" s="179">
        <f t="shared" si="13"/>
        <v>0</v>
      </c>
      <c r="F82" s="38">
        <f>VLOOKUP($A82,'与件データ（生産者価格表示）（分析年価格）'!$A$8:$I$115,6,FALSE)</f>
        <v>0</v>
      </c>
      <c r="G82" s="39">
        <f>VLOOKUP($A82,'与件データ（生産者価格表示）（分析年価格）'!$A$8:$I$115,7,FALSE)</f>
        <v>0</v>
      </c>
      <c r="H82" s="39">
        <f t="shared" si="14"/>
        <v>0</v>
      </c>
      <c r="I82" s="154">
        <f t="shared" si="15"/>
        <v>0</v>
      </c>
      <c r="J82" s="38">
        <f>県産品需要額!C82*$Q82</f>
        <v>0</v>
      </c>
      <c r="K82" s="39">
        <f>県産品需要額!D82*$Q82</f>
        <v>0</v>
      </c>
      <c r="L82" s="39">
        <f t="shared" si="10"/>
        <v>0</v>
      </c>
      <c r="M82" s="38">
        <f>県産品需要額!F82*$Q82</f>
        <v>0</v>
      </c>
      <c r="N82" s="39">
        <f>県産品需要額!G82*$Q82</f>
        <v>0</v>
      </c>
      <c r="O82" s="39">
        <f t="shared" si="11"/>
        <v>0</v>
      </c>
      <c r="P82" s="154">
        <f t="shared" si="12"/>
        <v>0</v>
      </c>
      <c r="Q82" s="116">
        <f t="shared" si="16"/>
        <v>1</v>
      </c>
      <c r="R82" s="598">
        <f>IF($R$8=2020,1,VLOOKUP($A82,デフレータ!$A$5:$C$112,HLOOKUP($R$8,デフレータ!$A$3:$C$113,111,FALSE),FALSE))</f>
        <v>1</v>
      </c>
    </row>
    <row r="83" spans="1:18" s="57" customFormat="1">
      <c r="A83" s="33" t="s">
        <v>333</v>
      </c>
      <c r="B83" s="34" t="s">
        <v>569</v>
      </c>
      <c r="C83" s="40">
        <v>0</v>
      </c>
      <c r="D83" s="173">
        <v>0</v>
      </c>
      <c r="E83" s="180">
        <f t="shared" si="13"/>
        <v>0</v>
      </c>
      <c r="F83" s="40">
        <f>VLOOKUP($A83,'与件データ（生産者価格表示）（分析年価格）'!$A$8:$I$115,6,FALSE)</f>
        <v>0</v>
      </c>
      <c r="G83" s="173">
        <f>VLOOKUP($A83,'与件データ（生産者価格表示）（分析年価格）'!$A$8:$I$115,7,FALSE)</f>
        <v>0</v>
      </c>
      <c r="H83" s="173">
        <f t="shared" si="14"/>
        <v>0</v>
      </c>
      <c r="I83" s="155">
        <f t="shared" si="15"/>
        <v>0</v>
      </c>
      <c r="J83" s="40">
        <f>県産品需要額!C83*$Q83</f>
        <v>0</v>
      </c>
      <c r="K83" s="173">
        <f>県産品需要額!D83*$Q83</f>
        <v>0</v>
      </c>
      <c r="L83" s="173">
        <f t="shared" si="10"/>
        <v>0</v>
      </c>
      <c r="M83" s="40">
        <f>県産品需要額!F83*$Q83</f>
        <v>0</v>
      </c>
      <c r="N83" s="173">
        <f>県産品需要額!G83*$Q83</f>
        <v>0</v>
      </c>
      <c r="O83" s="173">
        <f t="shared" si="11"/>
        <v>0</v>
      </c>
      <c r="P83" s="155">
        <f t="shared" si="12"/>
        <v>0</v>
      </c>
      <c r="Q83" s="117">
        <f t="shared" si="16"/>
        <v>1</v>
      </c>
      <c r="R83" s="599">
        <f>IF($R$8=2020,1,VLOOKUP($A83,デフレータ!$A$5:$C$112,HLOOKUP($R$8,デフレータ!$A$3:$C$113,111,FALSE),FALSE))</f>
        <v>1</v>
      </c>
    </row>
    <row r="84" spans="1:18" s="57" customFormat="1">
      <c r="A84" s="35" t="s">
        <v>334</v>
      </c>
      <c r="B84" s="36" t="s">
        <v>570</v>
      </c>
      <c r="C84" s="41">
        <v>0</v>
      </c>
      <c r="D84" s="174">
        <v>0</v>
      </c>
      <c r="E84" s="181">
        <f t="shared" si="13"/>
        <v>0</v>
      </c>
      <c r="F84" s="41">
        <f>VLOOKUP($A84,'与件データ（生産者価格表示）（分析年価格）'!$A$8:$I$115,6,FALSE)</f>
        <v>0</v>
      </c>
      <c r="G84" s="174">
        <f>VLOOKUP($A84,'与件データ（生産者価格表示）（分析年価格）'!$A$8:$I$115,7,FALSE)</f>
        <v>0</v>
      </c>
      <c r="H84" s="174">
        <f t="shared" si="14"/>
        <v>0</v>
      </c>
      <c r="I84" s="153">
        <f t="shared" si="15"/>
        <v>0</v>
      </c>
      <c r="J84" s="41">
        <f>県産品需要額!C84*$Q84</f>
        <v>0</v>
      </c>
      <c r="K84" s="174">
        <f>県産品需要額!D84*$Q84</f>
        <v>0</v>
      </c>
      <c r="L84" s="174">
        <f t="shared" si="10"/>
        <v>0</v>
      </c>
      <c r="M84" s="41">
        <f>県産品需要額!F84*$Q84</f>
        <v>0</v>
      </c>
      <c r="N84" s="174">
        <f>県産品需要額!G84*$Q84</f>
        <v>0</v>
      </c>
      <c r="O84" s="174">
        <f t="shared" si="11"/>
        <v>0</v>
      </c>
      <c r="P84" s="153">
        <f t="shared" si="12"/>
        <v>0</v>
      </c>
      <c r="Q84" s="118">
        <f t="shared" si="16"/>
        <v>1</v>
      </c>
      <c r="R84" s="600">
        <f>IF($R$8=2020,1,VLOOKUP($A84,デフレータ!$A$5:$C$112,HLOOKUP($R$8,デフレータ!$A$3:$C$113,111,FALSE),FALSE))</f>
        <v>1</v>
      </c>
    </row>
    <row r="85" spans="1:18" s="57" customFormat="1">
      <c r="A85" s="31" t="s">
        <v>335</v>
      </c>
      <c r="B85" s="32" t="s">
        <v>571</v>
      </c>
      <c r="C85" s="38">
        <v>0</v>
      </c>
      <c r="D85" s="39">
        <v>0</v>
      </c>
      <c r="E85" s="179">
        <f t="shared" si="13"/>
        <v>0</v>
      </c>
      <c r="F85" s="38">
        <f>VLOOKUP($A85,'与件データ（生産者価格表示）（分析年価格）'!$A$8:$I$115,6,FALSE)</f>
        <v>0</v>
      </c>
      <c r="G85" s="39">
        <f>VLOOKUP($A85,'与件データ（生産者価格表示）（分析年価格）'!$A$8:$I$115,7,FALSE)</f>
        <v>0</v>
      </c>
      <c r="H85" s="39">
        <f t="shared" si="14"/>
        <v>0</v>
      </c>
      <c r="I85" s="154">
        <f t="shared" si="15"/>
        <v>0</v>
      </c>
      <c r="J85" s="38">
        <f>県産品需要額!C85*$Q85</f>
        <v>0</v>
      </c>
      <c r="K85" s="39">
        <f>県産品需要額!D85*$Q85</f>
        <v>0</v>
      </c>
      <c r="L85" s="39">
        <f t="shared" si="10"/>
        <v>0</v>
      </c>
      <c r="M85" s="38">
        <f>県産品需要額!F85*$Q85</f>
        <v>0</v>
      </c>
      <c r="N85" s="39">
        <f>県産品需要額!G85*$Q85</f>
        <v>0</v>
      </c>
      <c r="O85" s="39">
        <f t="shared" si="11"/>
        <v>0</v>
      </c>
      <c r="P85" s="154">
        <f t="shared" si="12"/>
        <v>0</v>
      </c>
      <c r="Q85" s="116">
        <f t="shared" si="16"/>
        <v>1</v>
      </c>
      <c r="R85" s="598">
        <f>IF($R$8=2020,1,VLOOKUP($A85,デフレータ!$A$5:$C$112,HLOOKUP($R$8,デフレータ!$A$3:$C$113,111,FALSE),FALSE))</f>
        <v>1</v>
      </c>
    </row>
    <row r="86" spans="1:18" s="57" customFormat="1">
      <c r="A86" s="31" t="s">
        <v>336</v>
      </c>
      <c r="B86" s="32" t="s">
        <v>572</v>
      </c>
      <c r="C86" s="38">
        <v>0</v>
      </c>
      <c r="D86" s="39">
        <v>0</v>
      </c>
      <c r="E86" s="179">
        <f t="shared" si="13"/>
        <v>0</v>
      </c>
      <c r="F86" s="38">
        <f>VLOOKUP($A86,'与件データ（生産者価格表示）（分析年価格）'!$A$8:$I$115,6,FALSE)</f>
        <v>0</v>
      </c>
      <c r="G86" s="39">
        <f>VLOOKUP($A86,'与件データ（生産者価格表示）（分析年価格）'!$A$8:$I$115,7,FALSE)</f>
        <v>0</v>
      </c>
      <c r="H86" s="39">
        <f t="shared" si="14"/>
        <v>0</v>
      </c>
      <c r="I86" s="154">
        <f t="shared" si="15"/>
        <v>0</v>
      </c>
      <c r="J86" s="38">
        <f>県産品需要額!C86*$Q86</f>
        <v>0</v>
      </c>
      <c r="K86" s="39">
        <f>県産品需要額!D86*$Q86</f>
        <v>0</v>
      </c>
      <c r="L86" s="39">
        <f t="shared" si="10"/>
        <v>0</v>
      </c>
      <c r="M86" s="38">
        <f>県産品需要額!F86*$Q86</f>
        <v>0</v>
      </c>
      <c r="N86" s="39">
        <f>県産品需要額!G86*$Q86</f>
        <v>0</v>
      </c>
      <c r="O86" s="39">
        <f t="shared" si="11"/>
        <v>0</v>
      </c>
      <c r="P86" s="154">
        <f t="shared" si="12"/>
        <v>0</v>
      </c>
      <c r="Q86" s="116">
        <f t="shared" si="16"/>
        <v>1</v>
      </c>
      <c r="R86" s="598">
        <f>IF($R$8=2020,1,VLOOKUP($A86,デフレータ!$A$5:$C$112,HLOOKUP($R$8,デフレータ!$A$3:$C$113,111,FALSE),FALSE))</f>
        <v>1</v>
      </c>
    </row>
    <row r="87" spans="1:18" s="57" customFormat="1">
      <c r="A87" s="31" t="s">
        <v>337</v>
      </c>
      <c r="B87" s="32" t="s">
        <v>573</v>
      </c>
      <c r="C87" s="38">
        <v>0</v>
      </c>
      <c r="D87" s="39">
        <v>0</v>
      </c>
      <c r="E87" s="179">
        <f t="shared" si="13"/>
        <v>0</v>
      </c>
      <c r="F87" s="38">
        <f>VLOOKUP($A87,'与件データ（生産者価格表示）（分析年価格）'!$A$8:$I$115,6,FALSE)</f>
        <v>0</v>
      </c>
      <c r="G87" s="39">
        <f>VLOOKUP($A87,'与件データ（生産者価格表示）（分析年価格）'!$A$8:$I$115,7,FALSE)</f>
        <v>0</v>
      </c>
      <c r="H87" s="39">
        <f t="shared" si="14"/>
        <v>0</v>
      </c>
      <c r="I87" s="154">
        <f t="shared" si="15"/>
        <v>0</v>
      </c>
      <c r="J87" s="38">
        <f>県産品需要額!C87*$Q87</f>
        <v>0</v>
      </c>
      <c r="K87" s="39">
        <f>県産品需要額!D87*$Q87</f>
        <v>0</v>
      </c>
      <c r="L87" s="39">
        <f t="shared" si="10"/>
        <v>0</v>
      </c>
      <c r="M87" s="38">
        <f>県産品需要額!F87*$Q87</f>
        <v>0</v>
      </c>
      <c r="N87" s="39">
        <f>県産品需要額!G87*$Q87</f>
        <v>0</v>
      </c>
      <c r="O87" s="39">
        <f t="shared" si="11"/>
        <v>0</v>
      </c>
      <c r="P87" s="154">
        <f t="shared" si="12"/>
        <v>0</v>
      </c>
      <c r="Q87" s="116">
        <f t="shared" si="16"/>
        <v>1</v>
      </c>
      <c r="R87" s="598">
        <f>IF($R$8=2020,1,VLOOKUP($A87,デフレータ!$A$5:$C$112,HLOOKUP($R$8,デフレータ!$A$3:$C$113,111,FALSE),FALSE))</f>
        <v>1</v>
      </c>
    </row>
    <row r="88" spans="1:18" s="57" customFormat="1">
      <c r="A88" s="33" t="s">
        <v>338</v>
      </c>
      <c r="B88" s="34" t="s">
        <v>574</v>
      </c>
      <c r="C88" s="40">
        <v>0</v>
      </c>
      <c r="D88" s="173">
        <v>0</v>
      </c>
      <c r="E88" s="180">
        <f t="shared" si="13"/>
        <v>0</v>
      </c>
      <c r="F88" s="40">
        <f>VLOOKUP($A88,'与件データ（生産者価格表示）（分析年価格）'!$A$8:$I$115,6,FALSE)</f>
        <v>0</v>
      </c>
      <c r="G88" s="173">
        <f>VLOOKUP($A88,'与件データ（生産者価格表示）（分析年価格）'!$A$8:$I$115,7,FALSE)</f>
        <v>0</v>
      </c>
      <c r="H88" s="173">
        <f t="shared" si="14"/>
        <v>0</v>
      </c>
      <c r="I88" s="155">
        <f t="shared" si="15"/>
        <v>0</v>
      </c>
      <c r="J88" s="40">
        <f>県産品需要額!C88*$Q88</f>
        <v>0</v>
      </c>
      <c r="K88" s="173">
        <f>県産品需要額!D88*$Q88</f>
        <v>0</v>
      </c>
      <c r="L88" s="173">
        <f t="shared" si="10"/>
        <v>0</v>
      </c>
      <c r="M88" s="40">
        <f>県産品需要額!F88*$Q88</f>
        <v>0</v>
      </c>
      <c r="N88" s="173">
        <f>県産品需要額!G88*$Q88</f>
        <v>0</v>
      </c>
      <c r="O88" s="173">
        <f t="shared" si="11"/>
        <v>0</v>
      </c>
      <c r="P88" s="155">
        <f t="shared" si="12"/>
        <v>0</v>
      </c>
      <c r="Q88" s="117">
        <f t="shared" si="16"/>
        <v>1</v>
      </c>
      <c r="R88" s="599">
        <f>IF($R$8=2020,1,VLOOKUP($A88,デフレータ!$A$5:$C$112,HLOOKUP($R$8,デフレータ!$A$3:$C$113,111,FALSE),FALSE))</f>
        <v>1</v>
      </c>
    </row>
    <row r="89" spans="1:18" s="57" customFormat="1">
      <c r="A89" s="35" t="s">
        <v>339</v>
      </c>
      <c r="B89" s="36" t="s">
        <v>575</v>
      </c>
      <c r="C89" s="41">
        <v>0</v>
      </c>
      <c r="D89" s="174">
        <v>0</v>
      </c>
      <c r="E89" s="181">
        <f t="shared" si="13"/>
        <v>0</v>
      </c>
      <c r="F89" s="41">
        <f>VLOOKUP($A89,'与件データ（生産者価格表示）（分析年価格）'!$A$8:$I$115,6,FALSE)</f>
        <v>0</v>
      </c>
      <c r="G89" s="174">
        <f>VLOOKUP($A89,'与件データ（生産者価格表示）（分析年価格）'!$A$8:$I$115,7,FALSE)</f>
        <v>0</v>
      </c>
      <c r="H89" s="174">
        <f t="shared" si="14"/>
        <v>0</v>
      </c>
      <c r="I89" s="153">
        <f t="shared" si="15"/>
        <v>0</v>
      </c>
      <c r="J89" s="41">
        <f>県産品需要額!C89*$Q89</f>
        <v>0</v>
      </c>
      <c r="K89" s="174">
        <f>県産品需要額!D89*$Q89</f>
        <v>0</v>
      </c>
      <c r="L89" s="174">
        <f t="shared" si="10"/>
        <v>0</v>
      </c>
      <c r="M89" s="41">
        <f>県産品需要額!F89*$Q89</f>
        <v>0</v>
      </c>
      <c r="N89" s="174">
        <f>県産品需要額!G89*$Q89</f>
        <v>0</v>
      </c>
      <c r="O89" s="174">
        <f t="shared" si="11"/>
        <v>0</v>
      </c>
      <c r="P89" s="153">
        <f t="shared" si="12"/>
        <v>0</v>
      </c>
      <c r="Q89" s="118">
        <f t="shared" si="16"/>
        <v>1</v>
      </c>
      <c r="R89" s="600">
        <f>IF($R$8=2020,1,VLOOKUP($A89,デフレータ!$A$5:$C$112,HLOOKUP($R$8,デフレータ!$A$3:$C$113,111,FALSE),FALSE))</f>
        <v>1</v>
      </c>
    </row>
    <row r="90" spans="1:18" s="57" customFormat="1">
      <c r="A90" s="31" t="s">
        <v>340</v>
      </c>
      <c r="B90" s="32" t="s">
        <v>576</v>
      </c>
      <c r="C90" s="38">
        <v>0</v>
      </c>
      <c r="D90" s="39">
        <v>0</v>
      </c>
      <c r="E90" s="179">
        <f t="shared" si="13"/>
        <v>0</v>
      </c>
      <c r="F90" s="38">
        <f>VLOOKUP($A90,'与件データ（生産者価格表示）（分析年価格）'!$A$8:$I$115,6,FALSE)</f>
        <v>0</v>
      </c>
      <c r="G90" s="39">
        <f>VLOOKUP($A90,'与件データ（生産者価格表示）（分析年価格）'!$A$8:$I$115,7,FALSE)</f>
        <v>0</v>
      </c>
      <c r="H90" s="39">
        <f t="shared" si="14"/>
        <v>0</v>
      </c>
      <c r="I90" s="154">
        <f t="shared" si="15"/>
        <v>0</v>
      </c>
      <c r="J90" s="38">
        <f>県産品需要額!C90*$Q90</f>
        <v>0</v>
      </c>
      <c r="K90" s="39">
        <f>県産品需要額!D90*$Q90</f>
        <v>0</v>
      </c>
      <c r="L90" s="39">
        <f t="shared" si="10"/>
        <v>0</v>
      </c>
      <c r="M90" s="38">
        <f>県産品需要額!F90*$Q90</f>
        <v>0</v>
      </c>
      <c r="N90" s="39">
        <f>県産品需要額!G90*$Q90</f>
        <v>0</v>
      </c>
      <c r="O90" s="39">
        <f t="shared" si="11"/>
        <v>0</v>
      </c>
      <c r="P90" s="154">
        <f t="shared" si="12"/>
        <v>0</v>
      </c>
      <c r="Q90" s="116">
        <f t="shared" si="16"/>
        <v>1</v>
      </c>
      <c r="R90" s="598">
        <f>IF($R$8=2020,1,VLOOKUP($A90,デフレータ!$A$5:$C$112,HLOOKUP($R$8,デフレータ!$A$3:$C$113,111,FALSE),FALSE))</f>
        <v>1</v>
      </c>
    </row>
    <row r="91" spans="1:18" s="57" customFormat="1">
      <c r="A91" s="31" t="s">
        <v>341</v>
      </c>
      <c r="B91" s="32" t="s">
        <v>577</v>
      </c>
      <c r="C91" s="38">
        <v>0</v>
      </c>
      <c r="D91" s="39">
        <v>0</v>
      </c>
      <c r="E91" s="179">
        <f t="shared" si="13"/>
        <v>0</v>
      </c>
      <c r="F91" s="38">
        <f>VLOOKUP($A91,'与件データ（生産者価格表示）（分析年価格）'!$A$8:$I$115,6,FALSE)</f>
        <v>0</v>
      </c>
      <c r="G91" s="39">
        <f>VLOOKUP($A91,'与件データ（生産者価格表示）（分析年価格）'!$A$8:$I$115,7,FALSE)</f>
        <v>0</v>
      </c>
      <c r="H91" s="39">
        <f t="shared" si="14"/>
        <v>0</v>
      </c>
      <c r="I91" s="154">
        <f t="shared" si="15"/>
        <v>0</v>
      </c>
      <c r="J91" s="38">
        <f>県産品需要額!C91*$Q91</f>
        <v>0</v>
      </c>
      <c r="K91" s="39">
        <f>県産品需要額!D91*$Q91</f>
        <v>0</v>
      </c>
      <c r="L91" s="39">
        <f t="shared" si="10"/>
        <v>0</v>
      </c>
      <c r="M91" s="38">
        <f>県産品需要額!F91*$Q91</f>
        <v>0</v>
      </c>
      <c r="N91" s="39">
        <f>県産品需要額!G91*$Q91</f>
        <v>0</v>
      </c>
      <c r="O91" s="39">
        <f t="shared" si="11"/>
        <v>0</v>
      </c>
      <c r="P91" s="154">
        <f t="shared" si="12"/>
        <v>0</v>
      </c>
      <c r="Q91" s="116">
        <f t="shared" si="16"/>
        <v>1</v>
      </c>
      <c r="R91" s="598">
        <f>IF($R$8=2020,1,VLOOKUP($A91,デフレータ!$A$5:$C$112,HLOOKUP($R$8,デフレータ!$A$3:$C$113,111,FALSE),FALSE))</f>
        <v>1</v>
      </c>
    </row>
    <row r="92" spans="1:18" s="57" customFormat="1">
      <c r="A92" s="31" t="s">
        <v>342</v>
      </c>
      <c r="B92" s="32" t="s">
        <v>578</v>
      </c>
      <c r="C92" s="38">
        <v>0</v>
      </c>
      <c r="D92" s="39">
        <v>0</v>
      </c>
      <c r="E92" s="179">
        <f t="shared" si="13"/>
        <v>0</v>
      </c>
      <c r="F92" s="38">
        <f>VLOOKUP($A92,'与件データ（生産者価格表示）（分析年価格）'!$A$8:$I$115,6,FALSE)</f>
        <v>0</v>
      </c>
      <c r="G92" s="39">
        <f>VLOOKUP($A92,'与件データ（生産者価格表示）（分析年価格）'!$A$8:$I$115,7,FALSE)</f>
        <v>0</v>
      </c>
      <c r="H92" s="39">
        <f t="shared" si="14"/>
        <v>0</v>
      </c>
      <c r="I92" s="154">
        <f t="shared" si="15"/>
        <v>0</v>
      </c>
      <c r="J92" s="38">
        <f>県産品需要額!C92*$Q92</f>
        <v>0</v>
      </c>
      <c r="K92" s="39">
        <f>県産品需要額!D92*$Q92</f>
        <v>0</v>
      </c>
      <c r="L92" s="39">
        <f t="shared" si="10"/>
        <v>0</v>
      </c>
      <c r="M92" s="38">
        <f>県産品需要額!F92*$Q92</f>
        <v>0</v>
      </c>
      <c r="N92" s="39">
        <f>県産品需要額!G92*$Q92</f>
        <v>0</v>
      </c>
      <c r="O92" s="39">
        <f t="shared" si="11"/>
        <v>0</v>
      </c>
      <c r="P92" s="154">
        <f t="shared" si="12"/>
        <v>0</v>
      </c>
      <c r="Q92" s="116">
        <f t="shared" si="16"/>
        <v>1</v>
      </c>
      <c r="R92" s="598">
        <f>IF($R$8=2020,1,VLOOKUP($A92,デフレータ!$A$5:$C$112,HLOOKUP($R$8,デフレータ!$A$3:$C$113,111,FALSE),FALSE))</f>
        <v>1</v>
      </c>
    </row>
    <row r="93" spans="1:18" s="57" customFormat="1">
      <c r="A93" s="33" t="s">
        <v>343</v>
      </c>
      <c r="B93" s="34" t="s">
        <v>579</v>
      </c>
      <c r="C93" s="40">
        <v>0</v>
      </c>
      <c r="D93" s="173">
        <v>0</v>
      </c>
      <c r="E93" s="180">
        <f t="shared" si="13"/>
        <v>0</v>
      </c>
      <c r="F93" s="40">
        <f>VLOOKUP($A93,'与件データ（生産者価格表示）（分析年価格）'!$A$8:$I$115,6,FALSE)</f>
        <v>0</v>
      </c>
      <c r="G93" s="173">
        <f>VLOOKUP($A93,'与件データ（生産者価格表示）（分析年価格）'!$A$8:$I$115,7,FALSE)</f>
        <v>0</v>
      </c>
      <c r="H93" s="173">
        <f t="shared" si="14"/>
        <v>0</v>
      </c>
      <c r="I93" s="155">
        <f t="shared" si="15"/>
        <v>0</v>
      </c>
      <c r="J93" s="40">
        <f>県産品需要額!C93*$Q93</f>
        <v>0</v>
      </c>
      <c r="K93" s="173">
        <f>県産品需要額!D93*$Q93</f>
        <v>0</v>
      </c>
      <c r="L93" s="173">
        <f t="shared" si="10"/>
        <v>0</v>
      </c>
      <c r="M93" s="40">
        <f>県産品需要額!F93*$Q93</f>
        <v>0</v>
      </c>
      <c r="N93" s="173">
        <f>県産品需要額!G93*$Q93</f>
        <v>0</v>
      </c>
      <c r="O93" s="173">
        <f t="shared" si="11"/>
        <v>0</v>
      </c>
      <c r="P93" s="155">
        <f t="shared" si="12"/>
        <v>0</v>
      </c>
      <c r="Q93" s="117">
        <f t="shared" si="16"/>
        <v>1</v>
      </c>
      <c r="R93" s="599">
        <f>IF($R$8=2020,1,VLOOKUP($A93,デフレータ!$A$5:$C$112,HLOOKUP($R$8,デフレータ!$A$3:$C$113,111,FALSE),FALSE))</f>
        <v>1</v>
      </c>
    </row>
    <row r="94" spans="1:18" s="57" customFormat="1">
      <c r="A94" s="35" t="s">
        <v>344</v>
      </c>
      <c r="B94" s="36" t="s">
        <v>580</v>
      </c>
      <c r="C94" s="41">
        <v>0</v>
      </c>
      <c r="D94" s="174">
        <v>0</v>
      </c>
      <c r="E94" s="181">
        <f t="shared" si="13"/>
        <v>0</v>
      </c>
      <c r="F94" s="41">
        <f>VLOOKUP($A94,'与件データ（生産者価格表示）（分析年価格）'!$A$8:$I$115,6,FALSE)</f>
        <v>0</v>
      </c>
      <c r="G94" s="174">
        <f>VLOOKUP($A94,'与件データ（生産者価格表示）（分析年価格）'!$A$8:$I$115,7,FALSE)</f>
        <v>0</v>
      </c>
      <c r="H94" s="174">
        <f t="shared" si="14"/>
        <v>0</v>
      </c>
      <c r="I94" s="153">
        <f t="shared" si="15"/>
        <v>0</v>
      </c>
      <c r="J94" s="41">
        <f>県産品需要額!C94*$Q94</f>
        <v>0</v>
      </c>
      <c r="K94" s="174">
        <f>県産品需要額!D94*$Q94</f>
        <v>0</v>
      </c>
      <c r="L94" s="174">
        <f t="shared" si="10"/>
        <v>0</v>
      </c>
      <c r="M94" s="41">
        <f>県産品需要額!F94*$Q94</f>
        <v>0</v>
      </c>
      <c r="N94" s="174">
        <f>県産品需要額!G94*$Q94</f>
        <v>0</v>
      </c>
      <c r="O94" s="174">
        <f t="shared" si="11"/>
        <v>0</v>
      </c>
      <c r="P94" s="153">
        <f t="shared" si="12"/>
        <v>0</v>
      </c>
      <c r="Q94" s="118">
        <f t="shared" si="16"/>
        <v>1</v>
      </c>
      <c r="R94" s="600">
        <f>IF($R$8=2020,1,VLOOKUP($A94,デフレータ!$A$5:$C$112,HLOOKUP($R$8,デフレータ!$A$3:$C$113,111,FALSE),FALSE))</f>
        <v>1</v>
      </c>
    </row>
    <row r="95" spans="1:18" s="57" customFormat="1">
      <c r="A95" s="31" t="s">
        <v>345</v>
      </c>
      <c r="B95" s="32" t="s">
        <v>581</v>
      </c>
      <c r="C95" s="38">
        <v>0</v>
      </c>
      <c r="D95" s="39">
        <v>0</v>
      </c>
      <c r="E95" s="179">
        <f t="shared" si="13"/>
        <v>0</v>
      </c>
      <c r="F95" s="38">
        <f>VLOOKUP($A95,'与件データ（生産者価格表示）（分析年価格）'!$A$8:$I$115,6,FALSE)</f>
        <v>0</v>
      </c>
      <c r="G95" s="39">
        <f>VLOOKUP($A95,'与件データ（生産者価格表示）（分析年価格）'!$A$8:$I$115,7,FALSE)</f>
        <v>0</v>
      </c>
      <c r="H95" s="39">
        <f t="shared" si="14"/>
        <v>0</v>
      </c>
      <c r="I95" s="154">
        <f t="shared" si="15"/>
        <v>0</v>
      </c>
      <c r="J95" s="38">
        <f>県産品需要額!C95*$Q95</f>
        <v>0</v>
      </c>
      <c r="K95" s="39">
        <f>県産品需要額!D95*$Q95</f>
        <v>0</v>
      </c>
      <c r="L95" s="39">
        <f t="shared" si="10"/>
        <v>0</v>
      </c>
      <c r="M95" s="38">
        <f>県産品需要額!F95*$Q95</f>
        <v>0</v>
      </c>
      <c r="N95" s="39">
        <f>県産品需要額!G95*$Q95</f>
        <v>0</v>
      </c>
      <c r="O95" s="39">
        <f t="shared" si="11"/>
        <v>0</v>
      </c>
      <c r="P95" s="154">
        <f t="shared" si="12"/>
        <v>0</v>
      </c>
      <c r="Q95" s="116">
        <f t="shared" si="16"/>
        <v>1</v>
      </c>
      <c r="R95" s="598">
        <f>IF($R$8=2020,1,VLOOKUP($A95,デフレータ!$A$5:$C$112,HLOOKUP($R$8,デフレータ!$A$3:$C$113,111,FALSE),FALSE))</f>
        <v>1</v>
      </c>
    </row>
    <row r="96" spans="1:18" s="57" customFormat="1">
      <c r="A96" s="31" t="s">
        <v>346</v>
      </c>
      <c r="B96" s="32" t="s">
        <v>582</v>
      </c>
      <c r="C96" s="38">
        <v>0</v>
      </c>
      <c r="D96" s="39">
        <v>0</v>
      </c>
      <c r="E96" s="179">
        <f t="shared" si="13"/>
        <v>0</v>
      </c>
      <c r="F96" s="38">
        <f>VLOOKUP($A96,'与件データ（生産者価格表示）（分析年価格）'!$A$8:$I$115,6,FALSE)</f>
        <v>0</v>
      </c>
      <c r="G96" s="39">
        <f>VLOOKUP($A96,'与件データ（生産者価格表示）（分析年価格）'!$A$8:$I$115,7,FALSE)</f>
        <v>0</v>
      </c>
      <c r="H96" s="39">
        <f t="shared" si="14"/>
        <v>0</v>
      </c>
      <c r="I96" s="154">
        <f t="shared" si="15"/>
        <v>0</v>
      </c>
      <c r="J96" s="38">
        <f>県産品需要額!C96*$Q96</f>
        <v>0</v>
      </c>
      <c r="K96" s="39">
        <f>県産品需要額!D96*$Q96</f>
        <v>0</v>
      </c>
      <c r="L96" s="39">
        <f t="shared" si="10"/>
        <v>0</v>
      </c>
      <c r="M96" s="38">
        <f>県産品需要額!F96*$Q96</f>
        <v>0</v>
      </c>
      <c r="N96" s="39">
        <f>県産品需要額!G96*$Q96</f>
        <v>0</v>
      </c>
      <c r="O96" s="39">
        <f t="shared" si="11"/>
        <v>0</v>
      </c>
      <c r="P96" s="154">
        <f t="shared" si="12"/>
        <v>0</v>
      </c>
      <c r="Q96" s="116">
        <f t="shared" si="16"/>
        <v>1</v>
      </c>
      <c r="R96" s="598">
        <f>IF($R$8=2020,1,VLOOKUP($A96,デフレータ!$A$5:$C$112,HLOOKUP($R$8,デフレータ!$A$3:$C$113,111,FALSE),FALSE))</f>
        <v>1</v>
      </c>
    </row>
    <row r="97" spans="1:18" s="57" customFormat="1">
      <c r="A97" s="31" t="s">
        <v>347</v>
      </c>
      <c r="B97" s="32" t="s">
        <v>583</v>
      </c>
      <c r="C97" s="38">
        <v>0</v>
      </c>
      <c r="D97" s="39">
        <v>0</v>
      </c>
      <c r="E97" s="179">
        <f t="shared" si="13"/>
        <v>0</v>
      </c>
      <c r="F97" s="38">
        <f>VLOOKUP($A97,'与件データ（生産者価格表示）（分析年価格）'!$A$8:$I$115,6,FALSE)</f>
        <v>0</v>
      </c>
      <c r="G97" s="39">
        <f>VLOOKUP($A97,'与件データ（生産者価格表示）（分析年価格）'!$A$8:$I$115,7,FALSE)</f>
        <v>0</v>
      </c>
      <c r="H97" s="39">
        <f t="shared" si="14"/>
        <v>0</v>
      </c>
      <c r="I97" s="154">
        <f t="shared" si="15"/>
        <v>0</v>
      </c>
      <c r="J97" s="38">
        <f>県産品需要額!C97*$Q97</f>
        <v>0</v>
      </c>
      <c r="K97" s="39">
        <f>県産品需要額!D97*$Q97</f>
        <v>0</v>
      </c>
      <c r="L97" s="39">
        <f t="shared" si="10"/>
        <v>0</v>
      </c>
      <c r="M97" s="38">
        <f>県産品需要額!F97*$Q97</f>
        <v>0</v>
      </c>
      <c r="N97" s="39">
        <f>県産品需要額!G97*$Q97</f>
        <v>0</v>
      </c>
      <c r="O97" s="39">
        <f t="shared" si="11"/>
        <v>0</v>
      </c>
      <c r="P97" s="154">
        <f t="shared" si="12"/>
        <v>0</v>
      </c>
      <c r="Q97" s="116">
        <f t="shared" si="16"/>
        <v>1</v>
      </c>
      <c r="R97" s="598">
        <f>IF($R$8=2020,1,VLOOKUP($A97,デフレータ!$A$5:$C$112,HLOOKUP($R$8,デフレータ!$A$3:$C$113,111,FALSE),FALSE))</f>
        <v>1</v>
      </c>
    </row>
    <row r="98" spans="1:18" s="57" customFormat="1">
      <c r="A98" s="33" t="s">
        <v>348</v>
      </c>
      <c r="B98" s="34" t="s">
        <v>584</v>
      </c>
      <c r="C98" s="40">
        <v>0</v>
      </c>
      <c r="D98" s="173">
        <v>0</v>
      </c>
      <c r="E98" s="180">
        <f t="shared" si="13"/>
        <v>0</v>
      </c>
      <c r="F98" s="40">
        <f>VLOOKUP($A98,'与件データ（生産者価格表示）（分析年価格）'!$A$8:$I$115,6,FALSE)</f>
        <v>0</v>
      </c>
      <c r="G98" s="173">
        <f>VLOOKUP($A98,'与件データ（生産者価格表示）（分析年価格）'!$A$8:$I$115,7,FALSE)</f>
        <v>0</v>
      </c>
      <c r="H98" s="173">
        <f t="shared" si="14"/>
        <v>0</v>
      </c>
      <c r="I98" s="155">
        <f t="shared" si="15"/>
        <v>0</v>
      </c>
      <c r="J98" s="40">
        <f>県産品需要額!C98*$Q98</f>
        <v>0</v>
      </c>
      <c r="K98" s="173">
        <f>県産品需要額!D98*$Q98</f>
        <v>0</v>
      </c>
      <c r="L98" s="173">
        <f t="shared" si="10"/>
        <v>0</v>
      </c>
      <c r="M98" s="40">
        <f>県産品需要額!F98*$Q98</f>
        <v>0</v>
      </c>
      <c r="N98" s="173">
        <f>県産品需要額!G98*$Q98</f>
        <v>0</v>
      </c>
      <c r="O98" s="173">
        <f t="shared" si="11"/>
        <v>0</v>
      </c>
      <c r="P98" s="155">
        <f t="shared" si="12"/>
        <v>0</v>
      </c>
      <c r="Q98" s="117">
        <f t="shared" si="16"/>
        <v>1</v>
      </c>
      <c r="R98" s="599">
        <f>IF($R$8=2020,1,VLOOKUP($A98,デフレータ!$A$5:$C$112,HLOOKUP($R$8,デフレータ!$A$3:$C$113,111,FALSE),FALSE))</f>
        <v>1</v>
      </c>
    </row>
    <row r="99" spans="1:18" s="57" customFormat="1">
      <c r="A99" s="35" t="s">
        <v>349</v>
      </c>
      <c r="B99" s="36" t="s">
        <v>645</v>
      </c>
      <c r="C99" s="41">
        <v>0</v>
      </c>
      <c r="D99" s="174">
        <v>0</v>
      </c>
      <c r="E99" s="181">
        <f t="shared" si="13"/>
        <v>0</v>
      </c>
      <c r="F99" s="41">
        <f>VLOOKUP($A99,'与件データ（生産者価格表示）（分析年価格）'!$A$8:$I$115,6,FALSE)</f>
        <v>0</v>
      </c>
      <c r="G99" s="174">
        <f>VLOOKUP($A99,'与件データ（生産者価格表示）（分析年価格）'!$A$8:$I$115,7,FALSE)</f>
        <v>0</v>
      </c>
      <c r="H99" s="174">
        <f t="shared" si="14"/>
        <v>0</v>
      </c>
      <c r="I99" s="153">
        <f t="shared" si="15"/>
        <v>0</v>
      </c>
      <c r="J99" s="41">
        <f>県産品需要額!C99*$Q99</f>
        <v>0</v>
      </c>
      <c r="K99" s="174">
        <f>県産品需要額!D99*$Q99</f>
        <v>0</v>
      </c>
      <c r="L99" s="174">
        <f t="shared" si="10"/>
        <v>0</v>
      </c>
      <c r="M99" s="41">
        <f>県産品需要額!F99*$Q99</f>
        <v>0</v>
      </c>
      <c r="N99" s="174">
        <f>県産品需要額!G99*$Q99</f>
        <v>0</v>
      </c>
      <c r="O99" s="174">
        <f t="shared" si="11"/>
        <v>0</v>
      </c>
      <c r="P99" s="153">
        <f t="shared" si="12"/>
        <v>0</v>
      </c>
      <c r="Q99" s="118">
        <f t="shared" si="16"/>
        <v>1</v>
      </c>
      <c r="R99" s="600">
        <f>IF($R$8=2020,1,VLOOKUP($A99,デフレータ!$A$5:$C$112,HLOOKUP($R$8,デフレータ!$A$3:$C$113,111,FALSE),FALSE))</f>
        <v>1</v>
      </c>
    </row>
    <row r="100" spans="1:18" s="57" customFormat="1">
      <c r="A100" s="31" t="s">
        <v>350</v>
      </c>
      <c r="B100" s="32" t="s">
        <v>644</v>
      </c>
      <c r="C100" s="38">
        <v>0</v>
      </c>
      <c r="D100" s="39">
        <v>0</v>
      </c>
      <c r="E100" s="179">
        <f t="shared" si="13"/>
        <v>0</v>
      </c>
      <c r="F100" s="38">
        <f>VLOOKUP($A100,'与件データ（生産者価格表示）（分析年価格）'!$A$8:$I$115,6,FALSE)</f>
        <v>0</v>
      </c>
      <c r="G100" s="39">
        <f>VLOOKUP($A100,'与件データ（生産者価格表示）（分析年価格）'!$A$8:$I$115,7,FALSE)</f>
        <v>0</v>
      </c>
      <c r="H100" s="39">
        <f t="shared" si="14"/>
        <v>0</v>
      </c>
      <c r="I100" s="154">
        <f t="shared" si="15"/>
        <v>0</v>
      </c>
      <c r="J100" s="38">
        <f>県産品需要額!C100*$Q100</f>
        <v>0</v>
      </c>
      <c r="K100" s="39">
        <f>県産品需要額!D100*$Q100</f>
        <v>0</v>
      </c>
      <c r="L100" s="39">
        <f t="shared" si="10"/>
        <v>0</v>
      </c>
      <c r="M100" s="38">
        <f>県産品需要額!F100*$Q100</f>
        <v>0</v>
      </c>
      <c r="N100" s="39">
        <f>県産品需要額!G100*$Q100</f>
        <v>0</v>
      </c>
      <c r="O100" s="39">
        <f t="shared" si="11"/>
        <v>0</v>
      </c>
      <c r="P100" s="154">
        <f t="shared" si="12"/>
        <v>0</v>
      </c>
      <c r="Q100" s="116">
        <f t="shared" si="16"/>
        <v>1</v>
      </c>
      <c r="R100" s="598">
        <f>IF($R$8=2020,1,VLOOKUP($A100,デフレータ!$A$5:$C$112,HLOOKUP($R$8,デフレータ!$A$3:$C$113,111,FALSE),FALSE))</f>
        <v>1</v>
      </c>
    </row>
    <row r="101" spans="1:18" s="57" customFormat="1">
      <c r="A101" s="31" t="s">
        <v>351</v>
      </c>
      <c r="B101" s="32" t="s">
        <v>587</v>
      </c>
      <c r="C101" s="38">
        <v>0</v>
      </c>
      <c r="D101" s="39">
        <v>0</v>
      </c>
      <c r="E101" s="179">
        <f t="shared" si="13"/>
        <v>0</v>
      </c>
      <c r="F101" s="38">
        <f>VLOOKUP($A101,'与件データ（生産者価格表示）（分析年価格）'!$A$8:$I$115,6,FALSE)</f>
        <v>0</v>
      </c>
      <c r="G101" s="39">
        <f>VLOOKUP($A101,'与件データ（生産者価格表示）（分析年価格）'!$A$8:$I$115,7,FALSE)</f>
        <v>0</v>
      </c>
      <c r="H101" s="39">
        <f t="shared" si="14"/>
        <v>0</v>
      </c>
      <c r="I101" s="154">
        <f t="shared" si="15"/>
        <v>0</v>
      </c>
      <c r="J101" s="38">
        <f>県産品需要額!C101*$Q101</f>
        <v>0</v>
      </c>
      <c r="K101" s="39">
        <f>県産品需要額!D101*$Q101</f>
        <v>0</v>
      </c>
      <c r="L101" s="39">
        <f t="shared" si="10"/>
        <v>0</v>
      </c>
      <c r="M101" s="38">
        <f>県産品需要額!F101*$Q101</f>
        <v>0</v>
      </c>
      <c r="N101" s="39">
        <f>県産品需要額!G101*$Q101</f>
        <v>0</v>
      </c>
      <c r="O101" s="39">
        <f t="shared" si="11"/>
        <v>0</v>
      </c>
      <c r="P101" s="154">
        <f t="shared" si="12"/>
        <v>0</v>
      </c>
      <c r="Q101" s="116">
        <f t="shared" si="16"/>
        <v>1</v>
      </c>
      <c r="R101" s="598">
        <f>IF($R$8=2020,1,VLOOKUP($A101,デフレータ!$A$5:$C$112,HLOOKUP($R$8,デフレータ!$A$3:$C$113,111,FALSE),FALSE))</f>
        <v>1</v>
      </c>
    </row>
    <row r="102" spans="1:18" s="57" customFormat="1">
      <c r="A102" s="31" t="s">
        <v>352</v>
      </c>
      <c r="B102" s="32" t="s">
        <v>588</v>
      </c>
      <c r="C102" s="38">
        <v>0</v>
      </c>
      <c r="D102" s="39">
        <v>0</v>
      </c>
      <c r="E102" s="179">
        <f t="shared" si="13"/>
        <v>0</v>
      </c>
      <c r="F102" s="38">
        <f>VLOOKUP($A102,'与件データ（生産者価格表示）（分析年価格）'!$A$8:$I$115,6,FALSE)</f>
        <v>0</v>
      </c>
      <c r="G102" s="39">
        <f>VLOOKUP($A102,'与件データ（生産者価格表示）（分析年価格）'!$A$8:$I$115,7,FALSE)</f>
        <v>0</v>
      </c>
      <c r="H102" s="39">
        <f t="shared" si="14"/>
        <v>0</v>
      </c>
      <c r="I102" s="154">
        <f t="shared" si="15"/>
        <v>0</v>
      </c>
      <c r="J102" s="38">
        <f>県産品需要額!C102*$Q102</f>
        <v>0</v>
      </c>
      <c r="K102" s="39">
        <f>県産品需要額!D102*$Q102</f>
        <v>0</v>
      </c>
      <c r="L102" s="39">
        <f t="shared" si="10"/>
        <v>0</v>
      </c>
      <c r="M102" s="38">
        <f>県産品需要額!F102*$Q102</f>
        <v>0</v>
      </c>
      <c r="N102" s="39">
        <f>県産品需要額!G102*$Q102</f>
        <v>0</v>
      </c>
      <c r="O102" s="39">
        <f t="shared" si="11"/>
        <v>0</v>
      </c>
      <c r="P102" s="154">
        <f t="shared" si="12"/>
        <v>0</v>
      </c>
      <c r="Q102" s="116">
        <f t="shared" si="16"/>
        <v>1</v>
      </c>
      <c r="R102" s="598">
        <f>IF($R$8=2020,1,VLOOKUP($A102,デフレータ!$A$5:$C$112,HLOOKUP($R$8,デフレータ!$A$3:$C$113,111,FALSE),FALSE))</f>
        <v>1</v>
      </c>
    </row>
    <row r="103" spans="1:18" s="57" customFormat="1">
      <c r="A103" s="33" t="s">
        <v>353</v>
      </c>
      <c r="B103" s="34" t="s">
        <v>589</v>
      </c>
      <c r="C103" s="40">
        <v>0</v>
      </c>
      <c r="D103" s="173">
        <v>0</v>
      </c>
      <c r="E103" s="180">
        <f t="shared" si="13"/>
        <v>0</v>
      </c>
      <c r="F103" s="40">
        <f>VLOOKUP($A103,'与件データ（生産者価格表示）（分析年価格）'!$A$8:$I$115,6,FALSE)</f>
        <v>0</v>
      </c>
      <c r="G103" s="173">
        <f>VLOOKUP($A103,'与件データ（生産者価格表示）（分析年価格）'!$A$8:$I$115,7,FALSE)</f>
        <v>0</v>
      </c>
      <c r="H103" s="173">
        <f t="shared" si="14"/>
        <v>0</v>
      </c>
      <c r="I103" s="155">
        <f t="shared" si="15"/>
        <v>0</v>
      </c>
      <c r="J103" s="40">
        <f>県産品需要額!C103*$Q103</f>
        <v>0</v>
      </c>
      <c r="K103" s="173">
        <f>県産品需要額!D103*$Q103</f>
        <v>0</v>
      </c>
      <c r="L103" s="173">
        <f t="shared" si="10"/>
        <v>0</v>
      </c>
      <c r="M103" s="40">
        <f>県産品需要額!F103*$Q103</f>
        <v>0</v>
      </c>
      <c r="N103" s="173">
        <f>県産品需要額!G103*$Q103</f>
        <v>0</v>
      </c>
      <c r="O103" s="173">
        <f t="shared" si="11"/>
        <v>0</v>
      </c>
      <c r="P103" s="155">
        <f t="shared" si="12"/>
        <v>0</v>
      </c>
      <c r="Q103" s="117">
        <f t="shared" si="16"/>
        <v>1</v>
      </c>
      <c r="R103" s="599">
        <f>IF($R$8=2020,1,VLOOKUP($A103,デフレータ!$A$5:$C$112,HLOOKUP($R$8,デフレータ!$A$3:$C$113,111,FALSE),FALSE))</f>
        <v>1</v>
      </c>
    </row>
    <row r="104" spans="1:18" s="57" customFormat="1">
      <c r="A104" s="35" t="s">
        <v>354</v>
      </c>
      <c r="B104" s="36" t="s">
        <v>643</v>
      </c>
      <c r="C104" s="41">
        <v>0</v>
      </c>
      <c r="D104" s="174">
        <v>0</v>
      </c>
      <c r="E104" s="181">
        <f t="shared" si="13"/>
        <v>0</v>
      </c>
      <c r="F104" s="41">
        <f>VLOOKUP($A104,'与件データ（生産者価格表示）（分析年価格）'!$A$8:$I$115,6,FALSE)</f>
        <v>0</v>
      </c>
      <c r="G104" s="174">
        <f>VLOOKUP($A104,'与件データ（生産者価格表示）（分析年価格）'!$A$8:$I$115,7,FALSE)</f>
        <v>0</v>
      </c>
      <c r="H104" s="174">
        <f t="shared" si="14"/>
        <v>0</v>
      </c>
      <c r="I104" s="153">
        <f t="shared" si="15"/>
        <v>0</v>
      </c>
      <c r="J104" s="41">
        <f>県産品需要額!C104*$Q104</f>
        <v>0</v>
      </c>
      <c r="K104" s="174">
        <f>県産品需要額!D104*$Q104</f>
        <v>0</v>
      </c>
      <c r="L104" s="174">
        <f t="shared" ref="L104:L116" si="17">SUM(J104:K104)</f>
        <v>0</v>
      </c>
      <c r="M104" s="41">
        <f>県産品需要額!F104*$Q104</f>
        <v>0</v>
      </c>
      <c r="N104" s="174">
        <f>県産品需要額!G104*$Q104</f>
        <v>0</v>
      </c>
      <c r="O104" s="174">
        <f t="shared" ref="O104:O116" si="18">SUM(M104:N104)</f>
        <v>0</v>
      </c>
      <c r="P104" s="153">
        <f t="shared" ref="P104:P116" si="19">SUM(L104,O104)</f>
        <v>0</v>
      </c>
      <c r="Q104" s="118">
        <f t="shared" si="16"/>
        <v>1</v>
      </c>
      <c r="R104" s="600">
        <f>IF($R$8=2020,1,VLOOKUP($A104,デフレータ!$A$5:$C$112,HLOOKUP($R$8,デフレータ!$A$3:$C$113,111,FALSE),FALSE))</f>
        <v>1</v>
      </c>
    </row>
    <row r="105" spans="1:18" s="57" customFormat="1">
      <c r="A105" s="31" t="s">
        <v>355</v>
      </c>
      <c r="B105" s="32" t="s">
        <v>590</v>
      </c>
      <c r="C105" s="38">
        <v>0</v>
      </c>
      <c r="D105" s="39">
        <v>0</v>
      </c>
      <c r="E105" s="179">
        <f t="shared" si="13"/>
        <v>0</v>
      </c>
      <c r="F105" s="38">
        <f>VLOOKUP($A105,'与件データ（生産者価格表示）（分析年価格）'!$A$8:$I$115,6,FALSE)</f>
        <v>0</v>
      </c>
      <c r="G105" s="39">
        <f>VLOOKUP($A105,'与件データ（生産者価格表示）（分析年価格）'!$A$8:$I$115,7,FALSE)</f>
        <v>0</v>
      </c>
      <c r="H105" s="39">
        <f t="shared" si="14"/>
        <v>0</v>
      </c>
      <c r="I105" s="154">
        <f t="shared" si="15"/>
        <v>0</v>
      </c>
      <c r="J105" s="38">
        <f>県産品需要額!C105*$Q105</f>
        <v>0</v>
      </c>
      <c r="K105" s="39">
        <f>県産品需要額!D105*$Q105</f>
        <v>0</v>
      </c>
      <c r="L105" s="39">
        <f t="shared" si="17"/>
        <v>0</v>
      </c>
      <c r="M105" s="38">
        <f>県産品需要額!F105*$Q105</f>
        <v>0</v>
      </c>
      <c r="N105" s="39">
        <f>県産品需要額!G105*$Q105</f>
        <v>0</v>
      </c>
      <c r="O105" s="39">
        <f t="shared" si="18"/>
        <v>0</v>
      </c>
      <c r="P105" s="154">
        <f t="shared" si="19"/>
        <v>0</v>
      </c>
      <c r="Q105" s="116">
        <f t="shared" si="16"/>
        <v>1</v>
      </c>
      <c r="R105" s="598">
        <f>IF($R$8=2020,1,VLOOKUP($A105,デフレータ!$A$5:$C$112,HLOOKUP($R$8,デフレータ!$A$3:$C$113,111,FALSE),FALSE))</f>
        <v>1</v>
      </c>
    </row>
    <row r="106" spans="1:18" s="57" customFormat="1">
      <c r="A106" s="31" t="s">
        <v>356</v>
      </c>
      <c r="B106" s="32" t="s">
        <v>591</v>
      </c>
      <c r="C106" s="38">
        <v>0</v>
      </c>
      <c r="D106" s="39">
        <v>0</v>
      </c>
      <c r="E106" s="179">
        <f t="shared" si="13"/>
        <v>0</v>
      </c>
      <c r="F106" s="38">
        <f>VLOOKUP($A106,'与件データ（生産者価格表示）（分析年価格）'!$A$8:$I$115,6,FALSE)</f>
        <v>0</v>
      </c>
      <c r="G106" s="39">
        <f>VLOOKUP($A106,'与件データ（生産者価格表示）（分析年価格）'!$A$8:$I$115,7,FALSE)</f>
        <v>0</v>
      </c>
      <c r="H106" s="39">
        <f t="shared" si="14"/>
        <v>0</v>
      </c>
      <c r="I106" s="154">
        <f>SUM(E106,H106)</f>
        <v>0</v>
      </c>
      <c r="J106" s="38">
        <f>県産品需要額!C106*$Q106</f>
        <v>0</v>
      </c>
      <c r="K106" s="39">
        <f>県産品需要額!D106*$Q106</f>
        <v>0</v>
      </c>
      <c r="L106" s="39">
        <f t="shared" si="17"/>
        <v>0</v>
      </c>
      <c r="M106" s="38">
        <f>県産品需要額!F106*$Q106</f>
        <v>0</v>
      </c>
      <c r="N106" s="39">
        <f>県産品需要額!G106*$Q106</f>
        <v>0</v>
      </c>
      <c r="O106" s="39">
        <f t="shared" si="18"/>
        <v>0</v>
      </c>
      <c r="P106" s="154">
        <f t="shared" si="19"/>
        <v>0</v>
      </c>
      <c r="Q106" s="116">
        <f t="shared" si="16"/>
        <v>1</v>
      </c>
      <c r="R106" s="598">
        <f>IF($R$8=2020,1,VLOOKUP($A106,デフレータ!$A$5:$C$112,HLOOKUP($R$8,デフレータ!$A$3:$C$113,111,FALSE),FALSE))</f>
        <v>1</v>
      </c>
    </row>
    <row r="107" spans="1:18" s="57" customFormat="1">
      <c r="A107" s="31" t="s">
        <v>357</v>
      </c>
      <c r="B107" s="32" t="s">
        <v>592</v>
      </c>
      <c r="C107" s="38">
        <v>0</v>
      </c>
      <c r="D107" s="39">
        <v>0</v>
      </c>
      <c r="E107" s="179">
        <f t="shared" si="13"/>
        <v>0</v>
      </c>
      <c r="F107" s="38">
        <f>VLOOKUP($A107,'与件データ（生産者価格表示）（分析年価格）'!$A$8:$I$115,6,FALSE)</f>
        <v>0</v>
      </c>
      <c r="G107" s="39">
        <f>VLOOKUP($A107,'与件データ（生産者価格表示）（分析年価格）'!$A$8:$I$115,7,FALSE)</f>
        <v>0</v>
      </c>
      <c r="H107" s="39">
        <f t="shared" si="14"/>
        <v>0</v>
      </c>
      <c r="I107" s="154">
        <f t="shared" si="15"/>
        <v>0</v>
      </c>
      <c r="J107" s="38">
        <f>県産品需要額!C107*$Q107</f>
        <v>0</v>
      </c>
      <c r="K107" s="39">
        <f>県産品需要額!D107*$Q107</f>
        <v>0</v>
      </c>
      <c r="L107" s="39">
        <f t="shared" si="17"/>
        <v>0</v>
      </c>
      <c r="M107" s="38">
        <f>県産品需要額!F107*$Q107</f>
        <v>0</v>
      </c>
      <c r="N107" s="39">
        <f>県産品需要額!G107*$Q107</f>
        <v>0</v>
      </c>
      <c r="O107" s="39">
        <f t="shared" si="18"/>
        <v>0</v>
      </c>
      <c r="P107" s="154">
        <f t="shared" si="19"/>
        <v>0</v>
      </c>
      <c r="Q107" s="116">
        <f t="shared" si="16"/>
        <v>1</v>
      </c>
      <c r="R107" s="598">
        <f>IF($R$8=2020,1,VLOOKUP($A107,デフレータ!$A$5:$C$112,HLOOKUP($R$8,デフレータ!$A$3:$C$113,111,FALSE),FALSE))</f>
        <v>1</v>
      </c>
    </row>
    <row r="108" spans="1:18" s="57" customFormat="1">
      <c r="A108" s="33" t="s">
        <v>358</v>
      </c>
      <c r="B108" s="34" t="s">
        <v>593</v>
      </c>
      <c r="C108" s="40">
        <v>0</v>
      </c>
      <c r="D108" s="173">
        <v>0</v>
      </c>
      <c r="E108" s="180">
        <f t="shared" si="13"/>
        <v>0</v>
      </c>
      <c r="F108" s="40">
        <f>VLOOKUP($A108,'与件データ（生産者価格表示）（分析年価格）'!$A$8:$I$115,6,FALSE)</f>
        <v>0</v>
      </c>
      <c r="G108" s="173">
        <f>VLOOKUP($A108,'与件データ（生産者価格表示）（分析年価格）'!$A$8:$I$115,7,FALSE)</f>
        <v>0</v>
      </c>
      <c r="H108" s="173">
        <f t="shared" si="14"/>
        <v>0</v>
      </c>
      <c r="I108" s="155">
        <f t="shared" si="15"/>
        <v>0</v>
      </c>
      <c r="J108" s="40">
        <f>県産品需要額!C108*$Q108</f>
        <v>0</v>
      </c>
      <c r="K108" s="173">
        <f>県産品需要額!D108*$Q108</f>
        <v>0</v>
      </c>
      <c r="L108" s="173">
        <f t="shared" si="17"/>
        <v>0</v>
      </c>
      <c r="M108" s="40">
        <f>県産品需要額!F108*$Q108</f>
        <v>0</v>
      </c>
      <c r="N108" s="173">
        <f>県産品需要額!G108*$Q108</f>
        <v>0</v>
      </c>
      <c r="O108" s="173">
        <f t="shared" si="18"/>
        <v>0</v>
      </c>
      <c r="P108" s="155">
        <f t="shared" si="19"/>
        <v>0</v>
      </c>
      <c r="Q108" s="117">
        <f t="shared" si="16"/>
        <v>1</v>
      </c>
      <c r="R108" s="599">
        <f>IF($R$8=2020,1,VLOOKUP($A108,デフレータ!$A$5:$C$112,HLOOKUP($R$8,デフレータ!$A$3:$C$113,111,FALSE),FALSE))</f>
        <v>1</v>
      </c>
    </row>
    <row r="109" spans="1:18" s="57" customFormat="1">
      <c r="A109" s="35" t="s">
        <v>359</v>
      </c>
      <c r="B109" s="36" t="s">
        <v>594</v>
      </c>
      <c r="C109" s="41">
        <v>0</v>
      </c>
      <c r="D109" s="174">
        <v>0</v>
      </c>
      <c r="E109" s="181">
        <f t="shared" si="13"/>
        <v>0</v>
      </c>
      <c r="F109" s="41">
        <f>VLOOKUP($A109,'与件データ（生産者価格表示）（分析年価格）'!$A$8:$I$115,6,FALSE)</f>
        <v>0</v>
      </c>
      <c r="G109" s="174">
        <f>VLOOKUP($A109,'与件データ（生産者価格表示）（分析年価格）'!$A$8:$I$115,7,FALSE)</f>
        <v>0</v>
      </c>
      <c r="H109" s="174">
        <f t="shared" si="14"/>
        <v>0</v>
      </c>
      <c r="I109" s="153">
        <f t="shared" si="15"/>
        <v>0</v>
      </c>
      <c r="J109" s="41">
        <f>県産品需要額!C109*$Q109</f>
        <v>0</v>
      </c>
      <c r="K109" s="174">
        <f>県産品需要額!D109*$Q109</f>
        <v>0</v>
      </c>
      <c r="L109" s="174">
        <f t="shared" si="17"/>
        <v>0</v>
      </c>
      <c r="M109" s="41">
        <f>県産品需要額!F109*$Q109</f>
        <v>0</v>
      </c>
      <c r="N109" s="174">
        <f>県産品需要額!G109*$Q109</f>
        <v>0</v>
      </c>
      <c r="O109" s="174">
        <f t="shared" si="18"/>
        <v>0</v>
      </c>
      <c r="P109" s="153">
        <f t="shared" si="19"/>
        <v>0</v>
      </c>
      <c r="Q109" s="118">
        <f t="shared" si="16"/>
        <v>1</v>
      </c>
      <c r="R109" s="600">
        <f>IF($R$8=2020,1,VLOOKUP($A109,デフレータ!$A$5:$C$112,HLOOKUP($R$8,デフレータ!$A$3:$C$113,111,FALSE),FALSE))</f>
        <v>1</v>
      </c>
    </row>
    <row r="110" spans="1:18" s="57" customFormat="1">
      <c r="A110" s="31" t="s">
        <v>360</v>
      </c>
      <c r="B110" s="32" t="s">
        <v>595</v>
      </c>
      <c r="C110" s="38">
        <v>0</v>
      </c>
      <c r="D110" s="39">
        <v>0</v>
      </c>
      <c r="E110" s="179">
        <f t="shared" si="13"/>
        <v>0</v>
      </c>
      <c r="F110" s="38">
        <f>VLOOKUP($A110,'与件データ（生産者価格表示）（分析年価格）'!$A$8:$I$115,6,FALSE)</f>
        <v>0</v>
      </c>
      <c r="G110" s="39">
        <f>VLOOKUP($A110,'与件データ（生産者価格表示）（分析年価格）'!$A$8:$I$115,7,FALSE)</f>
        <v>0</v>
      </c>
      <c r="H110" s="39">
        <f t="shared" si="14"/>
        <v>0</v>
      </c>
      <c r="I110" s="154">
        <f t="shared" si="15"/>
        <v>0</v>
      </c>
      <c r="J110" s="38">
        <f>県産品需要額!C110*$Q110</f>
        <v>0</v>
      </c>
      <c r="K110" s="39">
        <f>県産品需要額!D110*$Q110</f>
        <v>0</v>
      </c>
      <c r="L110" s="39">
        <f t="shared" si="17"/>
        <v>0</v>
      </c>
      <c r="M110" s="38">
        <f>県産品需要額!F110*$Q110</f>
        <v>0</v>
      </c>
      <c r="N110" s="39">
        <f>県産品需要額!G110*$Q110</f>
        <v>0</v>
      </c>
      <c r="O110" s="39">
        <f t="shared" si="18"/>
        <v>0</v>
      </c>
      <c r="P110" s="154">
        <f t="shared" si="19"/>
        <v>0</v>
      </c>
      <c r="Q110" s="116">
        <f t="shared" si="16"/>
        <v>1</v>
      </c>
      <c r="R110" s="598">
        <f>IF($R$8=2020,1,VLOOKUP($A110,デフレータ!$A$5:$C$112,HLOOKUP($R$8,デフレータ!$A$3:$C$113,111,FALSE),FALSE))</f>
        <v>1</v>
      </c>
    </row>
    <row r="111" spans="1:18" s="57" customFormat="1">
      <c r="A111" s="31" t="s">
        <v>361</v>
      </c>
      <c r="B111" s="32" t="s">
        <v>596</v>
      </c>
      <c r="C111" s="38">
        <v>0</v>
      </c>
      <c r="D111" s="39">
        <v>0</v>
      </c>
      <c r="E111" s="179">
        <f t="shared" ref="E111:E116" si="20">SUM(C111:D111)</f>
        <v>0</v>
      </c>
      <c r="F111" s="38">
        <f>VLOOKUP($A111,'与件データ（生産者価格表示）（分析年価格）'!$A$8:$I$115,6,FALSE)</f>
        <v>0</v>
      </c>
      <c r="G111" s="39">
        <f>VLOOKUP($A111,'与件データ（生産者価格表示）（分析年価格）'!$A$8:$I$115,7,FALSE)</f>
        <v>0</v>
      </c>
      <c r="H111" s="39">
        <f t="shared" si="14"/>
        <v>0</v>
      </c>
      <c r="I111" s="154">
        <f t="shared" si="15"/>
        <v>0</v>
      </c>
      <c r="J111" s="38">
        <f>県産品需要額!C111*$Q111</f>
        <v>0</v>
      </c>
      <c r="K111" s="39">
        <f>県産品需要額!D111*$Q111</f>
        <v>0</v>
      </c>
      <c r="L111" s="39">
        <f t="shared" si="17"/>
        <v>0</v>
      </c>
      <c r="M111" s="38">
        <f>県産品需要額!F111*$Q111</f>
        <v>0</v>
      </c>
      <c r="N111" s="39">
        <f>県産品需要額!G111*$Q111</f>
        <v>0</v>
      </c>
      <c r="O111" s="39">
        <f t="shared" si="18"/>
        <v>0</v>
      </c>
      <c r="P111" s="154">
        <f t="shared" si="19"/>
        <v>0</v>
      </c>
      <c r="Q111" s="116">
        <f t="shared" si="16"/>
        <v>1</v>
      </c>
      <c r="R111" s="598">
        <f>IF($R$8=2020,1,VLOOKUP($A111,デフレータ!$A$5:$C$112,HLOOKUP($R$8,デフレータ!$A$3:$C$113,111,FALSE),FALSE))</f>
        <v>1</v>
      </c>
    </row>
    <row r="112" spans="1:18" s="57" customFormat="1">
      <c r="A112" s="31" t="s">
        <v>362</v>
      </c>
      <c r="B112" s="32" t="s">
        <v>597</v>
      </c>
      <c r="C112" s="38">
        <v>0</v>
      </c>
      <c r="D112" s="39">
        <v>0</v>
      </c>
      <c r="E112" s="179">
        <f t="shared" si="20"/>
        <v>0</v>
      </c>
      <c r="F112" s="38">
        <f>VLOOKUP($A112,'与件データ（生産者価格表示）（分析年価格）'!$A$8:$I$115,6,FALSE)</f>
        <v>0</v>
      </c>
      <c r="G112" s="39">
        <f>VLOOKUP($A112,'与件データ（生産者価格表示）（分析年価格）'!$A$8:$I$115,7,FALSE)</f>
        <v>0</v>
      </c>
      <c r="H112" s="39">
        <f>SUM(F112:G112)</f>
        <v>0</v>
      </c>
      <c r="I112" s="154">
        <f>SUM(E112,H112)</f>
        <v>0</v>
      </c>
      <c r="J112" s="38">
        <f>県産品需要額!C112*$Q112</f>
        <v>0</v>
      </c>
      <c r="K112" s="39">
        <f>県産品需要額!D112*$Q112</f>
        <v>0</v>
      </c>
      <c r="L112" s="39">
        <f>SUM(J112:K112)</f>
        <v>0</v>
      </c>
      <c r="M112" s="38">
        <f>県産品需要額!F112*$Q112</f>
        <v>0</v>
      </c>
      <c r="N112" s="39">
        <f>県産品需要額!G112*$Q112</f>
        <v>0</v>
      </c>
      <c r="O112" s="39">
        <f>SUM(M112:N112)</f>
        <v>0</v>
      </c>
      <c r="P112" s="154">
        <f>SUM(L112,O112)</f>
        <v>0</v>
      </c>
      <c r="Q112" s="116">
        <f>1/R112</f>
        <v>1</v>
      </c>
      <c r="R112" s="598">
        <f>IF($R$8=2020,1,VLOOKUP($A112,デフレータ!$A$5:$C$112,HLOOKUP($R$8,デフレータ!$A$3:$C$113,111,FALSE),FALSE))</f>
        <v>1</v>
      </c>
    </row>
    <row r="113" spans="1:18" s="57" customFormat="1">
      <c r="A113" s="31" t="s">
        <v>683</v>
      </c>
      <c r="B113" s="32" t="s">
        <v>702</v>
      </c>
      <c r="C113" s="38">
        <v>0</v>
      </c>
      <c r="D113" s="39">
        <v>0</v>
      </c>
      <c r="E113" s="179">
        <f t="shared" si="20"/>
        <v>0</v>
      </c>
      <c r="F113" s="38">
        <f>VLOOKUP($A113,'与件データ（生産者価格表示）（分析年価格）'!$A$8:$I$115,6,FALSE)</f>
        <v>0</v>
      </c>
      <c r="G113" s="39">
        <f>VLOOKUP($A113,'与件データ（生産者価格表示）（分析年価格）'!$A$8:$I$115,7,FALSE)</f>
        <v>0</v>
      </c>
      <c r="H113" s="39">
        <f>SUM(F113:G113)</f>
        <v>0</v>
      </c>
      <c r="I113" s="154">
        <f>SUM(E113,H113)</f>
        <v>0</v>
      </c>
      <c r="J113" s="38">
        <f>県産品需要額!C113*$Q113</f>
        <v>0</v>
      </c>
      <c r="K113" s="39">
        <f>県産品需要額!D113*$Q113</f>
        <v>0</v>
      </c>
      <c r="L113" s="39">
        <f>SUM(J113:K113)</f>
        <v>0</v>
      </c>
      <c r="M113" s="38">
        <f>県産品需要額!F113*$Q113</f>
        <v>0</v>
      </c>
      <c r="N113" s="39">
        <f>県産品需要額!G113*$Q113</f>
        <v>0</v>
      </c>
      <c r="O113" s="39">
        <f>SUM(M113:N113)</f>
        <v>0</v>
      </c>
      <c r="P113" s="154">
        <f>SUM(L113,O113)</f>
        <v>0</v>
      </c>
      <c r="Q113" s="116">
        <f>1/R113</f>
        <v>1</v>
      </c>
      <c r="R113" s="598">
        <f>IF($R$8=2020,1,VLOOKUP($A113,デフレータ!$A$5:$C$112,HLOOKUP($R$8,デフレータ!$A$3:$C$113,111,FALSE),FALSE))</f>
        <v>1</v>
      </c>
    </row>
    <row r="114" spans="1:18" s="57" customFormat="1">
      <c r="A114" s="31" t="s">
        <v>363</v>
      </c>
      <c r="B114" s="32" t="s">
        <v>598</v>
      </c>
      <c r="C114" s="38">
        <v>0</v>
      </c>
      <c r="D114" s="39">
        <v>0</v>
      </c>
      <c r="E114" s="179">
        <f t="shared" si="20"/>
        <v>0</v>
      </c>
      <c r="F114" s="38">
        <f>VLOOKUP($A114,'与件データ（生産者価格表示）（分析年価格）'!$A$8:$I$115,6,FALSE)</f>
        <v>0</v>
      </c>
      <c r="G114" s="39">
        <f>VLOOKUP($A114,'与件データ（生産者価格表示）（分析年価格）'!$A$8:$I$115,7,FALSE)</f>
        <v>0</v>
      </c>
      <c r="H114" s="39">
        <f>SUM(F114:G114)</f>
        <v>0</v>
      </c>
      <c r="I114" s="154">
        <f>SUM(E114,H114)</f>
        <v>0</v>
      </c>
      <c r="J114" s="38">
        <f>県産品需要額!C114*$Q114</f>
        <v>0</v>
      </c>
      <c r="K114" s="39">
        <f>県産品需要額!D114*$Q114</f>
        <v>0</v>
      </c>
      <c r="L114" s="39">
        <f>SUM(J114:K114)</f>
        <v>0</v>
      </c>
      <c r="M114" s="38">
        <f>県産品需要額!F114*$Q114</f>
        <v>0</v>
      </c>
      <c r="N114" s="39">
        <f>県産品需要額!G114*$Q114</f>
        <v>0</v>
      </c>
      <c r="O114" s="39">
        <f>SUM(M114:N114)</f>
        <v>0</v>
      </c>
      <c r="P114" s="154">
        <f>SUM(L114,O114)</f>
        <v>0</v>
      </c>
      <c r="Q114" s="116">
        <f>1/R114</f>
        <v>1</v>
      </c>
      <c r="R114" s="598">
        <f>IF($R$8=2020,1,VLOOKUP($A114,デフレータ!$A$5:$C$112,HLOOKUP($R$8,デフレータ!$A$3:$C$113,111,FALSE),FALSE))</f>
        <v>1</v>
      </c>
    </row>
    <row r="115" spans="1:18" s="57" customFormat="1">
      <c r="A115" s="125" t="s">
        <v>364</v>
      </c>
      <c r="B115" s="126" t="s">
        <v>599</v>
      </c>
      <c r="C115" s="41">
        <v>0</v>
      </c>
      <c r="D115" s="174">
        <v>0</v>
      </c>
      <c r="E115" s="181">
        <f t="shared" si="20"/>
        <v>0</v>
      </c>
      <c r="F115" s="41">
        <f>VLOOKUP($A115,'与件データ（生産者価格表示）（分析年価格）'!$A$8:$I$115,6,FALSE)</f>
        <v>0</v>
      </c>
      <c r="G115" s="174">
        <f>VLOOKUP($A115,'与件データ（生産者価格表示）（分析年価格）'!$A$8:$I$115,7,FALSE)</f>
        <v>0</v>
      </c>
      <c r="H115" s="174">
        <f t="shared" si="14"/>
        <v>0</v>
      </c>
      <c r="I115" s="153">
        <f t="shared" si="15"/>
        <v>0</v>
      </c>
      <c r="J115" s="41">
        <f>県産品需要額!C115*$Q115</f>
        <v>0</v>
      </c>
      <c r="K115" s="174">
        <f>県産品需要額!D115*$Q115</f>
        <v>0</v>
      </c>
      <c r="L115" s="174">
        <f>SUM(J115:K115)</f>
        <v>0</v>
      </c>
      <c r="M115" s="41">
        <f>県産品需要額!F115*$Q115</f>
        <v>0</v>
      </c>
      <c r="N115" s="174">
        <f>県産品需要額!G115*$Q115</f>
        <v>0</v>
      </c>
      <c r="O115" s="174">
        <f t="shared" si="18"/>
        <v>0</v>
      </c>
      <c r="P115" s="153">
        <f>SUM(L115,O115)</f>
        <v>0</v>
      </c>
      <c r="Q115" s="127">
        <f t="shared" si="16"/>
        <v>1</v>
      </c>
      <c r="R115" s="600">
        <f>IF($R$8=2020,1,VLOOKUP($A115,デフレータ!$A$5:$C$112,HLOOKUP($R$8,デフレータ!$A$3:$C$113,111,FALSE),FALSE))</f>
        <v>1</v>
      </c>
    </row>
    <row r="116" spans="1:18" s="57" customFormat="1">
      <c r="A116" s="128" t="s">
        <v>365</v>
      </c>
      <c r="B116" s="129" t="s">
        <v>600</v>
      </c>
      <c r="C116" s="42">
        <v>0</v>
      </c>
      <c r="D116" s="175">
        <v>0</v>
      </c>
      <c r="E116" s="182">
        <f t="shared" si="20"/>
        <v>0</v>
      </c>
      <c r="F116" s="42">
        <f>VLOOKUP($A116,'与件データ（生産者価格表示）（分析年価格）'!$A$8:$I$115,6,FALSE)</f>
        <v>0</v>
      </c>
      <c r="G116" s="175">
        <f>VLOOKUP($A116,'与件データ（生産者価格表示）（分析年価格）'!$A$8:$I$115,7,FALSE)</f>
        <v>0</v>
      </c>
      <c r="H116" s="175">
        <f t="shared" si="14"/>
        <v>0</v>
      </c>
      <c r="I116" s="156">
        <f t="shared" si="15"/>
        <v>0</v>
      </c>
      <c r="J116" s="42">
        <f>県産品需要額!C116*$Q116</f>
        <v>0</v>
      </c>
      <c r="K116" s="175">
        <f>県産品需要額!D116*$Q116</f>
        <v>0</v>
      </c>
      <c r="L116" s="175">
        <f t="shared" si="17"/>
        <v>0</v>
      </c>
      <c r="M116" s="42">
        <f>県産品需要額!F116*$Q116</f>
        <v>0</v>
      </c>
      <c r="N116" s="175">
        <f>県産品需要額!G116*$Q116</f>
        <v>0</v>
      </c>
      <c r="O116" s="175">
        <f t="shared" si="18"/>
        <v>0</v>
      </c>
      <c r="P116" s="156">
        <f t="shared" si="19"/>
        <v>0</v>
      </c>
      <c r="Q116" s="130">
        <f t="shared" si="16"/>
        <v>1</v>
      </c>
      <c r="R116" s="601">
        <f>IF($R$8=2020,1,VLOOKUP($A116,デフレータ!$A$5:$C$112,HLOOKUP($R$8,デフレータ!$A$3:$C$113,111,FALSE),FALSE))</f>
        <v>1</v>
      </c>
    </row>
    <row r="117" spans="1:18" s="57" customFormat="1">
      <c r="A117" s="131"/>
      <c r="B117" s="132" t="s">
        <v>84</v>
      </c>
      <c r="C117" s="43">
        <f>SUM(C9:C116)</f>
        <v>0</v>
      </c>
      <c r="D117" s="176">
        <f t="shared" ref="D117:I117" si="21">SUM(D9:D116)</f>
        <v>0</v>
      </c>
      <c r="E117" s="176">
        <f t="shared" si="21"/>
        <v>0</v>
      </c>
      <c r="F117" s="43">
        <f t="shared" si="21"/>
        <v>0</v>
      </c>
      <c r="G117" s="176">
        <f t="shared" si="21"/>
        <v>0</v>
      </c>
      <c r="H117" s="177">
        <f t="shared" si="21"/>
        <v>0</v>
      </c>
      <c r="I117" s="44">
        <f t="shared" si="21"/>
        <v>0</v>
      </c>
      <c r="J117" s="43">
        <f t="shared" ref="J117:P117" si="22">SUM(J9:J116)</f>
        <v>0</v>
      </c>
      <c r="K117" s="176">
        <f t="shared" si="22"/>
        <v>0</v>
      </c>
      <c r="L117" s="177">
        <f t="shared" si="22"/>
        <v>0</v>
      </c>
      <c r="M117" s="43">
        <f t="shared" si="22"/>
        <v>0</v>
      </c>
      <c r="N117" s="176">
        <f t="shared" si="22"/>
        <v>0</v>
      </c>
      <c r="O117" s="177">
        <f t="shared" si="22"/>
        <v>0</v>
      </c>
      <c r="P117" s="44">
        <f t="shared" si="22"/>
        <v>0</v>
      </c>
      <c r="Q117" s="43"/>
      <c r="R117" s="602"/>
    </row>
    <row r="118" spans="1:18">
      <c r="C118" s="3" t="s">
        <v>223</v>
      </c>
      <c r="J118" s="3" t="s">
        <v>223</v>
      </c>
    </row>
  </sheetData>
  <mergeCells count="10">
    <mergeCell ref="C3:I3"/>
    <mergeCell ref="J3:P3"/>
    <mergeCell ref="C5:I5"/>
    <mergeCell ref="J5:P5"/>
    <mergeCell ref="C7:E7"/>
    <mergeCell ref="F7:H7"/>
    <mergeCell ref="J7:L7"/>
    <mergeCell ref="M7:O7"/>
    <mergeCell ref="C6:I6"/>
    <mergeCell ref="J6:P6"/>
  </mergeCells>
  <phoneticPr fontId="3"/>
  <pageMargins left="0.70866141732283472" right="0.70866141732283472" top="0.74803149606299213" bottom="0.74803149606299213" header="0.31496062992125984" footer="0.31496062992125984"/>
  <pageSetup paperSize="9" scale="45" fitToWidth="0" orientation="portrait" cellComments="asDisplayed" r:id="rId1"/>
  <headerFooter scaleWithDoc="0">
    <oddHeader>&amp;L&amp;A</oddHeader>
    <oddFooter>&amp;R&amp;F&amp;A</oddFooter>
  </headerFooter>
  <colBreaks count="1" manualBreakCount="1">
    <brk id="9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/>
  </sheetPr>
  <dimension ref="A1:AJ128"/>
  <sheetViews>
    <sheetView view="pageBreakPreview" zoomScaleNormal="100" zoomScaleSheetLayoutView="100" workbookViewId="0">
      <pane xSplit="2" ySplit="8" topLeftCell="C9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9.109375" style="260"/>
    <col min="2" max="2" width="35.6640625" style="4" customWidth="1"/>
    <col min="3" max="18" width="14.6640625" style="4" customWidth="1"/>
    <col min="19" max="34" width="14.6640625" style="3" customWidth="1"/>
    <col min="35" max="35" width="11" style="3" bestFit="1" customWidth="1"/>
    <col min="36" max="36" width="12.6640625" style="3" bestFit="1" customWidth="1"/>
    <col min="37" max="16384" width="9.109375" style="3"/>
  </cols>
  <sheetData>
    <row r="1" spans="1:36" ht="16.2">
      <c r="A1" s="248"/>
      <c r="C1" s="28" t="str">
        <f>与件データ!$A$1</f>
        <v>令和２年（２０２０年）岐阜県産業連関表による経済波及効果分析システム（Ripple2025）</v>
      </c>
    </row>
    <row r="2" spans="1:36" ht="16.2">
      <c r="A2" s="248"/>
      <c r="C2" s="61" t="s">
        <v>695</v>
      </c>
    </row>
    <row r="3" spans="1:36">
      <c r="A3" s="248"/>
      <c r="C3" s="623" t="str">
        <f>IF(与件データ!$D$2="","分析テーマ名未入力",CONCATENATE(与件データ!$C$2,与件データ!$D$2))</f>
        <v>分析テーマ名未入力</v>
      </c>
      <c r="D3" s="633"/>
      <c r="E3" s="633"/>
      <c r="F3" s="633"/>
      <c r="G3" s="633"/>
      <c r="H3" s="633"/>
      <c r="I3" s="633"/>
      <c r="J3" s="633"/>
      <c r="K3" s="623" t="str">
        <f>IF(与件データ!$D$2="","分析テーマ名未入力",CONCATENATE(与件データ!$C$2,与件データ!$D$2))</f>
        <v>分析テーマ名未入力</v>
      </c>
      <c r="L3" s="623"/>
      <c r="M3" s="623"/>
      <c r="N3" s="623"/>
      <c r="O3" s="623"/>
      <c r="P3" s="623"/>
      <c r="Q3" s="623"/>
      <c r="R3" s="623"/>
      <c r="S3" s="623" t="str">
        <f>IF(与件データ!$D$2="","分析テーマ名未入力",CONCATENATE(与件データ!$C$2,与件データ!$D$2))</f>
        <v>分析テーマ名未入力</v>
      </c>
      <c r="T3" s="623"/>
      <c r="U3" s="623"/>
      <c r="V3" s="623"/>
      <c r="W3" s="623"/>
      <c r="X3" s="623"/>
      <c r="Y3" s="623"/>
      <c r="Z3" s="623"/>
      <c r="AA3" s="623" t="str">
        <f>IF(与件データ!$D$2="","分析テーマ名未入力",CONCATENATE(与件データ!$C$2,与件データ!$D$2))</f>
        <v>分析テーマ名未入力</v>
      </c>
      <c r="AB3" s="624"/>
      <c r="AC3" s="624"/>
      <c r="AD3" s="624"/>
      <c r="AE3" s="624"/>
      <c r="AF3" s="624"/>
      <c r="AG3" s="624"/>
      <c r="AH3" s="624"/>
    </row>
    <row r="4" spans="1:36">
      <c r="A4" s="248"/>
      <c r="C4" s="122"/>
      <c r="J4" s="5" t="s">
        <v>135</v>
      </c>
      <c r="R4" s="5" t="s">
        <v>135</v>
      </c>
      <c r="Z4" s="5" t="s">
        <v>135</v>
      </c>
      <c r="AH4" s="5" t="s">
        <v>135</v>
      </c>
    </row>
    <row r="5" spans="1:36" s="71" customFormat="1" ht="27" customHeight="1">
      <c r="A5" s="249"/>
      <c r="B5" s="70"/>
      <c r="C5" s="639" t="s">
        <v>215</v>
      </c>
      <c r="D5" s="640"/>
      <c r="E5" s="640"/>
      <c r="F5" s="641"/>
      <c r="G5" s="639" t="s">
        <v>216</v>
      </c>
      <c r="H5" s="640"/>
      <c r="I5" s="640"/>
      <c r="J5" s="641"/>
      <c r="K5" s="639" t="s">
        <v>191</v>
      </c>
      <c r="L5" s="640"/>
      <c r="M5" s="640"/>
      <c r="N5" s="641"/>
      <c r="O5" s="642" t="s">
        <v>107</v>
      </c>
      <c r="P5" s="642"/>
      <c r="Q5" s="642"/>
      <c r="R5" s="642"/>
      <c r="S5" s="642" t="s">
        <v>134</v>
      </c>
      <c r="T5" s="642"/>
      <c r="U5" s="642"/>
      <c r="V5" s="642"/>
      <c r="W5" s="104" t="s">
        <v>89</v>
      </c>
      <c r="X5" s="104" t="s">
        <v>107</v>
      </c>
      <c r="Y5" s="104" t="s">
        <v>134</v>
      </c>
      <c r="Z5" s="104" t="s">
        <v>134</v>
      </c>
      <c r="AA5" s="642" t="s">
        <v>108</v>
      </c>
      <c r="AB5" s="642"/>
      <c r="AC5" s="642"/>
      <c r="AD5" s="642"/>
      <c r="AE5" s="642" t="s">
        <v>110</v>
      </c>
      <c r="AF5" s="642"/>
      <c r="AG5" s="642"/>
      <c r="AH5" s="642"/>
      <c r="AI5" s="114" t="s">
        <v>227</v>
      </c>
      <c r="AJ5" s="114" t="s">
        <v>98</v>
      </c>
    </row>
    <row r="6" spans="1:36">
      <c r="A6" s="250"/>
      <c r="B6" s="68"/>
      <c r="C6" s="637" t="s">
        <v>696</v>
      </c>
      <c r="D6" s="638"/>
      <c r="E6" s="637" t="s">
        <v>195</v>
      </c>
      <c r="F6" s="638"/>
      <c r="G6" s="637" t="s">
        <v>696</v>
      </c>
      <c r="H6" s="638"/>
      <c r="I6" s="637" t="s">
        <v>195</v>
      </c>
      <c r="J6" s="638"/>
      <c r="K6" s="637" t="s">
        <v>696</v>
      </c>
      <c r="L6" s="638"/>
      <c r="M6" s="637" t="s">
        <v>195</v>
      </c>
      <c r="N6" s="638"/>
      <c r="O6" s="637" t="s">
        <v>696</v>
      </c>
      <c r="P6" s="638"/>
      <c r="Q6" s="637" t="s">
        <v>195</v>
      </c>
      <c r="R6" s="638"/>
      <c r="S6" s="637" t="s">
        <v>696</v>
      </c>
      <c r="T6" s="638"/>
      <c r="U6" s="637" t="s">
        <v>195</v>
      </c>
      <c r="V6" s="638"/>
      <c r="W6" s="643" t="s">
        <v>696</v>
      </c>
      <c r="X6" s="644"/>
      <c r="Y6" s="645"/>
      <c r="Z6" s="119" t="s">
        <v>696</v>
      </c>
      <c r="AA6" s="637" t="s">
        <v>696</v>
      </c>
      <c r="AB6" s="638"/>
      <c r="AC6" s="637" t="s">
        <v>195</v>
      </c>
      <c r="AD6" s="638"/>
      <c r="AE6" s="637" t="s">
        <v>696</v>
      </c>
      <c r="AF6" s="638"/>
      <c r="AG6" s="637" t="s">
        <v>195</v>
      </c>
      <c r="AH6" s="638"/>
      <c r="AI6" s="68"/>
      <c r="AJ6" s="68"/>
    </row>
    <row r="7" spans="1:36" s="45" customFormat="1">
      <c r="A7" s="250"/>
      <c r="B7" s="68"/>
      <c r="C7" s="49" t="s">
        <v>377</v>
      </c>
      <c r="D7" s="49" t="s">
        <v>366</v>
      </c>
      <c r="E7" s="49" t="s">
        <v>377</v>
      </c>
      <c r="F7" s="49" t="s">
        <v>366</v>
      </c>
      <c r="G7" s="49" t="s">
        <v>377</v>
      </c>
      <c r="H7" s="49" t="s">
        <v>366</v>
      </c>
      <c r="I7" s="49" t="s">
        <v>377</v>
      </c>
      <c r="J7" s="49" t="s">
        <v>366</v>
      </c>
      <c r="K7" s="49" t="s">
        <v>377</v>
      </c>
      <c r="L7" s="49" t="s">
        <v>366</v>
      </c>
      <c r="M7" s="49" t="s">
        <v>377</v>
      </c>
      <c r="N7" s="49" t="s">
        <v>366</v>
      </c>
      <c r="O7" s="49" t="s">
        <v>377</v>
      </c>
      <c r="P7" s="49" t="s">
        <v>366</v>
      </c>
      <c r="Q7" s="49" t="s">
        <v>377</v>
      </c>
      <c r="R7" s="49" t="s">
        <v>366</v>
      </c>
      <c r="S7" s="49" t="s">
        <v>377</v>
      </c>
      <c r="T7" s="49" t="s">
        <v>366</v>
      </c>
      <c r="U7" s="49" t="s">
        <v>377</v>
      </c>
      <c r="V7" s="49" t="s">
        <v>366</v>
      </c>
      <c r="W7" s="49"/>
      <c r="X7" s="49"/>
      <c r="Y7" s="49"/>
      <c r="Z7" s="123"/>
      <c r="AA7" s="49" t="s">
        <v>377</v>
      </c>
      <c r="AB7" s="49" t="s">
        <v>366</v>
      </c>
      <c r="AC7" s="49" t="s">
        <v>377</v>
      </c>
      <c r="AD7" s="49" t="s">
        <v>366</v>
      </c>
      <c r="AE7" s="49" t="s">
        <v>377</v>
      </c>
      <c r="AF7" s="49" t="s">
        <v>366</v>
      </c>
      <c r="AG7" s="49" t="s">
        <v>377</v>
      </c>
      <c r="AH7" s="49" t="s">
        <v>366</v>
      </c>
      <c r="AI7" s="68" t="s">
        <v>218</v>
      </c>
      <c r="AJ7" s="68" t="s">
        <v>218</v>
      </c>
    </row>
    <row r="8" spans="1:36" s="56" customFormat="1">
      <c r="A8" s="251"/>
      <c r="B8" s="51"/>
      <c r="C8" s="55" t="s">
        <v>151</v>
      </c>
      <c r="D8" s="55" t="s">
        <v>106</v>
      </c>
      <c r="E8" s="55" t="s">
        <v>151</v>
      </c>
      <c r="F8" s="55" t="s">
        <v>106</v>
      </c>
      <c r="G8" s="55" t="s">
        <v>151</v>
      </c>
      <c r="H8" s="55" t="s">
        <v>106</v>
      </c>
      <c r="I8" s="55" t="s">
        <v>151</v>
      </c>
      <c r="J8" s="55" t="s">
        <v>106</v>
      </c>
      <c r="K8" s="55" t="s">
        <v>151</v>
      </c>
      <c r="L8" s="55" t="s">
        <v>106</v>
      </c>
      <c r="M8" s="55" t="s">
        <v>151</v>
      </c>
      <c r="N8" s="55" t="s">
        <v>106</v>
      </c>
      <c r="O8" s="55" t="s">
        <v>151</v>
      </c>
      <c r="P8" s="55" t="s">
        <v>106</v>
      </c>
      <c r="Q8" s="55" t="s">
        <v>151</v>
      </c>
      <c r="R8" s="55" t="s">
        <v>106</v>
      </c>
      <c r="S8" s="55" t="s">
        <v>151</v>
      </c>
      <c r="T8" s="55" t="s">
        <v>106</v>
      </c>
      <c r="U8" s="55" t="s">
        <v>151</v>
      </c>
      <c r="V8" s="55" t="s">
        <v>106</v>
      </c>
      <c r="W8" s="55" t="s">
        <v>192</v>
      </c>
      <c r="X8" s="55" t="s">
        <v>192</v>
      </c>
      <c r="Y8" s="55" t="s">
        <v>192</v>
      </c>
      <c r="Z8" s="124" t="s">
        <v>152</v>
      </c>
      <c r="AA8" s="55" t="s">
        <v>151</v>
      </c>
      <c r="AB8" s="55" t="s">
        <v>106</v>
      </c>
      <c r="AC8" s="55" t="s">
        <v>151</v>
      </c>
      <c r="AD8" s="55" t="s">
        <v>106</v>
      </c>
      <c r="AE8" s="55" t="s">
        <v>151</v>
      </c>
      <c r="AF8" s="55" t="s">
        <v>106</v>
      </c>
      <c r="AG8" s="55" t="s">
        <v>151</v>
      </c>
      <c r="AH8" s="55" t="s">
        <v>106</v>
      </c>
      <c r="AI8" s="51">
        <f>与件データ!$G$120</f>
        <v>2020</v>
      </c>
      <c r="AJ8" s="51">
        <f>与件データ!$G$120</f>
        <v>2020</v>
      </c>
    </row>
    <row r="9" spans="1:36" s="62" customFormat="1">
      <c r="A9" s="252" t="s">
        <v>619</v>
      </c>
      <c r="B9" s="214" t="s">
        <v>497</v>
      </c>
      <c r="C9" s="154">
        <f>VLOOKUP($A9,県産品需要額!$A$9:$P$116,12,FALSE)*HLOOKUP($A9,'3-2 統合中分類 投入係数表'!$C$3:$DF$122,120,FALSE)</f>
        <v>0</v>
      </c>
      <c r="D9" s="154">
        <f t="array" ref="D9:D116">MMULT(A,C9:C116)</f>
        <v>0</v>
      </c>
      <c r="E9" s="154">
        <f>C9*$AI9</f>
        <v>0</v>
      </c>
      <c r="F9" s="154">
        <f t="array" ref="F9:F116">MMULT(A,E9:E116)</f>
        <v>0</v>
      </c>
      <c r="G9" s="154">
        <f>VLOOKUP($A9,県産品需要額!$A$9:$P$116,15,FALSE)*HLOOKUP($A9,'3-2 統合中分類 投入係数表'!$C$3:$DF$122,120,FALSE)</f>
        <v>0</v>
      </c>
      <c r="H9" s="154">
        <f t="array" ref="H9:H116">MMULT(A,G9:G116)</f>
        <v>0</v>
      </c>
      <c r="I9" s="154">
        <f>G9*$AI9</f>
        <v>0</v>
      </c>
      <c r="J9" s="154">
        <f t="array" ref="J9:J116">MMULT(A,I9:I116)</f>
        <v>0</v>
      </c>
      <c r="K9" s="154">
        <f>SUM(C9,G9)</f>
        <v>0</v>
      </c>
      <c r="L9" s="154">
        <f>SUM(D9,H9)</f>
        <v>0</v>
      </c>
      <c r="M9" s="154">
        <f>SUM(E9,I9)</f>
        <v>0</v>
      </c>
      <c r="N9" s="154">
        <f>SUM(F9,J9)</f>
        <v>0</v>
      </c>
      <c r="O9" s="154">
        <f t="array" ref="O9:O116">MMULT(minv_I_I_M_A,MMULT(I_M,L9:L116))</f>
        <v>0</v>
      </c>
      <c r="P9" s="154">
        <f t="array" ref="P9:P116">MMULT(A,O9:O116)</f>
        <v>0</v>
      </c>
      <c r="Q9" s="154">
        <f>O9*$AI9</f>
        <v>0</v>
      </c>
      <c r="R9" s="154">
        <f t="array" ref="R9:R116">MMULT(A,Q9:Q116)</f>
        <v>0</v>
      </c>
      <c r="S9" s="154">
        <f>SUM(K9,O9)</f>
        <v>0</v>
      </c>
      <c r="T9" s="154">
        <f>SUM(L9,P9)</f>
        <v>0</v>
      </c>
      <c r="U9" s="154">
        <f>SUM(M9,Q9)</f>
        <v>0</v>
      </c>
      <c r="V9" s="154">
        <f>SUM(N9,R9)</f>
        <v>0</v>
      </c>
      <c r="W9" s="37">
        <f t="array" ref="W9:W116">MMULT(w,K9:K116)</f>
        <v>0</v>
      </c>
      <c r="X9" s="172">
        <f t="array" ref="X9:X116">MMULT(w,O9:O116)</f>
        <v>0</v>
      </c>
      <c r="Y9" s="172">
        <f>SUM(W9:X9)</f>
        <v>0</v>
      </c>
      <c r="Z9" s="183">
        <f>Z$117*VLOOKUP($A9,'統合中分類 家計消費支出'!$A$5:$D$112,4,FALSE)</f>
        <v>0</v>
      </c>
      <c r="AA9" s="154">
        <f t="array" ref="AA9:AA116">MMULT(minv_I_I_M_A,MMULT(I_M,Z9:Z116))</f>
        <v>0</v>
      </c>
      <c r="AB9" s="154">
        <f t="array" ref="AB9:AB116">MMULT(A,AA9:AA116)</f>
        <v>0</v>
      </c>
      <c r="AC9" s="154">
        <f>AA9*$AI9</f>
        <v>0</v>
      </c>
      <c r="AD9" s="154">
        <f t="array" ref="AD9:AD116">MMULT(A,AC9:AC116)</f>
        <v>0</v>
      </c>
      <c r="AE9" s="154">
        <f>SUM(S9,AA9)</f>
        <v>0</v>
      </c>
      <c r="AF9" s="154">
        <f>SUM(T9,AB9)</f>
        <v>0</v>
      </c>
      <c r="AG9" s="154">
        <f>SUM(U9,AC9)</f>
        <v>0</v>
      </c>
      <c r="AH9" s="154">
        <f>SUM(V9,AD9)</f>
        <v>0</v>
      </c>
      <c r="AI9" s="189">
        <f>IF($AI$8=2020,1,VLOOKUP($A9,デフレータ!$A$5:$C$112,HLOOKUP($AI$8,デフレータ!$A$3:$C$113,111,FALSE),FALSE))</f>
        <v>1</v>
      </c>
      <c r="AJ9" s="189"/>
    </row>
    <row r="10" spans="1:36" s="62" customFormat="1">
      <c r="A10" s="252" t="s">
        <v>620</v>
      </c>
      <c r="B10" s="214" t="s">
        <v>498</v>
      </c>
      <c r="C10" s="154">
        <f>VLOOKUP($A10,県産品需要額!$A$9:$P$116,12,FALSE)*HLOOKUP($A10,'3-2 統合中分類 投入係数表'!$C$3:$DF$122,120,FALSE)</f>
        <v>0</v>
      </c>
      <c r="D10" s="154">
        <v>0</v>
      </c>
      <c r="E10" s="154">
        <f t="shared" ref="E10:E72" si="0">C10*$AI10</f>
        <v>0</v>
      </c>
      <c r="F10" s="154">
        <v>0</v>
      </c>
      <c r="G10" s="154">
        <f>VLOOKUP($A10,県産品需要額!$A$9:$P$116,15,FALSE)*HLOOKUP($A10,'3-2 統合中分類 投入係数表'!$C$3:$DF$122,120,FALSE)</f>
        <v>0</v>
      </c>
      <c r="H10" s="154">
        <v>0</v>
      </c>
      <c r="I10" s="154">
        <f t="shared" ref="I10:I72" si="1">G10*$AI10</f>
        <v>0</v>
      </c>
      <c r="J10" s="154">
        <v>0</v>
      </c>
      <c r="K10" s="154">
        <f t="shared" ref="K10:K72" si="2">SUM(C10,G10)</f>
        <v>0</v>
      </c>
      <c r="L10" s="154">
        <f t="shared" ref="L10:L72" si="3">SUM(D10,H10)</f>
        <v>0</v>
      </c>
      <c r="M10" s="154">
        <f t="shared" ref="M10:M72" si="4">SUM(E10,I10)</f>
        <v>0</v>
      </c>
      <c r="N10" s="154">
        <f t="shared" ref="N10:N72" si="5">SUM(F10,J10)</f>
        <v>0</v>
      </c>
      <c r="O10" s="154">
        <v>0</v>
      </c>
      <c r="P10" s="154">
        <v>0</v>
      </c>
      <c r="Q10" s="154">
        <f t="shared" ref="Q10:Q72" si="6">O10*$AI10</f>
        <v>0</v>
      </c>
      <c r="R10" s="154">
        <v>0</v>
      </c>
      <c r="S10" s="154">
        <f t="shared" ref="S10:S72" si="7">SUM(K10,O10)</f>
        <v>0</v>
      </c>
      <c r="T10" s="154">
        <f t="shared" ref="T10:T72" si="8">SUM(L10,P10)</f>
        <v>0</v>
      </c>
      <c r="U10" s="154">
        <f>SUM(M10,Q10)</f>
        <v>0</v>
      </c>
      <c r="V10" s="154">
        <f t="shared" ref="V10:V72" si="9">SUM(N10,R10)</f>
        <v>0</v>
      </c>
      <c r="W10" s="38">
        <v>0</v>
      </c>
      <c r="X10" s="154">
        <v>0</v>
      </c>
      <c r="Y10" s="154">
        <f t="shared" ref="Y10:Y72" si="10">SUM(W10:X10)</f>
        <v>0</v>
      </c>
      <c r="Z10" s="154">
        <f>Z$117*VLOOKUP($A10,'統合中分類 家計消費支出'!$A$5:$D$112,4,FALSE)</f>
        <v>0</v>
      </c>
      <c r="AA10" s="154">
        <v>0</v>
      </c>
      <c r="AB10" s="154">
        <v>0</v>
      </c>
      <c r="AC10" s="154">
        <f t="shared" ref="AC10:AC72" si="11">AA10*$AI10</f>
        <v>0</v>
      </c>
      <c r="AD10" s="154">
        <v>0</v>
      </c>
      <c r="AE10" s="154">
        <f t="shared" ref="AE10:AE72" si="12">SUM(S10,AA10)</f>
        <v>0</v>
      </c>
      <c r="AF10" s="154">
        <f t="shared" ref="AF10:AF72" si="13">SUM(T10,AB10)</f>
        <v>0</v>
      </c>
      <c r="AG10" s="154">
        <f t="shared" ref="AG10:AG72" si="14">SUM(U10,AC10)</f>
        <v>0</v>
      </c>
      <c r="AH10" s="154">
        <f t="shared" ref="AH10:AH72" si="15">SUM(V10,AD10)</f>
        <v>0</v>
      </c>
      <c r="AI10" s="189">
        <f>IF($AI$8=2020,1,VLOOKUP($A10,デフレータ!$A$5:$C$112,HLOOKUP($AI$8,デフレータ!$A$3:$C$113,111,FALSE),FALSE))</f>
        <v>1</v>
      </c>
      <c r="AJ10" s="189"/>
    </row>
    <row r="11" spans="1:36" s="62" customFormat="1">
      <c r="A11" s="252" t="s">
        <v>621</v>
      </c>
      <c r="B11" s="214" t="s">
        <v>499</v>
      </c>
      <c r="C11" s="154">
        <f>VLOOKUP($A11,県産品需要額!$A$9:$P$116,12,FALSE)*HLOOKUP($A11,'3-2 統合中分類 投入係数表'!$C$3:$DF$122,120,FALSE)</f>
        <v>0</v>
      </c>
      <c r="D11" s="154">
        <v>0</v>
      </c>
      <c r="E11" s="154">
        <f t="shared" si="0"/>
        <v>0</v>
      </c>
      <c r="F11" s="154">
        <v>0</v>
      </c>
      <c r="G11" s="154">
        <f>VLOOKUP($A11,県産品需要額!$A$9:$P$116,15,FALSE)*HLOOKUP($A11,'3-2 統合中分類 投入係数表'!$C$3:$DF$122,120,FALSE)</f>
        <v>0</v>
      </c>
      <c r="H11" s="154">
        <v>0</v>
      </c>
      <c r="I11" s="154">
        <f t="shared" si="1"/>
        <v>0</v>
      </c>
      <c r="J11" s="154">
        <v>0</v>
      </c>
      <c r="K11" s="154">
        <f t="shared" si="2"/>
        <v>0</v>
      </c>
      <c r="L11" s="154">
        <f t="shared" si="3"/>
        <v>0</v>
      </c>
      <c r="M11" s="154">
        <f t="shared" si="4"/>
        <v>0</v>
      </c>
      <c r="N11" s="154">
        <f t="shared" si="5"/>
        <v>0</v>
      </c>
      <c r="O11" s="154">
        <v>0</v>
      </c>
      <c r="P11" s="154">
        <v>0</v>
      </c>
      <c r="Q11" s="154">
        <f t="shared" si="6"/>
        <v>0</v>
      </c>
      <c r="R11" s="154">
        <v>0</v>
      </c>
      <c r="S11" s="154">
        <f t="shared" si="7"/>
        <v>0</v>
      </c>
      <c r="T11" s="154">
        <f t="shared" si="8"/>
        <v>0</v>
      </c>
      <c r="U11" s="154">
        <f t="shared" ref="U11:U72" si="16">SUM(M11,Q11)</f>
        <v>0</v>
      </c>
      <c r="V11" s="154">
        <f t="shared" si="9"/>
        <v>0</v>
      </c>
      <c r="W11" s="38">
        <v>0</v>
      </c>
      <c r="X11" s="154">
        <v>0</v>
      </c>
      <c r="Y11" s="154">
        <f t="shared" si="10"/>
        <v>0</v>
      </c>
      <c r="Z11" s="154">
        <f>Z$117*VLOOKUP($A11,'統合中分類 家計消費支出'!$A$5:$D$112,4,FALSE)</f>
        <v>0</v>
      </c>
      <c r="AA11" s="154">
        <v>0</v>
      </c>
      <c r="AB11" s="154">
        <v>0</v>
      </c>
      <c r="AC11" s="154">
        <f t="shared" si="11"/>
        <v>0</v>
      </c>
      <c r="AD11" s="154">
        <v>0</v>
      </c>
      <c r="AE11" s="154">
        <f t="shared" si="12"/>
        <v>0</v>
      </c>
      <c r="AF11" s="154">
        <f t="shared" si="13"/>
        <v>0</v>
      </c>
      <c r="AG11" s="154">
        <f t="shared" si="14"/>
        <v>0</v>
      </c>
      <c r="AH11" s="154">
        <f t="shared" si="15"/>
        <v>0</v>
      </c>
      <c r="AI11" s="189">
        <f>IF($AI$8=2020,1,VLOOKUP($A11,デフレータ!$A$5:$C$112,HLOOKUP($AI$8,デフレータ!$A$3:$C$113,111,FALSE),FALSE))</f>
        <v>1</v>
      </c>
      <c r="AJ11" s="189"/>
    </row>
    <row r="12" spans="1:36" s="62" customFormat="1">
      <c r="A12" s="252" t="s">
        <v>622</v>
      </c>
      <c r="B12" s="214" t="s">
        <v>500</v>
      </c>
      <c r="C12" s="154">
        <f>VLOOKUP($A12,県産品需要額!$A$9:$P$116,12,FALSE)*HLOOKUP($A12,'3-2 統合中分類 投入係数表'!$C$3:$DF$122,120,FALSE)</f>
        <v>0</v>
      </c>
      <c r="D12" s="154">
        <v>0</v>
      </c>
      <c r="E12" s="154">
        <f t="shared" si="0"/>
        <v>0</v>
      </c>
      <c r="F12" s="154">
        <v>0</v>
      </c>
      <c r="G12" s="154">
        <f>VLOOKUP($A12,県産品需要額!$A$9:$P$116,15,FALSE)*HLOOKUP($A12,'3-2 統合中分類 投入係数表'!$C$3:$DF$122,120,FALSE)</f>
        <v>0</v>
      </c>
      <c r="H12" s="154">
        <v>0</v>
      </c>
      <c r="I12" s="154">
        <f t="shared" si="1"/>
        <v>0</v>
      </c>
      <c r="J12" s="154">
        <v>0</v>
      </c>
      <c r="K12" s="154">
        <f t="shared" si="2"/>
        <v>0</v>
      </c>
      <c r="L12" s="154">
        <f t="shared" si="3"/>
        <v>0</v>
      </c>
      <c r="M12" s="154">
        <f t="shared" si="4"/>
        <v>0</v>
      </c>
      <c r="N12" s="154">
        <f t="shared" si="5"/>
        <v>0</v>
      </c>
      <c r="O12" s="154">
        <v>0</v>
      </c>
      <c r="P12" s="154">
        <v>0</v>
      </c>
      <c r="Q12" s="154">
        <f t="shared" si="6"/>
        <v>0</v>
      </c>
      <c r="R12" s="154">
        <v>0</v>
      </c>
      <c r="S12" s="154">
        <f t="shared" si="7"/>
        <v>0</v>
      </c>
      <c r="T12" s="154">
        <f t="shared" si="8"/>
        <v>0</v>
      </c>
      <c r="U12" s="154">
        <f t="shared" si="16"/>
        <v>0</v>
      </c>
      <c r="V12" s="154">
        <f t="shared" si="9"/>
        <v>0</v>
      </c>
      <c r="W12" s="38">
        <v>0</v>
      </c>
      <c r="X12" s="154">
        <v>0</v>
      </c>
      <c r="Y12" s="154">
        <f t="shared" si="10"/>
        <v>0</v>
      </c>
      <c r="Z12" s="154">
        <f>Z$117*VLOOKUP($A12,'統合中分類 家計消費支出'!$A$5:$D$112,4,FALSE)</f>
        <v>0</v>
      </c>
      <c r="AA12" s="154">
        <v>0</v>
      </c>
      <c r="AB12" s="154">
        <v>0</v>
      </c>
      <c r="AC12" s="154">
        <f t="shared" si="11"/>
        <v>0</v>
      </c>
      <c r="AD12" s="154">
        <v>0</v>
      </c>
      <c r="AE12" s="154">
        <f t="shared" si="12"/>
        <v>0</v>
      </c>
      <c r="AF12" s="154">
        <f t="shared" si="13"/>
        <v>0</v>
      </c>
      <c r="AG12" s="154">
        <f t="shared" si="14"/>
        <v>0</v>
      </c>
      <c r="AH12" s="154">
        <f t="shared" si="15"/>
        <v>0</v>
      </c>
      <c r="AI12" s="189">
        <f>IF($AI$8=2020,1,VLOOKUP($A12,デフレータ!$A$5:$C$112,HLOOKUP($AI$8,デフレータ!$A$3:$C$113,111,FALSE),FALSE))</f>
        <v>1</v>
      </c>
      <c r="AJ12" s="189"/>
    </row>
    <row r="13" spans="1:36" s="62" customFormat="1">
      <c r="A13" s="253" t="s">
        <v>623</v>
      </c>
      <c r="B13" s="217" t="s">
        <v>501</v>
      </c>
      <c r="C13" s="155">
        <f>VLOOKUP($A13,県産品需要額!$A$9:$P$116,12,FALSE)*HLOOKUP($A13,'3-2 統合中分類 投入係数表'!$C$3:$DF$122,120,FALSE)</f>
        <v>0</v>
      </c>
      <c r="D13" s="155">
        <v>0</v>
      </c>
      <c r="E13" s="155">
        <f t="shared" si="0"/>
        <v>0</v>
      </c>
      <c r="F13" s="155">
        <v>0</v>
      </c>
      <c r="G13" s="155">
        <f>VLOOKUP($A13,県産品需要額!$A$9:$P$116,15,FALSE)*HLOOKUP($A13,'3-2 統合中分類 投入係数表'!$C$3:$DF$122,120,FALSE)</f>
        <v>0</v>
      </c>
      <c r="H13" s="155">
        <v>0</v>
      </c>
      <c r="I13" s="155">
        <f t="shared" si="1"/>
        <v>0</v>
      </c>
      <c r="J13" s="155">
        <v>0</v>
      </c>
      <c r="K13" s="155">
        <f t="shared" si="2"/>
        <v>0</v>
      </c>
      <c r="L13" s="155">
        <f t="shared" si="3"/>
        <v>0</v>
      </c>
      <c r="M13" s="155">
        <f t="shared" si="4"/>
        <v>0</v>
      </c>
      <c r="N13" s="155">
        <f t="shared" si="5"/>
        <v>0</v>
      </c>
      <c r="O13" s="155">
        <v>0</v>
      </c>
      <c r="P13" s="155">
        <v>0</v>
      </c>
      <c r="Q13" s="155">
        <f t="shared" si="6"/>
        <v>0</v>
      </c>
      <c r="R13" s="155">
        <v>0</v>
      </c>
      <c r="S13" s="155">
        <f t="shared" si="7"/>
        <v>0</v>
      </c>
      <c r="T13" s="155">
        <f t="shared" si="8"/>
        <v>0</v>
      </c>
      <c r="U13" s="155">
        <f t="shared" si="16"/>
        <v>0</v>
      </c>
      <c r="V13" s="155">
        <f t="shared" si="9"/>
        <v>0</v>
      </c>
      <c r="W13" s="40">
        <v>0</v>
      </c>
      <c r="X13" s="155">
        <v>0</v>
      </c>
      <c r="Y13" s="155">
        <f t="shared" si="10"/>
        <v>0</v>
      </c>
      <c r="Z13" s="155">
        <f>Z$117*VLOOKUP($A13,'統合中分類 家計消費支出'!$A$5:$D$112,4,FALSE)</f>
        <v>0</v>
      </c>
      <c r="AA13" s="155">
        <v>0</v>
      </c>
      <c r="AB13" s="155">
        <v>0</v>
      </c>
      <c r="AC13" s="155">
        <f t="shared" si="11"/>
        <v>0</v>
      </c>
      <c r="AD13" s="155">
        <v>0</v>
      </c>
      <c r="AE13" s="155">
        <f t="shared" si="12"/>
        <v>0</v>
      </c>
      <c r="AF13" s="155">
        <f t="shared" si="13"/>
        <v>0</v>
      </c>
      <c r="AG13" s="155">
        <f t="shared" si="14"/>
        <v>0</v>
      </c>
      <c r="AH13" s="155">
        <f t="shared" si="15"/>
        <v>0</v>
      </c>
      <c r="AI13" s="190">
        <f>IF($AI$8=2020,1,VLOOKUP($A13,デフレータ!$A$5:$C$112,HLOOKUP($AI$8,デフレータ!$A$3:$C$113,111,FALSE),FALSE))</f>
        <v>1</v>
      </c>
      <c r="AJ13" s="190"/>
    </row>
    <row r="14" spans="1:36" s="62" customFormat="1">
      <c r="A14" s="252" t="s">
        <v>624</v>
      </c>
      <c r="B14" s="214" t="s">
        <v>502</v>
      </c>
      <c r="C14" s="154">
        <f>VLOOKUP($A14,県産品需要額!$A$9:$P$116,12,FALSE)*HLOOKUP($A14,'3-2 統合中分類 投入係数表'!$C$3:$DF$122,120,FALSE)</f>
        <v>0</v>
      </c>
      <c r="D14" s="154">
        <v>0</v>
      </c>
      <c r="E14" s="154">
        <f t="shared" si="0"/>
        <v>0</v>
      </c>
      <c r="F14" s="154">
        <v>0</v>
      </c>
      <c r="G14" s="154">
        <f>VLOOKUP($A14,県産品需要額!$A$9:$P$116,15,FALSE)*HLOOKUP($A14,'3-2 統合中分類 投入係数表'!$C$3:$DF$122,120,FALSE)</f>
        <v>0</v>
      </c>
      <c r="H14" s="154">
        <v>0</v>
      </c>
      <c r="I14" s="154">
        <f t="shared" si="1"/>
        <v>0</v>
      </c>
      <c r="J14" s="154">
        <v>0</v>
      </c>
      <c r="K14" s="154">
        <f t="shared" si="2"/>
        <v>0</v>
      </c>
      <c r="L14" s="154">
        <f t="shared" si="3"/>
        <v>0</v>
      </c>
      <c r="M14" s="154">
        <f t="shared" si="4"/>
        <v>0</v>
      </c>
      <c r="N14" s="154">
        <f t="shared" si="5"/>
        <v>0</v>
      </c>
      <c r="O14" s="154">
        <v>0</v>
      </c>
      <c r="P14" s="154">
        <v>0</v>
      </c>
      <c r="Q14" s="154">
        <f t="shared" si="6"/>
        <v>0</v>
      </c>
      <c r="R14" s="154">
        <v>0</v>
      </c>
      <c r="S14" s="154">
        <f t="shared" si="7"/>
        <v>0</v>
      </c>
      <c r="T14" s="154">
        <f t="shared" si="8"/>
        <v>0</v>
      </c>
      <c r="U14" s="154">
        <f t="shared" si="16"/>
        <v>0</v>
      </c>
      <c r="V14" s="154">
        <f t="shared" si="9"/>
        <v>0</v>
      </c>
      <c r="W14" s="38">
        <v>0</v>
      </c>
      <c r="X14" s="154">
        <v>0</v>
      </c>
      <c r="Y14" s="154">
        <f t="shared" si="10"/>
        <v>0</v>
      </c>
      <c r="Z14" s="154">
        <f>Z$117*VLOOKUP($A14,'統合中分類 家計消費支出'!$A$5:$D$112,4,FALSE)</f>
        <v>0</v>
      </c>
      <c r="AA14" s="154">
        <v>0</v>
      </c>
      <c r="AB14" s="154">
        <v>0</v>
      </c>
      <c r="AC14" s="154">
        <f t="shared" si="11"/>
        <v>0</v>
      </c>
      <c r="AD14" s="154">
        <v>0</v>
      </c>
      <c r="AE14" s="154">
        <f t="shared" si="12"/>
        <v>0</v>
      </c>
      <c r="AF14" s="154">
        <f t="shared" si="13"/>
        <v>0</v>
      </c>
      <c r="AG14" s="154">
        <f t="shared" si="14"/>
        <v>0</v>
      </c>
      <c r="AH14" s="154">
        <f t="shared" si="15"/>
        <v>0</v>
      </c>
      <c r="AI14" s="189">
        <f>IF($AI$8=2020,1,VLOOKUP($A14,デフレータ!$A$5:$C$112,HLOOKUP($AI$8,デフレータ!$A$3:$C$113,111,FALSE),FALSE))</f>
        <v>1</v>
      </c>
      <c r="AJ14" s="189"/>
    </row>
    <row r="15" spans="1:36" s="62" customFormat="1">
      <c r="A15" s="252" t="s">
        <v>625</v>
      </c>
      <c r="B15" s="214" t="s">
        <v>503</v>
      </c>
      <c r="C15" s="154">
        <f>VLOOKUP($A15,県産品需要額!$A$9:$P$116,12,FALSE)*HLOOKUP($A15,'3-2 統合中分類 投入係数表'!$C$3:$DF$122,120,FALSE)</f>
        <v>0</v>
      </c>
      <c r="D15" s="154">
        <v>0</v>
      </c>
      <c r="E15" s="154">
        <f t="shared" si="0"/>
        <v>0</v>
      </c>
      <c r="F15" s="154">
        <v>0</v>
      </c>
      <c r="G15" s="154">
        <f>VLOOKUP($A15,県産品需要額!$A$9:$P$116,15,FALSE)*HLOOKUP($A15,'3-2 統合中分類 投入係数表'!$C$3:$DF$122,120,FALSE)</f>
        <v>0</v>
      </c>
      <c r="H15" s="154">
        <v>0</v>
      </c>
      <c r="I15" s="154">
        <f t="shared" si="1"/>
        <v>0</v>
      </c>
      <c r="J15" s="154">
        <v>0</v>
      </c>
      <c r="K15" s="154">
        <f t="shared" si="2"/>
        <v>0</v>
      </c>
      <c r="L15" s="154">
        <f t="shared" si="3"/>
        <v>0</v>
      </c>
      <c r="M15" s="154">
        <f t="shared" si="4"/>
        <v>0</v>
      </c>
      <c r="N15" s="154">
        <f t="shared" si="5"/>
        <v>0</v>
      </c>
      <c r="O15" s="154">
        <v>0</v>
      </c>
      <c r="P15" s="154">
        <v>0</v>
      </c>
      <c r="Q15" s="154">
        <f t="shared" si="6"/>
        <v>0</v>
      </c>
      <c r="R15" s="154">
        <v>0</v>
      </c>
      <c r="S15" s="154">
        <f t="shared" si="7"/>
        <v>0</v>
      </c>
      <c r="T15" s="154">
        <f t="shared" si="8"/>
        <v>0</v>
      </c>
      <c r="U15" s="154">
        <f t="shared" si="16"/>
        <v>0</v>
      </c>
      <c r="V15" s="154">
        <f t="shared" si="9"/>
        <v>0</v>
      </c>
      <c r="W15" s="38">
        <v>0</v>
      </c>
      <c r="X15" s="154">
        <v>0</v>
      </c>
      <c r="Y15" s="154">
        <f t="shared" si="10"/>
        <v>0</v>
      </c>
      <c r="Z15" s="154">
        <f>Z$117*VLOOKUP($A15,'統合中分類 家計消費支出'!$A$5:$D$112,4,FALSE)</f>
        <v>0</v>
      </c>
      <c r="AA15" s="154">
        <v>0</v>
      </c>
      <c r="AB15" s="154">
        <v>0</v>
      </c>
      <c r="AC15" s="154">
        <f t="shared" si="11"/>
        <v>0</v>
      </c>
      <c r="AD15" s="154">
        <v>0</v>
      </c>
      <c r="AE15" s="154">
        <f t="shared" si="12"/>
        <v>0</v>
      </c>
      <c r="AF15" s="154">
        <f t="shared" si="13"/>
        <v>0</v>
      </c>
      <c r="AG15" s="154">
        <f t="shared" si="14"/>
        <v>0</v>
      </c>
      <c r="AH15" s="154">
        <f t="shared" si="15"/>
        <v>0</v>
      </c>
      <c r="AI15" s="189">
        <f>IF($AI$8=2020,1,VLOOKUP($A15,デフレータ!$A$5:$C$112,HLOOKUP($AI$8,デフレータ!$A$3:$C$113,111,FALSE),FALSE))</f>
        <v>1</v>
      </c>
      <c r="AJ15" s="189"/>
    </row>
    <row r="16" spans="1:36" s="62" customFormat="1">
      <c r="A16" s="252" t="s">
        <v>626</v>
      </c>
      <c r="B16" s="214" t="s">
        <v>504</v>
      </c>
      <c r="C16" s="154">
        <f>VLOOKUP($A16,県産品需要額!$A$9:$P$116,12,FALSE)*HLOOKUP($A16,'3-2 統合中分類 投入係数表'!$C$3:$DF$122,120,FALSE)</f>
        <v>0</v>
      </c>
      <c r="D16" s="154">
        <v>0</v>
      </c>
      <c r="E16" s="154">
        <f t="shared" si="0"/>
        <v>0</v>
      </c>
      <c r="F16" s="154">
        <v>0</v>
      </c>
      <c r="G16" s="154">
        <f>VLOOKUP($A16,県産品需要額!$A$9:$P$116,15,FALSE)*HLOOKUP($A16,'3-2 統合中分類 投入係数表'!$C$3:$DF$122,120,FALSE)</f>
        <v>0</v>
      </c>
      <c r="H16" s="154">
        <v>0</v>
      </c>
      <c r="I16" s="154">
        <f t="shared" si="1"/>
        <v>0</v>
      </c>
      <c r="J16" s="154">
        <v>0</v>
      </c>
      <c r="K16" s="154">
        <f t="shared" si="2"/>
        <v>0</v>
      </c>
      <c r="L16" s="154">
        <f t="shared" si="3"/>
        <v>0</v>
      </c>
      <c r="M16" s="154">
        <f t="shared" si="4"/>
        <v>0</v>
      </c>
      <c r="N16" s="154">
        <f t="shared" si="5"/>
        <v>0</v>
      </c>
      <c r="O16" s="154">
        <v>0</v>
      </c>
      <c r="P16" s="154">
        <v>0</v>
      </c>
      <c r="Q16" s="154">
        <f t="shared" si="6"/>
        <v>0</v>
      </c>
      <c r="R16" s="154">
        <v>0</v>
      </c>
      <c r="S16" s="154">
        <f t="shared" si="7"/>
        <v>0</v>
      </c>
      <c r="T16" s="154">
        <f t="shared" si="8"/>
        <v>0</v>
      </c>
      <c r="U16" s="154">
        <f t="shared" si="16"/>
        <v>0</v>
      </c>
      <c r="V16" s="154">
        <f t="shared" si="9"/>
        <v>0</v>
      </c>
      <c r="W16" s="38">
        <v>0</v>
      </c>
      <c r="X16" s="154">
        <v>0</v>
      </c>
      <c r="Y16" s="154">
        <f t="shared" si="10"/>
        <v>0</v>
      </c>
      <c r="Z16" s="154">
        <f>Z$117*VLOOKUP($A16,'統合中分類 家計消費支出'!$A$5:$D$112,4,FALSE)</f>
        <v>0</v>
      </c>
      <c r="AA16" s="154">
        <v>0</v>
      </c>
      <c r="AB16" s="154">
        <v>0</v>
      </c>
      <c r="AC16" s="154">
        <f t="shared" si="11"/>
        <v>0</v>
      </c>
      <c r="AD16" s="154">
        <v>0</v>
      </c>
      <c r="AE16" s="154">
        <f t="shared" si="12"/>
        <v>0</v>
      </c>
      <c r="AF16" s="154">
        <f t="shared" si="13"/>
        <v>0</v>
      </c>
      <c r="AG16" s="154">
        <f t="shared" si="14"/>
        <v>0</v>
      </c>
      <c r="AH16" s="154">
        <f t="shared" si="15"/>
        <v>0</v>
      </c>
      <c r="AI16" s="189">
        <f>IF($AI$8=2020,1,VLOOKUP($A16,デフレータ!$A$5:$C$112,HLOOKUP($AI$8,デフレータ!$A$3:$C$113,111,FALSE),FALSE))</f>
        <v>1</v>
      </c>
      <c r="AJ16" s="189"/>
    </row>
    <row r="17" spans="1:36" s="62" customFormat="1">
      <c r="A17" s="252" t="s">
        <v>627</v>
      </c>
      <c r="B17" s="214" t="s">
        <v>505</v>
      </c>
      <c r="C17" s="154">
        <f>VLOOKUP($A17,県産品需要額!$A$9:$P$116,12,FALSE)*HLOOKUP($A17,'3-2 統合中分類 投入係数表'!$C$3:$DF$122,120,FALSE)</f>
        <v>0</v>
      </c>
      <c r="D17" s="154">
        <v>0</v>
      </c>
      <c r="E17" s="154">
        <f t="shared" si="0"/>
        <v>0</v>
      </c>
      <c r="F17" s="154">
        <v>0</v>
      </c>
      <c r="G17" s="154">
        <f>VLOOKUP($A17,県産品需要額!$A$9:$P$116,15,FALSE)*HLOOKUP($A17,'3-2 統合中分類 投入係数表'!$C$3:$DF$122,120,FALSE)</f>
        <v>0</v>
      </c>
      <c r="H17" s="154">
        <v>0</v>
      </c>
      <c r="I17" s="154">
        <f t="shared" si="1"/>
        <v>0</v>
      </c>
      <c r="J17" s="154">
        <v>0</v>
      </c>
      <c r="K17" s="154">
        <f t="shared" si="2"/>
        <v>0</v>
      </c>
      <c r="L17" s="154">
        <f t="shared" si="3"/>
        <v>0</v>
      </c>
      <c r="M17" s="154">
        <f t="shared" si="4"/>
        <v>0</v>
      </c>
      <c r="N17" s="154">
        <f t="shared" si="5"/>
        <v>0</v>
      </c>
      <c r="O17" s="154">
        <v>0</v>
      </c>
      <c r="P17" s="154">
        <v>0</v>
      </c>
      <c r="Q17" s="154">
        <f t="shared" si="6"/>
        <v>0</v>
      </c>
      <c r="R17" s="154">
        <v>0</v>
      </c>
      <c r="S17" s="154">
        <f t="shared" si="7"/>
        <v>0</v>
      </c>
      <c r="T17" s="154">
        <f t="shared" si="8"/>
        <v>0</v>
      </c>
      <c r="U17" s="154">
        <f t="shared" si="16"/>
        <v>0</v>
      </c>
      <c r="V17" s="154">
        <f t="shared" si="9"/>
        <v>0</v>
      </c>
      <c r="W17" s="38">
        <v>0</v>
      </c>
      <c r="X17" s="154">
        <v>0</v>
      </c>
      <c r="Y17" s="154">
        <f t="shared" si="10"/>
        <v>0</v>
      </c>
      <c r="Z17" s="154">
        <f>Z$117*VLOOKUP($A17,'統合中分類 家計消費支出'!$A$5:$D$112,4,FALSE)</f>
        <v>0</v>
      </c>
      <c r="AA17" s="154">
        <v>0</v>
      </c>
      <c r="AB17" s="154">
        <v>0</v>
      </c>
      <c r="AC17" s="154">
        <f t="shared" si="11"/>
        <v>0</v>
      </c>
      <c r="AD17" s="154">
        <v>0</v>
      </c>
      <c r="AE17" s="154">
        <f t="shared" si="12"/>
        <v>0</v>
      </c>
      <c r="AF17" s="154">
        <f t="shared" si="13"/>
        <v>0</v>
      </c>
      <c r="AG17" s="154">
        <f t="shared" si="14"/>
        <v>0</v>
      </c>
      <c r="AH17" s="154">
        <f t="shared" si="15"/>
        <v>0</v>
      </c>
      <c r="AI17" s="189">
        <f>IF($AI$8=2020,1,VLOOKUP($A17,デフレータ!$A$5:$C$112,HLOOKUP($AI$8,デフレータ!$A$3:$C$113,111,FALSE),FALSE))</f>
        <v>1</v>
      </c>
      <c r="AJ17" s="189"/>
    </row>
    <row r="18" spans="1:36" s="62" customFormat="1">
      <c r="A18" s="253" t="s">
        <v>663</v>
      </c>
      <c r="B18" s="217" t="s">
        <v>506</v>
      </c>
      <c r="C18" s="155">
        <f>VLOOKUP($A18,県産品需要額!$A$9:$P$116,12,FALSE)*HLOOKUP($A18,'3-2 統合中分類 投入係数表'!$C$3:$DF$122,120,FALSE)</f>
        <v>0</v>
      </c>
      <c r="D18" s="155">
        <v>0</v>
      </c>
      <c r="E18" s="155">
        <f t="shared" si="0"/>
        <v>0</v>
      </c>
      <c r="F18" s="155">
        <v>0</v>
      </c>
      <c r="G18" s="155">
        <f>VLOOKUP($A18,県産品需要額!$A$9:$P$116,15,FALSE)*HLOOKUP($A18,'3-2 統合中分類 投入係数表'!$C$3:$DF$122,120,FALSE)</f>
        <v>0</v>
      </c>
      <c r="H18" s="155">
        <v>0</v>
      </c>
      <c r="I18" s="155">
        <f t="shared" si="1"/>
        <v>0</v>
      </c>
      <c r="J18" s="155">
        <v>0</v>
      </c>
      <c r="K18" s="155">
        <f t="shared" si="2"/>
        <v>0</v>
      </c>
      <c r="L18" s="155">
        <f t="shared" si="3"/>
        <v>0</v>
      </c>
      <c r="M18" s="155">
        <f t="shared" si="4"/>
        <v>0</v>
      </c>
      <c r="N18" s="155">
        <f t="shared" si="5"/>
        <v>0</v>
      </c>
      <c r="O18" s="155">
        <v>0</v>
      </c>
      <c r="P18" s="155">
        <v>0</v>
      </c>
      <c r="Q18" s="155">
        <f t="shared" si="6"/>
        <v>0</v>
      </c>
      <c r="R18" s="155">
        <v>0</v>
      </c>
      <c r="S18" s="155">
        <f t="shared" si="7"/>
        <v>0</v>
      </c>
      <c r="T18" s="155">
        <f t="shared" si="8"/>
        <v>0</v>
      </c>
      <c r="U18" s="155">
        <f t="shared" si="16"/>
        <v>0</v>
      </c>
      <c r="V18" s="155">
        <f t="shared" si="9"/>
        <v>0</v>
      </c>
      <c r="W18" s="40">
        <v>0</v>
      </c>
      <c r="X18" s="155">
        <v>0</v>
      </c>
      <c r="Y18" s="155">
        <f t="shared" si="10"/>
        <v>0</v>
      </c>
      <c r="Z18" s="155">
        <f>Z$117*VLOOKUP($A18,'統合中分類 家計消費支出'!$A$5:$D$112,4,FALSE)</f>
        <v>0</v>
      </c>
      <c r="AA18" s="155">
        <v>0</v>
      </c>
      <c r="AB18" s="155">
        <v>0</v>
      </c>
      <c r="AC18" s="155">
        <f t="shared" si="11"/>
        <v>0</v>
      </c>
      <c r="AD18" s="155">
        <v>0</v>
      </c>
      <c r="AE18" s="155">
        <f t="shared" si="12"/>
        <v>0</v>
      </c>
      <c r="AF18" s="155">
        <f t="shared" si="13"/>
        <v>0</v>
      </c>
      <c r="AG18" s="155">
        <f t="shared" si="14"/>
        <v>0</v>
      </c>
      <c r="AH18" s="155">
        <f t="shared" si="15"/>
        <v>0</v>
      </c>
      <c r="AI18" s="190">
        <f>IF($AI$8=2020,1,VLOOKUP($A18,デフレータ!$A$5:$C$112,HLOOKUP($AI$8,デフレータ!$A$3:$C$113,111,FALSE),FALSE))</f>
        <v>1</v>
      </c>
      <c r="AJ18" s="190"/>
    </row>
    <row r="19" spans="1:36" s="62" customFormat="1">
      <c r="A19" s="254" t="s">
        <v>269</v>
      </c>
      <c r="B19" s="212" t="s">
        <v>654</v>
      </c>
      <c r="C19" s="153">
        <f>VLOOKUP($A19,県産品需要額!$A$9:$P$116,12,FALSE)*HLOOKUP($A19,'3-2 統合中分類 投入係数表'!$C$3:$DF$122,120,FALSE)</f>
        <v>0</v>
      </c>
      <c r="D19" s="153">
        <v>0</v>
      </c>
      <c r="E19" s="153">
        <f t="shared" si="0"/>
        <v>0</v>
      </c>
      <c r="F19" s="153">
        <v>0</v>
      </c>
      <c r="G19" s="153">
        <f>VLOOKUP($A19,県産品需要額!$A$9:$P$116,15,FALSE)*HLOOKUP($A19,'3-2 統合中分類 投入係数表'!$C$3:$DF$122,120,FALSE)</f>
        <v>0</v>
      </c>
      <c r="H19" s="153">
        <v>0</v>
      </c>
      <c r="I19" s="153">
        <f t="shared" si="1"/>
        <v>0</v>
      </c>
      <c r="J19" s="153">
        <v>0</v>
      </c>
      <c r="K19" s="153">
        <f t="shared" si="2"/>
        <v>0</v>
      </c>
      <c r="L19" s="153">
        <f t="shared" si="3"/>
        <v>0</v>
      </c>
      <c r="M19" s="153">
        <f t="shared" si="4"/>
        <v>0</v>
      </c>
      <c r="N19" s="153">
        <f t="shared" si="5"/>
        <v>0</v>
      </c>
      <c r="O19" s="153">
        <v>0</v>
      </c>
      <c r="P19" s="153">
        <v>0</v>
      </c>
      <c r="Q19" s="153">
        <f t="shared" si="6"/>
        <v>0</v>
      </c>
      <c r="R19" s="153">
        <v>0</v>
      </c>
      <c r="S19" s="153">
        <f t="shared" si="7"/>
        <v>0</v>
      </c>
      <c r="T19" s="153">
        <f t="shared" si="8"/>
        <v>0</v>
      </c>
      <c r="U19" s="153">
        <f t="shared" si="16"/>
        <v>0</v>
      </c>
      <c r="V19" s="153">
        <f t="shared" si="9"/>
        <v>0</v>
      </c>
      <c r="W19" s="41">
        <v>0</v>
      </c>
      <c r="X19" s="153">
        <v>0</v>
      </c>
      <c r="Y19" s="153">
        <f t="shared" si="10"/>
        <v>0</v>
      </c>
      <c r="Z19" s="153">
        <f>Z$117*VLOOKUP($A19,'統合中分類 家計消費支出'!$A$5:$D$112,4,FALSE)</f>
        <v>0</v>
      </c>
      <c r="AA19" s="153">
        <v>0</v>
      </c>
      <c r="AB19" s="153">
        <v>0</v>
      </c>
      <c r="AC19" s="153">
        <f t="shared" si="11"/>
        <v>0</v>
      </c>
      <c r="AD19" s="153">
        <v>0</v>
      </c>
      <c r="AE19" s="153">
        <f t="shared" si="12"/>
        <v>0</v>
      </c>
      <c r="AF19" s="153">
        <f t="shared" si="13"/>
        <v>0</v>
      </c>
      <c r="AG19" s="153">
        <f t="shared" si="14"/>
        <v>0</v>
      </c>
      <c r="AH19" s="153">
        <f t="shared" si="15"/>
        <v>0</v>
      </c>
      <c r="AI19" s="191">
        <f>IF($AI$8=2020,1,VLOOKUP($A19,デフレータ!$A$5:$C$112,HLOOKUP($AI$8,デフレータ!$A$3:$C$113,111,FALSE),FALSE))</f>
        <v>1</v>
      </c>
      <c r="AJ19" s="191"/>
    </row>
    <row r="20" spans="1:36" s="62" customFormat="1">
      <c r="A20" s="252" t="s">
        <v>270</v>
      </c>
      <c r="B20" s="214" t="s">
        <v>507</v>
      </c>
      <c r="C20" s="154">
        <f>VLOOKUP($A20,県産品需要額!$A$9:$P$116,12,FALSE)*HLOOKUP($A20,'3-2 統合中分類 投入係数表'!$C$3:$DF$122,120,FALSE)</f>
        <v>0</v>
      </c>
      <c r="D20" s="154">
        <v>0</v>
      </c>
      <c r="E20" s="154">
        <f t="shared" si="0"/>
        <v>0</v>
      </c>
      <c r="F20" s="154">
        <v>0</v>
      </c>
      <c r="G20" s="154">
        <f>VLOOKUP($A20,県産品需要額!$A$9:$P$116,15,FALSE)*HLOOKUP($A20,'3-2 統合中分類 投入係数表'!$C$3:$DF$122,120,FALSE)</f>
        <v>0</v>
      </c>
      <c r="H20" s="154">
        <v>0</v>
      </c>
      <c r="I20" s="154">
        <f t="shared" si="1"/>
        <v>0</v>
      </c>
      <c r="J20" s="154">
        <v>0</v>
      </c>
      <c r="K20" s="154">
        <f t="shared" si="2"/>
        <v>0</v>
      </c>
      <c r="L20" s="154">
        <f t="shared" si="3"/>
        <v>0</v>
      </c>
      <c r="M20" s="154">
        <f t="shared" si="4"/>
        <v>0</v>
      </c>
      <c r="N20" s="154">
        <f t="shared" si="5"/>
        <v>0</v>
      </c>
      <c r="O20" s="154">
        <v>0</v>
      </c>
      <c r="P20" s="154">
        <v>0</v>
      </c>
      <c r="Q20" s="154">
        <f t="shared" si="6"/>
        <v>0</v>
      </c>
      <c r="R20" s="154">
        <v>0</v>
      </c>
      <c r="S20" s="154">
        <f t="shared" si="7"/>
        <v>0</v>
      </c>
      <c r="T20" s="154">
        <f t="shared" si="8"/>
        <v>0</v>
      </c>
      <c r="U20" s="154">
        <f t="shared" si="16"/>
        <v>0</v>
      </c>
      <c r="V20" s="154">
        <f t="shared" si="9"/>
        <v>0</v>
      </c>
      <c r="W20" s="38">
        <v>0</v>
      </c>
      <c r="X20" s="154">
        <v>0</v>
      </c>
      <c r="Y20" s="154">
        <f t="shared" si="10"/>
        <v>0</v>
      </c>
      <c r="Z20" s="154">
        <f>Z$117*VLOOKUP($A20,'統合中分類 家計消費支出'!$A$5:$D$112,4,FALSE)</f>
        <v>0</v>
      </c>
      <c r="AA20" s="154">
        <v>0</v>
      </c>
      <c r="AB20" s="154">
        <v>0</v>
      </c>
      <c r="AC20" s="154">
        <f t="shared" si="11"/>
        <v>0</v>
      </c>
      <c r="AD20" s="154">
        <v>0</v>
      </c>
      <c r="AE20" s="154">
        <f t="shared" si="12"/>
        <v>0</v>
      </c>
      <c r="AF20" s="154">
        <f t="shared" si="13"/>
        <v>0</v>
      </c>
      <c r="AG20" s="154">
        <f t="shared" si="14"/>
        <v>0</v>
      </c>
      <c r="AH20" s="154">
        <f t="shared" si="15"/>
        <v>0</v>
      </c>
      <c r="AI20" s="189">
        <f>IF($AI$8=2020,1,VLOOKUP($A20,デフレータ!$A$5:$C$112,HLOOKUP($AI$8,デフレータ!$A$3:$C$113,111,FALSE),FALSE))</f>
        <v>1</v>
      </c>
      <c r="AJ20" s="189"/>
    </row>
    <row r="21" spans="1:36" s="62" customFormat="1">
      <c r="A21" s="252" t="s">
        <v>271</v>
      </c>
      <c r="B21" s="214" t="s">
        <v>508</v>
      </c>
      <c r="C21" s="154">
        <f>VLOOKUP($A21,県産品需要額!$A$9:$P$116,12,FALSE)*HLOOKUP($A21,'3-2 統合中分類 投入係数表'!$C$3:$DF$122,120,FALSE)</f>
        <v>0</v>
      </c>
      <c r="D21" s="154">
        <v>0</v>
      </c>
      <c r="E21" s="154">
        <f t="shared" si="0"/>
        <v>0</v>
      </c>
      <c r="F21" s="154">
        <v>0</v>
      </c>
      <c r="G21" s="154">
        <f>VLOOKUP($A21,県産品需要額!$A$9:$P$116,15,FALSE)*HLOOKUP($A21,'3-2 統合中分類 投入係数表'!$C$3:$DF$122,120,FALSE)</f>
        <v>0</v>
      </c>
      <c r="H21" s="154">
        <v>0</v>
      </c>
      <c r="I21" s="154">
        <f t="shared" si="1"/>
        <v>0</v>
      </c>
      <c r="J21" s="154">
        <v>0</v>
      </c>
      <c r="K21" s="154">
        <f t="shared" si="2"/>
        <v>0</v>
      </c>
      <c r="L21" s="154">
        <f t="shared" si="3"/>
        <v>0</v>
      </c>
      <c r="M21" s="154">
        <f t="shared" si="4"/>
        <v>0</v>
      </c>
      <c r="N21" s="154">
        <f t="shared" si="5"/>
        <v>0</v>
      </c>
      <c r="O21" s="154">
        <v>0</v>
      </c>
      <c r="P21" s="154">
        <v>0</v>
      </c>
      <c r="Q21" s="154">
        <f t="shared" si="6"/>
        <v>0</v>
      </c>
      <c r="R21" s="154">
        <v>0</v>
      </c>
      <c r="S21" s="154">
        <f t="shared" si="7"/>
        <v>0</v>
      </c>
      <c r="T21" s="154">
        <f t="shared" si="8"/>
        <v>0</v>
      </c>
      <c r="U21" s="154">
        <f t="shared" si="16"/>
        <v>0</v>
      </c>
      <c r="V21" s="154">
        <f t="shared" si="9"/>
        <v>0</v>
      </c>
      <c r="W21" s="38">
        <v>0</v>
      </c>
      <c r="X21" s="154">
        <v>0</v>
      </c>
      <c r="Y21" s="154">
        <f t="shared" si="10"/>
        <v>0</v>
      </c>
      <c r="Z21" s="154">
        <f>Z$117*VLOOKUP($A21,'統合中分類 家計消費支出'!$A$5:$D$112,4,FALSE)</f>
        <v>0</v>
      </c>
      <c r="AA21" s="154">
        <v>0</v>
      </c>
      <c r="AB21" s="154">
        <v>0</v>
      </c>
      <c r="AC21" s="154">
        <f t="shared" si="11"/>
        <v>0</v>
      </c>
      <c r="AD21" s="154">
        <v>0</v>
      </c>
      <c r="AE21" s="154">
        <f t="shared" si="12"/>
        <v>0</v>
      </c>
      <c r="AF21" s="154">
        <f t="shared" si="13"/>
        <v>0</v>
      </c>
      <c r="AG21" s="154">
        <f t="shared" si="14"/>
        <v>0</v>
      </c>
      <c r="AH21" s="154">
        <f t="shared" si="15"/>
        <v>0</v>
      </c>
      <c r="AI21" s="189">
        <f>IF($AI$8=2020,1,VLOOKUP($A21,デフレータ!$A$5:$C$112,HLOOKUP($AI$8,デフレータ!$A$3:$C$113,111,FALSE),FALSE))</f>
        <v>1</v>
      </c>
      <c r="AJ21" s="189"/>
    </row>
    <row r="22" spans="1:36" s="62" customFormat="1">
      <c r="A22" s="252" t="s">
        <v>272</v>
      </c>
      <c r="B22" s="214" t="s">
        <v>509</v>
      </c>
      <c r="C22" s="154">
        <f>VLOOKUP($A22,県産品需要額!$A$9:$P$116,12,FALSE)*HLOOKUP($A22,'3-2 統合中分類 投入係数表'!$C$3:$DF$122,120,FALSE)</f>
        <v>0</v>
      </c>
      <c r="D22" s="154">
        <v>0</v>
      </c>
      <c r="E22" s="154">
        <f t="shared" si="0"/>
        <v>0</v>
      </c>
      <c r="F22" s="154">
        <v>0</v>
      </c>
      <c r="G22" s="154">
        <f>VLOOKUP($A22,県産品需要額!$A$9:$P$116,15,FALSE)*HLOOKUP($A22,'3-2 統合中分類 投入係数表'!$C$3:$DF$122,120,FALSE)</f>
        <v>0</v>
      </c>
      <c r="H22" s="154">
        <v>0</v>
      </c>
      <c r="I22" s="154">
        <f t="shared" si="1"/>
        <v>0</v>
      </c>
      <c r="J22" s="154">
        <v>0</v>
      </c>
      <c r="K22" s="154">
        <f t="shared" si="2"/>
        <v>0</v>
      </c>
      <c r="L22" s="154">
        <f t="shared" si="3"/>
        <v>0</v>
      </c>
      <c r="M22" s="154">
        <f t="shared" si="4"/>
        <v>0</v>
      </c>
      <c r="N22" s="154">
        <f t="shared" si="5"/>
        <v>0</v>
      </c>
      <c r="O22" s="154">
        <v>0</v>
      </c>
      <c r="P22" s="154">
        <v>0</v>
      </c>
      <c r="Q22" s="154">
        <f t="shared" si="6"/>
        <v>0</v>
      </c>
      <c r="R22" s="154">
        <v>0</v>
      </c>
      <c r="S22" s="154">
        <f t="shared" si="7"/>
        <v>0</v>
      </c>
      <c r="T22" s="154">
        <f t="shared" si="8"/>
        <v>0</v>
      </c>
      <c r="U22" s="154">
        <f t="shared" si="16"/>
        <v>0</v>
      </c>
      <c r="V22" s="154">
        <f t="shared" si="9"/>
        <v>0</v>
      </c>
      <c r="W22" s="38">
        <v>0</v>
      </c>
      <c r="X22" s="154">
        <v>0</v>
      </c>
      <c r="Y22" s="154">
        <f t="shared" si="10"/>
        <v>0</v>
      </c>
      <c r="Z22" s="154">
        <f>Z$117*VLOOKUP($A22,'統合中分類 家計消費支出'!$A$5:$D$112,4,FALSE)</f>
        <v>0</v>
      </c>
      <c r="AA22" s="154">
        <v>0</v>
      </c>
      <c r="AB22" s="154">
        <v>0</v>
      </c>
      <c r="AC22" s="154">
        <f t="shared" si="11"/>
        <v>0</v>
      </c>
      <c r="AD22" s="154">
        <v>0</v>
      </c>
      <c r="AE22" s="154">
        <f t="shared" si="12"/>
        <v>0</v>
      </c>
      <c r="AF22" s="154">
        <f t="shared" si="13"/>
        <v>0</v>
      </c>
      <c r="AG22" s="154">
        <f t="shared" si="14"/>
        <v>0</v>
      </c>
      <c r="AH22" s="154">
        <f t="shared" si="15"/>
        <v>0</v>
      </c>
      <c r="AI22" s="189">
        <f>IF($AI$8=2020,1,VLOOKUP($A22,デフレータ!$A$5:$C$112,HLOOKUP($AI$8,デフレータ!$A$3:$C$113,111,FALSE),FALSE))</f>
        <v>1</v>
      </c>
      <c r="AJ22" s="189"/>
    </row>
    <row r="23" spans="1:36" s="62" customFormat="1">
      <c r="A23" s="253" t="s">
        <v>273</v>
      </c>
      <c r="B23" s="217" t="s">
        <v>510</v>
      </c>
      <c r="C23" s="155">
        <f>VLOOKUP($A23,県産品需要額!$A$9:$P$116,12,FALSE)*HLOOKUP($A23,'3-2 統合中分類 投入係数表'!$C$3:$DF$122,120,FALSE)</f>
        <v>0</v>
      </c>
      <c r="D23" s="155">
        <v>0</v>
      </c>
      <c r="E23" s="155">
        <f t="shared" si="0"/>
        <v>0</v>
      </c>
      <c r="F23" s="155">
        <v>0</v>
      </c>
      <c r="G23" s="155">
        <f>VLOOKUP($A23,県産品需要額!$A$9:$P$116,15,FALSE)*HLOOKUP($A23,'3-2 統合中分類 投入係数表'!$C$3:$DF$122,120,FALSE)</f>
        <v>0</v>
      </c>
      <c r="H23" s="155">
        <v>0</v>
      </c>
      <c r="I23" s="155">
        <f t="shared" si="1"/>
        <v>0</v>
      </c>
      <c r="J23" s="155">
        <v>0</v>
      </c>
      <c r="K23" s="155">
        <f>SUM(C23,G23)</f>
        <v>0</v>
      </c>
      <c r="L23" s="155">
        <f t="shared" si="3"/>
        <v>0</v>
      </c>
      <c r="M23" s="155">
        <f t="shared" si="4"/>
        <v>0</v>
      </c>
      <c r="N23" s="155">
        <f t="shared" si="5"/>
        <v>0</v>
      </c>
      <c r="O23" s="155">
        <v>0</v>
      </c>
      <c r="P23" s="155">
        <v>0</v>
      </c>
      <c r="Q23" s="155">
        <f t="shared" si="6"/>
        <v>0</v>
      </c>
      <c r="R23" s="155">
        <v>0</v>
      </c>
      <c r="S23" s="155">
        <f t="shared" si="7"/>
        <v>0</v>
      </c>
      <c r="T23" s="155">
        <f t="shared" si="8"/>
        <v>0</v>
      </c>
      <c r="U23" s="155">
        <f t="shared" si="16"/>
        <v>0</v>
      </c>
      <c r="V23" s="155">
        <f t="shared" si="9"/>
        <v>0</v>
      </c>
      <c r="W23" s="40">
        <v>0</v>
      </c>
      <c r="X23" s="155">
        <v>0</v>
      </c>
      <c r="Y23" s="155">
        <f t="shared" si="10"/>
        <v>0</v>
      </c>
      <c r="Z23" s="155">
        <f>Z$117*VLOOKUP($A23,'統合中分類 家計消費支出'!$A$5:$D$112,4,FALSE)</f>
        <v>0</v>
      </c>
      <c r="AA23" s="155">
        <v>0</v>
      </c>
      <c r="AB23" s="155">
        <v>0</v>
      </c>
      <c r="AC23" s="155">
        <f t="shared" si="11"/>
        <v>0</v>
      </c>
      <c r="AD23" s="155">
        <v>0</v>
      </c>
      <c r="AE23" s="155">
        <f t="shared" si="12"/>
        <v>0</v>
      </c>
      <c r="AF23" s="155">
        <f t="shared" si="13"/>
        <v>0</v>
      </c>
      <c r="AG23" s="155">
        <f t="shared" si="14"/>
        <v>0</v>
      </c>
      <c r="AH23" s="155">
        <f t="shared" si="15"/>
        <v>0</v>
      </c>
      <c r="AI23" s="190">
        <f>IF($AI$8=2020,1,VLOOKUP($A23,デフレータ!$A$5:$C$112,HLOOKUP($AI$8,デフレータ!$A$3:$C$113,111,FALSE),FALSE))</f>
        <v>1</v>
      </c>
      <c r="AJ23" s="190"/>
    </row>
    <row r="24" spans="1:36" s="62" customFormat="1">
      <c r="A24" s="254" t="s">
        <v>274</v>
      </c>
      <c r="B24" s="212" t="s">
        <v>511</v>
      </c>
      <c r="C24" s="153">
        <f>VLOOKUP($A24,県産品需要額!$A$9:$P$116,12,FALSE)*HLOOKUP($A24,'3-2 統合中分類 投入係数表'!$C$3:$DF$122,120,FALSE)</f>
        <v>0</v>
      </c>
      <c r="D24" s="153">
        <v>0</v>
      </c>
      <c r="E24" s="153">
        <f t="shared" si="0"/>
        <v>0</v>
      </c>
      <c r="F24" s="153">
        <v>0</v>
      </c>
      <c r="G24" s="153">
        <f>VLOOKUP($A24,県産品需要額!$A$9:$P$116,15,FALSE)*HLOOKUP($A24,'3-2 統合中分類 投入係数表'!$C$3:$DF$122,120,FALSE)</f>
        <v>0</v>
      </c>
      <c r="H24" s="153">
        <v>0</v>
      </c>
      <c r="I24" s="153">
        <f t="shared" si="1"/>
        <v>0</v>
      </c>
      <c r="J24" s="153">
        <v>0</v>
      </c>
      <c r="K24" s="153">
        <f t="shared" si="2"/>
        <v>0</v>
      </c>
      <c r="L24" s="153">
        <f t="shared" si="3"/>
        <v>0</v>
      </c>
      <c r="M24" s="153">
        <f t="shared" si="4"/>
        <v>0</v>
      </c>
      <c r="N24" s="153">
        <f t="shared" si="5"/>
        <v>0</v>
      </c>
      <c r="O24" s="153">
        <v>0</v>
      </c>
      <c r="P24" s="153">
        <v>0</v>
      </c>
      <c r="Q24" s="153">
        <f t="shared" si="6"/>
        <v>0</v>
      </c>
      <c r="R24" s="153">
        <v>0</v>
      </c>
      <c r="S24" s="153">
        <f t="shared" si="7"/>
        <v>0</v>
      </c>
      <c r="T24" s="153">
        <f t="shared" si="8"/>
        <v>0</v>
      </c>
      <c r="U24" s="153">
        <f t="shared" si="16"/>
        <v>0</v>
      </c>
      <c r="V24" s="153">
        <f t="shared" si="9"/>
        <v>0</v>
      </c>
      <c r="W24" s="41">
        <v>0</v>
      </c>
      <c r="X24" s="153">
        <v>0</v>
      </c>
      <c r="Y24" s="153">
        <f t="shared" si="10"/>
        <v>0</v>
      </c>
      <c r="Z24" s="153">
        <f>Z$117*VLOOKUP($A24,'統合中分類 家計消費支出'!$A$5:$D$112,4,FALSE)</f>
        <v>0</v>
      </c>
      <c r="AA24" s="153">
        <v>0</v>
      </c>
      <c r="AB24" s="153">
        <v>0</v>
      </c>
      <c r="AC24" s="153">
        <f t="shared" si="11"/>
        <v>0</v>
      </c>
      <c r="AD24" s="153">
        <v>0</v>
      </c>
      <c r="AE24" s="153">
        <f t="shared" si="12"/>
        <v>0</v>
      </c>
      <c r="AF24" s="153">
        <f t="shared" si="13"/>
        <v>0</v>
      </c>
      <c r="AG24" s="153">
        <f t="shared" si="14"/>
        <v>0</v>
      </c>
      <c r="AH24" s="153">
        <f t="shared" si="15"/>
        <v>0</v>
      </c>
      <c r="AI24" s="191">
        <f>IF($AI$8=2020,1,VLOOKUP($A24,デフレータ!$A$5:$C$112,HLOOKUP($AI$8,デフレータ!$A$3:$C$113,111,FALSE),FALSE))</f>
        <v>1</v>
      </c>
      <c r="AJ24" s="191"/>
    </row>
    <row r="25" spans="1:36" s="62" customFormat="1">
      <c r="A25" s="252" t="s">
        <v>275</v>
      </c>
      <c r="B25" s="214" t="s">
        <v>512</v>
      </c>
      <c r="C25" s="154">
        <f>VLOOKUP($A25,県産品需要額!$A$9:$P$116,12,FALSE)*HLOOKUP($A25,'3-2 統合中分類 投入係数表'!$C$3:$DF$122,120,FALSE)</f>
        <v>0</v>
      </c>
      <c r="D25" s="154">
        <v>0</v>
      </c>
      <c r="E25" s="154">
        <f t="shared" si="0"/>
        <v>0</v>
      </c>
      <c r="F25" s="154">
        <v>0</v>
      </c>
      <c r="G25" s="154">
        <f>VLOOKUP($A25,県産品需要額!$A$9:$P$116,15,FALSE)*HLOOKUP($A25,'3-2 統合中分類 投入係数表'!$C$3:$DF$122,120,FALSE)</f>
        <v>0</v>
      </c>
      <c r="H25" s="154">
        <v>0</v>
      </c>
      <c r="I25" s="154">
        <f t="shared" si="1"/>
        <v>0</v>
      </c>
      <c r="J25" s="154">
        <v>0</v>
      </c>
      <c r="K25" s="154">
        <f t="shared" si="2"/>
        <v>0</v>
      </c>
      <c r="L25" s="154">
        <f t="shared" si="3"/>
        <v>0</v>
      </c>
      <c r="M25" s="154">
        <f t="shared" si="4"/>
        <v>0</v>
      </c>
      <c r="N25" s="154">
        <f t="shared" si="5"/>
        <v>0</v>
      </c>
      <c r="O25" s="154">
        <v>0</v>
      </c>
      <c r="P25" s="154">
        <v>0</v>
      </c>
      <c r="Q25" s="154">
        <f t="shared" si="6"/>
        <v>0</v>
      </c>
      <c r="R25" s="154">
        <v>0</v>
      </c>
      <c r="S25" s="154">
        <f t="shared" si="7"/>
        <v>0</v>
      </c>
      <c r="T25" s="154">
        <f t="shared" si="8"/>
        <v>0</v>
      </c>
      <c r="U25" s="154">
        <f t="shared" si="16"/>
        <v>0</v>
      </c>
      <c r="V25" s="154">
        <f t="shared" si="9"/>
        <v>0</v>
      </c>
      <c r="W25" s="38">
        <v>0</v>
      </c>
      <c r="X25" s="154">
        <v>0</v>
      </c>
      <c r="Y25" s="154">
        <f t="shared" si="10"/>
        <v>0</v>
      </c>
      <c r="Z25" s="154">
        <f>Z$117*VLOOKUP($A25,'統合中分類 家計消費支出'!$A$5:$D$112,4,FALSE)</f>
        <v>0</v>
      </c>
      <c r="AA25" s="154">
        <v>0</v>
      </c>
      <c r="AB25" s="154">
        <v>0</v>
      </c>
      <c r="AC25" s="154">
        <f t="shared" si="11"/>
        <v>0</v>
      </c>
      <c r="AD25" s="154">
        <v>0</v>
      </c>
      <c r="AE25" s="154">
        <f t="shared" si="12"/>
        <v>0</v>
      </c>
      <c r="AF25" s="154">
        <f t="shared" si="13"/>
        <v>0</v>
      </c>
      <c r="AG25" s="154">
        <f t="shared" si="14"/>
        <v>0</v>
      </c>
      <c r="AH25" s="154">
        <f t="shared" si="15"/>
        <v>0</v>
      </c>
      <c r="AI25" s="189">
        <f>IF($AI$8=2020,1,VLOOKUP($A25,デフレータ!$A$5:$C$112,HLOOKUP($AI$8,デフレータ!$A$3:$C$113,111,FALSE),FALSE))</f>
        <v>1</v>
      </c>
      <c r="AJ25" s="189"/>
    </row>
    <row r="26" spans="1:36" s="62" customFormat="1">
      <c r="A26" s="252" t="s">
        <v>276</v>
      </c>
      <c r="B26" s="214" t="s">
        <v>513</v>
      </c>
      <c r="C26" s="154">
        <f>VLOOKUP($A26,県産品需要額!$A$9:$P$116,12,FALSE)*HLOOKUP($A26,'3-2 統合中分類 投入係数表'!$C$3:$DF$122,120,FALSE)</f>
        <v>0</v>
      </c>
      <c r="D26" s="154">
        <v>0</v>
      </c>
      <c r="E26" s="154">
        <f t="shared" si="0"/>
        <v>0</v>
      </c>
      <c r="F26" s="154">
        <v>0</v>
      </c>
      <c r="G26" s="154">
        <f>VLOOKUP($A26,県産品需要額!$A$9:$P$116,15,FALSE)*HLOOKUP($A26,'3-2 統合中分類 投入係数表'!$C$3:$DF$122,120,FALSE)</f>
        <v>0</v>
      </c>
      <c r="H26" s="154">
        <v>0</v>
      </c>
      <c r="I26" s="154">
        <f t="shared" si="1"/>
        <v>0</v>
      </c>
      <c r="J26" s="154">
        <v>0</v>
      </c>
      <c r="K26" s="154">
        <f t="shared" si="2"/>
        <v>0</v>
      </c>
      <c r="L26" s="154">
        <f t="shared" si="3"/>
        <v>0</v>
      </c>
      <c r="M26" s="154">
        <f t="shared" si="4"/>
        <v>0</v>
      </c>
      <c r="N26" s="154">
        <f t="shared" si="5"/>
        <v>0</v>
      </c>
      <c r="O26" s="154">
        <v>0</v>
      </c>
      <c r="P26" s="154">
        <v>0</v>
      </c>
      <c r="Q26" s="154">
        <f t="shared" si="6"/>
        <v>0</v>
      </c>
      <c r="R26" s="154">
        <v>0</v>
      </c>
      <c r="S26" s="154">
        <f t="shared" si="7"/>
        <v>0</v>
      </c>
      <c r="T26" s="154">
        <f t="shared" si="8"/>
        <v>0</v>
      </c>
      <c r="U26" s="154">
        <f t="shared" si="16"/>
        <v>0</v>
      </c>
      <c r="V26" s="154">
        <f t="shared" si="9"/>
        <v>0</v>
      </c>
      <c r="W26" s="38">
        <v>0</v>
      </c>
      <c r="X26" s="154">
        <v>0</v>
      </c>
      <c r="Y26" s="154">
        <f t="shared" si="10"/>
        <v>0</v>
      </c>
      <c r="Z26" s="154">
        <f>Z$117*VLOOKUP($A26,'統合中分類 家計消費支出'!$A$5:$D$112,4,FALSE)</f>
        <v>0</v>
      </c>
      <c r="AA26" s="154">
        <v>0</v>
      </c>
      <c r="AB26" s="154">
        <v>0</v>
      </c>
      <c r="AC26" s="154">
        <f t="shared" si="11"/>
        <v>0</v>
      </c>
      <c r="AD26" s="154">
        <v>0</v>
      </c>
      <c r="AE26" s="154">
        <f t="shared" si="12"/>
        <v>0</v>
      </c>
      <c r="AF26" s="154">
        <f t="shared" si="13"/>
        <v>0</v>
      </c>
      <c r="AG26" s="154">
        <f t="shared" si="14"/>
        <v>0</v>
      </c>
      <c r="AH26" s="154">
        <f t="shared" si="15"/>
        <v>0</v>
      </c>
      <c r="AI26" s="189">
        <f>IF($AI$8=2020,1,VLOOKUP($A26,デフレータ!$A$5:$C$112,HLOOKUP($AI$8,デフレータ!$A$3:$C$113,111,FALSE),FALSE))</f>
        <v>1</v>
      </c>
      <c r="AJ26" s="189"/>
    </row>
    <row r="27" spans="1:36" s="62" customFormat="1">
      <c r="A27" s="252" t="s">
        <v>277</v>
      </c>
      <c r="B27" s="214" t="s">
        <v>514</v>
      </c>
      <c r="C27" s="154">
        <f>VLOOKUP($A27,県産品需要額!$A$9:$P$116,12,FALSE)*HLOOKUP($A27,'3-2 統合中分類 投入係数表'!$C$3:$DF$122,120,FALSE)</f>
        <v>0</v>
      </c>
      <c r="D27" s="154">
        <v>0</v>
      </c>
      <c r="E27" s="154">
        <f t="shared" si="0"/>
        <v>0</v>
      </c>
      <c r="F27" s="154">
        <v>0</v>
      </c>
      <c r="G27" s="154">
        <f>VLOOKUP($A27,県産品需要額!$A$9:$P$116,15,FALSE)*HLOOKUP($A27,'3-2 統合中分類 投入係数表'!$C$3:$DF$122,120,FALSE)</f>
        <v>0</v>
      </c>
      <c r="H27" s="154">
        <v>0</v>
      </c>
      <c r="I27" s="154">
        <f t="shared" si="1"/>
        <v>0</v>
      </c>
      <c r="J27" s="154">
        <v>0</v>
      </c>
      <c r="K27" s="154">
        <f t="shared" si="2"/>
        <v>0</v>
      </c>
      <c r="L27" s="154">
        <f t="shared" si="3"/>
        <v>0</v>
      </c>
      <c r="M27" s="154">
        <f t="shared" si="4"/>
        <v>0</v>
      </c>
      <c r="N27" s="154">
        <f t="shared" si="5"/>
        <v>0</v>
      </c>
      <c r="O27" s="154">
        <v>0</v>
      </c>
      <c r="P27" s="154">
        <v>0</v>
      </c>
      <c r="Q27" s="154">
        <f t="shared" si="6"/>
        <v>0</v>
      </c>
      <c r="R27" s="154">
        <v>0</v>
      </c>
      <c r="S27" s="154">
        <f t="shared" si="7"/>
        <v>0</v>
      </c>
      <c r="T27" s="154">
        <f t="shared" si="8"/>
        <v>0</v>
      </c>
      <c r="U27" s="154">
        <f t="shared" si="16"/>
        <v>0</v>
      </c>
      <c r="V27" s="154">
        <f t="shared" si="9"/>
        <v>0</v>
      </c>
      <c r="W27" s="38">
        <v>0</v>
      </c>
      <c r="X27" s="154">
        <v>0</v>
      </c>
      <c r="Y27" s="154">
        <f t="shared" si="10"/>
        <v>0</v>
      </c>
      <c r="Z27" s="154">
        <f>Z$117*VLOOKUP($A27,'統合中分類 家計消費支出'!$A$5:$D$112,4,FALSE)</f>
        <v>0</v>
      </c>
      <c r="AA27" s="154">
        <v>0</v>
      </c>
      <c r="AB27" s="154">
        <v>0</v>
      </c>
      <c r="AC27" s="154">
        <f t="shared" si="11"/>
        <v>0</v>
      </c>
      <c r="AD27" s="154">
        <v>0</v>
      </c>
      <c r="AE27" s="154">
        <f t="shared" si="12"/>
        <v>0</v>
      </c>
      <c r="AF27" s="154">
        <f t="shared" si="13"/>
        <v>0</v>
      </c>
      <c r="AG27" s="154">
        <f t="shared" si="14"/>
        <v>0</v>
      </c>
      <c r="AH27" s="154">
        <f t="shared" si="15"/>
        <v>0</v>
      </c>
      <c r="AI27" s="189">
        <f>IF($AI$8=2020,1,VLOOKUP($A27,デフレータ!$A$5:$C$112,HLOOKUP($AI$8,デフレータ!$A$3:$C$113,111,FALSE),FALSE))</f>
        <v>1</v>
      </c>
      <c r="AJ27" s="189"/>
    </row>
    <row r="28" spans="1:36" s="62" customFormat="1">
      <c r="A28" s="253" t="s">
        <v>278</v>
      </c>
      <c r="B28" s="217" t="s">
        <v>515</v>
      </c>
      <c r="C28" s="155">
        <f>VLOOKUP($A28,県産品需要額!$A$9:$P$116,12,FALSE)*HLOOKUP($A28,'3-2 統合中分類 投入係数表'!$C$3:$DF$122,120,FALSE)</f>
        <v>0</v>
      </c>
      <c r="D28" s="155">
        <v>0</v>
      </c>
      <c r="E28" s="155">
        <f t="shared" si="0"/>
        <v>0</v>
      </c>
      <c r="F28" s="155">
        <v>0</v>
      </c>
      <c r="G28" s="155">
        <f>VLOOKUP($A28,県産品需要額!$A$9:$P$116,15,FALSE)*HLOOKUP($A28,'3-2 統合中分類 投入係数表'!$C$3:$DF$122,120,FALSE)</f>
        <v>0</v>
      </c>
      <c r="H28" s="155">
        <v>0</v>
      </c>
      <c r="I28" s="155">
        <f t="shared" si="1"/>
        <v>0</v>
      </c>
      <c r="J28" s="155">
        <v>0</v>
      </c>
      <c r="K28" s="155">
        <f t="shared" si="2"/>
        <v>0</v>
      </c>
      <c r="L28" s="155">
        <f t="shared" si="3"/>
        <v>0</v>
      </c>
      <c r="M28" s="155">
        <f t="shared" si="4"/>
        <v>0</v>
      </c>
      <c r="N28" s="155">
        <f t="shared" si="5"/>
        <v>0</v>
      </c>
      <c r="O28" s="155">
        <v>0</v>
      </c>
      <c r="P28" s="155">
        <v>0</v>
      </c>
      <c r="Q28" s="155">
        <f t="shared" si="6"/>
        <v>0</v>
      </c>
      <c r="R28" s="155">
        <v>0</v>
      </c>
      <c r="S28" s="155">
        <f t="shared" si="7"/>
        <v>0</v>
      </c>
      <c r="T28" s="155">
        <f t="shared" si="8"/>
        <v>0</v>
      </c>
      <c r="U28" s="155">
        <f t="shared" si="16"/>
        <v>0</v>
      </c>
      <c r="V28" s="155">
        <f t="shared" si="9"/>
        <v>0</v>
      </c>
      <c r="W28" s="40">
        <v>0</v>
      </c>
      <c r="X28" s="155">
        <v>0</v>
      </c>
      <c r="Y28" s="155">
        <f t="shared" si="10"/>
        <v>0</v>
      </c>
      <c r="Z28" s="155">
        <f>Z$117*VLOOKUP($A28,'統合中分類 家計消費支出'!$A$5:$D$112,4,FALSE)</f>
        <v>0</v>
      </c>
      <c r="AA28" s="155">
        <v>0</v>
      </c>
      <c r="AB28" s="155">
        <v>0</v>
      </c>
      <c r="AC28" s="155">
        <f t="shared" si="11"/>
        <v>0</v>
      </c>
      <c r="AD28" s="155">
        <v>0</v>
      </c>
      <c r="AE28" s="155">
        <f t="shared" si="12"/>
        <v>0</v>
      </c>
      <c r="AF28" s="155">
        <f t="shared" si="13"/>
        <v>0</v>
      </c>
      <c r="AG28" s="155">
        <f t="shared" si="14"/>
        <v>0</v>
      </c>
      <c r="AH28" s="155">
        <f t="shared" si="15"/>
        <v>0</v>
      </c>
      <c r="AI28" s="190">
        <f>IF($AI$8=2020,1,VLOOKUP($A28,デフレータ!$A$5:$C$112,HLOOKUP($AI$8,デフレータ!$A$3:$C$113,111,FALSE),FALSE))</f>
        <v>1</v>
      </c>
      <c r="AJ28" s="190"/>
    </row>
    <row r="29" spans="1:36" s="62" customFormat="1">
      <c r="A29" s="254" t="s">
        <v>279</v>
      </c>
      <c r="B29" s="212" t="s">
        <v>653</v>
      </c>
      <c r="C29" s="153">
        <f>VLOOKUP($A29,県産品需要額!$A$9:$P$116,12,FALSE)*HLOOKUP($A29,'3-2 統合中分類 投入係数表'!$C$3:$DF$122,120,FALSE)</f>
        <v>0</v>
      </c>
      <c r="D29" s="153">
        <v>0</v>
      </c>
      <c r="E29" s="153">
        <f t="shared" si="0"/>
        <v>0</v>
      </c>
      <c r="F29" s="153">
        <v>0</v>
      </c>
      <c r="G29" s="153">
        <f>VLOOKUP($A29,県産品需要額!$A$9:$P$116,15,FALSE)*HLOOKUP($A29,'3-2 統合中分類 投入係数表'!$C$3:$DF$122,120,FALSE)</f>
        <v>0</v>
      </c>
      <c r="H29" s="153">
        <v>0</v>
      </c>
      <c r="I29" s="153">
        <f t="shared" si="1"/>
        <v>0</v>
      </c>
      <c r="J29" s="153">
        <v>0</v>
      </c>
      <c r="K29" s="153">
        <f t="shared" si="2"/>
        <v>0</v>
      </c>
      <c r="L29" s="153">
        <f t="shared" si="3"/>
        <v>0</v>
      </c>
      <c r="M29" s="153">
        <f t="shared" si="4"/>
        <v>0</v>
      </c>
      <c r="N29" s="153">
        <f t="shared" si="5"/>
        <v>0</v>
      </c>
      <c r="O29" s="153">
        <v>0</v>
      </c>
      <c r="P29" s="153">
        <v>0</v>
      </c>
      <c r="Q29" s="153">
        <f t="shared" si="6"/>
        <v>0</v>
      </c>
      <c r="R29" s="153">
        <v>0</v>
      </c>
      <c r="S29" s="153">
        <f t="shared" si="7"/>
        <v>0</v>
      </c>
      <c r="T29" s="153">
        <f t="shared" si="8"/>
        <v>0</v>
      </c>
      <c r="U29" s="153">
        <f t="shared" si="16"/>
        <v>0</v>
      </c>
      <c r="V29" s="153">
        <f t="shared" si="9"/>
        <v>0</v>
      </c>
      <c r="W29" s="41">
        <v>0</v>
      </c>
      <c r="X29" s="153">
        <v>0</v>
      </c>
      <c r="Y29" s="153">
        <f t="shared" si="10"/>
        <v>0</v>
      </c>
      <c r="Z29" s="153">
        <f>Z$117*VLOOKUP($A29,'統合中分類 家計消費支出'!$A$5:$D$112,4,FALSE)</f>
        <v>0</v>
      </c>
      <c r="AA29" s="153">
        <v>0</v>
      </c>
      <c r="AB29" s="153">
        <v>0</v>
      </c>
      <c r="AC29" s="153">
        <f t="shared" si="11"/>
        <v>0</v>
      </c>
      <c r="AD29" s="153">
        <v>0</v>
      </c>
      <c r="AE29" s="153">
        <f t="shared" si="12"/>
        <v>0</v>
      </c>
      <c r="AF29" s="153">
        <f t="shared" si="13"/>
        <v>0</v>
      </c>
      <c r="AG29" s="153">
        <f t="shared" si="14"/>
        <v>0</v>
      </c>
      <c r="AH29" s="153">
        <f t="shared" si="15"/>
        <v>0</v>
      </c>
      <c r="AI29" s="191">
        <f>IF($AI$8=2020,1,VLOOKUP($A29,デフレータ!$A$5:$C$112,HLOOKUP($AI$8,デフレータ!$A$3:$C$113,111,FALSE),FALSE))</f>
        <v>1</v>
      </c>
      <c r="AJ29" s="191"/>
    </row>
    <row r="30" spans="1:36" s="62" customFormat="1">
      <c r="A30" s="252" t="s">
        <v>280</v>
      </c>
      <c r="B30" s="214" t="s">
        <v>517</v>
      </c>
      <c r="C30" s="154">
        <f>VLOOKUP($A30,県産品需要額!$A$9:$P$116,12,FALSE)*HLOOKUP($A30,'3-2 統合中分類 投入係数表'!$C$3:$DF$122,120,FALSE)</f>
        <v>0</v>
      </c>
      <c r="D30" s="154">
        <v>0</v>
      </c>
      <c r="E30" s="154">
        <f t="shared" si="0"/>
        <v>0</v>
      </c>
      <c r="F30" s="154">
        <v>0</v>
      </c>
      <c r="G30" s="154">
        <f>VLOOKUP($A30,県産品需要額!$A$9:$P$116,15,FALSE)*HLOOKUP($A30,'3-2 統合中分類 投入係数表'!$C$3:$DF$122,120,FALSE)</f>
        <v>0</v>
      </c>
      <c r="H30" s="154">
        <v>0</v>
      </c>
      <c r="I30" s="154">
        <f t="shared" si="1"/>
        <v>0</v>
      </c>
      <c r="J30" s="154">
        <v>0</v>
      </c>
      <c r="K30" s="154">
        <f t="shared" si="2"/>
        <v>0</v>
      </c>
      <c r="L30" s="154">
        <f t="shared" si="3"/>
        <v>0</v>
      </c>
      <c r="M30" s="154">
        <f t="shared" si="4"/>
        <v>0</v>
      </c>
      <c r="N30" s="154">
        <f t="shared" si="5"/>
        <v>0</v>
      </c>
      <c r="O30" s="154">
        <v>0</v>
      </c>
      <c r="P30" s="154">
        <v>0</v>
      </c>
      <c r="Q30" s="154">
        <f t="shared" si="6"/>
        <v>0</v>
      </c>
      <c r="R30" s="154">
        <v>0</v>
      </c>
      <c r="S30" s="154">
        <f t="shared" si="7"/>
        <v>0</v>
      </c>
      <c r="T30" s="154">
        <f t="shared" si="8"/>
        <v>0</v>
      </c>
      <c r="U30" s="154">
        <f t="shared" si="16"/>
        <v>0</v>
      </c>
      <c r="V30" s="154">
        <f t="shared" si="9"/>
        <v>0</v>
      </c>
      <c r="W30" s="38">
        <v>0</v>
      </c>
      <c r="X30" s="154">
        <v>0</v>
      </c>
      <c r="Y30" s="154">
        <f t="shared" si="10"/>
        <v>0</v>
      </c>
      <c r="Z30" s="154">
        <f>Z$117*VLOOKUP($A30,'統合中分類 家計消費支出'!$A$5:$D$112,4,FALSE)</f>
        <v>0</v>
      </c>
      <c r="AA30" s="154">
        <v>0</v>
      </c>
      <c r="AB30" s="154">
        <v>0</v>
      </c>
      <c r="AC30" s="154">
        <f t="shared" si="11"/>
        <v>0</v>
      </c>
      <c r="AD30" s="154">
        <v>0</v>
      </c>
      <c r="AE30" s="154">
        <f t="shared" si="12"/>
        <v>0</v>
      </c>
      <c r="AF30" s="154">
        <f t="shared" si="13"/>
        <v>0</v>
      </c>
      <c r="AG30" s="154">
        <f t="shared" si="14"/>
        <v>0</v>
      </c>
      <c r="AH30" s="154">
        <f t="shared" si="15"/>
        <v>0</v>
      </c>
      <c r="AI30" s="189">
        <f>IF($AI$8=2020,1,VLOOKUP($A30,デフレータ!$A$5:$C$112,HLOOKUP($AI$8,デフレータ!$A$3:$C$113,111,FALSE),FALSE))</f>
        <v>1</v>
      </c>
      <c r="AJ30" s="189"/>
    </row>
    <row r="31" spans="1:36" s="62" customFormat="1">
      <c r="A31" s="252" t="s">
        <v>281</v>
      </c>
      <c r="B31" s="214" t="s">
        <v>652</v>
      </c>
      <c r="C31" s="154">
        <f>VLOOKUP($A31,県産品需要額!$A$9:$P$116,12,FALSE)*HLOOKUP($A31,'3-2 統合中分類 投入係数表'!$C$3:$DF$122,120,FALSE)</f>
        <v>0</v>
      </c>
      <c r="D31" s="154">
        <v>0</v>
      </c>
      <c r="E31" s="154">
        <f t="shared" si="0"/>
        <v>0</v>
      </c>
      <c r="F31" s="154">
        <v>0</v>
      </c>
      <c r="G31" s="154">
        <f>VLOOKUP($A31,県産品需要額!$A$9:$P$116,15,FALSE)*HLOOKUP($A31,'3-2 統合中分類 投入係数表'!$C$3:$DF$122,120,FALSE)</f>
        <v>0</v>
      </c>
      <c r="H31" s="154">
        <v>0</v>
      </c>
      <c r="I31" s="154">
        <f t="shared" si="1"/>
        <v>0</v>
      </c>
      <c r="J31" s="154">
        <v>0</v>
      </c>
      <c r="K31" s="154">
        <f t="shared" si="2"/>
        <v>0</v>
      </c>
      <c r="L31" s="154">
        <f t="shared" si="3"/>
        <v>0</v>
      </c>
      <c r="M31" s="154">
        <f t="shared" si="4"/>
        <v>0</v>
      </c>
      <c r="N31" s="154">
        <f t="shared" si="5"/>
        <v>0</v>
      </c>
      <c r="O31" s="154">
        <v>0</v>
      </c>
      <c r="P31" s="154">
        <v>0</v>
      </c>
      <c r="Q31" s="154">
        <f t="shared" si="6"/>
        <v>0</v>
      </c>
      <c r="R31" s="154">
        <v>0</v>
      </c>
      <c r="S31" s="154">
        <f t="shared" si="7"/>
        <v>0</v>
      </c>
      <c r="T31" s="154">
        <f t="shared" si="8"/>
        <v>0</v>
      </c>
      <c r="U31" s="154">
        <f t="shared" si="16"/>
        <v>0</v>
      </c>
      <c r="V31" s="154">
        <f t="shared" si="9"/>
        <v>0</v>
      </c>
      <c r="W31" s="38">
        <v>0</v>
      </c>
      <c r="X31" s="154">
        <v>0</v>
      </c>
      <c r="Y31" s="154">
        <f t="shared" si="10"/>
        <v>0</v>
      </c>
      <c r="Z31" s="154">
        <f>Z$117*VLOOKUP($A31,'統合中分類 家計消費支出'!$A$5:$D$112,4,FALSE)</f>
        <v>0</v>
      </c>
      <c r="AA31" s="154">
        <v>0</v>
      </c>
      <c r="AB31" s="154">
        <v>0</v>
      </c>
      <c r="AC31" s="154">
        <f t="shared" si="11"/>
        <v>0</v>
      </c>
      <c r="AD31" s="154">
        <v>0</v>
      </c>
      <c r="AE31" s="154">
        <f t="shared" si="12"/>
        <v>0</v>
      </c>
      <c r="AF31" s="154">
        <f t="shared" si="13"/>
        <v>0</v>
      </c>
      <c r="AG31" s="154">
        <f t="shared" si="14"/>
        <v>0</v>
      </c>
      <c r="AH31" s="154">
        <f t="shared" si="15"/>
        <v>0</v>
      </c>
      <c r="AI31" s="189">
        <f>IF($AI$8=2020,1,VLOOKUP($A31,デフレータ!$A$5:$C$112,HLOOKUP($AI$8,デフレータ!$A$3:$C$113,111,FALSE),FALSE))</f>
        <v>1</v>
      </c>
      <c r="AJ31" s="189"/>
    </row>
    <row r="32" spans="1:36" s="62" customFormat="1">
      <c r="A32" s="252" t="s">
        <v>282</v>
      </c>
      <c r="B32" s="214" t="s">
        <v>519</v>
      </c>
      <c r="C32" s="154">
        <f>VLOOKUP($A32,県産品需要額!$A$9:$P$116,12,FALSE)*HLOOKUP($A32,'3-2 統合中分類 投入係数表'!$C$3:$DF$122,120,FALSE)</f>
        <v>0</v>
      </c>
      <c r="D32" s="154">
        <v>0</v>
      </c>
      <c r="E32" s="154">
        <f t="shared" si="0"/>
        <v>0</v>
      </c>
      <c r="F32" s="154">
        <v>0</v>
      </c>
      <c r="G32" s="154">
        <f>VLOOKUP($A32,県産品需要額!$A$9:$P$116,15,FALSE)*HLOOKUP($A32,'3-2 統合中分類 投入係数表'!$C$3:$DF$122,120,FALSE)</f>
        <v>0</v>
      </c>
      <c r="H32" s="154">
        <v>0</v>
      </c>
      <c r="I32" s="154">
        <f t="shared" si="1"/>
        <v>0</v>
      </c>
      <c r="J32" s="154">
        <v>0</v>
      </c>
      <c r="K32" s="154">
        <f t="shared" si="2"/>
        <v>0</v>
      </c>
      <c r="L32" s="154">
        <f t="shared" si="3"/>
        <v>0</v>
      </c>
      <c r="M32" s="154">
        <f t="shared" si="4"/>
        <v>0</v>
      </c>
      <c r="N32" s="154">
        <f t="shared" si="5"/>
        <v>0</v>
      </c>
      <c r="O32" s="154">
        <v>0</v>
      </c>
      <c r="P32" s="154">
        <v>0</v>
      </c>
      <c r="Q32" s="154">
        <f t="shared" si="6"/>
        <v>0</v>
      </c>
      <c r="R32" s="154">
        <v>0</v>
      </c>
      <c r="S32" s="154">
        <f t="shared" si="7"/>
        <v>0</v>
      </c>
      <c r="T32" s="154">
        <f t="shared" si="8"/>
        <v>0</v>
      </c>
      <c r="U32" s="154">
        <f t="shared" si="16"/>
        <v>0</v>
      </c>
      <c r="V32" s="154">
        <f t="shared" si="9"/>
        <v>0</v>
      </c>
      <c r="W32" s="38">
        <v>0</v>
      </c>
      <c r="X32" s="154">
        <v>0</v>
      </c>
      <c r="Y32" s="154">
        <f t="shared" si="10"/>
        <v>0</v>
      </c>
      <c r="Z32" s="154">
        <f>Z$117*VLOOKUP($A32,'統合中分類 家計消費支出'!$A$5:$D$112,4,FALSE)</f>
        <v>0</v>
      </c>
      <c r="AA32" s="154">
        <v>0</v>
      </c>
      <c r="AB32" s="154">
        <v>0</v>
      </c>
      <c r="AC32" s="154">
        <f t="shared" si="11"/>
        <v>0</v>
      </c>
      <c r="AD32" s="154">
        <v>0</v>
      </c>
      <c r="AE32" s="154">
        <f t="shared" si="12"/>
        <v>0</v>
      </c>
      <c r="AF32" s="154">
        <f t="shared" si="13"/>
        <v>0</v>
      </c>
      <c r="AG32" s="154">
        <f t="shared" si="14"/>
        <v>0</v>
      </c>
      <c r="AH32" s="154">
        <f t="shared" si="15"/>
        <v>0</v>
      </c>
      <c r="AI32" s="189">
        <f>IF($AI$8=2020,1,VLOOKUP($A32,デフレータ!$A$5:$C$112,HLOOKUP($AI$8,デフレータ!$A$3:$C$113,111,FALSE),FALSE))</f>
        <v>1</v>
      </c>
      <c r="AJ32" s="189"/>
    </row>
    <row r="33" spans="1:36" s="62" customFormat="1">
      <c r="A33" s="253" t="s">
        <v>283</v>
      </c>
      <c r="B33" s="217" t="s">
        <v>520</v>
      </c>
      <c r="C33" s="155">
        <f>VLOOKUP($A33,県産品需要額!$A$9:$P$116,12,FALSE)*HLOOKUP($A33,'3-2 統合中分類 投入係数表'!$C$3:$DF$122,120,FALSE)</f>
        <v>0</v>
      </c>
      <c r="D33" s="155">
        <v>0</v>
      </c>
      <c r="E33" s="155">
        <f t="shared" si="0"/>
        <v>0</v>
      </c>
      <c r="F33" s="155">
        <v>0</v>
      </c>
      <c r="G33" s="155">
        <f>VLOOKUP($A33,県産品需要額!$A$9:$P$116,15,FALSE)*HLOOKUP($A33,'3-2 統合中分類 投入係数表'!$C$3:$DF$122,120,FALSE)</f>
        <v>0</v>
      </c>
      <c r="H33" s="155">
        <v>0</v>
      </c>
      <c r="I33" s="155">
        <f t="shared" si="1"/>
        <v>0</v>
      </c>
      <c r="J33" s="155">
        <v>0</v>
      </c>
      <c r="K33" s="155">
        <f t="shared" si="2"/>
        <v>0</v>
      </c>
      <c r="L33" s="155">
        <f t="shared" si="3"/>
        <v>0</v>
      </c>
      <c r="M33" s="155">
        <f t="shared" si="4"/>
        <v>0</v>
      </c>
      <c r="N33" s="155">
        <f t="shared" si="5"/>
        <v>0</v>
      </c>
      <c r="O33" s="155">
        <v>0</v>
      </c>
      <c r="P33" s="155">
        <v>0</v>
      </c>
      <c r="Q33" s="155">
        <f t="shared" si="6"/>
        <v>0</v>
      </c>
      <c r="R33" s="155">
        <v>0</v>
      </c>
      <c r="S33" s="155">
        <f t="shared" si="7"/>
        <v>0</v>
      </c>
      <c r="T33" s="155">
        <f t="shared" si="8"/>
        <v>0</v>
      </c>
      <c r="U33" s="155">
        <f t="shared" si="16"/>
        <v>0</v>
      </c>
      <c r="V33" s="155">
        <f t="shared" si="9"/>
        <v>0</v>
      </c>
      <c r="W33" s="40">
        <v>0</v>
      </c>
      <c r="X33" s="155">
        <v>0</v>
      </c>
      <c r="Y33" s="155">
        <f t="shared" si="10"/>
        <v>0</v>
      </c>
      <c r="Z33" s="155">
        <f>Z$117*VLOOKUP($A33,'統合中分類 家計消費支出'!$A$5:$D$112,4,FALSE)</f>
        <v>0</v>
      </c>
      <c r="AA33" s="155">
        <v>0</v>
      </c>
      <c r="AB33" s="155">
        <v>0</v>
      </c>
      <c r="AC33" s="155">
        <f t="shared" si="11"/>
        <v>0</v>
      </c>
      <c r="AD33" s="155">
        <v>0</v>
      </c>
      <c r="AE33" s="155">
        <f t="shared" si="12"/>
        <v>0</v>
      </c>
      <c r="AF33" s="155">
        <f t="shared" si="13"/>
        <v>0</v>
      </c>
      <c r="AG33" s="155">
        <f t="shared" si="14"/>
        <v>0</v>
      </c>
      <c r="AH33" s="155">
        <f t="shared" si="15"/>
        <v>0</v>
      </c>
      <c r="AI33" s="190">
        <f>IF($AI$8=2020,1,VLOOKUP($A33,デフレータ!$A$5:$C$112,HLOOKUP($AI$8,デフレータ!$A$3:$C$113,111,FALSE),FALSE))</f>
        <v>1</v>
      </c>
      <c r="AJ33" s="190"/>
    </row>
    <row r="34" spans="1:36" s="62" customFormat="1">
      <c r="A34" s="254" t="s">
        <v>284</v>
      </c>
      <c r="B34" s="212" t="s">
        <v>521</v>
      </c>
      <c r="C34" s="153">
        <f>VLOOKUP($A34,県産品需要額!$A$9:$P$116,12,FALSE)*HLOOKUP($A34,'3-2 統合中分類 投入係数表'!$C$3:$DF$122,120,FALSE)</f>
        <v>0</v>
      </c>
      <c r="D34" s="153">
        <v>0</v>
      </c>
      <c r="E34" s="153">
        <f t="shared" si="0"/>
        <v>0</v>
      </c>
      <c r="F34" s="153">
        <v>0</v>
      </c>
      <c r="G34" s="153">
        <f>VLOOKUP($A34,県産品需要額!$A$9:$P$116,15,FALSE)*HLOOKUP($A34,'3-2 統合中分類 投入係数表'!$C$3:$DF$122,120,FALSE)</f>
        <v>0</v>
      </c>
      <c r="H34" s="153">
        <v>0</v>
      </c>
      <c r="I34" s="153">
        <f t="shared" si="1"/>
        <v>0</v>
      </c>
      <c r="J34" s="153">
        <v>0</v>
      </c>
      <c r="K34" s="153">
        <f t="shared" si="2"/>
        <v>0</v>
      </c>
      <c r="L34" s="153">
        <f t="shared" si="3"/>
        <v>0</v>
      </c>
      <c r="M34" s="153">
        <f t="shared" si="4"/>
        <v>0</v>
      </c>
      <c r="N34" s="153">
        <f t="shared" si="5"/>
        <v>0</v>
      </c>
      <c r="O34" s="153">
        <v>0</v>
      </c>
      <c r="P34" s="153">
        <v>0</v>
      </c>
      <c r="Q34" s="153">
        <f t="shared" si="6"/>
        <v>0</v>
      </c>
      <c r="R34" s="153">
        <v>0</v>
      </c>
      <c r="S34" s="153">
        <f t="shared" si="7"/>
        <v>0</v>
      </c>
      <c r="T34" s="153">
        <f t="shared" si="8"/>
        <v>0</v>
      </c>
      <c r="U34" s="153">
        <f t="shared" si="16"/>
        <v>0</v>
      </c>
      <c r="V34" s="153">
        <f t="shared" si="9"/>
        <v>0</v>
      </c>
      <c r="W34" s="41">
        <v>0</v>
      </c>
      <c r="X34" s="153">
        <v>0</v>
      </c>
      <c r="Y34" s="153">
        <f t="shared" si="10"/>
        <v>0</v>
      </c>
      <c r="Z34" s="153">
        <f>Z$117*VLOOKUP($A34,'統合中分類 家計消費支出'!$A$5:$D$112,4,FALSE)</f>
        <v>0</v>
      </c>
      <c r="AA34" s="153">
        <v>0</v>
      </c>
      <c r="AB34" s="153">
        <v>0</v>
      </c>
      <c r="AC34" s="153">
        <f t="shared" si="11"/>
        <v>0</v>
      </c>
      <c r="AD34" s="153">
        <v>0</v>
      </c>
      <c r="AE34" s="153">
        <f t="shared" si="12"/>
        <v>0</v>
      </c>
      <c r="AF34" s="153">
        <f t="shared" si="13"/>
        <v>0</v>
      </c>
      <c r="AG34" s="153">
        <f t="shared" si="14"/>
        <v>0</v>
      </c>
      <c r="AH34" s="153">
        <f t="shared" si="15"/>
        <v>0</v>
      </c>
      <c r="AI34" s="191">
        <f>IF($AI$8=2020,1,VLOOKUP($A34,デフレータ!$A$5:$C$112,HLOOKUP($AI$8,デフレータ!$A$3:$C$113,111,FALSE),FALSE))</f>
        <v>1</v>
      </c>
      <c r="AJ34" s="191"/>
    </row>
    <row r="35" spans="1:36" s="62" customFormat="1">
      <c r="A35" s="252" t="s">
        <v>285</v>
      </c>
      <c r="B35" s="214" t="s">
        <v>522</v>
      </c>
      <c r="C35" s="154">
        <f>VLOOKUP($A35,県産品需要額!$A$9:$P$116,12,FALSE)*HLOOKUP($A35,'3-2 統合中分類 投入係数表'!$C$3:$DF$122,120,FALSE)</f>
        <v>0</v>
      </c>
      <c r="D35" s="154">
        <v>0</v>
      </c>
      <c r="E35" s="154">
        <f t="shared" si="0"/>
        <v>0</v>
      </c>
      <c r="F35" s="154">
        <v>0</v>
      </c>
      <c r="G35" s="154">
        <f>VLOOKUP($A35,県産品需要額!$A$9:$P$116,15,FALSE)*HLOOKUP($A35,'3-2 統合中分類 投入係数表'!$C$3:$DF$122,120,FALSE)</f>
        <v>0</v>
      </c>
      <c r="H35" s="154">
        <v>0</v>
      </c>
      <c r="I35" s="154">
        <f t="shared" si="1"/>
        <v>0</v>
      </c>
      <c r="J35" s="154">
        <v>0</v>
      </c>
      <c r="K35" s="154">
        <f t="shared" si="2"/>
        <v>0</v>
      </c>
      <c r="L35" s="154">
        <f t="shared" si="3"/>
        <v>0</v>
      </c>
      <c r="M35" s="154">
        <f t="shared" si="4"/>
        <v>0</v>
      </c>
      <c r="N35" s="154">
        <f t="shared" si="5"/>
        <v>0</v>
      </c>
      <c r="O35" s="154">
        <v>0</v>
      </c>
      <c r="P35" s="154">
        <v>0</v>
      </c>
      <c r="Q35" s="154">
        <f t="shared" si="6"/>
        <v>0</v>
      </c>
      <c r="R35" s="154">
        <v>0</v>
      </c>
      <c r="S35" s="154">
        <f t="shared" si="7"/>
        <v>0</v>
      </c>
      <c r="T35" s="154">
        <f t="shared" si="8"/>
        <v>0</v>
      </c>
      <c r="U35" s="154">
        <f t="shared" si="16"/>
        <v>0</v>
      </c>
      <c r="V35" s="154">
        <f t="shared" si="9"/>
        <v>0</v>
      </c>
      <c r="W35" s="38">
        <v>0</v>
      </c>
      <c r="X35" s="154">
        <v>0</v>
      </c>
      <c r="Y35" s="154">
        <f t="shared" si="10"/>
        <v>0</v>
      </c>
      <c r="Z35" s="154">
        <f>Z$117*VLOOKUP($A35,'統合中分類 家計消費支出'!$A$5:$D$112,4,FALSE)</f>
        <v>0</v>
      </c>
      <c r="AA35" s="154">
        <v>0</v>
      </c>
      <c r="AB35" s="154">
        <v>0</v>
      </c>
      <c r="AC35" s="154">
        <f t="shared" si="11"/>
        <v>0</v>
      </c>
      <c r="AD35" s="154">
        <v>0</v>
      </c>
      <c r="AE35" s="154">
        <f t="shared" si="12"/>
        <v>0</v>
      </c>
      <c r="AF35" s="154">
        <f t="shared" si="13"/>
        <v>0</v>
      </c>
      <c r="AG35" s="154">
        <f t="shared" si="14"/>
        <v>0</v>
      </c>
      <c r="AH35" s="154">
        <f t="shared" si="15"/>
        <v>0</v>
      </c>
      <c r="AI35" s="189">
        <f>IF($AI$8=2020,1,VLOOKUP($A35,デフレータ!$A$5:$C$112,HLOOKUP($AI$8,デフレータ!$A$3:$C$113,111,FALSE),FALSE))</f>
        <v>1</v>
      </c>
      <c r="AJ35" s="189"/>
    </row>
    <row r="36" spans="1:36" s="62" customFormat="1">
      <c r="A36" s="252" t="s">
        <v>286</v>
      </c>
      <c r="B36" s="214" t="s">
        <v>523</v>
      </c>
      <c r="C36" s="154">
        <f>VLOOKUP($A36,県産品需要額!$A$9:$P$116,12,FALSE)*HLOOKUP($A36,'3-2 統合中分類 投入係数表'!$C$3:$DF$122,120,FALSE)</f>
        <v>0</v>
      </c>
      <c r="D36" s="154">
        <v>0</v>
      </c>
      <c r="E36" s="154">
        <f t="shared" si="0"/>
        <v>0</v>
      </c>
      <c r="F36" s="154">
        <v>0</v>
      </c>
      <c r="G36" s="154">
        <f>VLOOKUP($A36,県産品需要額!$A$9:$P$116,15,FALSE)*HLOOKUP($A36,'3-2 統合中分類 投入係数表'!$C$3:$DF$122,120,FALSE)</f>
        <v>0</v>
      </c>
      <c r="H36" s="154">
        <v>0</v>
      </c>
      <c r="I36" s="154">
        <f t="shared" si="1"/>
        <v>0</v>
      </c>
      <c r="J36" s="154">
        <v>0</v>
      </c>
      <c r="K36" s="154">
        <f t="shared" si="2"/>
        <v>0</v>
      </c>
      <c r="L36" s="154">
        <f t="shared" si="3"/>
        <v>0</v>
      </c>
      <c r="M36" s="154">
        <f t="shared" si="4"/>
        <v>0</v>
      </c>
      <c r="N36" s="154">
        <f t="shared" si="5"/>
        <v>0</v>
      </c>
      <c r="O36" s="154">
        <v>0</v>
      </c>
      <c r="P36" s="154">
        <v>0</v>
      </c>
      <c r="Q36" s="154">
        <f t="shared" si="6"/>
        <v>0</v>
      </c>
      <c r="R36" s="154">
        <v>0</v>
      </c>
      <c r="S36" s="154">
        <f t="shared" si="7"/>
        <v>0</v>
      </c>
      <c r="T36" s="154">
        <f t="shared" si="8"/>
        <v>0</v>
      </c>
      <c r="U36" s="154">
        <f t="shared" si="16"/>
        <v>0</v>
      </c>
      <c r="V36" s="154">
        <f t="shared" si="9"/>
        <v>0</v>
      </c>
      <c r="W36" s="38">
        <v>0</v>
      </c>
      <c r="X36" s="154">
        <v>0</v>
      </c>
      <c r="Y36" s="154">
        <f t="shared" si="10"/>
        <v>0</v>
      </c>
      <c r="Z36" s="154">
        <f>Z$117*VLOOKUP($A36,'統合中分類 家計消費支出'!$A$5:$D$112,4,FALSE)</f>
        <v>0</v>
      </c>
      <c r="AA36" s="154">
        <v>0</v>
      </c>
      <c r="AB36" s="154">
        <v>0</v>
      </c>
      <c r="AC36" s="154">
        <f t="shared" si="11"/>
        <v>0</v>
      </c>
      <c r="AD36" s="154">
        <v>0</v>
      </c>
      <c r="AE36" s="154">
        <f t="shared" si="12"/>
        <v>0</v>
      </c>
      <c r="AF36" s="154">
        <f t="shared" si="13"/>
        <v>0</v>
      </c>
      <c r="AG36" s="154">
        <f t="shared" si="14"/>
        <v>0</v>
      </c>
      <c r="AH36" s="154">
        <f t="shared" si="15"/>
        <v>0</v>
      </c>
      <c r="AI36" s="189">
        <f>IF($AI$8=2020,1,VLOOKUP($A36,デフレータ!$A$5:$C$112,HLOOKUP($AI$8,デフレータ!$A$3:$C$113,111,FALSE),FALSE))</f>
        <v>1</v>
      </c>
      <c r="AJ36" s="189"/>
    </row>
    <row r="37" spans="1:36" s="62" customFormat="1">
      <c r="A37" s="252" t="s">
        <v>287</v>
      </c>
      <c r="B37" s="214" t="s">
        <v>524</v>
      </c>
      <c r="C37" s="154">
        <f>VLOOKUP($A37,県産品需要額!$A$9:$P$116,12,FALSE)*HLOOKUP($A37,'3-2 統合中分類 投入係数表'!$C$3:$DF$122,120,FALSE)</f>
        <v>0</v>
      </c>
      <c r="D37" s="154">
        <v>0</v>
      </c>
      <c r="E37" s="154">
        <f t="shared" si="0"/>
        <v>0</v>
      </c>
      <c r="F37" s="154">
        <v>0</v>
      </c>
      <c r="G37" s="154">
        <f>VLOOKUP($A37,県産品需要額!$A$9:$P$116,15,FALSE)*HLOOKUP($A37,'3-2 統合中分類 投入係数表'!$C$3:$DF$122,120,FALSE)</f>
        <v>0</v>
      </c>
      <c r="H37" s="154">
        <v>0</v>
      </c>
      <c r="I37" s="154">
        <f t="shared" si="1"/>
        <v>0</v>
      </c>
      <c r="J37" s="154">
        <v>0</v>
      </c>
      <c r="K37" s="154">
        <f t="shared" si="2"/>
        <v>0</v>
      </c>
      <c r="L37" s="154">
        <f t="shared" si="3"/>
        <v>0</v>
      </c>
      <c r="M37" s="154">
        <f t="shared" si="4"/>
        <v>0</v>
      </c>
      <c r="N37" s="154">
        <f t="shared" si="5"/>
        <v>0</v>
      </c>
      <c r="O37" s="154">
        <v>0</v>
      </c>
      <c r="P37" s="154">
        <v>0</v>
      </c>
      <c r="Q37" s="154">
        <f t="shared" si="6"/>
        <v>0</v>
      </c>
      <c r="R37" s="154">
        <v>0</v>
      </c>
      <c r="S37" s="154">
        <f t="shared" si="7"/>
        <v>0</v>
      </c>
      <c r="T37" s="154">
        <f t="shared" si="8"/>
        <v>0</v>
      </c>
      <c r="U37" s="154">
        <f t="shared" si="16"/>
        <v>0</v>
      </c>
      <c r="V37" s="154">
        <f t="shared" si="9"/>
        <v>0</v>
      </c>
      <c r="W37" s="38">
        <v>0</v>
      </c>
      <c r="X37" s="154">
        <v>0</v>
      </c>
      <c r="Y37" s="154">
        <f t="shared" si="10"/>
        <v>0</v>
      </c>
      <c r="Z37" s="154">
        <f>Z$117*VLOOKUP($A37,'統合中分類 家計消費支出'!$A$5:$D$112,4,FALSE)</f>
        <v>0</v>
      </c>
      <c r="AA37" s="154">
        <v>0</v>
      </c>
      <c r="AB37" s="154">
        <v>0</v>
      </c>
      <c r="AC37" s="154">
        <f t="shared" si="11"/>
        <v>0</v>
      </c>
      <c r="AD37" s="154">
        <v>0</v>
      </c>
      <c r="AE37" s="154">
        <f t="shared" si="12"/>
        <v>0</v>
      </c>
      <c r="AF37" s="154">
        <f t="shared" si="13"/>
        <v>0</v>
      </c>
      <c r="AG37" s="154">
        <f t="shared" si="14"/>
        <v>0</v>
      </c>
      <c r="AH37" s="154">
        <f t="shared" si="15"/>
        <v>0</v>
      </c>
      <c r="AI37" s="189">
        <f>IF($AI$8=2020,1,VLOOKUP($A37,デフレータ!$A$5:$C$112,HLOOKUP($AI$8,デフレータ!$A$3:$C$113,111,FALSE),FALSE))</f>
        <v>1</v>
      </c>
      <c r="AJ37" s="189"/>
    </row>
    <row r="38" spans="1:36" s="62" customFormat="1">
      <c r="A38" s="253" t="s">
        <v>288</v>
      </c>
      <c r="B38" s="217" t="s">
        <v>525</v>
      </c>
      <c r="C38" s="155">
        <f>VLOOKUP($A38,県産品需要額!$A$9:$P$116,12,FALSE)*HLOOKUP($A38,'3-2 統合中分類 投入係数表'!$C$3:$DF$122,120,FALSE)</f>
        <v>0</v>
      </c>
      <c r="D38" s="155">
        <v>0</v>
      </c>
      <c r="E38" s="155">
        <f t="shared" si="0"/>
        <v>0</v>
      </c>
      <c r="F38" s="155">
        <v>0</v>
      </c>
      <c r="G38" s="155">
        <f>VLOOKUP($A38,県産品需要額!$A$9:$P$116,15,FALSE)*HLOOKUP($A38,'3-2 統合中分類 投入係数表'!$C$3:$DF$122,120,FALSE)</f>
        <v>0</v>
      </c>
      <c r="H38" s="155">
        <v>0</v>
      </c>
      <c r="I38" s="155">
        <f t="shared" si="1"/>
        <v>0</v>
      </c>
      <c r="J38" s="155">
        <v>0</v>
      </c>
      <c r="K38" s="155">
        <f t="shared" si="2"/>
        <v>0</v>
      </c>
      <c r="L38" s="155">
        <f t="shared" si="3"/>
        <v>0</v>
      </c>
      <c r="M38" s="155">
        <f t="shared" si="4"/>
        <v>0</v>
      </c>
      <c r="N38" s="155">
        <f t="shared" si="5"/>
        <v>0</v>
      </c>
      <c r="O38" s="155">
        <v>0</v>
      </c>
      <c r="P38" s="155">
        <v>0</v>
      </c>
      <c r="Q38" s="155">
        <f t="shared" si="6"/>
        <v>0</v>
      </c>
      <c r="R38" s="155">
        <v>0</v>
      </c>
      <c r="S38" s="155">
        <f t="shared" si="7"/>
        <v>0</v>
      </c>
      <c r="T38" s="155">
        <f t="shared" si="8"/>
        <v>0</v>
      </c>
      <c r="U38" s="155">
        <f t="shared" si="16"/>
        <v>0</v>
      </c>
      <c r="V38" s="155">
        <f t="shared" si="9"/>
        <v>0</v>
      </c>
      <c r="W38" s="40">
        <v>0</v>
      </c>
      <c r="X38" s="155">
        <v>0</v>
      </c>
      <c r="Y38" s="155">
        <f t="shared" si="10"/>
        <v>0</v>
      </c>
      <c r="Z38" s="155">
        <f>Z$117*VLOOKUP($A38,'統合中分類 家計消費支出'!$A$5:$D$112,4,FALSE)</f>
        <v>0</v>
      </c>
      <c r="AA38" s="155">
        <v>0</v>
      </c>
      <c r="AB38" s="155">
        <v>0</v>
      </c>
      <c r="AC38" s="155">
        <f t="shared" si="11"/>
        <v>0</v>
      </c>
      <c r="AD38" s="155">
        <v>0</v>
      </c>
      <c r="AE38" s="155">
        <f t="shared" si="12"/>
        <v>0</v>
      </c>
      <c r="AF38" s="155">
        <f t="shared" si="13"/>
        <v>0</v>
      </c>
      <c r="AG38" s="155">
        <f t="shared" si="14"/>
        <v>0</v>
      </c>
      <c r="AH38" s="155">
        <f t="shared" si="15"/>
        <v>0</v>
      </c>
      <c r="AI38" s="190">
        <f>IF($AI$8=2020,1,VLOOKUP($A38,デフレータ!$A$5:$C$112,HLOOKUP($AI$8,デフレータ!$A$3:$C$113,111,FALSE),FALSE))</f>
        <v>1</v>
      </c>
      <c r="AJ38" s="190"/>
    </row>
    <row r="39" spans="1:36" s="62" customFormat="1">
      <c r="A39" s="254" t="s">
        <v>289</v>
      </c>
      <c r="B39" s="212" t="s">
        <v>651</v>
      </c>
      <c r="C39" s="153">
        <f>VLOOKUP($A39,県産品需要額!$A$9:$P$116,12,FALSE)*HLOOKUP($A39,'3-2 統合中分類 投入係数表'!$C$3:$DF$122,120,FALSE)</f>
        <v>0</v>
      </c>
      <c r="D39" s="153">
        <v>0</v>
      </c>
      <c r="E39" s="153">
        <f t="shared" si="0"/>
        <v>0</v>
      </c>
      <c r="F39" s="153">
        <v>0</v>
      </c>
      <c r="G39" s="153">
        <f>VLOOKUP($A39,県産品需要額!$A$9:$P$116,15,FALSE)*HLOOKUP($A39,'3-2 統合中分類 投入係数表'!$C$3:$DF$122,120,FALSE)</f>
        <v>0</v>
      </c>
      <c r="H39" s="153">
        <v>0</v>
      </c>
      <c r="I39" s="153">
        <f t="shared" si="1"/>
        <v>0</v>
      </c>
      <c r="J39" s="153">
        <v>0</v>
      </c>
      <c r="K39" s="153">
        <f t="shared" si="2"/>
        <v>0</v>
      </c>
      <c r="L39" s="153">
        <f t="shared" si="3"/>
        <v>0</v>
      </c>
      <c r="M39" s="153">
        <f t="shared" si="4"/>
        <v>0</v>
      </c>
      <c r="N39" s="153">
        <f t="shared" si="5"/>
        <v>0</v>
      </c>
      <c r="O39" s="153">
        <v>0</v>
      </c>
      <c r="P39" s="153">
        <v>0</v>
      </c>
      <c r="Q39" s="153">
        <f t="shared" si="6"/>
        <v>0</v>
      </c>
      <c r="R39" s="153">
        <v>0</v>
      </c>
      <c r="S39" s="153">
        <f t="shared" si="7"/>
        <v>0</v>
      </c>
      <c r="T39" s="153">
        <f t="shared" si="8"/>
        <v>0</v>
      </c>
      <c r="U39" s="153">
        <f t="shared" si="16"/>
        <v>0</v>
      </c>
      <c r="V39" s="153">
        <f t="shared" si="9"/>
        <v>0</v>
      </c>
      <c r="W39" s="41">
        <v>0</v>
      </c>
      <c r="X39" s="153">
        <v>0</v>
      </c>
      <c r="Y39" s="153">
        <f t="shared" si="10"/>
        <v>0</v>
      </c>
      <c r="Z39" s="153">
        <f>Z$117*VLOOKUP($A39,'統合中分類 家計消費支出'!$A$5:$D$112,4,FALSE)</f>
        <v>0</v>
      </c>
      <c r="AA39" s="153">
        <v>0</v>
      </c>
      <c r="AB39" s="153">
        <v>0</v>
      </c>
      <c r="AC39" s="153">
        <f t="shared" si="11"/>
        <v>0</v>
      </c>
      <c r="AD39" s="153">
        <v>0</v>
      </c>
      <c r="AE39" s="153">
        <f t="shared" si="12"/>
        <v>0</v>
      </c>
      <c r="AF39" s="153">
        <f t="shared" si="13"/>
        <v>0</v>
      </c>
      <c r="AG39" s="153">
        <f t="shared" si="14"/>
        <v>0</v>
      </c>
      <c r="AH39" s="153">
        <f t="shared" si="15"/>
        <v>0</v>
      </c>
      <c r="AI39" s="191">
        <f>IF($AI$8=2020,1,VLOOKUP($A39,デフレータ!$A$5:$C$112,HLOOKUP($AI$8,デフレータ!$A$3:$C$113,111,FALSE),FALSE))</f>
        <v>1</v>
      </c>
      <c r="AJ39" s="191"/>
    </row>
    <row r="40" spans="1:36" s="62" customFormat="1">
      <c r="A40" s="252" t="s">
        <v>290</v>
      </c>
      <c r="B40" s="214" t="s">
        <v>650</v>
      </c>
      <c r="C40" s="154">
        <f>VLOOKUP($A40,県産品需要額!$A$9:$P$116,12,FALSE)*HLOOKUP($A40,'3-2 統合中分類 投入係数表'!$C$3:$DF$122,120,FALSE)</f>
        <v>0</v>
      </c>
      <c r="D40" s="154">
        <v>0</v>
      </c>
      <c r="E40" s="154">
        <f t="shared" si="0"/>
        <v>0</v>
      </c>
      <c r="F40" s="154">
        <v>0</v>
      </c>
      <c r="G40" s="154">
        <f>VLOOKUP($A40,県産品需要額!$A$9:$P$116,15,FALSE)*HLOOKUP($A40,'3-2 統合中分類 投入係数表'!$C$3:$DF$122,120,FALSE)</f>
        <v>0</v>
      </c>
      <c r="H40" s="154">
        <v>0</v>
      </c>
      <c r="I40" s="154">
        <f t="shared" si="1"/>
        <v>0</v>
      </c>
      <c r="J40" s="154">
        <v>0</v>
      </c>
      <c r="K40" s="154">
        <f t="shared" si="2"/>
        <v>0</v>
      </c>
      <c r="L40" s="154">
        <f t="shared" si="3"/>
        <v>0</v>
      </c>
      <c r="M40" s="154">
        <f t="shared" si="4"/>
        <v>0</v>
      </c>
      <c r="N40" s="154">
        <f t="shared" si="5"/>
        <v>0</v>
      </c>
      <c r="O40" s="154">
        <v>0</v>
      </c>
      <c r="P40" s="154">
        <v>0</v>
      </c>
      <c r="Q40" s="154">
        <f t="shared" si="6"/>
        <v>0</v>
      </c>
      <c r="R40" s="154">
        <v>0</v>
      </c>
      <c r="S40" s="154">
        <f t="shared" si="7"/>
        <v>0</v>
      </c>
      <c r="T40" s="154">
        <f t="shared" si="8"/>
        <v>0</v>
      </c>
      <c r="U40" s="154">
        <f t="shared" si="16"/>
        <v>0</v>
      </c>
      <c r="V40" s="154">
        <f t="shared" si="9"/>
        <v>0</v>
      </c>
      <c r="W40" s="38">
        <v>0</v>
      </c>
      <c r="X40" s="154">
        <v>0</v>
      </c>
      <c r="Y40" s="154">
        <f t="shared" si="10"/>
        <v>0</v>
      </c>
      <c r="Z40" s="154">
        <f>Z$117*VLOOKUP($A40,'統合中分類 家計消費支出'!$A$5:$D$112,4,FALSE)</f>
        <v>0</v>
      </c>
      <c r="AA40" s="154">
        <v>0</v>
      </c>
      <c r="AB40" s="154">
        <v>0</v>
      </c>
      <c r="AC40" s="154">
        <f t="shared" si="11"/>
        <v>0</v>
      </c>
      <c r="AD40" s="154">
        <v>0</v>
      </c>
      <c r="AE40" s="154">
        <f t="shared" si="12"/>
        <v>0</v>
      </c>
      <c r="AF40" s="154">
        <f t="shared" si="13"/>
        <v>0</v>
      </c>
      <c r="AG40" s="154">
        <f t="shared" si="14"/>
        <v>0</v>
      </c>
      <c r="AH40" s="154">
        <f t="shared" si="15"/>
        <v>0</v>
      </c>
      <c r="AI40" s="189">
        <f>IF($AI$8=2020,1,VLOOKUP($A40,デフレータ!$A$5:$C$112,HLOOKUP($AI$8,デフレータ!$A$3:$C$113,111,FALSE),FALSE))</f>
        <v>1</v>
      </c>
      <c r="AJ40" s="189"/>
    </row>
    <row r="41" spans="1:36" s="62" customFormat="1">
      <c r="A41" s="252" t="s">
        <v>291</v>
      </c>
      <c r="B41" s="214" t="s">
        <v>528</v>
      </c>
      <c r="C41" s="154">
        <f>VLOOKUP($A41,県産品需要額!$A$9:$P$116,12,FALSE)*HLOOKUP($A41,'3-2 統合中分類 投入係数表'!$C$3:$DF$122,120,FALSE)</f>
        <v>0</v>
      </c>
      <c r="D41" s="154">
        <v>0</v>
      </c>
      <c r="E41" s="154">
        <f t="shared" si="0"/>
        <v>0</v>
      </c>
      <c r="F41" s="154">
        <v>0</v>
      </c>
      <c r="G41" s="154">
        <f>VLOOKUP($A41,県産品需要額!$A$9:$P$116,15,FALSE)*HLOOKUP($A41,'3-2 統合中分類 投入係数表'!$C$3:$DF$122,120,FALSE)</f>
        <v>0</v>
      </c>
      <c r="H41" s="154">
        <v>0</v>
      </c>
      <c r="I41" s="154">
        <f t="shared" si="1"/>
        <v>0</v>
      </c>
      <c r="J41" s="154">
        <v>0</v>
      </c>
      <c r="K41" s="154">
        <f t="shared" si="2"/>
        <v>0</v>
      </c>
      <c r="L41" s="154">
        <f t="shared" si="3"/>
        <v>0</v>
      </c>
      <c r="M41" s="154">
        <f t="shared" si="4"/>
        <v>0</v>
      </c>
      <c r="N41" s="154">
        <f t="shared" si="5"/>
        <v>0</v>
      </c>
      <c r="O41" s="154">
        <v>0</v>
      </c>
      <c r="P41" s="154">
        <v>0</v>
      </c>
      <c r="Q41" s="154">
        <f t="shared" si="6"/>
        <v>0</v>
      </c>
      <c r="R41" s="154">
        <v>0</v>
      </c>
      <c r="S41" s="154">
        <f t="shared" si="7"/>
        <v>0</v>
      </c>
      <c r="T41" s="154">
        <f t="shared" si="8"/>
        <v>0</v>
      </c>
      <c r="U41" s="154">
        <f t="shared" si="16"/>
        <v>0</v>
      </c>
      <c r="V41" s="154">
        <f t="shared" si="9"/>
        <v>0</v>
      </c>
      <c r="W41" s="38">
        <v>0</v>
      </c>
      <c r="X41" s="154">
        <v>0</v>
      </c>
      <c r="Y41" s="154">
        <f t="shared" si="10"/>
        <v>0</v>
      </c>
      <c r="Z41" s="154">
        <f>Z$117*VLOOKUP($A41,'統合中分類 家計消費支出'!$A$5:$D$112,4,FALSE)</f>
        <v>0</v>
      </c>
      <c r="AA41" s="154">
        <v>0</v>
      </c>
      <c r="AB41" s="154">
        <v>0</v>
      </c>
      <c r="AC41" s="154">
        <f t="shared" si="11"/>
        <v>0</v>
      </c>
      <c r="AD41" s="154">
        <v>0</v>
      </c>
      <c r="AE41" s="154">
        <f t="shared" si="12"/>
        <v>0</v>
      </c>
      <c r="AF41" s="154">
        <f t="shared" si="13"/>
        <v>0</v>
      </c>
      <c r="AG41" s="154">
        <f t="shared" si="14"/>
        <v>0</v>
      </c>
      <c r="AH41" s="154">
        <f t="shared" si="15"/>
        <v>0</v>
      </c>
      <c r="AI41" s="189">
        <f>IF($AI$8=2020,1,VLOOKUP($A41,デフレータ!$A$5:$C$112,HLOOKUP($AI$8,デフレータ!$A$3:$C$113,111,FALSE),FALSE))</f>
        <v>1</v>
      </c>
      <c r="AJ41" s="189"/>
    </row>
    <row r="42" spans="1:36" s="62" customFormat="1">
      <c r="A42" s="252" t="s">
        <v>292</v>
      </c>
      <c r="B42" s="214" t="s">
        <v>529</v>
      </c>
      <c r="C42" s="154">
        <f>VLOOKUP($A42,県産品需要額!$A$9:$P$116,12,FALSE)*HLOOKUP($A42,'3-2 統合中分類 投入係数表'!$C$3:$DF$122,120,FALSE)</f>
        <v>0</v>
      </c>
      <c r="D42" s="154">
        <v>0</v>
      </c>
      <c r="E42" s="154">
        <f t="shared" si="0"/>
        <v>0</v>
      </c>
      <c r="F42" s="154">
        <v>0</v>
      </c>
      <c r="G42" s="154">
        <f>VLOOKUP($A42,県産品需要額!$A$9:$P$116,15,FALSE)*HLOOKUP($A42,'3-2 統合中分類 投入係数表'!$C$3:$DF$122,120,FALSE)</f>
        <v>0</v>
      </c>
      <c r="H42" s="154">
        <v>0</v>
      </c>
      <c r="I42" s="154">
        <f t="shared" si="1"/>
        <v>0</v>
      </c>
      <c r="J42" s="154">
        <v>0</v>
      </c>
      <c r="K42" s="154">
        <f t="shared" si="2"/>
        <v>0</v>
      </c>
      <c r="L42" s="154">
        <f t="shared" si="3"/>
        <v>0</v>
      </c>
      <c r="M42" s="154">
        <f t="shared" si="4"/>
        <v>0</v>
      </c>
      <c r="N42" s="154">
        <f t="shared" si="5"/>
        <v>0</v>
      </c>
      <c r="O42" s="154">
        <v>0</v>
      </c>
      <c r="P42" s="154">
        <v>0</v>
      </c>
      <c r="Q42" s="154">
        <f t="shared" si="6"/>
        <v>0</v>
      </c>
      <c r="R42" s="154">
        <v>0</v>
      </c>
      <c r="S42" s="154">
        <f t="shared" si="7"/>
        <v>0</v>
      </c>
      <c r="T42" s="154">
        <f t="shared" si="8"/>
        <v>0</v>
      </c>
      <c r="U42" s="154">
        <f t="shared" si="16"/>
        <v>0</v>
      </c>
      <c r="V42" s="154">
        <f t="shared" si="9"/>
        <v>0</v>
      </c>
      <c r="W42" s="38">
        <v>0</v>
      </c>
      <c r="X42" s="154">
        <v>0</v>
      </c>
      <c r="Y42" s="154">
        <f t="shared" si="10"/>
        <v>0</v>
      </c>
      <c r="Z42" s="154">
        <f>Z$117*VLOOKUP($A42,'統合中分類 家計消費支出'!$A$5:$D$112,4,FALSE)</f>
        <v>0</v>
      </c>
      <c r="AA42" s="154">
        <v>0</v>
      </c>
      <c r="AB42" s="154">
        <v>0</v>
      </c>
      <c r="AC42" s="154">
        <f t="shared" si="11"/>
        <v>0</v>
      </c>
      <c r="AD42" s="154">
        <v>0</v>
      </c>
      <c r="AE42" s="154">
        <f t="shared" si="12"/>
        <v>0</v>
      </c>
      <c r="AF42" s="154">
        <f t="shared" si="13"/>
        <v>0</v>
      </c>
      <c r="AG42" s="154">
        <f t="shared" si="14"/>
        <v>0</v>
      </c>
      <c r="AH42" s="154">
        <f t="shared" si="15"/>
        <v>0</v>
      </c>
      <c r="AI42" s="189">
        <f>IF($AI$8=2020,1,VLOOKUP($A42,デフレータ!$A$5:$C$112,HLOOKUP($AI$8,デフレータ!$A$3:$C$113,111,FALSE),FALSE))</f>
        <v>1</v>
      </c>
      <c r="AJ42" s="189"/>
    </row>
    <row r="43" spans="1:36" s="62" customFormat="1">
      <c r="A43" s="253" t="s">
        <v>293</v>
      </c>
      <c r="B43" s="217" t="s">
        <v>530</v>
      </c>
      <c r="C43" s="155">
        <f>VLOOKUP($A43,県産品需要額!$A$9:$P$116,12,FALSE)*HLOOKUP($A43,'3-2 統合中分類 投入係数表'!$C$3:$DF$122,120,FALSE)</f>
        <v>0</v>
      </c>
      <c r="D43" s="155">
        <v>0</v>
      </c>
      <c r="E43" s="155">
        <f t="shared" si="0"/>
        <v>0</v>
      </c>
      <c r="F43" s="155">
        <v>0</v>
      </c>
      <c r="G43" s="155">
        <f>VLOOKUP($A43,県産品需要額!$A$9:$P$116,15,FALSE)*HLOOKUP($A43,'3-2 統合中分類 投入係数表'!$C$3:$DF$122,120,FALSE)</f>
        <v>0</v>
      </c>
      <c r="H43" s="155">
        <v>0</v>
      </c>
      <c r="I43" s="155">
        <f t="shared" si="1"/>
        <v>0</v>
      </c>
      <c r="J43" s="155">
        <v>0</v>
      </c>
      <c r="K43" s="155">
        <f t="shared" si="2"/>
        <v>0</v>
      </c>
      <c r="L43" s="155">
        <f t="shared" si="3"/>
        <v>0</v>
      </c>
      <c r="M43" s="155">
        <f t="shared" si="4"/>
        <v>0</v>
      </c>
      <c r="N43" s="155">
        <f t="shared" si="5"/>
        <v>0</v>
      </c>
      <c r="O43" s="155">
        <v>0</v>
      </c>
      <c r="P43" s="155">
        <v>0</v>
      </c>
      <c r="Q43" s="155">
        <f t="shared" si="6"/>
        <v>0</v>
      </c>
      <c r="R43" s="155">
        <v>0</v>
      </c>
      <c r="S43" s="155">
        <f t="shared" si="7"/>
        <v>0</v>
      </c>
      <c r="T43" s="155">
        <f t="shared" si="8"/>
        <v>0</v>
      </c>
      <c r="U43" s="155">
        <f t="shared" si="16"/>
        <v>0</v>
      </c>
      <c r="V43" s="155">
        <f t="shared" si="9"/>
        <v>0</v>
      </c>
      <c r="W43" s="40">
        <v>0</v>
      </c>
      <c r="X43" s="155">
        <v>0</v>
      </c>
      <c r="Y43" s="155">
        <f t="shared" si="10"/>
        <v>0</v>
      </c>
      <c r="Z43" s="155">
        <f>Z$117*VLOOKUP($A43,'統合中分類 家計消費支出'!$A$5:$D$112,4,FALSE)</f>
        <v>0</v>
      </c>
      <c r="AA43" s="155">
        <v>0</v>
      </c>
      <c r="AB43" s="155">
        <v>0</v>
      </c>
      <c r="AC43" s="155">
        <f t="shared" si="11"/>
        <v>0</v>
      </c>
      <c r="AD43" s="155">
        <v>0</v>
      </c>
      <c r="AE43" s="155">
        <f t="shared" si="12"/>
        <v>0</v>
      </c>
      <c r="AF43" s="155">
        <f t="shared" si="13"/>
        <v>0</v>
      </c>
      <c r="AG43" s="155">
        <f t="shared" si="14"/>
        <v>0</v>
      </c>
      <c r="AH43" s="155">
        <f t="shared" si="15"/>
        <v>0</v>
      </c>
      <c r="AI43" s="190">
        <f>IF($AI$8=2020,1,VLOOKUP($A43,デフレータ!$A$5:$C$112,HLOOKUP($AI$8,デフレータ!$A$3:$C$113,111,FALSE),FALSE))</f>
        <v>1</v>
      </c>
      <c r="AJ43" s="190"/>
    </row>
    <row r="44" spans="1:36" s="62" customFormat="1">
      <c r="A44" s="254" t="s">
        <v>294</v>
      </c>
      <c r="B44" s="212" t="s">
        <v>531</v>
      </c>
      <c r="C44" s="153">
        <f>VLOOKUP($A44,県産品需要額!$A$9:$P$116,12,FALSE)*HLOOKUP($A44,'3-2 統合中分類 投入係数表'!$C$3:$DF$122,120,FALSE)</f>
        <v>0</v>
      </c>
      <c r="D44" s="153">
        <v>0</v>
      </c>
      <c r="E44" s="153">
        <f t="shared" si="0"/>
        <v>0</v>
      </c>
      <c r="F44" s="153">
        <v>0</v>
      </c>
      <c r="G44" s="153">
        <f>VLOOKUP($A44,県産品需要額!$A$9:$P$116,15,FALSE)*HLOOKUP($A44,'3-2 統合中分類 投入係数表'!$C$3:$DF$122,120,FALSE)</f>
        <v>0</v>
      </c>
      <c r="H44" s="153">
        <v>0</v>
      </c>
      <c r="I44" s="153">
        <f t="shared" si="1"/>
        <v>0</v>
      </c>
      <c r="J44" s="153">
        <v>0</v>
      </c>
      <c r="K44" s="153">
        <f t="shared" si="2"/>
        <v>0</v>
      </c>
      <c r="L44" s="153">
        <f t="shared" si="3"/>
        <v>0</v>
      </c>
      <c r="M44" s="153">
        <f t="shared" si="4"/>
        <v>0</v>
      </c>
      <c r="N44" s="153">
        <f t="shared" si="5"/>
        <v>0</v>
      </c>
      <c r="O44" s="153">
        <v>0</v>
      </c>
      <c r="P44" s="153">
        <v>0</v>
      </c>
      <c r="Q44" s="153">
        <f t="shared" si="6"/>
        <v>0</v>
      </c>
      <c r="R44" s="153">
        <v>0</v>
      </c>
      <c r="S44" s="153">
        <f t="shared" si="7"/>
        <v>0</v>
      </c>
      <c r="T44" s="153">
        <f t="shared" si="8"/>
        <v>0</v>
      </c>
      <c r="U44" s="153">
        <f t="shared" si="16"/>
        <v>0</v>
      </c>
      <c r="V44" s="153">
        <f t="shared" si="9"/>
        <v>0</v>
      </c>
      <c r="W44" s="41">
        <v>0</v>
      </c>
      <c r="X44" s="153">
        <v>0</v>
      </c>
      <c r="Y44" s="153">
        <f t="shared" si="10"/>
        <v>0</v>
      </c>
      <c r="Z44" s="153">
        <f>Z$117*VLOOKUP($A44,'統合中分類 家計消費支出'!$A$5:$D$112,4,FALSE)</f>
        <v>0</v>
      </c>
      <c r="AA44" s="153">
        <v>0</v>
      </c>
      <c r="AB44" s="153">
        <v>0</v>
      </c>
      <c r="AC44" s="153">
        <f t="shared" si="11"/>
        <v>0</v>
      </c>
      <c r="AD44" s="153">
        <v>0</v>
      </c>
      <c r="AE44" s="153">
        <f t="shared" si="12"/>
        <v>0</v>
      </c>
      <c r="AF44" s="153">
        <f t="shared" si="13"/>
        <v>0</v>
      </c>
      <c r="AG44" s="153">
        <f t="shared" si="14"/>
        <v>0</v>
      </c>
      <c r="AH44" s="153">
        <f t="shared" si="15"/>
        <v>0</v>
      </c>
      <c r="AI44" s="191">
        <f>IF($AI$8=2020,1,VLOOKUP($A44,デフレータ!$A$5:$C$112,HLOOKUP($AI$8,デフレータ!$A$3:$C$113,111,FALSE),FALSE))</f>
        <v>1</v>
      </c>
      <c r="AJ44" s="191"/>
    </row>
    <row r="45" spans="1:36" s="62" customFormat="1">
      <c r="A45" s="252" t="s">
        <v>295</v>
      </c>
      <c r="B45" s="214" t="s">
        <v>532</v>
      </c>
      <c r="C45" s="154">
        <f>VLOOKUP($A45,県産品需要額!$A$9:$P$116,12,FALSE)*HLOOKUP($A45,'3-2 統合中分類 投入係数表'!$C$3:$DF$122,120,FALSE)</f>
        <v>0</v>
      </c>
      <c r="D45" s="154">
        <v>0</v>
      </c>
      <c r="E45" s="154">
        <f t="shared" si="0"/>
        <v>0</v>
      </c>
      <c r="F45" s="154">
        <v>0</v>
      </c>
      <c r="G45" s="154">
        <f>VLOOKUP($A45,県産品需要額!$A$9:$P$116,15,FALSE)*HLOOKUP($A45,'3-2 統合中分類 投入係数表'!$C$3:$DF$122,120,FALSE)</f>
        <v>0</v>
      </c>
      <c r="H45" s="154">
        <v>0</v>
      </c>
      <c r="I45" s="154">
        <f t="shared" si="1"/>
        <v>0</v>
      </c>
      <c r="J45" s="154">
        <v>0</v>
      </c>
      <c r="K45" s="154">
        <f t="shared" si="2"/>
        <v>0</v>
      </c>
      <c r="L45" s="154">
        <f t="shared" si="3"/>
        <v>0</v>
      </c>
      <c r="M45" s="154">
        <f t="shared" si="4"/>
        <v>0</v>
      </c>
      <c r="N45" s="154">
        <f t="shared" si="5"/>
        <v>0</v>
      </c>
      <c r="O45" s="154">
        <v>0</v>
      </c>
      <c r="P45" s="154">
        <v>0</v>
      </c>
      <c r="Q45" s="154">
        <f t="shared" si="6"/>
        <v>0</v>
      </c>
      <c r="R45" s="154">
        <v>0</v>
      </c>
      <c r="S45" s="154">
        <f t="shared" si="7"/>
        <v>0</v>
      </c>
      <c r="T45" s="154">
        <f t="shared" si="8"/>
        <v>0</v>
      </c>
      <c r="U45" s="154">
        <f t="shared" si="16"/>
        <v>0</v>
      </c>
      <c r="V45" s="154">
        <f t="shared" si="9"/>
        <v>0</v>
      </c>
      <c r="W45" s="38">
        <v>0</v>
      </c>
      <c r="X45" s="154">
        <v>0</v>
      </c>
      <c r="Y45" s="154">
        <f t="shared" si="10"/>
        <v>0</v>
      </c>
      <c r="Z45" s="154">
        <f>Z$117*VLOOKUP($A45,'統合中分類 家計消費支出'!$A$5:$D$112,4,FALSE)</f>
        <v>0</v>
      </c>
      <c r="AA45" s="154">
        <v>0</v>
      </c>
      <c r="AB45" s="154">
        <v>0</v>
      </c>
      <c r="AC45" s="154">
        <f t="shared" si="11"/>
        <v>0</v>
      </c>
      <c r="AD45" s="154">
        <v>0</v>
      </c>
      <c r="AE45" s="154">
        <f t="shared" si="12"/>
        <v>0</v>
      </c>
      <c r="AF45" s="154">
        <f t="shared" si="13"/>
        <v>0</v>
      </c>
      <c r="AG45" s="154">
        <f t="shared" si="14"/>
        <v>0</v>
      </c>
      <c r="AH45" s="154">
        <f t="shared" si="15"/>
        <v>0</v>
      </c>
      <c r="AI45" s="189">
        <f>IF($AI$8=2020,1,VLOOKUP($A45,デフレータ!$A$5:$C$112,HLOOKUP($AI$8,デフレータ!$A$3:$C$113,111,FALSE),FALSE))</f>
        <v>1</v>
      </c>
      <c r="AJ45" s="189"/>
    </row>
    <row r="46" spans="1:36" s="62" customFormat="1">
      <c r="A46" s="252" t="s">
        <v>296</v>
      </c>
      <c r="B46" s="214" t="s">
        <v>649</v>
      </c>
      <c r="C46" s="154">
        <f>VLOOKUP($A46,県産品需要額!$A$9:$P$116,12,FALSE)*HLOOKUP($A46,'3-2 統合中分類 投入係数表'!$C$3:$DF$122,120,FALSE)</f>
        <v>0</v>
      </c>
      <c r="D46" s="154">
        <v>0</v>
      </c>
      <c r="E46" s="154">
        <f t="shared" si="0"/>
        <v>0</v>
      </c>
      <c r="F46" s="154">
        <v>0</v>
      </c>
      <c r="G46" s="154">
        <f>VLOOKUP($A46,県産品需要額!$A$9:$P$116,15,FALSE)*HLOOKUP($A46,'3-2 統合中分類 投入係数表'!$C$3:$DF$122,120,FALSE)</f>
        <v>0</v>
      </c>
      <c r="H46" s="154">
        <v>0</v>
      </c>
      <c r="I46" s="154">
        <f t="shared" si="1"/>
        <v>0</v>
      </c>
      <c r="J46" s="154">
        <v>0</v>
      </c>
      <c r="K46" s="154">
        <f t="shared" si="2"/>
        <v>0</v>
      </c>
      <c r="L46" s="154">
        <f t="shared" si="3"/>
        <v>0</v>
      </c>
      <c r="M46" s="154">
        <f t="shared" si="4"/>
        <v>0</v>
      </c>
      <c r="N46" s="154">
        <f t="shared" si="5"/>
        <v>0</v>
      </c>
      <c r="O46" s="154">
        <v>0</v>
      </c>
      <c r="P46" s="154">
        <v>0</v>
      </c>
      <c r="Q46" s="154">
        <f t="shared" si="6"/>
        <v>0</v>
      </c>
      <c r="R46" s="154">
        <v>0</v>
      </c>
      <c r="S46" s="154">
        <f t="shared" si="7"/>
        <v>0</v>
      </c>
      <c r="T46" s="154">
        <f t="shared" si="8"/>
        <v>0</v>
      </c>
      <c r="U46" s="154">
        <f t="shared" si="16"/>
        <v>0</v>
      </c>
      <c r="V46" s="154">
        <f t="shared" si="9"/>
        <v>0</v>
      </c>
      <c r="W46" s="38">
        <v>0</v>
      </c>
      <c r="X46" s="154">
        <v>0</v>
      </c>
      <c r="Y46" s="154">
        <f t="shared" si="10"/>
        <v>0</v>
      </c>
      <c r="Z46" s="154">
        <f>Z$117*VLOOKUP($A46,'統合中分類 家計消費支出'!$A$5:$D$112,4,FALSE)</f>
        <v>0</v>
      </c>
      <c r="AA46" s="154">
        <v>0</v>
      </c>
      <c r="AB46" s="154">
        <v>0</v>
      </c>
      <c r="AC46" s="154">
        <f t="shared" si="11"/>
        <v>0</v>
      </c>
      <c r="AD46" s="154">
        <v>0</v>
      </c>
      <c r="AE46" s="154">
        <f t="shared" si="12"/>
        <v>0</v>
      </c>
      <c r="AF46" s="154">
        <f t="shared" si="13"/>
        <v>0</v>
      </c>
      <c r="AG46" s="154">
        <f t="shared" si="14"/>
        <v>0</v>
      </c>
      <c r="AH46" s="154">
        <f t="shared" si="15"/>
        <v>0</v>
      </c>
      <c r="AI46" s="189">
        <f>IF($AI$8=2020,1,VLOOKUP($A46,デフレータ!$A$5:$C$112,HLOOKUP($AI$8,デフレータ!$A$3:$C$113,111,FALSE),FALSE))</f>
        <v>1</v>
      </c>
      <c r="AJ46" s="189"/>
    </row>
    <row r="47" spans="1:36" s="62" customFormat="1">
      <c r="A47" s="252" t="s">
        <v>297</v>
      </c>
      <c r="B47" s="214" t="s">
        <v>648</v>
      </c>
      <c r="C47" s="154">
        <f>VLOOKUP($A47,県産品需要額!$A$9:$P$116,12,FALSE)*HLOOKUP($A47,'3-2 統合中分類 投入係数表'!$C$3:$DF$122,120,FALSE)</f>
        <v>0</v>
      </c>
      <c r="D47" s="154">
        <v>0</v>
      </c>
      <c r="E47" s="154">
        <f t="shared" si="0"/>
        <v>0</v>
      </c>
      <c r="F47" s="154">
        <v>0</v>
      </c>
      <c r="G47" s="154">
        <f>VLOOKUP($A47,県産品需要額!$A$9:$P$116,15,FALSE)*HLOOKUP($A47,'3-2 統合中分類 投入係数表'!$C$3:$DF$122,120,FALSE)</f>
        <v>0</v>
      </c>
      <c r="H47" s="154">
        <v>0</v>
      </c>
      <c r="I47" s="154">
        <f t="shared" si="1"/>
        <v>0</v>
      </c>
      <c r="J47" s="154">
        <v>0</v>
      </c>
      <c r="K47" s="154">
        <f t="shared" si="2"/>
        <v>0</v>
      </c>
      <c r="L47" s="154">
        <f t="shared" si="3"/>
        <v>0</v>
      </c>
      <c r="M47" s="154">
        <f t="shared" si="4"/>
        <v>0</v>
      </c>
      <c r="N47" s="154">
        <f t="shared" si="5"/>
        <v>0</v>
      </c>
      <c r="O47" s="154">
        <v>0</v>
      </c>
      <c r="P47" s="154">
        <v>0</v>
      </c>
      <c r="Q47" s="154">
        <f t="shared" si="6"/>
        <v>0</v>
      </c>
      <c r="R47" s="154">
        <v>0</v>
      </c>
      <c r="S47" s="154">
        <f t="shared" si="7"/>
        <v>0</v>
      </c>
      <c r="T47" s="154">
        <f t="shared" si="8"/>
        <v>0</v>
      </c>
      <c r="U47" s="154">
        <f t="shared" si="16"/>
        <v>0</v>
      </c>
      <c r="V47" s="154">
        <f t="shared" si="9"/>
        <v>0</v>
      </c>
      <c r="W47" s="38">
        <v>0</v>
      </c>
      <c r="X47" s="154">
        <v>0</v>
      </c>
      <c r="Y47" s="154">
        <f t="shared" si="10"/>
        <v>0</v>
      </c>
      <c r="Z47" s="154">
        <f>Z$117*VLOOKUP($A47,'統合中分類 家計消費支出'!$A$5:$D$112,4,FALSE)</f>
        <v>0</v>
      </c>
      <c r="AA47" s="154">
        <v>0</v>
      </c>
      <c r="AB47" s="154">
        <v>0</v>
      </c>
      <c r="AC47" s="154">
        <f t="shared" si="11"/>
        <v>0</v>
      </c>
      <c r="AD47" s="154">
        <v>0</v>
      </c>
      <c r="AE47" s="154">
        <f t="shared" si="12"/>
        <v>0</v>
      </c>
      <c r="AF47" s="154">
        <f t="shared" si="13"/>
        <v>0</v>
      </c>
      <c r="AG47" s="154">
        <f t="shared" si="14"/>
        <v>0</v>
      </c>
      <c r="AH47" s="154">
        <f t="shared" si="15"/>
        <v>0</v>
      </c>
      <c r="AI47" s="189">
        <f>IF($AI$8=2020,1,VLOOKUP($A47,デフレータ!$A$5:$C$112,HLOOKUP($AI$8,デフレータ!$A$3:$C$113,111,FALSE),FALSE))</f>
        <v>1</v>
      </c>
      <c r="AJ47" s="189"/>
    </row>
    <row r="48" spans="1:36" s="62" customFormat="1">
      <c r="A48" s="253" t="s">
        <v>298</v>
      </c>
      <c r="B48" s="217" t="s">
        <v>535</v>
      </c>
      <c r="C48" s="155">
        <f>VLOOKUP($A48,県産品需要額!$A$9:$P$116,12,FALSE)*HLOOKUP($A48,'3-2 統合中分類 投入係数表'!$C$3:$DF$122,120,FALSE)</f>
        <v>0</v>
      </c>
      <c r="D48" s="155">
        <v>0</v>
      </c>
      <c r="E48" s="155">
        <f t="shared" si="0"/>
        <v>0</v>
      </c>
      <c r="F48" s="155">
        <v>0</v>
      </c>
      <c r="G48" s="155">
        <f>VLOOKUP($A48,県産品需要額!$A$9:$P$116,15,FALSE)*HLOOKUP($A48,'3-2 統合中分類 投入係数表'!$C$3:$DF$122,120,FALSE)</f>
        <v>0</v>
      </c>
      <c r="H48" s="155">
        <v>0</v>
      </c>
      <c r="I48" s="155">
        <f t="shared" si="1"/>
        <v>0</v>
      </c>
      <c r="J48" s="155">
        <v>0</v>
      </c>
      <c r="K48" s="155">
        <f t="shared" si="2"/>
        <v>0</v>
      </c>
      <c r="L48" s="155">
        <f t="shared" si="3"/>
        <v>0</v>
      </c>
      <c r="M48" s="155">
        <f t="shared" si="4"/>
        <v>0</v>
      </c>
      <c r="N48" s="155">
        <f t="shared" si="5"/>
        <v>0</v>
      </c>
      <c r="O48" s="155">
        <v>0</v>
      </c>
      <c r="P48" s="155">
        <v>0</v>
      </c>
      <c r="Q48" s="155">
        <f t="shared" si="6"/>
        <v>0</v>
      </c>
      <c r="R48" s="155">
        <v>0</v>
      </c>
      <c r="S48" s="155">
        <f t="shared" si="7"/>
        <v>0</v>
      </c>
      <c r="T48" s="155">
        <f t="shared" si="8"/>
        <v>0</v>
      </c>
      <c r="U48" s="155">
        <f t="shared" si="16"/>
        <v>0</v>
      </c>
      <c r="V48" s="155">
        <f t="shared" si="9"/>
        <v>0</v>
      </c>
      <c r="W48" s="40">
        <v>0</v>
      </c>
      <c r="X48" s="155">
        <v>0</v>
      </c>
      <c r="Y48" s="155">
        <f t="shared" si="10"/>
        <v>0</v>
      </c>
      <c r="Z48" s="155">
        <f>Z$117*VLOOKUP($A48,'統合中分類 家計消費支出'!$A$5:$D$112,4,FALSE)</f>
        <v>0</v>
      </c>
      <c r="AA48" s="155">
        <v>0</v>
      </c>
      <c r="AB48" s="155">
        <v>0</v>
      </c>
      <c r="AC48" s="155">
        <f t="shared" si="11"/>
        <v>0</v>
      </c>
      <c r="AD48" s="155">
        <v>0</v>
      </c>
      <c r="AE48" s="155">
        <f t="shared" si="12"/>
        <v>0</v>
      </c>
      <c r="AF48" s="155">
        <f t="shared" si="13"/>
        <v>0</v>
      </c>
      <c r="AG48" s="155">
        <f t="shared" si="14"/>
        <v>0</v>
      </c>
      <c r="AH48" s="155">
        <f t="shared" si="15"/>
        <v>0</v>
      </c>
      <c r="AI48" s="190">
        <f>IF($AI$8=2020,1,VLOOKUP($A48,デフレータ!$A$5:$C$112,HLOOKUP($AI$8,デフレータ!$A$3:$C$113,111,FALSE),FALSE))</f>
        <v>1</v>
      </c>
      <c r="AJ48" s="190"/>
    </row>
    <row r="49" spans="1:36" s="62" customFormat="1">
      <c r="A49" s="254" t="s">
        <v>299</v>
      </c>
      <c r="B49" s="212" t="s">
        <v>536</v>
      </c>
      <c r="C49" s="153">
        <f>VLOOKUP($A49,県産品需要額!$A$9:$P$116,12,FALSE)*HLOOKUP($A49,'3-2 統合中分類 投入係数表'!$C$3:$DF$122,120,FALSE)</f>
        <v>0</v>
      </c>
      <c r="D49" s="153">
        <v>0</v>
      </c>
      <c r="E49" s="153">
        <f t="shared" si="0"/>
        <v>0</v>
      </c>
      <c r="F49" s="153">
        <v>0</v>
      </c>
      <c r="G49" s="153">
        <f>VLOOKUP($A49,県産品需要額!$A$9:$P$116,15,FALSE)*HLOOKUP($A49,'3-2 統合中分類 投入係数表'!$C$3:$DF$122,120,FALSE)</f>
        <v>0</v>
      </c>
      <c r="H49" s="153">
        <v>0</v>
      </c>
      <c r="I49" s="153">
        <f t="shared" si="1"/>
        <v>0</v>
      </c>
      <c r="J49" s="153">
        <v>0</v>
      </c>
      <c r="K49" s="153">
        <f t="shared" si="2"/>
        <v>0</v>
      </c>
      <c r="L49" s="153">
        <f t="shared" si="3"/>
        <v>0</v>
      </c>
      <c r="M49" s="153">
        <f t="shared" si="4"/>
        <v>0</v>
      </c>
      <c r="N49" s="153">
        <f t="shared" si="5"/>
        <v>0</v>
      </c>
      <c r="O49" s="153">
        <v>0</v>
      </c>
      <c r="P49" s="153">
        <v>0</v>
      </c>
      <c r="Q49" s="153">
        <f t="shared" si="6"/>
        <v>0</v>
      </c>
      <c r="R49" s="153">
        <v>0</v>
      </c>
      <c r="S49" s="153">
        <f t="shared" si="7"/>
        <v>0</v>
      </c>
      <c r="T49" s="153">
        <f t="shared" si="8"/>
        <v>0</v>
      </c>
      <c r="U49" s="153">
        <f t="shared" si="16"/>
        <v>0</v>
      </c>
      <c r="V49" s="153">
        <f t="shared" si="9"/>
        <v>0</v>
      </c>
      <c r="W49" s="41">
        <v>0</v>
      </c>
      <c r="X49" s="153">
        <v>0</v>
      </c>
      <c r="Y49" s="153">
        <f t="shared" si="10"/>
        <v>0</v>
      </c>
      <c r="Z49" s="153">
        <f>Z$117*VLOOKUP($A49,'統合中分類 家計消費支出'!$A$5:$D$112,4,FALSE)</f>
        <v>0</v>
      </c>
      <c r="AA49" s="153">
        <v>0</v>
      </c>
      <c r="AB49" s="153">
        <v>0</v>
      </c>
      <c r="AC49" s="153">
        <f t="shared" si="11"/>
        <v>0</v>
      </c>
      <c r="AD49" s="153">
        <v>0</v>
      </c>
      <c r="AE49" s="153">
        <f t="shared" si="12"/>
        <v>0</v>
      </c>
      <c r="AF49" s="153">
        <f t="shared" si="13"/>
        <v>0</v>
      </c>
      <c r="AG49" s="153">
        <f t="shared" si="14"/>
        <v>0</v>
      </c>
      <c r="AH49" s="153">
        <f t="shared" si="15"/>
        <v>0</v>
      </c>
      <c r="AI49" s="191">
        <f>IF($AI$8=2020,1,VLOOKUP($A49,デフレータ!$A$5:$C$112,HLOOKUP($AI$8,デフレータ!$A$3:$C$113,111,FALSE),FALSE))</f>
        <v>1</v>
      </c>
      <c r="AJ49" s="191"/>
    </row>
    <row r="50" spans="1:36" s="62" customFormat="1">
      <c r="A50" s="252" t="s">
        <v>300</v>
      </c>
      <c r="B50" s="214" t="s">
        <v>647</v>
      </c>
      <c r="C50" s="154">
        <f>VLOOKUP($A50,県産品需要額!$A$9:$P$116,12,FALSE)*HLOOKUP($A50,'3-2 統合中分類 投入係数表'!$C$3:$DF$122,120,FALSE)</f>
        <v>0</v>
      </c>
      <c r="D50" s="154">
        <v>0</v>
      </c>
      <c r="E50" s="154">
        <f t="shared" si="0"/>
        <v>0</v>
      </c>
      <c r="F50" s="154">
        <v>0</v>
      </c>
      <c r="G50" s="154">
        <f>VLOOKUP($A50,県産品需要額!$A$9:$P$116,15,FALSE)*HLOOKUP($A50,'3-2 統合中分類 投入係数表'!$C$3:$DF$122,120,FALSE)</f>
        <v>0</v>
      </c>
      <c r="H50" s="154">
        <v>0</v>
      </c>
      <c r="I50" s="154">
        <f t="shared" si="1"/>
        <v>0</v>
      </c>
      <c r="J50" s="154">
        <v>0</v>
      </c>
      <c r="K50" s="154">
        <f t="shared" si="2"/>
        <v>0</v>
      </c>
      <c r="L50" s="154">
        <f t="shared" si="3"/>
        <v>0</v>
      </c>
      <c r="M50" s="154">
        <f t="shared" si="4"/>
        <v>0</v>
      </c>
      <c r="N50" s="154">
        <f t="shared" si="5"/>
        <v>0</v>
      </c>
      <c r="O50" s="154">
        <v>0</v>
      </c>
      <c r="P50" s="154">
        <v>0</v>
      </c>
      <c r="Q50" s="154">
        <f t="shared" si="6"/>
        <v>0</v>
      </c>
      <c r="R50" s="154">
        <v>0</v>
      </c>
      <c r="S50" s="154">
        <f t="shared" si="7"/>
        <v>0</v>
      </c>
      <c r="T50" s="154">
        <f t="shared" si="8"/>
        <v>0</v>
      </c>
      <c r="U50" s="154">
        <f t="shared" si="16"/>
        <v>0</v>
      </c>
      <c r="V50" s="154">
        <f t="shared" si="9"/>
        <v>0</v>
      </c>
      <c r="W50" s="38">
        <v>0</v>
      </c>
      <c r="X50" s="154">
        <v>0</v>
      </c>
      <c r="Y50" s="154">
        <f t="shared" si="10"/>
        <v>0</v>
      </c>
      <c r="Z50" s="154">
        <f>Z$117*VLOOKUP($A50,'統合中分類 家計消費支出'!$A$5:$D$112,4,FALSE)</f>
        <v>0</v>
      </c>
      <c r="AA50" s="154">
        <v>0</v>
      </c>
      <c r="AB50" s="154">
        <v>0</v>
      </c>
      <c r="AC50" s="154">
        <f t="shared" si="11"/>
        <v>0</v>
      </c>
      <c r="AD50" s="154">
        <v>0</v>
      </c>
      <c r="AE50" s="154">
        <f t="shared" si="12"/>
        <v>0</v>
      </c>
      <c r="AF50" s="154">
        <f t="shared" si="13"/>
        <v>0</v>
      </c>
      <c r="AG50" s="154">
        <f t="shared" si="14"/>
        <v>0</v>
      </c>
      <c r="AH50" s="154">
        <f t="shared" si="15"/>
        <v>0</v>
      </c>
      <c r="AI50" s="189">
        <f>IF($AI$8=2020,1,VLOOKUP($A50,デフレータ!$A$5:$C$112,HLOOKUP($AI$8,デフレータ!$A$3:$C$113,111,FALSE),FALSE))</f>
        <v>1</v>
      </c>
      <c r="AJ50" s="189"/>
    </row>
    <row r="51" spans="1:36" s="62" customFormat="1">
      <c r="A51" s="252" t="s">
        <v>301</v>
      </c>
      <c r="B51" s="214" t="s">
        <v>646</v>
      </c>
      <c r="C51" s="154">
        <f>VLOOKUP($A51,県産品需要額!$A$9:$P$116,12,FALSE)*HLOOKUP($A51,'3-2 統合中分類 投入係数表'!$C$3:$DF$122,120,FALSE)</f>
        <v>0</v>
      </c>
      <c r="D51" s="154">
        <v>0</v>
      </c>
      <c r="E51" s="154">
        <f t="shared" si="0"/>
        <v>0</v>
      </c>
      <c r="F51" s="154">
        <v>0</v>
      </c>
      <c r="G51" s="154">
        <f>VLOOKUP($A51,県産品需要額!$A$9:$P$116,15,FALSE)*HLOOKUP($A51,'3-2 統合中分類 投入係数表'!$C$3:$DF$122,120,FALSE)</f>
        <v>0</v>
      </c>
      <c r="H51" s="154">
        <v>0</v>
      </c>
      <c r="I51" s="154">
        <f t="shared" si="1"/>
        <v>0</v>
      </c>
      <c r="J51" s="154">
        <v>0</v>
      </c>
      <c r="K51" s="154">
        <f t="shared" si="2"/>
        <v>0</v>
      </c>
      <c r="L51" s="154">
        <f t="shared" si="3"/>
        <v>0</v>
      </c>
      <c r="M51" s="154">
        <f t="shared" si="4"/>
        <v>0</v>
      </c>
      <c r="N51" s="154">
        <f t="shared" si="5"/>
        <v>0</v>
      </c>
      <c r="O51" s="154">
        <v>0</v>
      </c>
      <c r="P51" s="154">
        <v>0</v>
      </c>
      <c r="Q51" s="154">
        <f t="shared" si="6"/>
        <v>0</v>
      </c>
      <c r="R51" s="154">
        <v>0</v>
      </c>
      <c r="S51" s="154">
        <f t="shared" si="7"/>
        <v>0</v>
      </c>
      <c r="T51" s="154">
        <f t="shared" si="8"/>
        <v>0</v>
      </c>
      <c r="U51" s="154">
        <f t="shared" si="16"/>
        <v>0</v>
      </c>
      <c r="V51" s="154">
        <f t="shared" si="9"/>
        <v>0</v>
      </c>
      <c r="W51" s="38">
        <v>0</v>
      </c>
      <c r="X51" s="154">
        <v>0</v>
      </c>
      <c r="Y51" s="154">
        <f t="shared" si="10"/>
        <v>0</v>
      </c>
      <c r="Z51" s="154">
        <f>Z$117*VLOOKUP($A51,'統合中分類 家計消費支出'!$A$5:$D$112,4,FALSE)</f>
        <v>0</v>
      </c>
      <c r="AA51" s="154">
        <v>0</v>
      </c>
      <c r="AB51" s="154">
        <v>0</v>
      </c>
      <c r="AC51" s="154">
        <f t="shared" si="11"/>
        <v>0</v>
      </c>
      <c r="AD51" s="154">
        <v>0</v>
      </c>
      <c r="AE51" s="154">
        <f t="shared" si="12"/>
        <v>0</v>
      </c>
      <c r="AF51" s="154">
        <f t="shared" si="13"/>
        <v>0</v>
      </c>
      <c r="AG51" s="154">
        <f t="shared" si="14"/>
        <v>0</v>
      </c>
      <c r="AH51" s="154">
        <f t="shared" si="15"/>
        <v>0</v>
      </c>
      <c r="AI51" s="189">
        <f>IF($AI$8=2020,1,VLOOKUP($A51,デフレータ!$A$5:$C$112,HLOOKUP($AI$8,デフレータ!$A$3:$C$113,111,FALSE),FALSE))</f>
        <v>1</v>
      </c>
      <c r="AJ51" s="189"/>
    </row>
    <row r="52" spans="1:36" s="62" customFormat="1">
      <c r="A52" s="252" t="s">
        <v>302</v>
      </c>
      <c r="B52" s="214" t="s">
        <v>539</v>
      </c>
      <c r="C52" s="154">
        <f>VLOOKUP($A52,県産品需要額!$A$9:$P$116,12,FALSE)*HLOOKUP($A52,'3-2 統合中分類 投入係数表'!$C$3:$DF$122,120,FALSE)</f>
        <v>0</v>
      </c>
      <c r="D52" s="154">
        <v>0</v>
      </c>
      <c r="E52" s="154">
        <f t="shared" si="0"/>
        <v>0</v>
      </c>
      <c r="F52" s="154">
        <v>0</v>
      </c>
      <c r="G52" s="154">
        <f>VLOOKUP($A52,県産品需要額!$A$9:$P$116,15,FALSE)*HLOOKUP($A52,'3-2 統合中分類 投入係数表'!$C$3:$DF$122,120,FALSE)</f>
        <v>0</v>
      </c>
      <c r="H52" s="154">
        <v>0</v>
      </c>
      <c r="I52" s="154">
        <f t="shared" si="1"/>
        <v>0</v>
      </c>
      <c r="J52" s="154">
        <v>0</v>
      </c>
      <c r="K52" s="154">
        <f t="shared" si="2"/>
        <v>0</v>
      </c>
      <c r="L52" s="154">
        <f t="shared" si="3"/>
        <v>0</v>
      </c>
      <c r="M52" s="154">
        <f t="shared" si="4"/>
        <v>0</v>
      </c>
      <c r="N52" s="154">
        <f t="shared" si="5"/>
        <v>0</v>
      </c>
      <c r="O52" s="154">
        <v>0</v>
      </c>
      <c r="P52" s="154">
        <v>0</v>
      </c>
      <c r="Q52" s="154">
        <f t="shared" si="6"/>
        <v>0</v>
      </c>
      <c r="R52" s="154">
        <v>0</v>
      </c>
      <c r="S52" s="154">
        <f t="shared" si="7"/>
        <v>0</v>
      </c>
      <c r="T52" s="154">
        <f t="shared" si="8"/>
        <v>0</v>
      </c>
      <c r="U52" s="154">
        <f t="shared" si="16"/>
        <v>0</v>
      </c>
      <c r="V52" s="154">
        <f t="shared" si="9"/>
        <v>0</v>
      </c>
      <c r="W52" s="38">
        <v>0</v>
      </c>
      <c r="X52" s="154">
        <v>0</v>
      </c>
      <c r="Y52" s="154">
        <f t="shared" si="10"/>
        <v>0</v>
      </c>
      <c r="Z52" s="154">
        <f>Z$117*VLOOKUP($A52,'統合中分類 家計消費支出'!$A$5:$D$112,4,FALSE)</f>
        <v>0</v>
      </c>
      <c r="AA52" s="154">
        <v>0</v>
      </c>
      <c r="AB52" s="154">
        <v>0</v>
      </c>
      <c r="AC52" s="154">
        <f t="shared" si="11"/>
        <v>0</v>
      </c>
      <c r="AD52" s="154">
        <v>0</v>
      </c>
      <c r="AE52" s="154">
        <f t="shared" si="12"/>
        <v>0</v>
      </c>
      <c r="AF52" s="154">
        <f t="shared" si="13"/>
        <v>0</v>
      </c>
      <c r="AG52" s="154">
        <f t="shared" si="14"/>
        <v>0</v>
      </c>
      <c r="AH52" s="154">
        <f t="shared" si="15"/>
        <v>0</v>
      </c>
      <c r="AI52" s="189">
        <f>IF($AI$8=2020,1,VLOOKUP($A52,デフレータ!$A$5:$C$112,HLOOKUP($AI$8,デフレータ!$A$3:$C$113,111,FALSE),FALSE))</f>
        <v>1</v>
      </c>
      <c r="AJ52" s="189"/>
    </row>
    <row r="53" spans="1:36" s="62" customFormat="1">
      <c r="A53" s="253" t="s">
        <v>303</v>
      </c>
      <c r="B53" s="217" t="s">
        <v>540</v>
      </c>
      <c r="C53" s="155">
        <f>VLOOKUP($A53,県産品需要額!$A$9:$P$116,12,FALSE)*HLOOKUP($A53,'3-2 統合中分類 投入係数表'!$C$3:$DF$122,120,FALSE)</f>
        <v>0</v>
      </c>
      <c r="D53" s="155">
        <v>0</v>
      </c>
      <c r="E53" s="155">
        <f t="shared" si="0"/>
        <v>0</v>
      </c>
      <c r="F53" s="155">
        <v>0</v>
      </c>
      <c r="G53" s="155">
        <f>VLOOKUP($A53,県産品需要額!$A$9:$P$116,15,FALSE)*HLOOKUP($A53,'3-2 統合中分類 投入係数表'!$C$3:$DF$122,120,FALSE)</f>
        <v>0</v>
      </c>
      <c r="H53" s="155">
        <v>0</v>
      </c>
      <c r="I53" s="155">
        <f t="shared" si="1"/>
        <v>0</v>
      </c>
      <c r="J53" s="155">
        <v>0</v>
      </c>
      <c r="K53" s="155">
        <f t="shared" si="2"/>
        <v>0</v>
      </c>
      <c r="L53" s="155">
        <f t="shared" si="3"/>
        <v>0</v>
      </c>
      <c r="M53" s="155">
        <f t="shared" si="4"/>
        <v>0</v>
      </c>
      <c r="N53" s="155">
        <f t="shared" si="5"/>
        <v>0</v>
      </c>
      <c r="O53" s="155">
        <v>0</v>
      </c>
      <c r="P53" s="155">
        <v>0</v>
      </c>
      <c r="Q53" s="155">
        <f t="shared" si="6"/>
        <v>0</v>
      </c>
      <c r="R53" s="155">
        <v>0</v>
      </c>
      <c r="S53" s="155">
        <f t="shared" si="7"/>
        <v>0</v>
      </c>
      <c r="T53" s="155">
        <f t="shared" si="8"/>
        <v>0</v>
      </c>
      <c r="U53" s="155">
        <f t="shared" si="16"/>
        <v>0</v>
      </c>
      <c r="V53" s="155">
        <f t="shared" si="9"/>
        <v>0</v>
      </c>
      <c r="W53" s="40">
        <v>0</v>
      </c>
      <c r="X53" s="155">
        <v>0</v>
      </c>
      <c r="Y53" s="155">
        <f t="shared" si="10"/>
        <v>0</v>
      </c>
      <c r="Z53" s="155">
        <f>Z$117*VLOOKUP($A53,'統合中分類 家計消費支出'!$A$5:$D$112,4,FALSE)</f>
        <v>0</v>
      </c>
      <c r="AA53" s="155">
        <v>0</v>
      </c>
      <c r="AB53" s="155">
        <v>0</v>
      </c>
      <c r="AC53" s="155">
        <f t="shared" si="11"/>
        <v>0</v>
      </c>
      <c r="AD53" s="155">
        <v>0</v>
      </c>
      <c r="AE53" s="155">
        <f t="shared" si="12"/>
        <v>0</v>
      </c>
      <c r="AF53" s="155">
        <f t="shared" si="13"/>
        <v>0</v>
      </c>
      <c r="AG53" s="155">
        <f t="shared" si="14"/>
        <v>0</v>
      </c>
      <c r="AH53" s="155">
        <f t="shared" si="15"/>
        <v>0</v>
      </c>
      <c r="AI53" s="190">
        <f>IF($AI$8=2020,1,VLOOKUP($A53,デフレータ!$A$5:$C$112,HLOOKUP($AI$8,デフレータ!$A$3:$C$113,111,FALSE),FALSE))</f>
        <v>1</v>
      </c>
      <c r="AJ53" s="190"/>
    </row>
    <row r="54" spans="1:36" s="62" customFormat="1">
      <c r="A54" s="254" t="s">
        <v>304</v>
      </c>
      <c r="B54" s="212" t="s">
        <v>541</v>
      </c>
      <c r="C54" s="153">
        <f>VLOOKUP($A54,県産品需要額!$A$9:$P$116,12,FALSE)*HLOOKUP($A54,'3-2 統合中分類 投入係数表'!$C$3:$DF$122,120,FALSE)</f>
        <v>0</v>
      </c>
      <c r="D54" s="153">
        <v>0</v>
      </c>
      <c r="E54" s="153">
        <f t="shared" si="0"/>
        <v>0</v>
      </c>
      <c r="F54" s="153">
        <v>0</v>
      </c>
      <c r="G54" s="153">
        <f>VLOOKUP($A54,県産品需要額!$A$9:$P$116,15,FALSE)*HLOOKUP($A54,'3-2 統合中分類 投入係数表'!$C$3:$DF$122,120,FALSE)</f>
        <v>0</v>
      </c>
      <c r="H54" s="153">
        <v>0</v>
      </c>
      <c r="I54" s="153">
        <f t="shared" si="1"/>
        <v>0</v>
      </c>
      <c r="J54" s="153">
        <v>0</v>
      </c>
      <c r="K54" s="153">
        <f t="shared" si="2"/>
        <v>0</v>
      </c>
      <c r="L54" s="153">
        <f t="shared" si="3"/>
        <v>0</v>
      </c>
      <c r="M54" s="153">
        <f t="shared" si="4"/>
        <v>0</v>
      </c>
      <c r="N54" s="153">
        <f t="shared" si="5"/>
        <v>0</v>
      </c>
      <c r="O54" s="153">
        <v>0</v>
      </c>
      <c r="P54" s="153">
        <v>0</v>
      </c>
      <c r="Q54" s="153">
        <f t="shared" si="6"/>
        <v>0</v>
      </c>
      <c r="R54" s="153">
        <v>0</v>
      </c>
      <c r="S54" s="153">
        <f t="shared" si="7"/>
        <v>0</v>
      </c>
      <c r="T54" s="153">
        <f t="shared" si="8"/>
        <v>0</v>
      </c>
      <c r="U54" s="153">
        <f t="shared" si="16"/>
        <v>0</v>
      </c>
      <c r="V54" s="153">
        <f t="shared" si="9"/>
        <v>0</v>
      </c>
      <c r="W54" s="41">
        <v>0</v>
      </c>
      <c r="X54" s="153">
        <v>0</v>
      </c>
      <c r="Y54" s="153">
        <f t="shared" si="10"/>
        <v>0</v>
      </c>
      <c r="Z54" s="153">
        <f>Z$117*VLOOKUP($A54,'統合中分類 家計消費支出'!$A$5:$D$112,4,FALSE)</f>
        <v>0</v>
      </c>
      <c r="AA54" s="153">
        <v>0</v>
      </c>
      <c r="AB54" s="153">
        <v>0</v>
      </c>
      <c r="AC54" s="153">
        <f t="shared" si="11"/>
        <v>0</v>
      </c>
      <c r="AD54" s="153">
        <v>0</v>
      </c>
      <c r="AE54" s="153">
        <f t="shared" si="12"/>
        <v>0</v>
      </c>
      <c r="AF54" s="153">
        <f t="shared" si="13"/>
        <v>0</v>
      </c>
      <c r="AG54" s="153">
        <f t="shared" si="14"/>
        <v>0</v>
      </c>
      <c r="AH54" s="153">
        <f t="shared" si="15"/>
        <v>0</v>
      </c>
      <c r="AI54" s="191">
        <f>IF($AI$8=2020,1,VLOOKUP($A54,デフレータ!$A$5:$C$112,HLOOKUP($AI$8,デフレータ!$A$3:$C$113,111,FALSE),FALSE))</f>
        <v>1</v>
      </c>
      <c r="AJ54" s="191"/>
    </row>
    <row r="55" spans="1:36" s="62" customFormat="1">
      <c r="A55" s="252" t="s">
        <v>305</v>
      </c>
      <c r="B55" s="214" t="s">
        <v>542</v>
      </c>
      <c r="C55" s="154">
        <f>VLOOKUP($A55,県産品需要額!$A$9:$P$116,12,FALSE)*HLOOKUP($A55,'3-2 統合中分類 投入係数表'!$C$3:$DF$122,120,FALSE)</f>
        <v>0</v>
      </c>
      <c r="D55" s="154">
        <v>0</v>
      </c>
      <c r="E55" s="154">
        <f t="shared" si="0"/>
        <v>0</v>
      </c>
      <c r="F55" s="154">
        <v>0</v>
      </c>
      <c r="G55" s="154">
        <f>VLOOKUP($A55,県産品需要額!$A$9:$P$116,15,FALSE)*HLOOKUP($A55,'3-2 統合中分類 投入係数表'!$C$3:$DF$122,120,FALSE)</f>
        <v>0</v>
      </c>
      <c r="H55" s="154">
        <v>0</v>
      </c>
      <c r="I55" s="154">
        <f t="shared" si="1"/>
        <v>0</v>
      </c>
      <c r="J55" s="154">
        <v>0</v>
      </c>
      <c r="K55" s="154">
        <f t="shared" si="2"/>
        <v>0</v>
      </c>
      <c r="L55" s="154">
        <f t="shared" si="3"/>
        <v>0</v>
      </c>
      <c r="M55" s="154">
        <f t="shared" si="4"/>
        <v>0</v>
      </c>
      <c r="N55" s="154">
        <f t="shared" si="5"/>
        <v>0</v>
      </c>
      <c r="O55" s="154">
        <v>0</v>
      </c>
      <c r="P55" s="154">
        <v>0</v>
      </c>
      <c r="Q55" s="154">
        <f t="shared" si="6"/>
        <v>0</v>
      </c>
      <c r="R55" s="154">
        <v>0</v>
      </c>
      <c r="S55" s="154">
        <f t="shared" si="7"/>
        <v>0</v>
      </c>
      <c r="T55" s="154">
        <f t="shared" si="8"/>
        <v>0</v>
      </c>
      <c r="U55" s="154">
        <f t="shared" si="16"/>
        <v>0</v>
      </c>
      <c r="V55" s="154">
        <f t="shared" si="9"/>
        <v>0</v>
      </c>
      <c r="W55" s="38">
        <v>0</v>
      </c>
      <c r="X55" s="154">
        <v>0</v>
      </c>
      <c r="Y55" s="154">
        <f t="shared" si="10"/>
        <v>0</v>
      </c>
      <c r="Z55" s="154">
        <f>Z$117*VLOOKUP($A55,'統合中分類 家計消費支出'!$A$5:$D$112,4,FALSE)</f>
        <v>0</v>
      </c>
      <c r="AA55" s="154">
        <v>0</v>
      </c>
      <c r="AB55" s="154">
        <v>0</v>
      </c>
      <c r="AC55" s="154">
        <f t="shared" si="11"/>
        <v>0</v>
      </c>
      <c r="AD55" s="154">
        <v>0</v>
      </c>
      <c r="AE55" s="154">
        <f t="shared" si="12"/>
        <v>0</v>
      </c>
      <c r="AF55" s="154">
        <f t="shared" si="13"/>
        <v>0</v>
      </c>
      <c r="AG55" s="154">
        <f t="shared" si="14"/>
        <v>0</v>
      </c>
      <c r="AH55" s="154">
        <f t="shared" si="15"/>
        <v>0</v>
      </c>
      <c r="AI55" s="189">
        <f>IF($AI$8=2020,1,VLOOKUP($A55,デフレータ!$A$5:$C$112,HLOOKUP($AI$8,デフレータ!$A$3:$C$113,111,FALSE),FALSE))</f>
        <v>1</v>
      </c>
      <c r="AJ55" s="189"/>
    </row>
    <row r="56" spans="1:36" s="62" customFormat="1">
      <c r="A56" s="252" t="s">
        <v>306</v>
      </c>
      <c r="B56" s="214" t="s">
        <v>543</v>
      </c>
      <c r="C56" s="154">
        <f>VLOOKUP($A56,県産品需要額!$A$9:$P$116,12,FALSE)*HLOOKUP($A56,'3-2 統合中分類 投入係数表'!$C$3:$DF$122,120,FALSE)</f>
        <v>0</v>
      </c>
      <c r="D56" s="154">
        <v>0</v>
      </c>
      <c r="E56" s="154">
        <f t="shared" si="0"/>
        <v>0</v>
      </c>
      <c r="F56" s="154">
        <v>0</v>
      </c>
      <c r="G56" s="154">
        <f>VLOOKUP($A56,県産品需要額!$A$9:$P$116,15,FALSE)*HLOOKUP($A56,'3-2 統合中分類 投入係数表'!$C$3:$DF$122,120,FALSE)</f>
        <v>0</v>
      </c>
      <c r="H56" s="154">
        <v>0</v>
      </c>
      <c r="I56" s="154">
        <f t="shared" si="1"/>
        <v>0</v>
      </c>
      <c r="J56" s="154">
        <v>0</v>
      </c>
      <c r="K56" s="154">
        <f t="shared" si="2"/>
        <v>0</v>
      </c>
      <c r="L56" s="154">
        <f t="shared" si="3"/>
        <v>0</v>
      </c>
      <c r="M56" s="154">
        <f t="shared" si="4"/>
        <v>0</v>
      </c>
      <c r="N56" s="154">
        <f t="shared" si="5"/>
        <v>0</v>
      </c>
      <c r="O56" s="154">
        <v>0</v>
      </c>
      <c r="P56" s="154">
        <v>0</v>
      </c>
      <c r="Q56" s="154">
        <f t="shared" si="6"/>
        <v>0</v>
      </c>
      <c r="R56" s="154">
        <v>0</v>
      </c>
      <c r="S56" s="154">
        <f t="shared" si="7"/>
        <v>0</v>
      </c>
      <c r="T56" s="154">
        <f t="shared" si="8"/>
        <v>0</v>
      </c>
      <c r="U56" s="154">
        <f t="shared" si="16"/>
        <v>0</v>
      </c>
      <c r="V56" s="154">
        <f t="shared" si="9"/>
        <v>0</v>
      </c>
      <c r="W56" s="38">
        <v>0</v>
      </c>
      <c r="X56" s="154">
        <v>0</v>
      </c>
      <c r="Y56" s="154">
        <f t="shared" si="10"/>
        <v>0</v>
      </c>
      <c r="Z56" s="154">
        <f>Z$117*VLOOKUP($A56,'統合中分類 家計消費支出'!$A$5:$D$112,4,FALSE)</f>
        <v>0</v>
      </c>
      <c r="AA56" s="154">
        <v>0</v>
      </c>
      <c r="AB56" s="154">
        <v>0</v>
      </c>
      <c r="AC56" s="154">
        <f t="shared" si="11"/>
        <v>0</v>
      </c>
      <c r="AD56" s="154">
        <v>0</v>
      </c>
      <c r="AE56" s="154">
        <f t="shared" si="12"/>
        <v>0</v>
      </c>
      <c r="AF56" s="154">
        <f t="shared" si="13"/>
        <v>0</v>
      </c>
      <c r="AG56" s="154">
        <f t="shared" si="14"/>
        <v>0</v>
      </c>
      <c r="AH56" s="154">
        <f t="shared" si="15"/>
        <v>0</v>
      </c>
      <c r="AI56" s="189">
        <f>IF($AI$8=2020,1,VLOOKUP($A56,デフレータ!$A$5:$C$112,HLOOKUP($AI$8,デフレータ!$A$3:$C$113,111,FALSE),FALSE))</f>
        <v>1</v>
      </c>
      <c r="AJ56" s="189"/>
    </row>
    <row r="57" spans="1:36" s="62" customFormat="1">
      <c r="A57" s="252" t="s">
        <v>307</v>
      </c>
      <c r="B57" s="214" t="s">
        <v>544</v>
      </c>
      <c r="C57" s="154">
        <f>VLOOKUP($A57,県産品需要額!$A$9:$P$116,12,FALSE)*HLOOKUP($A57,'3-2 統合中分類 投入係数表'!$C$3:$DF$122,120,FALSE)</f>
        <v>0</v>
      </c>
      <c r="D57" s="154">
        <v>0</v>
      </c>
      <c r="E57" s="154">
        <f t="shared" si="0"/>
        <v>0</v>
      </c>
      <c r="F57" s="154">
        <v>0</v>
      </c>
      <c r="G57" s="154">
        <f>VLOOKUP($A57,県産品需要額!$A$9:$P$116,15,FALSE)*HLOOKUP($A57,'3-2 統合中分類 投入係数表'!$C$3:$DF$122,120,FALSE)</f>
        <v>0</v>
      </c>
      <c r="H57" s="154">
        <v>0</v>
      </c>
      <c r="I57" s="154">
        <f t="shared" si="1"/>
        <v>0</v>
      </c>
      <c r="J57" s="154">
        <v>0</v>
      </c>
      <c r="K57" s="154">
        <f t="shared" si="2"/>
        <v>0</v>
      </c>
      <c r="L57" s="154">
        <f t="shared" si="3"/>
        <v>0</v>
      </c>
      <c r="M57" s="154">
        <f t="shared" si="4"/>
        <v>0</v>
      </c>
      <c r="N57" s="154">
        <f t="shared" si="5"/>
        <v>0</v>
      </c>
      <c r="O57" s="154">
        <v>0</v>
      </c>
      <c r="P57" s="154">
        <v>0</v>
      </c>
      <c r="Q57" s="154">
        <f t="shared" si="6"/>
        <v>0</v>
      </c>
      <c r="R57" s="154">
        <v>0</v>
      </c>
      <c r="S57" s="154">
        <f t="shared" si="7"/>
        <v>0</v>
      </c>
      <c r="T57" s="154">
        <f t="shared" si="8"/>
        <v>0</v>
      </c>
      <c r="U57" s="154">
        <f t="shared" si="16"/>
        <v>0</v>
      </c>
      <c r="V57" s="154">
        <f t="shared" si="9"/>
        <v>0</v>
      </c>
      <c r="W57" s="38">
        <v>0</v>
      </c>
      <c r="X57" s="154">
        <v>0</v>
      </c>
      <c r="Y57" s="154">
        <f t="shared" si="10"/>
        <v>0</v>
      </c>
      <c r="Z57" s="154">
        <f>Z$117*VLOOKUP($A57,'統合中分類 家計消費支出'!$A$5:$D$112,4,FALSE)</f>
        <v>0</v>
      </c>
      <c r="AA57" s="154">
        <v>0</v>
      </c>
      <c r="AB57" s="154">
        <v>0</v>
      </c>
      <c r="AC57" s="154">
        <f t="shared" si="11"/>
        <v>0</v>
      </c>
      <c r="AD57" s="154">
        <v>0</v>
      </c>
      <c r="AE57" s="154">
        <f t="shared" si="12"/>
        <v>0</v>
      </c>
      <c r="AF57" s="154">
        <f t="shared" si="13"/>
        <v>0</v>
      </c>
      <c r="AG57" s="154">
        <f t="shared" si="14"/>
        <v>0</v>
      </c>
      <c r="AH57" s="154">
        <f t="shared" si="15"/>
        <v>0</v>
      </c>
      <c r="AI57" s="189">
        <f>IF($AI$8=2020,1,VLOOKUP($A57,デフレータ!$A$5:$C$112,HLOOKUP($AI$8,デフレータ!$A$3:$C$113,111,FALSE),FALSE))</f>
        <v>1</v>
      </c>
      <c r="AJ57" s="189"/>
    </row>
    <row r="58" spans="1:36" s="62" customFormat="1">
      <c r="A58" s="253" t="s">
        <v>308</v>
      </c>
      <c r="B58" s="217" t="s">
        <v>545</v>
      </c>
      <c r="C58" s="155">
        <f>VLOOKUP($A58,県産品需要額!$A$9:$P$116,12,FALSE)*HLOOKUP($A58,'3-2 統合中分類 投入係数表'!$C$3:$DF$122,120,FALSE)</f>
        <v>0</v>
      </c>
      <c r="D58" s="155">
        <v>0</v>
      </c>
      <c r="E58" s="155">
        <f t="shared" si="0"/>
        <v>0</v>
      </c>
      <c r="F58" s="155">
        <v>0</v>
      </c>
      <c r="G58" s="155">
        <f>VLOOKUP($A58,県産品需要額!$A$9:$P$116,15,FALSE)*HLOOKUP($A58,'3-2 統合中分類 投入係数表'!$C$3:$DF$122,120,FALSE)</f>
        <v>0</v>
      </c>
      <c r="H58" s="155">
        <v>0</v>
      </c>
      <c r="I58" s="155">
        <f t="shared" si="1"/>
        <v>0</v>
      </c>
      <c r="J58" s="155">
        <v>0</v>
      </c>
      <c r="K58" s="155">
        <f t="shared" si="2"/>
        <v>0</v>
      </c>
      <c r="L58" s="155">
        <f t="shared" si="3"/>
        <v>0</v>
      </c>
      <c r="M58" s="155">
        <f t="shared" si="4"/>
        <v>0</v>
      </c>
      <c r="N58" s="155">
        <f t="shared" si="5"/>
        <v>0</v>
      </c>
      <c r="O58" s="155">
        <v>0</v>
      </c>
      <c r="P58" s="155">
        <v>0</v>
      </c>
      <c r="Q58" s="155">
        <f t="shared" si="6"/>
        <v>0</v>
      </c>
      <c r="R58" s="155">
        <v>0</v>
      </c>
      <c r="S58" s="155">
        <f t="shared" si="7"/>
        <v>0</v>
      </c>
      <c r="T58" s="155">
        <f t="shared" si="8"/>
        <v>0</v>
      </c>
      <c r="U58" s="155">
        <f t="shared" si="16"/>
        <v>0</v>
      </c>
      <c r="V58" s="155">
        <f t="shared" si="9"/>
        <v>0</v>
      </c>
      <c r="W58" s="40">
        <v>0</v>
      </c>
      <c r="X58" s="155">
        <v>0</v>
      </c>
      <c r="Y58" s="155">
        <f t="shared" si="10"/>
        <v>0</v>
      </c>
      <c r="Z58" s="155">
        <f>Z$117*VLOOKUP($A58,'統合中分類 家計消費支出'!$A$5:$D$112,4,FALSE)</f>
        <v>0</v>
      </c>
      <c r="AA58" s="155">
        <v>0</v>
      </c>
      <c r="AB58" s="155">
        <v>0</v>
      </c>
      <c r="AC58" s="155">
        <f t="shared" si="11"/>
        <v>0</v>
      </c>
      <c r="AD58" s="155">
        <v>0</v>
      </c>
      <c r="AE58" s="155">
        <f t="shared" si="12"/>
        <v>0</v>
      </c>
      <c r="AF58" s="155">
        <f t="shared" si="13"/>
        <v>0</v>
      </c>
      <c r="AG58" s="155">
        <f t="shared" si="14"/>
        <v>0</v>
      </c>
      <c r="AH58" s="155">
        <f t="shared" si="15"/>
        <v>0</v>
      </c>
      <c r="AI58" s="190">
        <f>IF($AI$8=2020,1,VLOOKUP($A58,デフレータ!$A$5:$C$112,HLOOKUP($AI$8,デフレータ!$A$3:$C$113,111,FALSE),FALSE))</f>
        <v>1</v>
      </c>
      <c r="AJ58" s="190"/>
    </row>
    <row r="59" spans="1:36" s="62" customFormat="1">
      <c r="A59" s="254" t="s">
        <v>309</v>
      </c>
      <c r="B59" s="212" t="s">
        <v>546</v>
      </c>
      <c r="C59" s="153">
        <f>VLOOKUP($A59,県産品需要額!$A$9:$P$116,12,FALSE)*HLOOKUP($A59,'3-2 統合中分類 投入係数表'!$C$3:$DF$122,120,FALSE)</f>
        <v>0</v>
      </c>
      <c r="D59" s="153">
        <v>0</v>
      </c>
      <c r="E59" s="153">
        <f t="shared" si="0"/>
        <v>0</v>
      </c>
      <c r="F59" s="153">
        <v>0</v>
      </c>
      <c r="G59" s="153">
        <f>VLOOKUP($A59,県産品需要額!$A$9:$P$116,15,FALSE)*HLOOKUP($A59,'3-2 統合中分類 投入係数表'!$C$3:$DF$122,120,FALSE)</f>
        <v>0</v>
      </c>
      <c r="H59" s="153">
        <v>0</v>
      </c>
      <c r="I59" s="153">
        <f t="shared" si="1"/>
        <v>0</v>
      </c>
      <c r="J59" s="153">
        <v>0</v>
      </c>
      <c r="K59" s="153">
        <f t="shared" si="2"/>
        <v>0</v>
      </c>
      <c r="L59" s="153">
        <f t="shared" si="3"/>
        <v>0</v>
      </c>
      <c r="M59" s="153">
        <f t="shared" si="4"/>
        <v>0</v>
      </c>
      <c r="N59" s="153">
        <f t="shared" si="5"/>
        <v>0</v>
      </c>
      <c r="O59" s="153">
        <v>0</v>
      </c>
      <c r="P59" s="153">
        <v>0</v>
      </c>
      <c r="Q59" s="153">
        <f t="shared" si="6"/>
        <v>0</v>
      </c>
      <c r="R59" s="153">
        <v>0</v>
      </c>
      <c r="S59" s="153">
        <f t="shared" si="7"/>
        <v>0</v>
      </c>
      <c r="T59" s="153">
        <f t="shared" si="8"/>
        <v>0</v>
      </c>
      <c r="U59" s="153">
        <f t="shared" si="16"/>
        <v>0</v>
      </c>
      <c r="V59" s="153">
        <f t="shared" si="9"/>
        <v>0</v>
      </c>
      <c r="W59" s="41">
        <v>0</v>
      </c>
      <c r="X59" s="153">
        <v>0</v>
      </c>
      <c r="Y59" s="153">
        <f t="shared" si="10"/>
        <v>0</v>
      </c>
      <c r="Z59" s="153">
        <f>Z$117*VLOOKUP($A59,'統合中分類 家計消費支出'!$A$5:$D$112,4,FALSE)</f>
        <v>0</v>
      </c>
      <c r="AA59" s="153">
        <v>0</v>
      </c>
      <c r="AB59" s="153">
        <v>0</v>
      </c>
      <c r="AC59" s="153">
        <f t="shared" si="11"/>
        <v>0</v>
      </c>
      <c r="AD59" s="153">
        <v>0</v>
      </c>
      <c r="AE59" s="153">
        <f t="shared" si="12"/>
        <v>0</v>
      </c>
      <c r="AF59" s="153">
        <f t="shared" si="13"/>
        <v>0</v>
      </c>
      <c r="AG59" s="153">
        <f t="shared" si="14"/>
        <v>0</v>
      </c>
      <c r="AH59" s="153">
        <f t="shared" si="15"/>
        <v>0</v>
      </c>
      <c r="AI59" s="191">
        <f>IF($AI$8=2020,1,VLOOKUP($A59,デフレータ!$A$5:$C$112,HLOOKUP($AI$8,デフレータ!$A$3:$C$113,111,FALSE),FALSE))</f>
        <v>1</v>
      </c>
      <c r="AJ59" s="191"/>
    </row>
    <row r="60" spans="1:36" s="62" customFormat="1">
      <c r="A60" s="252" t="s">
        <v>310</v>
      </c>
      <c r="B60" s="214" t="s">
        <v>547</v>
      </c>
      <c r="C60" s="154">
        <f>VLOOKUP($A60,県産品需要額!$A$9:$P$116,12,FALSE)*HLOOKUP($A60,'3-2 統合中分類 投入係数表'!$C$3:$DF$122,120,FALSE)</f>
        <v>0</v>
      </c>
      <c r="D60" s="154">
        <v>0</v>
      </c>
      <c r="E60" s="154">
        <f t="shared" si="0"/>
        <v>0</v>
      </c>
      <c r="F60" s="154">
        <v>0</v>
      </c>
      <c r="G60" s="154">
        <f>VLOOKUP($A60,県産品需要額!$A$9:$P$116,15,FALSE)*HLOOKUP($A60,'3-2 統合中分類 投入係数表'!$C$3:$DF$122,120,FALSE)</f>
        <v>0</v>
      </c>
      <c r="H60" s="154">
        <v>0</v>
      </c>
      <c r="I60" s="154">
        <f t="shared" si="1"/>
        <v>0</v>
      </c>
      <c r="J60" s="154">
        <v>0</v>
      </c>
      <c r="K60" s="154">
        <f t="shared" si="2"/>
        <v>0</v>
      </c>
      <c r="L60" s="154">
        <f t="shared" si="3"/>
        <v>0</v>
      </c>
      <c r="M60" s="154">
        <f t="shared" si="4"/>
        <v>0</v>
      </c>
      <c r="N60" s="154">
        <f t="shared" si="5"/>
        <v>0</v>
      </c>
      <c r="O60" s="154">
        <v>0</v>
      </c>
      <c r="P60" s="154">
        <v>0</v>
      </c>
      <c r="Q60" s="154">
        <f t="shared" si="6"/>
        <v>0</v>
      </c>
      <c r="R60" s="154">
        <v>0</v>
      </c>
      <c r="S60" s="154">
        <f t="shared" si="7"/>
        <v>0</v>
      </c>
      <c r="T60" s="154">
        <f t="shared" si="8"/>
        <v>0</v>
      </c>
      <c r="U60" s="154">
        <f t="shared" si="16"/>
        <v>0</v>
      </c>
      <c r="V60" s="154">
        <f t="shared" si="9"/>
        <v>0</v>
      </c>
      <c r="W60" s="38">
        <v>0</v>
      </c>
      <c r="X60" s="154">
        <v>0</v>
      </c>
      <c r="Y60" s="154">
        <f t="shared" si="10"/>
        <v>0</v>
      </c>
      <c r="Z60" s="154">
        <f>Z$117*VLOOKUP($A60,'統合中分類 家計消費支出'!$A$5:$D$112,4,FALSE)</f>
        <v>0</v>
      </c>
      <c r="AA60" s="154">
        <v>0</v>
      </c>
      <c r="AB60" s="154">
        <v>0</v>
      </c>
      <c r="AC60" s="154">
        <f t="shared" si="11"/>
        <v>0</v>
      </c>
      <c r="AD60" s="154">
        <v>0</v>
      </c>
      <c r="AE60" s="154">
        <f t="shared" si="12"/>
        <v>0</v>
      </c>
      <c r="AF60" s="154">
        <f t="shared" si="13"/>
        <v>0</v>
      </c>
      <c r="AG60" s="154">
        <f t="shared" si="14"/>
        <v>0</v>
      </c>
      <c r="AH60" s="154">
        <f t="shared" si="15"/>
        <v>0</v>
      </c>
      <c r="AI60" s="189">
        <f>IF($AI$8=2020,1,VLOOKUP($A60,デフレータ!$A$5:$C$112,HLOOKUP($AI$8,デフレータ!$A$3:$C$113,111,FALSE),FALSE))</f>
        <v>1</v>
      </c>
      <c r="AJ60" s="189"/>
    </row>
    <row r="61" spans="1:36" s="62" customFormat="1">
      <c r="A61" s="252" t="s">
        <v>311</v>
      </c>
      <c r="B61" s="214" t="s">
        <v>548</v>
      </c>
      <c r="C61" s="154">
        <f>VLOOKUP($A61,県産品需要額!$A$9:$P$116,12,FALSE)*HLOOKUP($A61,'3-2 統合中分類 投入係数表'!$C$3:$DF$122,120,FALSE)</f>
        <v>0</v>
      </c>
      <c r="D61" s="154">
        <v>0</v>
      </c>
      <c r="E61" s="154">
        <f t="shared" si="0"/>
        <v>0</v>
      </c>
      <c r="F61" s="154">
        <v>0</v>
      </c>
      <c r="G61" s="154">
        <f>VLOOKUP($A61,県産品需要額!$A$9:$P$116,15,FALSE)*HLOOKUP($A61,'3-2 統合中分類 投入係数表'!$C$3:$DF$122,120,FALSE)</f>
        <v>0</v>
      </c>
      <c r="H61" s="154">
        <v>0</v>
      </c>
      <c r="I61" s="154">
        <f t="shared" si="1"/>
        <v>0</v>
      </c>
      <c r="J61" s="154">
        <v>0</v>
      </c>
      <c r="K61" s="154">
        <f t="shared" si="2"/>
        <v>0</v>
      </c>
      <c r="L61" s="154">
        <f t="shared" si="3"/>
        <v>0</v>
      </c>
      <c r="M61" s="154">
        <f t="shared" si="4"/>
        <v>0</v>
      </c>
      <c r="N61" s="154">
        <f t="shared" si="5"/>
        <v>0</v>
      </c>
      <c r="O61" s="154">
        <v>0</v>
      </c>
      <c r="P61" s="154">
        <v>0</v>
      </c>
      <c r="Q61" s="154">
        <f t="shared" si="6"/>
        <v>0</v>
      </c>
      <c r="R61" s="154">
        <v>0</v>
      </c>
      <c r="S61" s="154">
        <f t="shared" si="7"/>
        <v>0</v>
      </c>
      <c r="T61" s="154">
        <f t="shared" si="8"/>
        <v>0</v>
      </c>
      <c r="U61" s="154">
        <f t="shared" si="16"/>
        <v>0</v>
      </c>
      <c r="V61" s="154">
        <f t="shared" si="9"/>
        <v>0</v>
      </c>
      <c r="W61" s="38">
        <v>0</v>
      </c>
      <c r="X61" s="154">
        <v>0</v>
      </c>
      <c r="Y61" s="154">
        <f t="shared" si="10"/>
        <v>0</v>
      </c>
      <c r="Z61" s="154">
        <f>Z$117*VLOOKUP($A61,'統合中分類 家計消費支出'!$A$5:$D$112,4,FALSE)</f>
        <v>0</v>
      </c>
      <c r="AA61" s="154">
        <v>0</v>
      </c>
      <c r="AB61" s="154">
        <v>0</v>
      </c>
      <c r="AC61" s="154">
        <f t="shared" si="11"/>
        <v>0</v>
      </c>
      <c r="AD61" s="154">
        <v>0</v>
      </c>
      <c r="AE61" s="154">
        <f t="shared" si="12"/>
        <v>0</v>
      </c>
      <c r="AF61" s="154">
        <f t="shared" si="13"/>
        <v>0</v>
      </c>
      <c r="AG61" s="154">
        <f t="shared" si="14"/>
        <v>0</v>
      </c>
      <c r="AH61" s="154">
        <f t="shared" si="15"/>
        <v>0</v>
      </c>
      <c r="AI61" s="189">
        <f>IF($AI$8=2020,1,VLOOKUP($A61,デフレータ!$A$5:$C$112,HLOOKUP($AI$8,デフレータ!$A$3:$C$113,111,FALSE),FALSE))</f>
        <v>1</v>
      </c>
      <c r="AJ61" s="189"/>
    </row>
    <row r="62" spans="1:36" s="62" customFormat="1">
      <c r="A62" s="252" t="s">
        <v>312</v>
      </c>
      <c r="B62" s="214" t="s">
        <v>549</v>
      </c>
      <c r="C62" s="154">
        <f>VLOOKUP($A62,県産品需要額!$A$9:$P$116,12,FALSE)*HLOOKUP($A62,'3-2 統合中分類 投入係数表'!$C$3:$DF$122,120,FALSE)</f>
        <v>0</v>
      </c>
      <c r="D62" s="154">
        <v>0</v>
      </c>
      <c r="E62" s="154">
        <f t="shared" si="0"/>
        <v>0</v>
      </c>
      <c r="F62" s="154">
        <v>0</v>
      </c>
      <c r="G62" s="154">
        <f>VLOOKUP($A62,県産品需要額!$A$9:$P$116,15,FALSE)*HLOOKUP($A62,'3-2 統合中分類 投入係数表'!$C$3:$DF$122,120,FALSE)</f>
        <v>0</v>
      </c>
      <c r="H62" s="154">
        <v>0</v>
      </c>
      <c r="I62" s="154">
        <f t="shared" si="1"/>
        <v>0</v>
      </c>
      <c r="J62" s="154">
        <v>0</v>
      </c>
      <c r="K62" s="154">
        <f t="shared" si="2"/>
        <v>0</v>
      </c>
      <c r="L62" s="154">
        <f t="shared" si="3"/>
        <v>0</v>
      </c>
      <c r="M62" s="154">
        <f t="shared" si="4"/>
        <v>0</v>
      </c>
      <c r="N62" s="154">
        <f t="shared" si="5"/>
        <v>0</v>
      </c>
      <c r="O62" s="154">
        <v>0</v>
      </c>
      <c r="P62" s="154">
        <v>0</v>
      </c>
      <c r="Q62" s="154">
        <f t="shared" si="6"/>
        <v>0</v>
      </c>
      <c r="R62" s="154">
        <v>0</v>
      </c>
      <c r="S62" s="154">
        <f t="shared" si="7"/>
        <v>0</v>
      </c>
      <c r="T62" s="154">
        <f t="shared" si="8"/>
        <v>0</v>
      </c>
      <c r="U62" s="154">
        <f t="shared" si="16"/>
        <v>0</v>
      </c>
      <c r="V62" s="154">
        <f t="shared" si="9"/>
        <v>0</v>
      </c>
      <c r="W62" s="38">
        <v>0</v>
      </c>
      <c r="X62" s="154">
        <v>0</v>
      </c>
      <c r="Y62" s="154">
        <f t="shared" si="10"/>
        <v>0</v>
      </c>
      <c r="Z62" s="154">
        <f>Z$117*VLOOKUP($A62,'統合中分類 家計消費支出'!$A$5:$D$112,4,FALSE)</f>
        <v>0</v>
      </c>
      <c r="AA62" s="154">
        <v>0</v>
      </c>
      <c r="AB62" s="154">
        <v>0</v>
      </c>
      <c r="AC62" s="154">
        <f t="shared" si="11"/>
        <v>0</v>
      </c>
      <c r="AD62" s="154">
        <v>0</v>
      </c>
      <c r="AE62" s="154">
        <f t="shared" si="12"/>
        <v>0</v>
      </c>
      <c r="AF62" s="154">
        <f t="shared" si="13"/>
        <v>0</v>
      </c>
      <c r="AG62" s="154">
        <f t="shared" si="14"/>
        <v>0</v>
      </c>
      <c r="AH62" s="154">
        <f t="shared" si="15"/>
        <v>0</v>
      </c>
      <c r="AI62" s="189">
        <f>IF($AI$8=2020,1,VLOOKUP($A62,デフレータ!$A$5:$C$112,HLOOKUP($AI$8,デフレータ!$A$3:$C$113,111,FALSE),FALSE))</f>
        <v>1</v>
      </c>
      <c r="AJ62" s="189"/>
    </row>
    <row r="63" spans="1:36" s="62" customFormat="1">
      <c r="A63" s="253" t="s">
        <v>313</v>
      </c>
      <c r="B63" s="217" t="s">
        <v>550</v>
      </c>
      <c r="C63" s="155">
        <f>VLOOKUP($A63,県産品需要額!$A$9:$P$116,12,FALSE)*HLOOKUP($A63,'3-2 統合中分類 投入係数表'!$C$3:$DF$122,120,FALSE)</f>
        <v>0</v>
      </c>
      <c r="D63" s="155">
        <v>0</v>
      </c>
      <c r="E63" s="155">
        <f t="shared" si="0"/>
        <v>0</v>
      </c>
      <c r="F63" s="155">
        <v>0</v>
      </c>
      <c r="G63" s="155">
        <f>VLOOKUP($A63,県産品需要額!$A$9:$P$116,15,FALSE)*HLOOKUP($A63,'3-2 統合中分類 投入係数表'!$C$3:$DF$122,120,FALSE)</f>
        <v>0</v>
      </c>
      <c r="H63" s="155">
        <v>0</v>
      </c>
      <c r="I63" s="155">
        <f t="shared" si="1"/>
        <v>0</v>
      </c>
      <c r="J63" s="155">
        <v>0</v>
      </c>
      <c r="K63" s="155">
        <f t="shared" si="2"/>
        <v>0</v>
      </c>
      <c r="L63" s="155">
        <f t="shared" si="3"/>
        <v>0</v>
      </c>
      <c r="M63" s="155">
        <f t="shared" si="4"/>
        <v>0</v>
      </c>
      <c r="N63" s="155">
        <f t="shared" si="5"/>
        <v>0</v>
      </c>
      <c r="O63" s="155">
        <v>0</v>
      </c>
      <c r="P63" s="155">
        <v>0</v>
      </c>
      <c r="Q63" s="155">
        <f t="shared" si="6"/>
        <v>0</v>
      </c>
      <c r="R63" s="155">
        <v>0</v>
      </c>
      <c r="S63" s="155">
        <f t="shared" si="7"/>
        <v>0</v>
      </c>
      <c r="T63" s="155">
        <f t="shared" si="8"/>
        <v>0</v>
      </c>
      <c r="U63" s="155">
        <f t="shared" si="16"/>
        <v>0</v>
      </c>
      <c r="V63" s="155">
        <f t="shared" si="9"/>
        <v>0</v>
      </c>
      <c r="W63" s="40">
        <v>0</v>
      </c>
      <c r="X63" s="155">
        <v>0</v>
      </c>
      <c r="Y63" s="155">
        <f t="shared" si="10"/>
        <v>0</v>
      </c>
      <c r="Z63" s="155">
        <f>Z$117*VLOOKUP($A63,'統合中分類 家計消費支出'!$A$5:$D$112,4,FALSE)</f>
        <v>0</v>
      </c>
      <c r="AA63" s="155">
        <v>0</v>
      </c>
      <c r="AB63" s="155">
        <v>0</v>
      </c>
      <c r="AC63" s="155">
        <f t="shared" si="11"/>
        <v>0</v>
      </c>
      <c r="AD63" s="155">
        <v>0</v>
      </c>
      <c r="AE63" s="155">
        <f t="shared" si="12"/>
        <v>0</v>
      </c>
      <c r="AF63" s="155">
        <f t="shared" si="13"/>
        <v>0</v>
      </c>
      <c r="AG63" s="155">
        <f t="shared" si="14"/>
        <v>0</v>
      </c>
      <c r="AH63" s="155">
        <f t="shared" si="15"/>
        <v>0</v>
      </c>
      <c r="AI63" s="190">
        <f>IF($AI$8=2020,1,VLOOKUP($A63,デフレータ!$A$5:$C$112,HLOOKUP($AI$8,デフレータ!$A$3:$C$113,111,FALSE),FALSE))</f>
        <v>1</v>
      </c>
      <c r="AJ63" s="190"/>
    </row>
    <row r="64" spans="1:36" s="62" customFormat="1">
      <c r="A64" s="254" t="s">
        <v>314</v>
      </c>
      <c r="B64" s="212" t="s">
        <v>551</v>
      </c>
      <c r="C64" s="153">
        <f>VLOOKUP($A64,県産品需要額!$A$9:$P$116,12,FALSE)*HLOOKUP($A64,'3-2 統合中分類 投入係数表'!$C$3:$DF$122,120,FALSE)</f>
        <v>0</v>
      </c>
      <c r="D64" s="153">
        <v>0</v>
      </c>
      <c r="E64" s="153">
        <f t="shared" si="0"/>
        <v>0</v>
      </c>
      <c r="F64" s="153">
        <v>0</v>
      </c>
      <c r="G64" s="153">
        <f>VLOOKUP($A64,県産品需要額!$A$9:$P$116,15,FALSE)*HLOOKUP($A64,'3-2 統合中分類 投入係数表'!$C$3:$DF$122,120,FALSE)</f>
        <v>0</v>
      </c>
      <c r="H64" s="153">
        <v>0</v>
      </c>
      <c r="I64" s="153">
        <f t="shared" si="1"/>
        <v>0</v>
      </c>
      <c r="J64" s="153">
        <v>0</v>
      </c>
      <c r="K64" s="153">
        <f t="shared" si="2"/>
        <v>0</v>
      </c>
      <c r="L64" s="153">
        <f t="shared" si="3"/>
        <v>0</v>
      </c>
      <c r="M64" s="153">
        <f t="shared" si="4"/>
        <v>0</v>
      </c>
      <c r="N64" s="153">
        <f t="shared" si="5"/>
        <v>0</v>
      </c>
      <c r="O64" s="153">
        <v>0</v>
      </c>
      <c r="P64" s="153">
        <v>0</v>
      </c>
      <c r="Q64" s="153">
        <f t="shared" si="6"/>
        <v>0</v>
      </c>
      <c r="R64" s="153">
        <v>0</v>
      </c>
      <c r="S64" s="153">
        <f t="shared" si="7"/>
        <v>0</v>
      </c>
      <c r="T64" s="153">
        <f t="shared" si="8"/>
        <v>0</v>
      </c>
      <c r="U64" s="153">
        <f t="shared" si="16"/>
        <v>0</v>
      </c>
      <c r="V64" s="153">
        <f t="shared" si="9"/>
        <v>0</v>
      </c>
      <c r="W64" s="41">
        <v>0</v>
      </c>
      <c r="X64" s="153">
        <v>0</v>
      </c>
      <c r="Y64" s="153">
        <f t="shared" si="10"/>
        <v>0</v>
      </c>
      <c r="Z64" s="153">
        <f>Z$117*VLOOKUP($A64,'統合中分類 家計消費支出'!$A$5:$D$112,4,FALSE)</f>
        <v>0</v>
      </c>
      <c r="AA64" s="153">
        <v>0</v>
      </c>
      <c r="AB64" s="153">
        <v>0</v>
      </c>
      <c r="AC64" s="153">
        <f t="shared" si="11"/>
        <v>0</v>
      </c>
      <c r="AD64" s="153">
        <v>0</v>
      </c>
      <c r="AE64" s="153">
        <f t="shared" si="12"/>
        <v>0</v>
      </c>
      <c r="AF64" s="153">
        <f t="shared" si="13"/>
        <v>0</v>
      </c>
      <c r="AG64" s="153">
        <f t="shared" si="14"/>
        <v>0</v>
      </c>
      <c r="AH64" s="153">
        <f t="shared" si="15"/>
        <v>0</v>
      </c>
      <c r="AI64" s="191">
        <f>IF($AI$8=2020,1,VLOOKUP($A64,デフレータ!$A$5:$C$112,HLOOKUP($AI$8,デフレータ!$A$3:$C$113,111,FALSE),FALSE))</f>
        <v>1</v>
      </c>
      <c r="AJ64" s="191"/>
    </row>
    <row r="65" spans="1:36" s="62" customFormat="1">
      <c r="A65" s="252" t="s">
        <v>315</v>
      </c>
      <c r="B65" s="214" t="s">
        <v>552</v>
      </c>
      <c r="C65" s="154">
        <f>VLOOKUP($A65,県産品需要額!$A$9:$P$116,12,FALSE)*HLOOKUP($A65,'3-2 統合中分類 投入係数表'!$C$3:$DF$122,120,FALSE)</f>
        <v>0</v>
      </c>
      <c r="D65" s="154">
        <v>0</v>
      </c>
      <c r="E65" s="154">
        <f t="shared" si="0"/>
        <v>0</v>
      </c>
      <c r="F65" s="154">
        <v>0</v>
      </c>
      <c r="G65" s="154">
        <f>VLOOKUP($A65,県産品需要額!$A$9:$P$116,15,FALSE)*HLOOKUP($A65,'3-2 統合中分類 投入係数表'!$C$3:$DF$122,120,FALSE)</f>
        <v>0</v>
      </c>
      <c r="H65" s="154">
        <v>0</v>
      </c>
      <c r="I65" s="154">
        <f t="shared" si="1"/>
        <v>0</v>
      </c>
      <c r="J65" s="154">
        <v>0</v>
      </c>
      <c r="K65" s="154">
        <f t="shared" si="2"/>
        <v>0</v>
      </c>
      <c r="L65" s="154">
        <f t="shared" si="3"/>
        <v>0</v>
      </c>
      <c r="M65" s="154">
        <f t="shared" si="4"/>
        <v>0</v>
      </c>
      <c r="N65" s="154">
        <f t="shared" si="5"/>
        <v>0</v>
      </c>
      <c r="O65" s="154">
        <v>0</v>
      </c>
      <c r="P65" s="154">
        <v>0</v>
      </c>
      <c r="Q65" s="154">
        <f t="shared" si="6"/>
        <v>0</v>
      </c>
      <c r="R65" s="154">
        <v>0</v>
      </c>
      <c r="S65" s="154">
        <f t="shared" si="7"/>
        <v>0</v>
      </c>
      <c r="T65" s="154">
        <f t="shared" si="8"/>
        <v>0</v>
      </c>
      <c r="U65" s="154">
        <f t="shared" si="16"/>
        <v>0</v>
      </c>
      <c r="V65" s="154">
        <f t="shared" si="9"/>
        <v>0</v>
      </c>
      <c r="W65" s="38">
        <v>0</v>
      </c>
      <c r="X65" s="154">
        <v>0</v>
      </c>
      <c r="Y65" s="154">
        <f t="shared" si="10"/>
        <v>0</v>
      </c>
      <c r="Z65" s="154">
        <f>Z$117*VLOOKUP($A65,'統合中分類 家計消費支出'!$A$5:$D$112,4,FALSE)</f>
        <v>0</v>
      </c>
      <c r="AA65" s="154">
        <v>0</v>
      </c>
      <c r="AB65" s="154">
        <v>0</v>
      </c>
      <c r="AC65" s="154">
        <f t="shared" si="11"/>
        <v>0</v>
      </c>
      <c r="AD65" s="154">
        <v>0</v>
      </c>
      <c r="AE65" s="154">
        <f t="shared" si="12"/>
        <v>0</v>
      </c>
      <c r="AF65" s="154">
        <f t="shared" si="13"/>
        <v>0</v>
      </c>
      <c r="AG65" s="154">
        <f t="shared" si="14"/>
        <v>0</v>
      </c>
      <c r="AH65" s="154">
        <f t="shared" si="15"/>
        <v>0</v>
      </c>
      <c r="AI65" s="189">
        <f>IF($AI$8=2020,1,VLOOKUP($A65,デフレータ!$A$5:$C$112,HLOOKUP($AI$8,デフレータ!$A$3:$C$113,111,FALSE),FALSE))</f>
        <v>1</v>
      </c>
      <c r="AJ65" s="189"/>
    </row>
    <row r="66" spans="1:36" s="62" customFormat="1">
      <c r="A66" s="252" t="s">
        <v>316</v>
      </c>
      <c r="B66" s="214" t="s">
        <v>553</v>
      </c>
      <c r="C66" s="154">
        <f>VLOOKUP($A66,県産品需要額!$A$9:$P$116,12,FALSE)*HLOOKUP($A66,'3-2 統合中分類 投入係数表'!$C$3:$DF$122,120,FALSE)</f>
        <v>0</v>
      </c>
      <c r="D66" s="154">
        <v>0</v>
      </c>
      <c r="E66" s="154">
        <f t="shared" si="0"/>
        <v>0</v>
      </c>
      <c r="F66" s="154">
        <v>0</v>
      </c>
      <c r="G66" s="154">
        <f>VLOOKUP($A66,県産品需要額!$A$9:$P$116,15,FALSE)*HLOOKUP($A66,'3-2 統合中分類 投入係数表'!$C$3:$DF$122,120,FALSE)</f>
        <v>0</v>
      </c>
      <c r="H66" s="154">
        <v>0</v>
      </c>
      <c r="I66" s="154">
        <f t="shared" si="1"/>
        <v>0</v>
      </c>
      <c r="J66" s="154">
        <v>0</v>
      </c>
      <c r="K66" s="154">
        <f t="shared" si="2"/>
        <v>0</v>
      </c>
      <c r="L66" s="154">
        <f t="shared" si="3"/>
        <v>0</v>
      </c>
      <c r="M66" s="154">
        <f t="shared" si="4"/>
        <v>0</v>
      </c>
      <c r="N66" s="154">
        <f t="shared" si="5"/>
        <v>0</v>
      </c>
      <c r="O66" s="154">
        <v>0</v>
      </c>
      <c r="P66" s="154">
        <v>0</v>
      </c>
      <c r="Q66" s="154">
        <f t="shared" si="6"/>
        <v>0</v>
      </c>
      <c r="R66" s="154">
        <v>0</v>
      </c>
      <c r="S66" s="154">
        <f t="shared" si="7"/>
        <v>0</v>
      </c>
      <c r="T66" s="154">
        <f t="shared" si="8"/>
        <v>0</v>
      </c>
      <c r="U66" s="154">
        <f t="shared" si="16"/>
        <v>0</v>
      </c>
      <c r="V66" s="154">
        <f t="shared" si="9"/>
        <v>0</v>
      </c>
      <c r="W66" s="38">
        <v>0</v>
      </c>
      <c r="X66" s="154">
        <v>0</v>
      </c>
      <c r="Y66" s="154">
        <f t="shared" si="10"/>
        <v>0</v>
      </c>
      <c r="Z66" s="154">
        <f>Z$117*VLOOKUP($A66,'統合中分類 家計消費支出'!$A$5:$D$112,4,FALSE)</f>
        <v>0</v>
      </c>
      <c r="AA66" s="154">
        <v>0</v>
      </c>
      <c r="AB66" s="154">
        <v>0</v>
      </c>
      <c r="AC66" s="154">
        <f t="shared" si="11"/>
        <v>0</v>
      </c>
      <c r="AD66" s="154">
        <v>0</v>
      </c>
      <c r="AE66" s="154">
        <f t="shared" si="12"/>
        <v>0</v>
      </c>
      <c r="AF66" s="154">
        <f t="shared" si="13"/>
        <v>0</v>
      </c>
      <c r="AG66" s="154">
        <f t="shared" si="14"/>
        <v>0</v>
      </c>
      <c r="AH66" s="154">
        <f t="shared" si="15"/>
        <v>0</v>
      </c>
      <c r="AI66" s="189">
        <f>IF($AI$8=2020,1,VLOOKUP($A66,デフレータ!$A$5:$C$112,HLOOKUP($AI$8,デフレータ!$A$3:$C$113,111,FALSE),FALSE))</f>
        <v>1</v>
      </c>
      <c r="AJ66" s="189"/>
    </row>
    <row r="67" spans="1:36" s="62" customFormat="1">
      <c r="A67" s="252" t="s">
        <v>317</v>
      </c>
      <c r="B67" s="214" t="s">
        <v>554</v>
      </c>
      <c r="C67" s="154">
        <f>VLOOKUP($A67,県産品需要額!$A$9:$P$116,12,FALSE)*HLOOKUP($A67,'3-2 統合中分類 投入係数表'!$C$3:$DF$122,120,FALSE)</f>
        <v>0</v>
      </c>
      <c r="D67" s="154">
        <v>0</v>
      </c>
      <c r="E67" s="154">
        <f t="shared" si="0"/>
        <v>0</v>
      </c>
      <c r="F67" s="154">
        <v>0</v>
      </c>
      <c r="G67" s="154">
        <f>VLOOKUP($A67,県産品需要額!$A$9:$P$116,15,FALSE)*HLOOKUP($A67,'3-2 統合中分類 投入係数表'!$C$3:$DF$122,120,FALSE)</f>
        <v>0</v>
      </c>
      <c r="H67" s="154">
        <v>0</v>
      </c>
      <c r="I67" s="154">
        <f t="shared" si="1"/>
        <v>0</v>
      </c>
      <c r="J67" s="154">
        <v>0</v>
      </c>
      <c r="K67" s="154">
        <f t="shared" si="2"/>
        <v>0</v>
      </c>
      <c r="L67" s="154">
        <f t="shared" si="3"/>
        <v>0</v>
      </c>
      <c r="M67" s="154">
        <f t="shared" si="4"/>
        <v>0</v>
      </c>
      <c r="N67" s="154">
        <f t="shared" si="5"/>
        <v>0</v>
      </c>
      <c r="O67" s="154">
        <v>0</v>
      </c>
      <c r="P67" s="154">
        <v>0</v>
      </c>
      <c r="Q67" s="154">
        <f t="shared" si="6"/>
        <v>0</v>
      </c>
      <c r="R67" s="154">
        <v>0</v>
      </c>
      <c r="S67" s="154">
        <f t="shared" si="7"/>
        <v>0</v>
      </c>
      <c r="T67" s="154">
        <f t="shared" si="8"/>
        <v>0</v>
      </c>
      <c r="U67" s="154">
        <f t="shared" si="16"/>
        <v>0</v>
      </c>
      <c r="V67" s="154">
        <f t="shared" si="9"/>
        <v>0</v>
      </c>
      <c r="W67" s="38">
        <v>0</v>
      </c>
      <c r="X67" s="154">
        <v>0</v>
      </c>
      <c r="Y67" s="154">
        <f t="shared" si="10"/>
        <v>0</v>
      </c>
      <c r="Z67" s="154">
        <f>Z$117*VLOOKUP($A67,'統合中分類 家計消費支出'!$A$5:$D$112,4,FALSE)</f>
        <v>0</v>
      </c>
      <c r="AA67" s="154">
        <v>0</v>
      </c>
      <c r="AB67" s="154">
        <v>0</v>
      </c>
      <c r="AC67" s="154">
        <f t="shared" si="11"/>
        <v>0</v>
      </c>
      <c r="AD67" s="154">
        <v>0</v>
      </c>
      <c r="AE67" s="154">
        <f t="shared" si="12"/>
        <v>0</v>
      </c>
      <c r="AF67" s="154">
        <f t="shared" si="13"/>
        <v>0</v>
      </c>
      <c r="AG67" s="154">
        <f t="shared" si="14"/>
        <v>0</v>
      </c>
      <c r="AH67" s="154">
        <f t="shared" si="15"/>
        <v>0</v>
      </c>
      <c r="AI67" s="189">
        <f>IF($AI$8=2020,1,VLOOKUP($A67,デフレータ!$A$5:$C$112,HLOOKUP($AI$8,デフレータ!$A$3:$C$113,111,FALSE),FALSE))</f>
        <v>1</v>
      </c>
      <c r="AJ67" s="189"/>
    </row>
    <row r="68" spans="1:36" s="62" customFormat="1">
      <c r="A68" s="253" t="s">
        <v>318</v>
      </c>
      <c r="B68" s="217" t="s">
        <v>555</v>
      </c>
      <c r="C68" s="155">
        <f>VLOOKUP($A68,県産品需要額!$A$9:$P$116,12,FALSE)*HLOOKUP($A68,'3-2 統合中分類 投入係数表'!$C$3:$DF$122,120,FALSE)</f>
        <v>0</v>
      </c>
      <c r="D68" s="155">
        <v>0</v>
      </c>
      <c r="E68" s="155">
        <f t="shared" si="0"/>
        <v>0</v>
      </c>
      <c r="F68" s="155">
        <v>0</v>
      </c>
      <c r="G68" s="155">
        <f>VLOOKUP($A68,県産品需要額!$A$9:$P$116,15,FALSE)*HLOOKUP($A68,'3-2 統合中分類 投入係数表'!$C$3:$DF$122,120,FALSE)</f>
        <v>0</v>
      </c>
      <c r="H68" s="155">
        <v>0</v>
      </c>
      <c r="I68" s="155">
        <f t="shared" si="1"/>
        <v>0</v>
      </c>
      <c r="J68" s="155">
        <v>0</v>
      </c>
      <c r="K68" s="155">
        <f t="shared" si="2"/>
        <v>0</v>
      </c>
      <c r="L68" s="155">
        <f t="shared" si="3"/>
        <v>0</v>
      </c>
      <c r="M68" s="155">
        <f t="shared" si="4"/>
        <v>0</v>
      </c>
      <c r="N68" s="155">
        <f t="shared" si="5"/>
        <v>0</v>
      </c>
      <c r="O68" s="155">
        <v>0</v>
      </c>
      <c r="P68" s="155">
        <v>0</v>
      </c>
      <c r="Q68" s="155">
        <f t="shared" si="6"/>
        <v>0</v>
      </c>
      <c r="R68" s="155">
        <v>0</v>
      </c>
      <c r="S68" s="155">
        <f t="shared" si="7"/>
        <v>0</v>
      </c>
      <c r="T68" s="155">
        <f t="shared" si="8"/>
        <v>0</v>
      </c>
      <c r="U68" s="155">
        <f t="shared" si="16"/>
        <v>0</v>
      </c>
      <c r="V68" s="155">
        <f t="shared" si="9"/>
        <v>0</v>
      </c>
      <c r="W68" s="40">
        <v>0</v>
      </c>
      <c r="X68" s="155">
        <v>0</v>
      </c>
      <c r="Y68" s="155">
        <f t="shared" si="10"/>
        <v>0</v>
      </c>
      <c r="Z68" s="155">
        <f>Z$117*VLOOKUP($A68,'統合中分類 家計消費支出'!$A$5:$D$112,4,FALSE)</f>
        <v>0</v>
      </c>
      <c r="AA68" s="155">
        <v>0</v>
      </c>
      <c r="AB68" s="155">
        <v>0</v>
      </c>
      <c r="AC68" s="155">
        <f t="shared" si="11"/>
        <v>0</v>
      </c>
      <c r="AD68" s="155">
        <v>0</v>
      </c>
      <c r="AE68" s="155">
        <f t="shared" si="12"/>
        <v>0</v>
      </c>
      <c r="AF68" s="155">
        <f t="shared" si="13"/>
        <v>0</v>
      </c>
      <c r="AG68" s="155">
        <f t="shared" si="14"/>
        <v>0</v>
      </c>
      <c r="AH68" s="155">
        <f t="shared" si="15"/>
        <v>0</v>
      </c>
      <c r="AI68" s="190">
        <f>IF($AI$8=2020,1,VLOOKUP($A68,デフレータ!$A$5:$C$112,HLOOKUP($AI$8,デフレータ!$A$3:$C$113,111,FALSE),FALSE))</f>
        <v>1</v>
      </c>
      <c r="AJ68" s="190"/>
    </row>
    <row r="69" spans="1:36" s="62" customFormat="1">
      <c r="A69" s="254" t="s">
        <v>319</v>
      </c>
      <c r="B69" s="212" t="s">
        <v>556</v>
      </c>
      <c r="C69" s="153">
        <f>VLOOKUP($A69,県産品需要額!$A$9:$P$116,12,FALSE)*HLOOKUP($A69,'3-2 統合中分類 投入係数表'!$C$3:$DF$122,120,FALSE)</f>
        <v>0</v>
      </c>
      <c r="D69" s="153">
        <v>0</v>
      </c>
      <c r="E69" s="153">
        <f t="shared" si="0"/>
        <v>0</v>
      </c>
      <c r="F69" s="153">
        <v>0</v>
      </c>
      <c r="G69" s="153">
        <f>VLOOKUP($A69,県産品需要額!$A$9:$P$116,15,FALSE)*HLOOKUP($A69,'3-2 統合中分類 投入係数表'!$C$3:$DF$122,120,FALSE)</f>
        <v>0</v>
      </c>
      <c r="H69" s="153">
        <v>0</v>
      </c>
      <c r="I69" s="153">
        <f t="shared" si="1"/>
        <v>0</v>
      </c>
      <c r="J69" s="153">
        <v>0</v>
      </c>
      <c r="K69" s="153">
        <f t="shared" si="2"/>
        <v>0</v>
      </c>
      <c r="L69" s="153">
        <f t="shared" si="3"/>
        <v>0</v>
      </c>
      <c r="M69" s="153">
        <f t="shared" si="4"/>
        <v>0</v>
      </c>
      <c r="N69" s="153">
        <f t="shared" si="5"/>
        <v>0</v>
      </c>
      <c r="O69" s="153">
        <v>0</v>
      </c>
      <c r="P69" s="153">
        <v>0</v>
      </c>
      <c r="Q69" s="153">
        <f t="shared" si="6"/>
        <v>0</v>
      </c>
      <c r="R69" s="153">
        <v>0</v>
      </c>
      <c r="S69" s="153">
        <f t="shared" si="7"/>
        <v>0</v>
      </c>
      <c r="T69" s="153">
        <f t="shared" si="8"/>
        <v>0</v>
      </c>
      <c r="U69" s="153">
        <f t="shared" si="16"/>
        <v>0</v>
      </c>
      <c r="V69" s="153">
        <f t="shared" si="9"/>
        <v>0</v>
      </c>
      <c r="W69" s="41">
        <v>0</v>
      </c>
      <c r="X69" s="153">
        <v>0</v>
      </c>
      <c r="Y69" s="153">
        <f t="shared" si="10"/>
        <v>0</v>
      </c>
      <c r="Z69" s="153">
        <f>Z$117*VLOOKUP($A69,'統合中分類 家計消費支出'!$A$5:$D$112,4,FALSE)</f>
        <v>0</v>
      </c>
      <c r="AA69" s="153">
        <v>0</v>
      </c>
      <c r="AB69" s="153">
        <v>0</v>
      </c>
      <c r="AC69" s="153">
        <f t="shared" si="11"/>
        <v>0</v>
      </c>
      <c r="AD69" s="153">
        <v>0</v>
      </c>
      <c r="AE69" s="153">
        <f t="shared" si="12"/>
        <v>0</v>
      </c>
      <c r="AF69" s="153">
        <f t="shared" si="13"/>
        <v>0</v>
      </c>
      <c r="AG69" s="153">
        <f t="shared" si="14"/>
        <v>0</v>
      </c>
      <c r="AH69" s="153">
        <f t="shared" si="15"/>
        <v>0</v>
      </c>
      <c r="AI69" s="191">
        <f>IF($AI$8=2020,1,VLOOKUP($A69,デフレータ!$A$5:$C$112,HLOOKUP($AI$8,デフレータ!$A$3:$C$113,111,FALSE),FALSE))</f>
        <v>1</v>
      </c>
      <c r="AJ69" s="191"/>
    </row>
    <row r="70" spans="1:36" s="62" customFormat="1">
      <c r="A70" s="252" t="s">
        <v>320</v>
      </c>
      <c r="B70" s="214" t="s">
        <v>557</v>
      </c>
      <c r="C70" s="154">
        <f>VLOOKUP($A70,県産品需要額!$A$9:$P$116,12,FALSE)*HLOOKUP($A70,'3-2 統合中分類 投入係数表'!$C$3:$DF$122,120,FALSE)</f>
        <v>0</v>
      </c>
      <c r="D70" s="154">
        <v>0</v>
      </c>
      <c r="E70" s="154">
        <f t="shared" si="0"/>
        <v>0</v>
      </c>
      <c r="F70" s="154">
        <v>0</v>
      </c>
      <c r="G70" s="154">
        <f>VLOOKUP($A70,県産品需要額!$A$9:$P$116,15,FALSE)*HLOOKUP($A70,'3-2 統合中分類 投入係数表'!$C$3:$DF$122,120,FALSE)</f>
        <v>0</v>
      </c>
      <c r="H70" s="154">
        <v>0</v>
      </c>
      <c r="I70" s="154">
        <f t="shared" si="1"/>
        <v>0</v>
      </c>
      <c r="J70" s="154">
        <v>0</v>
      </c>
      <c r="K70" s="154">
        <f t="shared" si="2"/>
        <v>0</v>
      </c>
      <c r="L70" s="154">
        <f t="shared" si="3"/>
        <v>0</v>
      </c>
      <c r="M70" s="154">
        <f t="shared" si="4"/>
        <v>0</v>
      </c>
      <c r="N70" s="154">
        <f t="shared" si="5"/>
        <v>0</v>
      </c>
      <c r="O70" s="154">
        <v>0</v>
      </c>
      <c r="P70" s="154">
        <v>0</v>
      </c>
      <c r="Q70" s="154">
        <f t="shared" si="6"/>
        <v>0</v>
      </c>
      <c r="R70" s="154">
        <v>0</v>
      </c>
      <c r="S70" s="154">
        <f t="shared" si="7"/>
        <v>0</v>
      </c>
      <c r="T70" s="154">
        <f t="shared" si="8"/>
        <v>0</v>
      </c>
      <c r="U70" s="154">
        <f t="shared" si="16"/>
        <v>0</v>
      </c>
      <c r="V70" s="154">
        <f t="shared" si="9"/>
        <v>0</v>
      </c>
      <c r="W70" s="38">
        <v>0</v>
      </c>
      <c r="X70" s="154">
        <v>0</v>
      </c>
      <c r="Y70" s="154">
        <f t="shared" si="10"/>
        <v>0</v>
      </c>
      <c r="Z70" s="154">
        <f>Z$117*VLOOKUP($A70,'統合中分類 家計消費支出'!$A$5:$D$112,4,FALSE)</f>
        <v>0</v>
      </c>
      <c r="AA70" s="154">
        <v>0</v>
      </c>
      <c r="AB70" s="154">
        <v>0</v>
      </c>
      <c r="AC70" s="154">
        <f t="shared" si="11"/>
        <v>0</v>
      </c>
      <c r="AD70" s="154">
        <v>0</v>
      </c>
      <c r="AE70" s="154">
        <f t="shared" si="12"/>
        <v>0</v>
      </c>
      <c r="AF70" s="154">
        <f t="shared" si="13"/>
        <v>0</v>
      </c>
      <c r="AG70" s="154">
        <f t="shared" si="14"/>
        <v>0</v>
      </c>
      <c r="AH70" s="154">
        <f t="shared" si="15"/>
        <v>0</v>
      </c>
      <c r="AI70" s="189">
        <f>IF($AI$8=2020,1,VLOOKUP($A70,デフレータ!$A$5:$C$112,HLOOKUP($AI$8,デフレータ!$A$3:$C$113,111,FALSE),FALSE))</f>
        <v>1</v>
      </c>
      <c r="AJ70" s="189"/>
    </row>
    <row r="71" spans="1:36" s="62" customFormat="1">
      <c r="A71" s="252" t="s">
        <v>321</v>
      </c>
      <c r="B71" s="214" t="s">
        <v>558</v>
      </c>
      <c r="C71" s="154">
        <f>VLOOKUP($A71,県産品需要額!$A$9:$P$116,12,FALSE)*HLOOKUP($A71,'3-2 統合中分類 投入係数表'!$C$3:$DF$122,120,FALSE)</f>
        <v>0</v>
      </c>
      <c r="D71" s="154">
        <v>0</v>
      </c>
      <c r="E71" s="154">
        <f t="shared" si="0"/>
        <v>0</v>
      </c>
      <c r="F71" s="154">
        <v>0</v>
      </c>
      <c r="G71" s="154">
        <f>VLOOKUP($A71,県産品需要額!$A$9:$P$116,15,FALSE)*HLOOKUP($A71,'3-2 統合中分類 投入係数表'!$C$3:$DF$122,120,FALSE)</f>
        <v>0</v>
      </c>
      <c r="H71" s="154">
        <v>0</v>
      </c>
      <c r="I71" s="154">
        <f t="shared" si="1"/>
        <v>0</v>
      </c>
      <c r="J71" s="154">
        <v>0</v>
      </c>
      <c r="K71" s="154">
        <f t="shared" si="2"/>
        <v>0</v>
      </c>
      <c r="L71" s="154">
        <f t="shared" si="3"/>
        <v>0</v>
      </c>
      <c r="M71" s="154">
        <f t="shared" si="4"/>
        <v>0</v>
      </c>
      <c r="N71" s="154">
        <f t="shared" si="5"/>
        <v>0</v>
      </c>
      <c r="O71" s="154">
        <v>0</v>
      </c>
      <c r="P71" s="154">
        <v>0</v>
      </c>
      <c r="Q71" s="154">
        <f t="shared" si="6"/>
        <v>0</v>
      </c>
      <c r="R71" s="154">
        <v>0</v>
      </c>
      <c r="S71" s="154">
        <f t="shared" si="7"/>
        <v>0</v>
      </c>
      <c r="T71" s="154">
        <f t="shared" si="8"/>
        <v>0</v>
      </c>
      <c r="U71" s="154">
        <f t="shared" si="16"/>
        <v>0</v>
      </c>
      <c r="V71" s="154">
        <f t="shared" si="9"/>
        <v>0</v>
      </c>
      <c r="W71" s="38">
        <v>0</v>
      </c>
      <c r="X71" s="154">
        <v>0</v>
      </c>
      <c r="Y71" s="154">
        <f t="shared" si="10"/>
        <v>0</v>
      </c>
      <c r="Z71" s="154">
        <f>Z$117*VLOOKUP($A71,'統合中分類 家計消費支出'!$A$5:$D$112,4,FALSE)</f>
        <v>0</v>
      </c>
      <c r="AA71" s="154">
        <v>0</v>
      </c>
      <c r="AB71" s="154">
        <v>0</v>
      </c>
      <c r="AC71" s="154">
        <f t="shared" si="11"/>
        <v>0</v>
      </c>
      <c r="AD71" s="154">
        <v>0</v>
      </c>
      <c r="AE71" s="154">
        <f t="shared" si="12"/>
        <v>0</v>
      </c>
      <c r="AF71" s="154">
        <f t="shared" si="13"/>
        <v>0</v>
      </c>
      <c r="AG71" s="154">
        <f t="shared" si="14"/>
        <v>0</v>
      </c>
      <c r="AH71" s="154">
        <f t="shared" si="15"/>
        <v>0</v>
      </c>
      <c r="AI71" s="189">
        <f>IF($AI$8=2020,1,VLOOKUP($A71,デフレータ!$A$5:$C$112,HLOOKUP($AI$8,デフレータ!$A$3:$C$113,111,FALSE),FALSE))</f>
        <v>1</v>
      </c>
      <c r="AJ71" s="189"/>
    </row>
    <row r="72" spans="1:36" s="62" customFormat="1">
      <c r="A72" s="252" t="s">
        <v>322</v>
      </c>
      <c r="B72" s="214" t="s">
        <v>559</v>
      </c>
      <c r="C72" s="154">
        <f>VLOOKUP($A72,県産品需要額!$A$9:$P$116,12,FALSE)*HLOOKUP($A72,'3-2 統合中分類 投入係数表'!$C$3:$DF$122,120,FALSE)</f>
        <v>0</v>
      </c>
      <c r="D72" s="154">
        <v>0</v>
      </c>
      <c r="E72" s="154">
        <f t="shared" si="0"/>
        <v>0</v>
      </c>
      <c r="F72" s="154">
        <v>0</v>
      </c>
      <c r="G72" s="154">
        <f>VLOOKUP($A72,県産品需要額!$A$9:$P$116,15,FALSE)*HLOOKUP($A72,'3-2 統合中分類 投入係数表'!$C$3:$DF$122,120,FALSE)</f>
        <v>0</v>
      </c>
      <c r="H72" s="154">
        <v>0</v>
      </c>
      <c r="I72" s="154">
        <f t="shared" si="1"/>
        <v>0</v>
      </c>
      <c r="J72" s="154">
        <v>0</v>
      </c>
      <c r="K72" s="154">
        <f t="shared" si="2"/>
        <v>0</v>
      </c>
      <c r="L72" s="154">
        <f t="shared" si="3"/>
        <v>0</v>
      </c>
      <c r="M72" s="154">
        <f t="shared" si="4"/>
        <v>0</v>
      </c>
      <c r="N72" s="154">
        <f t="shared" si="5"/>
        <v>0</v>
      </c>
      <c r="O72" s="154">
        <v>0</v>
      </c>
      <c r="P72" s="154">
        <v>0</v>
      </c>
      <c r="Q72" s="154">
        <f t="shared" si="6"/>
        <v>0</v>
      </c>
      <c r="R72" s="154">
        <v>0</v>
      </c>
      <c r="S72" s="154">
        <f t="shared" si="7"/>
        <v>0</v>
      </c>
      <c r="T72" s="154">
        <f t="shared" si="8"/>
        <v>0</v>
      </c>
      <c r="U72" s="154">
        <f t="shared" si="16"/>
        <v>0</v>
      </c>
      <c r="V72" s="154">
        <f t="shared" si="9"/>
        <v>0</v>
      </c>
      <c r="W72" s="38">
        <v>0</v>
      </c>
      <c r="X72" s="154">
        <v>0</v>
      </c>
      <c r="Y72" s="154">
        <f t="shared" si="10"/>
        <v>0</v>
      </c>
      <c r="Z72" s="154">
        <f>Z$117*VLOOKUP($A72,'統合中分類 家計消費支出'!$A$5:$D$112,4,FALSE)</f>
        <v>0</v>
      </c>
      <c r="AA72" s="154">
        <v>0</v>
      </c>
      <c r="AB72" s="154">
        <v>0</v>
      </c>
      <c r="AC72" s="154">
        <f t="shared" si="11"/>
        <v>0</v>
      </c>
      <c r="AD72" s="154">
        <v>0</v>
      </c>
      <c r="AE72" s="154">
        <f t="shared" si="12"/>
        <v>0</v>
      </c>
      <c r="AF72" s="154">
        <f t="shared" si="13"/>
        <v>0</v>
      </c>
      <c r="AG72" s="154">
        <f t="shared" si="14"/>
        <v>0</v>
      </c>
      <c r="AH72" s="154">
        <f t="shared" si="15"/>
        <v>0</v>
      </c>
      <c r="AI72" s="189">
        <f>IF($AI$8=2020,1,VLOOKUP($A72,デフレータ!$A$5:$C$112,HLOOKUP($AI$8,デフレータ!$A$3:$C$113,111,FALSE),FALSE))</f>
        <v>1</v>
      </c>
      <c r="AJ72" s="189"/>
    </row>
    <row r="73" spans="1:36" s="62" customFormat="1">
      <c r="A73" s="253" t="s">
        <v>323</v>
      </c>
      <c r="B73" s="217" t="s">
        <v>560</v>
      </c>
      <c r="C73" s="155">
        <f>VLOOKUP($A73,県産品需要額!$A$9:$P$116,12,FALSE)*HLOOKUP($A73,'3-2 統合中分類 投入係数表'!$C$3:$DF$122,120,FALSE)</f>
        <v>0</v>
      </c>
      <c r="D73" s="155">
        <v>0</v>
      </c>
      <c r="E73" s="155">
        <f t="shared" ref="E73:E115" si="17">C73*$AI73</f>
        <v>0</v>
      </c>
      <c r="F73" s="155">
        <v>0</v>
      </c>
      <c r="G73" s="155">
        <f>VLOOKUP($A73,県産品需要額!$A$9:$P$116,15,FALSE)*HLOOKUP($A73,'3-2 統合中分類 投入係数表'!$C$3:$DF$122,120,FALSE)</f>
        <v>0</v>
      </c>
      <c r="H73" s="155">
        <v>0</v>
      </c>
      <c r="I73" s="155">
        <f t="shared" ref="I73:I115" si="18">G73*$AI73</f>
        <v>0</v>
      </c>
      <c r="J73" s="155">
        <v>0</v>
      </c>
      <c r="K73" s="155">
        <f t="shared" ref="K73:K115" si="19">SUM(C73,G73)</f>
        <v>0</v>
      </c>
      <c r="L73" s="155">
        <f t="shared" ref="L73:L123" si="20">SUM(D73,H73)</f>
        <v>0</v>
      </c>
      <c r="M73" s="155">
        <f t="shared" ref="M73:M115" si="21">SUM(E73,I73)</f>
        <v>0</v>
      </c>
      <c r="N73" s="155">
        <f t="shared" ref="N73:N123" si="22">SUM(F73,J73)</f>
        <v>0</v>
      </c>
      <c r="O73" s="155">
        <v>0</v>
      </c>
      <c r="P73" s="155">
        <v>0</v>
      </c>
      <c r="Q73" s="155">
        <f t="shared" ref="Q73:Q111" si="23">O73*$AI73</f>
        <v>0</v>
      </c>
      <c r="R73" s="155">
        <v>0</v>
      </c>
      <c r="S73" s="155">
        <f t="shared" ref="S73:S111" si="24">SUM(K73,O73)</f>
        <v>0</v>
      </c>
      <c r="T73" s="155">
        <f t="shared" ref="T73:T111" si="25">SUM(L73,P73)</f>
        <v>0</v>
      </c>
      <c r="U73" s="155">
        <f t="shared" ref="U73:U111" si="26">SUM(M73,Q73)</f>
        <v>0</v>
      </c>
      <c r="V73" s="155">
        <f t="shared" ref="V73:V111" si="27">SUM(N73,R73)</f>
        <v>0</v>
      </c>
      <c r="W73" s="40">
        <v>0</v>
      </c>
      <c r="X73" s="155">
        <v>0</v>
      </c>
      <c r="Y73" s="155">
        <f t="shared" ref="Y73:Y115" si="28">SUM(W73:X73)</f>
        <v>0</v>
      </c>
      <c r="Z73" s="155">
        <f>Z$117*VLOOKUP($A73,'統合中分類 家計消費支出'!$A$5:$D$112,4,FALSE)</f>
        <v>0</v>
      </c>
      <c r="AA73" s="155">
        <v>0</v>
      </c>
      <c r="AB73" s="155">
        <v>0</v>
      </c>
      <c r="AC73" s="155">
        <f t="shared" ref="AC73:AC115" si="29">AA73*$AI73</f>
        <v>0</v>
      </c>
      <c r="AD73" s="155">
        <v>0</v>
      </c>
      <c r="AE73" s="155">
        <f t="shared" ref="AE73:AE112" si="30">SUM(S73,AA73)</f>
        <v>0</v>
      </c>
      <c r="AF73" s="155">
        <f t="shared" ref="AF73:AF115" si="31">SUM(T73,AB73)</f>
        <v>0</v>
      </c>
      <c r="AG73" s="155">
        <f t="shared" ref="AG73:AG115" si="32">SUM(U73,AC73)</f>
        <v>0</v>
      </c>
      <c r="AH73" s="155">
        <f t="shared" ref="AH73:AH115" si="33">SUM(V73,AD73)</f>
        <v>0</v>
      </c>
      <c r="AI73" s="190">
        <f>IF($AI$8=2020,1,VLOOKUP($A73,デフレータ!$A$5:$C$112,HLOOKUP($AI$8,デフレータ!$A$3:$C$113,111,FALSE),FALSE))</f>
        <v>1</v>
      </c>
      <c r="AJ73" s="190"/>
    </row>
    <row r="74" spans="1:36" s="62" customFormat="1">
      <c r="A74" s="254" t="s">
        <v>324</v>
      </c>
      <c r="B74" s="212" t="s">
        <v>704</v>
      </c>
      <c r="C74" s="153">
        <f>VLOOKUP($A74,県産品需要額!$A$9:$P$116,12,FALSE)*HLOOKUP($A74,'3-2 統合中分類 投入係数表'!$C$3:$DF$122,120,FALSE)</f>
        <v>0</v>
      </c>
      <c r="D74" s="153">
        <v>0</v>
      </c>
      <c r="E74" s="153">
        <f t="shared" si="17"/>
        <v>0</v>
      </c>
      <c r="F74" s="153">
        <v>0</v>
      </c>
      <c r="G74" s="153">
        <f>VLOOKUP($A74,県産品需要額!$A$9:$P$116,15,FALSE)*HLOOKUP($A74,'3-2 統合中分類 投入係数表'!$C$3:$DF$122,120,FALSE)</f>
        <v>0</v>
      </c>
      <c r="H74" s="153">
        <v>0</v>
      </c>
      <c r="I74" s="153">
        <f t="shared" si="18"/>
        <v>0</v>
      </c>
      <c r="J74" s="153">
        <v>0</v>
      </c>
      <c r="K74" s="153">
        <f t="shared" si="19"/>
        <v>0</v>
      </c>
      <c r="L74" s="153">
        <f t="shared" si="20"/>
        <v>0</v>
      </c>
      <c r="M74" s="153">
        <f t="shared" si="21"/>
        <v>0</v>
      </c>
      <c r="N74" s="153">
        <f t="shared" si="22"/>
        <v>0</v>
      </c>
      <c r="O74" s="153">
        <v>0</v>
      </c>
      <c r="P74" s="153">
        <v>0</v>
      </c>
      <c r="Q74" s="153">
        <f t="shared" si="23"/>
        <v>0</v>
      </c>
      <c r="R74" s="153">
        <v>0</v>
      </c>
      <c r="S74" s="153">
        <f t="shared" si="24"/>
        <v>0</v>
      </c>
      <c r="T74" s="153">
        <f t="shared" si="25"/>
        <v>0</v>
      </c>
      <c r="U74" s="153">
        <f t="shared" si="26"/>
        <v>0</v>
      </c>
      <c r="V74" s="153">
        <f t="shared" si="27"/>
        <v>0</v>
      </c>
      <c r="W74" s="41">
        <v>0</v>
      </c>
      <c r="X74" s="153">
        <v>0</v>
      </c>
      <c r="Y74" s="153">
        <f t="shared" si="28"/>
        <v>0</v>
      </c>
      <c r="Z74" s="153">
        <f>Z$117*VLOOKUP($A74,'統合中分類 家計消費支出'!$A$5:$D$112,4,FALSE)</f>
        <v>0</v>
      </c>
      <c r="AA74" s="153">
        <v>0</v>
      </c>
      <c r="AB74" s="153">
        <v>0</v>
      </c>
      <c r="AC74" s="153">
        <f t="shared" si="29"/>
        <v>0</v>
      </c>
      <c r="AD74" s="153">
        <v>0</v>
      </c>
      <c r="AE74" s="153">
        <f t="shared" si="30"/>
        <v>0</v>
      </c>
      <c r="AF74" s="153">
        <f t="shared" si="31"/>
        <v>0</v>
      </c>
      <c r="AG74" s="153">
        <f t="shared" si="32"/>
        <v>0</v>
      </c>
      <c r="AH74" s="153">
        <f t="shared" si="33"/>
        <v>0</v>
      </c>
      <c r="AI74" s="191">
        <f>IF($AI$8=2020,1,VLOOKUP($A74,デフレータ!$A$5:$C$112,HLOOKUP($AI$8,デフレータ!$A$3:$C$113,111,FALSE),FALSE))</f>
        <v>1</v>
      </c>
      <c r="AJ74" s="191"/>
    </row>
    <row r="75" spans="1:36" s="62" customFormat="1">
      <c r="A75" s="252" t="s">
        <v>325</v>
      </c>
      <c r="B75" s="214" t="s">
        <v>561</v>
      </c>
      <c r="C75" s="154">
        <f>VLOOKUP($A75,県産品需要額!$A$9:$P$116,12,FALSE)*HLOOKUP($A75,'3-2 統合中分類 投入係数表'!$C$3:$DF$122,120,FALSE)</f>
        <v>0</v>
      </c>
      <c r="D75" s="154">
        <v>0</v>
      </c>
      <c r="E75" s="154">
        <f t="shared" si="17"/>
        <v>0</v>
      </c>
      <c r="F75" s="154">
        <v>0</v>
      </c>
      <c r="G75" s="154">
        <f>VLOOKUP($A75,県産品需要額!$A$9:$P$116,15,FALSE)*HLOOKUP($A75,'3-2 統合中分類 投入係数表'!$C$3:$DF$122,120,FALSE)</f>
        <v>0</v>
      </c>
      <c r="H75" s="154">
        <v>0</v>
      </c>
      <c r="I75" s="154">
        <f t="shared" si="18"/>
        <v>0</v>
      </c>
      <c r="J75" s="154">
        <v>0</v>
      </c>
      <c r="K75" s="154">
        <f t="shared" si="19"/>
        <v>0</v>
      </c>
      <c r="L75" s="154">
        <f t="shared" si="20"/>
        <v>0</v>
      </c>
      <c r="M75" s="154">
        <f t="shared" si="21"/>
        <v>0</v>
      </c>
      <c r="N75" s="154">
        <f t="shared" si="22"/>
        <v>0</v>
      </c>
      <c r="O75" s="154">
        <v>0</v>
      </c>
      <c r="P75" s="154">
        <v>0</v>
      </c>
      <c r="Q75" s="154">
        <f t="shared" si="23"/>
        <v>0</v>
      </c>
      <c r="R75" s="154">
        <v>0</v>
      </c>
      <c r="S75" s="154">
        <f t="shared" si="24"/>
        <v>0</v>
      </c>
      <c r="T75" s="154">
        <f t="shared" si="25"/>
        <v>0</v>
      </c>
      <c r="U75" s="154">
        <f t="shared" si="26"/>
        <v>0</v>
      </c>
      <c r="V75" s="154">
        <f t="shared" si="27"/>
        <v>0</v>
      </c>
      <c r="W75" s="38">
        <v>0</v>
      </c>
      <c r="X75" s="154">
        <v>0</v>
      </c>
      <c r="Y75" s="154">
        <f t="shared" si="28"/>
        <v>0</v>
      </c>
      <c r="Z75" s="154">
        <f>Z$117*VLOOKUP($A75,'統合中分類 家計消費支出'!$A$5:$D$112,4,FALSE)</f>
        <v>0</v>
      </c>
      <c r="AA75" s="154">
        <v>0</v>
      </c>
      <c r="AB75" s="154">
        <v>0</v>
      </c>
      <c r="AC75" s="154">
        <f t="shared" si="29"/>
        <v>0</v>
      </c>
      <c r="AD75" s="154">
        <v>0</v>
      </c>
      <c r="AE75" s="154">
        <f t="shared" si="30"/>
        <v>0</v>
      </c>
      <c r="AF75" s="154">
        <f t="shared" si="31"/>
        <v>0</v>
      </c>
      <c r="AG75" s="154">
        <f t="shared" si="32"/>
        <v>0</v>
      </c>
      <c r="AH75" s="154">
        <f t="shared" si="33"/>
        <v>0</v>
      </c>
      <c r="AI75" s="189">
        <f>IF($AI$8=2020,1,VLOOKUP($A75,デフレータ!$A$5:$C$112,HLOOKUP($AI$8,デフレータ!$A$3:$C$113,111,FALSE),FALSE))</f>
        <v>1</v>
      </c>
      <c r="AJ75" s="189"/>
    </row>
    <row r="76" spans="1:36" s="62" customFormat="1">
      <c r="A76" s="252" t="s">
        <v>326</v>
      </c>
      <c r="B76" s="214" t="s">
        <v>562</v>
      </c>
      <c r="C76" s="154">
        <f>VLOOKUP($A76,県産品需要額!$A$9:$P$116,12,FALSE)*HLOOKUP($A76,'3-2 統合中分類 投入係数表'!$C$3:$DF$122,120,FALSE)</f>
        <v>0</v>
      </c>
      <c r="D76" s="154">
        <v>0</v>
      </c>
      <c r="E76" s="154">
        <f t="shared" si="17"/>
        <v>0</v>
      </c>
      <c r="F76" s="154">
        <v>0</v>
      </c>
      <c r="G76" s="154">
        <f>VLOOKUP($A76,県産品需要額!$A$9:$P$116,15,FALSE)*HLOOKUP($A76,'3-2 統合中分類 投入係数表'!$C$3:$DF$122,120,FALSE)</f>
        <v>0</v>
      </c>
      <c r="H76" s="154">
        <v>0</v>
      </c>
      <c r="I76" s="154">
        <f t="shared" si="18"/>
        <v>0</v>
      </c>
      <c r="J76" s="154">
        <v>0</v>
      </c>
      <c r="K76" s="154">
        <f t="shared" si="19"/>
        <v>0</v>
      </c>
      <c r="L76" s="154">
        <f t="shared" si="20"/>
        <v>0</v>
      </c>
      <c r="M76" s="154">
        <f t="shared" si="21"/>
        <v>0</v>
      </c>
      <c r="N76" s="154">
        <f t="shared" si="22"/>
        <v>0</v>
      </c>
      <c r="O76" s="154">
        <v>0</v>
      </c>
      <c r="P76" s="154">
        <v>0</v>
      </c>
      <c r="Q76" s="154">
        <f t="shared" si="23"/>
        <v>0</v>
      </c>
      <c r="R76" s="154">
        <v>0</v>
      </c>
      <c r="S76" s="154">
        <f t="shared" si="24"/>
        <v>0</v>
      </c>
      <c r="T76" s="154">
        <f t="shared" si="25"/>
        <v>0</v>
      </c>
      <c r="U76" s="154">
        <f t="shared" si="26"/>
        <v>0</v>
      </c>
      <c r="V76" s="154">
        <f t="shared" si="27"/>
        <v>0</v>
      </c>
      <c r="W76" s="38">
        <v>0</v>
      </c>
      <c r="X76" s="154">
        <v>0</v>
      </c>
      <c r="Y76" s="154">
        <f t="shared" si="28"/>
        <v>0</v>
      </c>
      <c r="Z76" s="154">
        <f>Z$117*VLOOKUP($A76,'統合中分類 家計消費支出'!$A$5:$D$112,4,FALSE)</f>
        <v>0</v>
      </c>
      <c r="AA76" s="154">
        <v>0</v>
      </c>
      <c r="AB76" s="154">
        <v>0</v>
      </c>
      <c r="AC76" s="154">
        <f t="shared" si="29"/>
        <v>0</v>
      </c>
      <c r="AD76" s="154">
        <v>0</v>
      </c>
      <c r="AE76" s="154">
        <f t="shared" si="30"/>
        <v>0</v>
      </c>
      <c r="AF76" s="154">
        <f t="shared" si="31"/>
        <v>0</v>
      </c>
      <c r="AG76" s="154">
        <f t="shared" si="32"/>
        <v>0</v>
      </c>
      <c r="AH76" s="154">
        <f t="shared" si="33"/>
        <v>0</v>
      </c>
      <c r="AI76" s="189">
        <f>IF($AI$8=2020,1,VLOOKUP($A76,デフレータ!$A$5:$C$112,HLOOKUP($AI$8,デフレータ!$A$3:$C$113,111,FALSE),FALSE))</f>
        <v>1</v>
      </c>
      <c r="AJ76" s="189"/>
    </row>
    <row r="77" spans="1:36" s="62" customFormat="1">
      <c r="A77" s="252" t="s">
        <v>327</v>
      </c>
      <c r="B77" s="214" t="s">
        <v>563</v>
      </c>
      <c r="C77" s="154">
        <f>VLOOKUP($A77,県産品需要額!$A$9:$P$116,12,FALSE)*HLOOKUP($A77,'3-2 統合中分類 投入係数表'!$C$3:$DF$122,120,FALSE)</f>
        <v>0</v>
      </c>
      <c r="D77" s="154">
        <v>0</v>
      </c>
      <c r="E77" s="154">
        <f t="shared" si="17"/>
        <v>0</v>
      </c>
      <c r="F77" s="154">
        <v>0</v>
      </c>
      <c r="G77" s="154">
        <f>VLOOKUP($A77,県産品需要額!$A$9:$P$116,15,FALSE)*HLOOKUP($A77,'3-2 統合中分類 投入係数表'!$C$3:$DF$122,120,FALSE)</f>
        <v>0</v>
      </c>
      <c r="H77" s="154">
        <v>0</v>
      </c>
      <c r="I77" s="154">
        <f t="shared" si="18"/>
        <v>0</v>
      </c>
      <c r="J77" s="154">
        <v>0</v>
      </c>
      <c r="K77" s="154">
        <f t="shared" si="19"/>
        <v>0</v>
      </c>
      <c r="L77" s="154">
        <f t="shared" si="20"/>
        <v>0</v>
      </c>
      <c r="M77" s="154">
        <f t="shared" si="21"/>
        <v>0</v>
      </c>
      <c r="N77" s="154">
        <f t="shared" si="22"/>
        <v>0</v>
      </c>
      <c r="O77" s="154">
        <v>0</v>
      </c>
      <c r="P77" s="154">
        <v>0</v>
      </c>
      <c r="Q77" s="154">
        <f t="shared" si="23"/>
        <v>0</v>
      </c>
      <c r="R77" s="154">
        <v>0</v>
      </c>
      <c r="S77" s="154">
        <f t="shared" si="24"/>
        <v>0</v>
      </c>
      <c r="T77" s="154">
        <f t="shared" si="25"/>
        <v>0</v>
      </c>
      <c r="U77" s="154">
        <f t="shared" si="26"/>
        <v>0</v>
      </c>
      <c r="V77" s="154">
        <f t="shared" si="27"/>
        <v>0</v>
      </c>
      <c r="W77" s="38">
        <v>0</v>
      </c>
      <c r="X77" s="154">
        <v>0</v>
      </c>
      <c r="Y77" s="154">
        <f t="shared" si="28"/>
        <v>0</v>
      </c>
      <c r="Z77" s="154">
        <f>Z$117*VLOOKUP($A77,'統合中分類 家計消費支出'!$A$5:$D$112,4,FALSE)</f>
        <v>0</v>
      </c>
      <c r="AA77" s="154">
        <v>0</v>
      </c>
      <c r="AB77" s="154">
        <v>0</v>
      </c>
      <c r="AC77" s="154">
        <f t="shared" si="29"/>
        <v>0</v>
      </c>
      <c r="AD77" s="154">
        <v>0</v>
      </c>
      <c r="AE77" s="154">
        <f t="shared" si="30"/>
        <v>0</v>
      </c>
      <c r="AF77" s="154">
        <f t="shared" si="31"/>
        <v>0</v>
      </c>
      <c r="AG77" s="154">
        <f t="shared" si="32"/>
        <v>0</v>
      </c>
      <c r="AH77" s="154">
        <f t="shared" si="33"/>
        <v>0</v>
      </c>
      <c r="AI77" s="189">
        <f>IF($AI$8=2020,1,VLOOKUP($A77,デフレータ!$A$5:$C$112,HLOOKUP($AI$8,デフレータ!$A$3:$C$113,111,FALSE),FALSE))</f>
        <v>1</v>
      </c>
      <c r="AJ77" s="189"/>
    </row>
    <row r="78" spans="1:36" s="62" customFormat="1">
      <c r="A78" s="253" t="s">
        <v>328</v>
      </c>
      <c r="B78" s="217" t="s">
        <v>564</v>
      </c>
      <c r="C78" s="155">
        <f>VLOOKUP($A78,県産品需要額!$A$9:$P$116,12,FALSE)*HLOOKUP($A78,'3-2 統合中分類 投入係数表'!$C$3:$DF$122,120,FALSE)</f>
        <v>0</v>
      </c>
      <c r="D78" s="155">
        <v>0</v>
      </c>
      <c r="E78" s="155">
        <f t="shared" si="17"/>
        <v>0</v>
      </c>
      <c r="F78" s="155">
        <v>0</v>
      </c>
      <c r="G78" s="155">
        <f>VLOOKUP($A78,県産品需要額!$A$9:$P$116,15,FALSE)*HLOOKUP($A78,'3-2 統合中分類 投入係数表'!$C$3:$DF$122,120,FALSE)</f>
        <v>0</v>
      </c>
      <c r="H78" s="155">
        <v>0</v>
      </c>
      <c r="I78" s="155">
        <f t="shared" si="18"/>
        <v>0</v>
      </c>
      <c r="J78" s="155">
        <v>0</v>
      </c>
      <c r="K78" s="155">
        <f t="shared" si="19"/>
        <v>0</v>
      </c>
      <c r="L78" s="155">
        <f t="shared" si="20"/>
        <v>0</v>
      </c>
      <c r="M78" s="155">
        <f t="shared" si="21"/>
        <v>0</v>
      </c>
      <c r="N78" s="155">
        <f t="shared" si="22"/>
        <v>0</v>
      </c>
      <c r="O78" s="155">
        <v>0</v>
      </c>
      <c r="P78" s="155">
        <v>0</v>
      </c>
      <c r="Q78" s="155">
        <f t="shared" si="23"/>
        <v>0</v>
      </c>
      <c r="R78" s="155">
        <v>0</v>
      </c>
      <c r="S78" s="155">
        <f t="shared" si="24"/>
        <v>0</v>
      </c>
      <c r="T78" s="155">
        <f t="shared" si="25"/>
        <v>0</v>
      </c>
      <c r="U78" s="155">
        <f t="shared" si="26"/>
        <v>0</v>
      </c>
      <c r="V78" s="155">
        <f t="shared" si="27"/>
        <v>0</v>
      </c>
      <c r="W78" s="40">
        <v>0</v>
      </c>
      <c r="X78" s="155">
        <v>0</v>
      </c>
      <c r="Y78" s="155">
        <f t="shared" si="28"/>
        <v>0</v>
      </c>
      <c r="Z78" s="155">
        <f>Z$117*VLOOKUP($A78,'統合中分類 家計消費支出'!$A$5:$D$112,4,FALSE)</f>
        <v>0</v>
      </c>
      <c r="AA78" s="155">
        <v>0</v>
      </c>
      <c r="AB78" s="155">
        <v>0</v>
      </c>
      <c r="AC78" s="155">
        <f t="shared" si="29"/>
        <v>0</v>
      </c>
      <c r="AD78" s="155">
        <v>0</v>
      </c>
      <c r="AE78" s="155">
        <f t="shared" si="30"/>
        <v>0</v>
      </c>
      <c r="AF78" s="155">
        <f t="shared" si="31"/>
        <v>0</v>
      </c>
      <c r="AG78" s="155">
        <f t="shared" si="32"/>
        <v>0</v>
      </c>
      <c r="AH78" s="155">
        <f t="shared" si="33"/>
        <v>0</v>
      </c>
      <c r="AI78" s="190">
        <f>IF($AI$8=2020,1,VLOOKUP($A78,デフレータ!$A$5:$C$112,HLOOKUP($AI$8,デフレータ!$A$3:$C$113,111,FALSE),FALSE))</f>
        <v>1</v>
      </c>
      <c r="AJ78" s="190"/>
    </row>
    <row r="79" spans="1:36" s="62" customFormat="1">
      <c r="A79" s="254" t="s">
        <v>329</v>
      </c>
      <c r="B79" s="212" t="s">
        <v>565</v>
      </c>
      <c r="C79" s="153">
        <f>VLOOKUP($A79,県産品需要額!$A$9:$P$116,12,FALSE)*HLOOKUP($A79,'3-2 統合中分類 投入係数表'!$C$3:$DF$122,120,FALSE)</f>
        <v>0</v>
      </c>
      <c r="D79" s="153">
        <v>0</v>
      </c>
      <c r="E79" s="153">
        <f t="shared" si="17"/>
        <v>0</v>
      </c>
      <c r="F79" s="153">
        <v>0</v>
      </c>
      <c r="G79" s="153">
        <f>VLOOKUP($A79,県産品需要額!$A$9:$P$116,15,FALSE)*HLOOKUP($A79,'3-2 統合中分類 投入係数表'!$C$3:$DF$122,120,FALSE)</f>
        <v>0</v>
      </c>
      <c r="H79" s="153">
        <v>0</v>
      </c>
      <c r="I79" s="153">
        <f t="shared" si="18"/>
        <v>0</v>
      </c>
      <c r="J79" s="153">
        <v>0</v>
      </c>
      <c r="K79" s="153">
        <f t="shared" si="19"/>
        <v>0</v>
      </c>
      <c r="L79" s="153">
        <f t="shared" si="20"/>
        <v>0</v>
      </c>
      <c r="M79" s="153">
        <f t="shared" si="21"/>
        <v>0</v>
      </c>
      <c r="N79" s="153">
        <f t="shared" si="22"/>
        <v>0</v>
      </c>
      <c r="O79" s="153">
        <v>0</v>
      </c>
      <c r="P79" s="153">
        <v>0</v>
      </c>
      <c r="Q79" s="153">
        <f t="shared" si="23"/>
        <v>0</v>
      </c>
      <c r="R79" s="153">
        <v>0</v>
      </c>
      <c r="S79" s="153">
        <f t="shared" si="24"/>
        <v>0</v>
      </c>
      <c r="T79" s="153">
        <f t="shared" si="25"/>
        <v>0</v>
      </c>
      <c r="U79" s="153">
        <f t="shared" si="26"/>
        <v>0</v>
      </c>
      <c r="V79" s="153">
        <f t="shared" si="27"/>
        <v>0</v>
      </c>
      <c r="W79" s="41">
        <v>0</v>
      </c>
      <c r="X79" s="153">
        <v>0</v>
      </c>
      <c r="Y79" s="153">
        <f t="shared" si="28"/>
        <v>0</v>
      </c>
      <c r="Z79" s="153">
        <f>Z$117*VLOOKUP($A79,'統合中分類 家計消費支出'!$A$5:$D$112,4,FALSE)</f>
        <v>0</v>
      </c>
      <c r="AA79" s="153">
        <v>0</v>
      </c>
      <c r="AB79" s="153">
        <v>0</v>
      </c>
      <c r="AC79" s="153">
        <f t="shared" si="29"/>
        <v>0</v>
      </c>
      <c r="AD79" s="153">
        <v>0</v>
      </c>
      <c r="AE79" s="153">
        <f t="shared" si="30"/>
        <v>0</v>
      </c>
      <c r="AF79" s="153">
        <f t="shared" si="31"/>
        <v>0</v>
      </c>
      <c r="AG79" s="153">
        <f t="shared" si="32"/>
        <v>0</v>
      </c>
      <c r="AH79" s="153">
        <f t="shared" si="33"/>
        <v>0</v>
      </c>
      <c r="AI79" s="191">
        <f>IF($AI$8=2020,1,VLOOKUP($A79,デフレータ!$A$5:$C$112,HLOOKUP($AI$8,デフレータ!$A$3:$C$113,111,FALSE),FALSE))</f>
        <v>1</v>
      </c>
      <c r="AJ79" s="191"/>
    </row>
    <row r="80" spans="1:36" s="62" customFormat="1">
      <c r="A80" s="252" t="s">
        <v>330</v>
      </c>
      <c r="B80" s="214" t="s">
        <v>566</v>
      </c>
      <c r="C80" s="154">
        <f>VLOOKUP($A80,県産品需要額!$A$9:$P$116,12,FALSE)*HLOOKUP($A80,'3-2 統合中分類 投入係数表'!$C$3:$DF$122,120,FALSE)</f>
        <v>0</v>
      </c>
      <c r="D80" s="154">
        <v>0</v>
      </c>
      <c r="E80" s="154">
        <f t="shared" si="17"/>
        <v>0</v>
      </c>
      <c r="F80" s="154">
        <v>0</v>
      </c>
      <c r="G80" s="154">
        <f>VLOOKUP($A80,県産品需要額!$A$9:$P$116,15,FALSE)*HLOOKUP($A80,'3-2 統合中分類 投入係数表'!$C$3:$DF$122,120,FALSE)</f>
        <v>0</v>
      </c>
      <c r="H80" s="154">
        <v>0</v>
      </c>
      <c r="I80" s="154">
        <f t="shared" si="18"/>
        <v>0</v>
      </c>
      <c r="J80" s="154">
        <v>0</v>
      </c>
      <c r="K80" s="154">
        <f t="shared" si="19"/>
        <v>0</v>
      </c>
      <c r="L80" s="154">
        <f t="shared" si="20"/>
        <v>0</v>
      </c>
      <c r="M80" s="154">
        <f t="shared" si="21"/>
        <v>0</v>
      </c>
      <c r="N80" s="154">
        <f t="shared" si="22"/>
        <v>0</v>
      </c>
      <c r="O80" s="154">
        <v>0</v>
      </c>
      <c r="P80" s="154">
        <v>0</v>
      </c>
      <c r="Q80" s="154">
        <f t="shared" si="23"/>
        <v>0</v>
      </c>
      <c r="R80" s="154">
        <v>0</v>
      </c>
      <c r="S80" s="154">
        <f t="shared" si="24"/>
        <v>0</v>
      </c>
      <c r="T80" s="154">
        <f t="shared" si="25"/>
        <v>0</v>
      </c>
      <c r="U80" s="154">
        <f t="shared" si="26"/>
        <v>0</v>
      </c>
      <c r="V80" s="154">
        <f t="shared" si="27"/>
        <v>0</v>
      </c>
      <c r="W80" s="38">
        <v>0</v>
      </c>
      <c r="X80" s="154">
        <v>0</v>
      </c>
      <c r="Y80" s="154">
        <f t="shared" si="28"/>
        <v>0</v>
      </c>
      <c r="Z80" s="154">
        <f>Z$117*VLOOKUP($A80,'統合中分類 家計消費支出'!$A$5:$D$112,4,FALSE)</f>
        <v>0</v>
      </c>
      <c r="AA80" s="154">
        <v>0</v>
      </c>
      <c r="AB80" s="154">
        <v>0</v>
      </c>
      <c r="AC80" s="154">
        <f t="shared" si="29"/>
        <v>0</v>
      </c>
      <c r="AD80" s="154">
        <v>0</v>
      </c>
      <c r="AE80" s="154">
        <f t="shared" si="30"/>
        <v>0</v>
      </c>
      <c r="AF80" s="154">
        <f t="shared" si="31"/>
        <v>0</v>
      </c>
      <c r="AG80" s="154">
        <f t="shared" si="32"/>
        <v>0</v>
      </c>
      <c r="AH80" s="154">
        <f t="shared" si="33"/>
        <v>0</v>
      </c>
      <c r="AI80" s="189">
        <f>IF($AI$8=2020,1,VLOOKUP($A80,デフレータ!$A$5:$C$112,HLOOKUP($AI$8,デフレータ!$A$3:$C$113,111,FALSE),FALSE))</f>
        <v>1</v>
      </c>
      <c r="AJ80" s="189"/>
    </row>
    <row r="81" spans="1:36" s="62" customFormat="1">
      <c r="A81" s="252" t="s">
        <v>331</v>
      </c>
      <c r="B81" s="214" t="s">
        <v>567</v>
      </c>
      <c r="C81" s="154">
        <f>VLOOKUP($A81,県産品需要額!$A$9:$P$116,12,FALSE)*HLOOKUP($A81,'3-2 統合中分類 投入係数表'!$C$3:$DF$122,120,FALSE)</f>
        <v>0</v>
      </c>
      <c r="D81" s="154">
        <v>0</v>
      </c>
      <c r="E81" s="154">
        <f t="shared" si="17"/>
        <v>0</v>
      </c>
      <c r="F81" s="154">
        <v>0</v>
      </c>
      <c r="G81" s="154">
        <f>VLOOKUP($A81,県産品需要額!$A$9:$P$116,15,FALSE)*HLOOKUP($A81,'3-2 統合中分類 投入係数表'!$C$3:$DF$122,120,FALSE)</f>
        <v>0</v>
      </c>
      <c r="H81" s="154">
        <v>0</v>
      </c>
      <c r="I81" s="154">
        <f t="shared" si="18"/>
        <v>0</v>
      </c>
      <c r="J81" s="154">
        <v>0</v>
      </c>
      <c r="K81" s="154">
        <f t="shared" si="19"/>
        <v>0</v>
      </c>
      <c r="L81" s="154">
        <f t="shared" si="20"/>
        <v>0</v>
      </c>
      <c r="M81" s="154">
        <f t="shared" si="21"/>
        <v>0</v>
      </c>
      <c r="N81" s="154">
        <f t="shared" si="22"/>
        <v>0</v>
      </c>
      <c r="O81" s="154">
        <v>0</v>
      </c>
      <c r="P81" s="154">
        <v>0</v>
      </c>
      <c r="Q81" s="154">
        <f t="shared" si="23"/>
        <v>0</v>
      </c>
      <c r="R81" s="154">
        <v>0</v>
      </c>
      <c r="S81" s="154">
        <f t="shared" si="24"/>
        <v>0</v>
      </c>
      <c r="T81" s="154">
        <f t="shared" si="25"/>
        <v>0</v>
      </c>
      <c r="U81" s="154">
        <f t="shared" si="26"/>
        <v>0</v>
      </c>
      <c r="V81" s="154">
        <f t="shared" si="27"/>
        <v>0</v>
      </c>
      <c r="W81" s="38">
        <v>0</v>
      </c>
      <c r="X81" s="154">
        <v>0</v>
      </c>
      <c r="Y81" s="154">
        <f t="shared" si="28"/>
        <v>0</v>
      </c>
      <c r="Z81" s="154">
        <f>Z$117*VLOOKUP($A81,'統合中分類 家計消費支出'!$A$5:$D$112,4,FALSE)</f>
        <v>0</v>
      </c>
      <c r="AA81" s="154">
        <v>0</v>
      </c>
      <c r="AB81" s="154">
        <v>0</v>
      </c>
      <c r="AC81" s="154">
        <f t="shared" si="29"/>
        <v>0</v>
      </c>
      <c r="AD81" s="154">
        <v>0</v>
      </c>
      <c r="AE81" s="154">
        <f t="shared" si="30"/>
        <v>0</v>
      </c>
      <c r="AF81" s="154">
        <f t="shared" si="31"/>
        <v>0</v>
      </c>
      <c r="AG81" s="154">
        <f t="shared" si="32"/>
        <v>0</v>
      </c>
      <c r="AH81" s="154">
        <f t="shared" si="33"/>
        <v>0</v>
      </c>
      <c r="AI81" s="189">
        <f>IF($AI$8=2020,1,VLOOKUP($A81,デフレータ!$A$5:$C$112,HLOOKUP($AI$8,デフレータ!$A$3:$C$113,111,FALSE),FALSE))</f>
        <v>1</v>
      </c>
      <c r="AJ81" s="189"/>
    </row>
    <row r="82" spans="1:36" s="62" customFormat="1">
      <c r="A82" s="252" t="s">
        <v>332</v>
      </c>
      <c r="B82" s="214" t="s">
        <v>568</v>
      </c>
      <c r="C82" s="154">
        <f>VLOOKUP($A82,県産品需要額!$A$9:$P$116,12,FALSE)*HLOOKUP($A82,'3-2 統合中分類 投入係数表'!$C$3:$DF$122,120,FALSE)</f>
        <v>0</v>
      </c>
      <c r="D82" s="154">
        <v>0</v>
      </c>
      <c r="E82" s="154">
        <f t="shared" si="17"/>
        <v>0</v>
      </c>
      <c r="F82" s="154">
        <v>0</v>
      </c>
      <c r="G82" s="154">
        <f>VLOOKUP($A82,県産品需要額!$A$9:$P$116,15,FALSE)*HLOOKUP($A82,'3-2 統合中分類 投入係数表'!$C$3:$DF$122,120,FALSE)</f>
        <v>0</v>
      </c>
      <c r="H82" s="154">
        <v>0</v>
      </c>
      <c r="I82" s="154">
        <f t="shared" si="18"/>
        <v>0</v>
      </c>
      <c r="J82" s="154">
        <v>0</v>
      </c>
      <c r="K82" s="154">
        <f t="shared" si="19"/>
        <v>0</v>
      </c>
      <c r="L82" s="154">
        <f t="shared" si="20"/>
        <v>0</v>
      </c>
      <c r="M82" s="154">
        <f t="shared" si="21"/>
        <v>0</v>
      </c>
      <c r="N82" s="154">
        <f t="shared" si="22"/>
        <v>0</v>
      </c>
      <c r="O82" s="154">
        <v>0</v>
      </c>
      <c r="P82" s="154">
        <v>0</v>
      </c>
      <c r="Q82" s="154">
        <f t="shared" si="23"/>
        <v>0</v>
      </c>
      <c r="R82" s="154">
        <v>0</v>
      </c>
      <c r="S82" s="154">
        <f t="shared" si="24"/>
        <v>0</v>
      </c>
      <c r="T82" s="154">
        <f t="shared" si="25"/>
        <v>0</v>
      </c>
      <c r="U82" s="154">
        <f t="shared" si="26"/>
        <v>0</v>
      </c>
      <c r="V82" s="154">
        <f t="shared" si="27"/>
        <v>0</v>
      </c>
      <c r="W82" s="38">
        <v>0</v>
      </c>
      <c r="X82" s="154">
        <v>0</v>
      </c>
      <c r="Y82" s="154">
        <f t="shared" si="28"/>
        <v>0</v>
      </c>
      <c r="Z82" s="154">
        <f>Z$117*VLOOKUP($A82,'統合中分類 家計消費支出'!$A$5:$D$112,4,FALSE)</f>
        <v>0</v>
      </c>
      <c r="AA82" s="154">
        <v>0</v>
      </c>
      <c r="AB82" s="154">
        <v>0</v>
      </c>
      <c r="AC82" s="154">
        <f t="shared" si="29"/>
        <v>0</v>
      </c>
      <c r="AD82" s="154">
        <v>0</v>
      </c>
      <c r="AE82" s="154">
        <f t="shared" si="30"/>
        <v>0</v>
      </c>
      <c r="AF82" s="154">
        <f t="shared" si="31"/>
        <v>0</v>
      </c>
      <c r="AG82" s="154">
        <f t="shared" si="32"/>
        <v>0</v>
      </c>
      <c r="AH82" s="154">
        <f t="shared" si="33"/>
        <v>0</v>
      </c>
      <c r="AI82" s="189">
        <f>IF($AI$8=2020,1,VLOOKUP($A82,デフレータ!$A$5:$C$112,HLOOKUP($AI$8,デフレータ!$A$3:$C$113,111,FALSE),FALSE))</f>
        <v>1</v>
      </c>
      <c r="AJ82" s="189"/>
    </row>
    <row r="83" spans="1:36" s="62" customFormat="1">
      <c r="A83" s="253" t="s">
        <v>333</v>
      </c>
      <c r="B83" s="217" t="s">
        <v>569</v>
      </c>
      <c r="C83" s="155">
        <f>VLOOKUP($A83,県産品需要額!$A$9:$P$116,12,FALSE)*HLOOKUP($A83,'3-2 統合中分類 投入係数表'!$C$3:$DF$122,120,FALSE)</f>
        <v>0</v>
      </c>
      <c r="D83" s="155">
        <v>0</v>
      </c>
      <c r="E83" s="155">
        <f t="shared" si="17"/>
        <v>0</v>
      </c>
      <c r="F83" s="155">
        <v>0</v>
      </c>
      <c r="G83" s="155">
        <f>VLOOKUP($A83,県産品需要額!$A$9:$P$116,15,FALSE)*HLOOKUP($A83,'3-2 統合中分類 投入係数表'!$C$3:$DF$122,120,FALSE)</f>
        <v>0</v>
      </c>
      <c r="H83" s="155">
        <v>0</v>
      </c>
      <c r="I83" s="155">
        <f t="shared" si="18"/>
        <v>0</v>
      </c>
      <c r="J83" s="155">
        <v>0</v>
      </c>
      <c r="K83" s="155">
        <f t="shared" si="19"/>
        <v>0</v>
      </c>
      <c r="L83" s="155">
        <f t="shared" si="20"/>
        <v>0</v>
      </c>
      <c r="M83" s="155">
        <f t="shared" si="21"/>
        <v>0</v>
      </c>
      <c r="N83" s="155">
        <f t="shared" si="22"/>
        <v>0</v>
      </c>
      <c r="O83" s="155">
        <v>0</v>
      </c>
      <c r="P83" s="155">
        <v>0</v>
      </c>
      <c r="Q83" s="155">
        <f t="shared" si="23"/>
        <v>0</v>
      </c>
      <c r="R83" s="155">
        <v>0</v>
      </c>
      <c r="S83" s="155">
        <f t="shared" si="24"/>
        <v>0</v>
      </c>
      <c r="T83" s="155">
        <f t="shared" si="25"/>
        <v>0</v>
      </c>
      <c r="U83" s="155">
        <f t="shared" si="26"/>
        <v>0</v>
      </c>
      <c r="V83" s="155">
        <f t="shared" si="27"/>
        <v>0</v>
      </c>
      <c r="W83" s="40">
        <v>0</v>
      </c>
      <c r="X83" s="155">
        <v>0</v>
      </c>
      <c r="Y83" s="155">
        <f t="shared" si="28"/>
        <v>0</v>
      </c>
      <c r="Z83" s="155">
        <f>Z$117*VLOOKUP($A83,'統合中分類 家計消費支出'!$A$5:$D$112,4,FALSE)</f>
        <v>0</v>
      </c>
      <c r="AA83" s="155">
        <v>0</v>
      </c>
      <c r="AB83" s="155">
        <v>0</v>
      </c>
      <c r="AC83" s="155">
        <f t="shared" si="29"/>
        <v>0</v>
      </c>
      <c r="AD83" s="155">
        <v>0</v>
      </c>
      <c r="AE83" s="155">
        <f t="shared" si="30"/>
        <v>0</v>
      </c>
      <c r="AF83" s="155">
        <f t="shared" si="31"/>
        <v>0</v>
      </c>
      <c r="AG83" s="155">
        <f t="shared" si="32"/>
        <v>0</v>
      </c>
      <c r="AH83" s="155">
        <f t="shared" si="33"/>
        <v>0</v>
      </c>
      <c r="AI83" s="190">
        <f>IF($AI$8=2020,1,VLOOKUP($A83,デフレータ!$A$5:$C$112,HLOOKUP($AI$8,デフレータ!$A$3:$C$113,111,FALSE),FALSE))</f>
        <v>1</v>
      </c>
      <c r="AJ83" s="190"/>
    </row>
    <row r="84" spans="1:36" s="62" customFormat="1">
      <c r="A84" s="254" t="s">
        <v>334</v>
      </c>
      <c r="B84" s="212" t="s">
        <v>570</v>
      </c>
      <c r="C84" s="153">
        <f>VLOOKUP($A84,県産品需要額!$A$9:$P$116,12,FALSE)*HLOOKUP($A84,'3-2 統合中分類 投入係数表'!$C$3:$DF$122,120,FALSE)</f>
        <v>0</v>
      </c>
      <c r="D84" s="153">
        <v>0</v>
      </c>
      <c r="E84" s="153">
        <f t="shared" si="17"/>
        <v>0</v>
      </c>
      <c r="F84" s="153">
        <v>0</v>
      </c>
      <c r="G84" s="153">
        <f>VLOOKUP($A84,県産品需要額!$A$9:$P$116,15,FALSE)*HLOOKUP($A84,'3-2 統合中分類 投入係数表'!$C$3:$DF$122,120,FALSE)</f>
        <v>0</v>
      </c>
      <c r="H84" s="153">
        <v>0</v>
      </c>
      <c r="I84" s="153">
        <f t="shared" si="18"/>
        <v>0</v>
      </c>
      <c r="J84" s="153">
        <v>0</v>
      </c>
      <c r="K84" s="153">
        <f t="shared" si="19"/>
        <v>0</v>
      </c>
      <c r="L84" s="153">
        <f t="shared" si="20"/>
        <v>0</v>
      </c>
      <c r="M84" s="153">
        <f t="shared" si="21"/>
        <v>0</v>
      </c>
      <c r="N84" s="153">
        <f t="shared" si="22"/>
        <v>0</v>
      </c>
      <c r="O84" s="153">
        <v>0</v>
      </c>
      <c r="P84" s="153">
        <v>0</v>
      </c>
      <c r="Q84" s="153">
        <f t="shared" si="23"/>
        <v>0</v>
      </c>
      <c r="R84" s="153">
        <v>0</v>
      </c>
      <c r="S84" s="153">
        <f t="shared" si="24"/>
        <v>0</v>
      </c>
      <c r="T84" s="153">
        <f t="shared" si="25"/>
        <v>0</v>
      </c>
      <c r="U84" s="153">
        <f t="shared" si="26"/>
        <v>0</v>
      </c>
      <c r="V84" s="153">
        <f t="shared" si="27"/>
        <v>0</v>
      </c>
      <c r="W84" s="41">
        <v>0</v>
      </c>
      <c r="X84" s="153">
        <v>0</v>
      </c>
      <c r="Y84" s="153">
        <f t="shared" si="28"/>
        <v>0</v>
      </c>
      <c r="Z84" s="153">
        <f>Z$117*VLOOKUP($A84,'統合中分類 家計消費支出'!$A$5:$D$112,4,FALSE)</f>
        <v>0</v>
      </c>
      <c r="AA84" s="153">
        <v>0</v>
      </c>
      <c r="AB84" s="153">
        <v>0</v>
      </c>
      <c r="AC84" s="153">
        <f t="shared" si="29"/>
        <v>0</v>
      </c>
      <c r="AD84" s="153">
        <v>0</v>
      </c>
      <c r="AE84" s="153">
        <f t="shared" si="30"/>
        <v>0</v>
      </c>
      <c r="AF84" s="153">
        <f t="shared" si="31"/>
        <v>0</v>
      </c>
      <c r="AG84" s="153">
        <f t="shared" si="32"/>
        <v>0</v>
      </c>
      <c r="AH84" s="153">
        <f t="shared" si="33"/>
        <v>0</v>
      </c>
      <c r="AI84" s="191">
        <f>IF($AI$8=2020,1,VLOOKUP($A84,デフレータ!$A$5:$C$112,HLOOKUP($AI$8,デフレータ!$A$3:$C$113,111,FALSE),FALSE))</f>
        <v>1</v>
      </c>
      <c r="AJ84" s="191"/>
    </row>
    <row r="85" spans="1:36" s="62" customFormat="1">
      <c r="A85" s="252" t="s">
        <v>335</v>
      </c>
      <c r="B85" s="214" t="s">
        <v>571</v>
      </c>
      <c r="C85" s="154">
        <f>VLOOKUP($A85,県産品需要額!$A$9:$P$116,12,FALSE)*HLOOKUP($A85,'3-2 統合中分類 投入係数表'!$C$3:$DF$122,120,FALSE)</f>
        <v>0</v>
      </c>
      <c r="D85" s="154">
        <v>0</v>
      </c>
      <c r="E85" s="154">
        <f t="shared" si="17"/>
        <v>0</v>
      </c>
      <c r="F85" s="154">
        <v>0</v>
      </c>
      <c r="G85" s="154">
        <f>VLOOKUP($A85,県産品需要額!$A$9:$P$116,15,FALSE)*HLOOKUP($A85,'3-2 統合中分類 投入係数表'!$C$3:$DF$122,120,FALSE)</f>
        <v>0</v>
      </c>
      <c r="H85" s="154">
        <v>0</v>
      </c>
      <c r="I85" s="154">
        <f t="shared" si="18"/>
        <v>0</v>
      </c>
      <c r="J85" s="154">
        <v>0</v>
      </c>
      <c r="K85" s="154">
        <f t="shared" si="19"/>
        <v>0</v>
      </c>
      <c r="L85" s="154">
        <f t="shared" si="20"/>
        <v>0</v>
      </c>
      <c r="M85" s="154">
        <f t="shared" si="21"/>
        <v>0</v>
      </c>
      <c r="N85" s="154">
        <f t="shared" si="22"/>
        <v>0</v>
      </c>
      <c r="O85" s="154">
        <v>0</v>
      </c>
      <c r="P85" s="154">
        <v>0</v>
      </c>
      <c r="Q85" s="154">
        <f t="shared" si="23"/>
        <v>0</v>
      </c>
      <c r="R85" s="154">
        <v>0</v>
      </c>
      <c r="S85" s="154">
        <f t="shared" si="24"/>
        <v>0</v>
      </c>
      <c r="T85" s="154">
        <f t="shared" si="25"/>
        <v>0</v>
      </c>
      <c r="U85" s="154">
        <f t="shared" si="26"/>
        <v>0</v>
      </c>
      <c r="V85" s="154">
        <f t="shared" si="27"/>
        <v>0</v>
      </c>
      <c r="W85" s="38">
        <v>0</v>
      </c>
      <c r="X85" s="154">
        <v>0</v>
      </c>
      <c r="Y85" s="154">
        <f t="shared" si="28"/>
        <v>0</v>
      </c>
      <c r="Z85" s="154">
        <f>Z$117*VLOOKUP($A85,'統合中分類 家計消費支出'!$A$5:$D$112,4,FALSE)</f>
        <v>0</v>
      </c>
      <c r="AA85" s="154">
        <v>0</v>
      </c>
      <c r="AB85" s="154">
        <v>0</v>
      </c>
      <c r="AC85" s="154">
        <f t="shared" si="29"/>
        <v>0</v>
      </c>
      <c r="AD85" s="154">
        <v>0</v>
      </c>
      <c r="AE85" s="154">
        <f t="shared" si="30"/>
        <v>0</v>
      </c>
      <c r="AF85" s="154">
        <f t="shared" si="31"/>
        <v>0</v>
      </c>
      <c r="AG85" s="154">
        <f t="shared" si="32"/>
        <v>0</v>
      </c>
      <c r="AH85" s="154">
        <f t="shared" si="33"/>
        <v>0</v>
      </c>
      <c r="AI85" s="189">
        <f>IF($AI$8=2020,1,VLOOKUP($A85,デフレータ!$A$5:$C$112,HLOOKUP($AI$8,デフレータ!$A$3:$C$113,111,FALSE),FALSE))</f>
        <v>1</v>
      </c>
      <c r="AJ85" s="189"/>
    </row>
    <row r="86" spans="1:36" s="62" customFormat="1">
      <c r="A86" s="252" t="s">
        <v>336</v>
      </c>
      <c r="B86" s="214" t="s">
        <v>572</v>
      </c>
      <c r="C86" s="154">
        <f>VLOOKUP($A86,県産品需要額!$A$9:$P$116,12,FALSE)*HLOOKUP($A86,'3-2 統合中分類 投入係数表'!$C$3:$DF$122,120,FALSE)</f>
        <v>0</v>
      </c>
      <c r="D86" s="154">
        <v>0</v>
      </c>
      <c r="E86" s="154">
        <f t="shared" si="17"/>
        <v>0</v>
      </c>
      <c r="F86" s="154">
        <v>0</v>
      </c>
      <c r="G86" s="154">
        <f>VLOOKUP($A86,県産品需要額!$A$9:$P$116,15,FALSE)*HLOOKUP($A86,'3-2 統合中分類 投入係数表'!$C$3:$DF$122,120,FALSE)</f>
        <v>0</v>
      </c>
      <c r="H86" s="154">
        <v>0</v>
      </c>
      <c r="I86" s="154">
        <f t="shared" si="18"/>
        <v>0</v>
      </c>
      <c r="J86" s="154">
        <v>0</v>
      </c>
      <c r="K86" s="154">
        <f t="shared" si="19"/>
        <v>0</v>
      </c>
      <c r="L86" s="154">
        <f t="shared" si="20"/>
        <v>0</v>
      </c>
      <c r="M86" s="154">
        <f t="shared" si="21"/>
        <v>0</v>
      </c>
      <c r="N86" s="154">
        <f t="shared" si="22"/>
        <v>0</v>
      </c>
      <c r="O86" s="154">
        <v>0</v>
      </c>
      <c r="P86" s="154">
        <v>0</v>
      </c>
      <c r="Q86" s="154">
        <f t="shared" si="23"/>
        <v>0</v>
      </c>
      <c r="R86" s="154">
        <v>0</v>
      </c>
      <c r="S86" s="154">
        <f t="shared" si="24"/>
        <v>0</v>
      </c>
      <c r="T86" s="154">
        <f t="shared" si="25"/>
        <v>0</v>
      </c>
      <c r="U86" s="154">
        <f t="shared" si="26"/>
        <v>0</v>
      </c>
      <c r="V86" s="154">
        <f t="shared" si="27"/>
        <v>0</v>
      </c>
      <c r="W86" s="38">
        <v>0</v>
      </c>
      <c r="X86" s="154">
        <v>0</v>
      </c>
      <c r="Y86" s="154">
        <f t="shared" si="28"/>
        <v>0</v>
      </c>
      <c r="Z86" s="154">
        <f>Z$117*VLOOKUP($A86,'統合中分類 家計消費支出'!$A$5:$D$112,4,FALSE)</f>
        <v>0</v>
      </c>
      <c r="AA86" s="154">
        <v>0</v>
      </c>
      <c r="AB86" s="154">
        <v>0</v>
      </c>
      <c r="AC86" s="154">
        <f t="shared" si="29"/>
        <v>0</v>
      </c>
      <c r="AD86" s="154">
        <v>0</v>
      </c>
      <c r="AE86" s="154">
        <f t="shared" si="30"/>
        <v>0</v>
      </c>
      <c r="AF86" s="154">
        <f t="shared" si="31"/>
        <v>0</v>
      </c>
      <c r="AG86" s="154">
        <f t="shared" si="32"/>
        <v>0</v>
      </c>
      <c r="AH86" s="154">
        <f t="shared" si="33"/>
        <v>0</v>
      </c>
      <c r="AI86" s="189">
        <f>IF($AI$8=2020,1,VLOOKUP($A86,デフレータ!$A$5:$C$112,HLOOKUP($AI$8,デフレータ!$A$3:$C$113,111,FALSE),FALSE))</f>
        <v>1</v>
      </c>
      <c r="AJ86" s="189"/>
    </row>
    <row r="87" spans="1:36" s="62" customFormat="1">
      <c r="A87" s="252" t="s">
        <v>337</v>
      </c>
      <c r="B87" s="214" t="s">
        <v>573</v>
      </c>
      <c r="C87" s="154">
        <f>VLOOKUP($A87,県産品需要額!$A$9:$P$116,12,FALSE)*HLOOKUP($A87,'3-2 統合中分類 投入係数表'!$C$3:$DF$122,120,FALSE)</f>
        <v>0</v>
      </c>
      <c r="D87" s="154">
        <v>0</v>
      </c>
      <c r="E87" s="154">
        <f t="shared" si="17"/>
        <v>0</v>
      </c>
      <c r="F87" s="154">
        <v>0</v>
      </c>
      <c r="G87" s="154">
        <f>VLOOKUP($A87,県産品需要額!$A$9:$P$116,15,FALSE)*HLOOKUP($A87,'3-2 統合中分類 投入係数表'!$C$3:$DF$122,120,FALSE)</f>
        <v>0</v>
      </c>
      <c r="H87" s="154">
        <v>0</v>
      </c>
      <c r="I87" s="154">
        <f t="shared" si="18"/>
        <v>0</v>
      </c>
      <c r="J87" s="154">
        <v>0</v>
      </c>
      <c r="K87" s="154">
        <f t="shared" si="19"/>
        <v>0</v>
      </c>
      <c r="L87" s="154">
        <f t="shared" si="20"/>
        <v>0</v>
      </c>
      <c r="M87" s="154">
        <f t="shared" si="21"/>
        <v>0</v>
      </c>
      <c r="N87" s="154">
        <f t="shared" si="22"/>
        <v>0</v>
      </c>
      <c r="O87" s="154">
        <v>0</v>
      </c>
      <c r="P87" s="154">
        <v>0</v>
      </c>
      <c r="Q87" s="154">
        <f t="shared" si="23"/>
        <v>0</v>
      </c>
      <c r="R87" s="154">
        <v>0</v>
      </c>
      <c r="S87" s="154">
        <f t="shared" si="24"/>
        <v>0</v>
      </c>
      <c r="T87" s="154">
        <f t="shared" si="25"/>
        <v>0</v>
      </c>
      <c r="U87" s="154">
        <f t="shared" si="26"/>
        <v>0</v>
      </c>
      <c r="V87" s="154">
        <f t="shared" si="27"/>
        <v>0</v>
      </c>
      <c r="W87" s="38">
        <v>0</v>
      </c>
      <c r="X87" s="154">
        <v>0</v>
      </c>
      <c r="Y87" s="154">
        <f t="shared" si="28"/>
        <v>0</v>
      </c>
      <c r="Z87" s="154">
        <f>Z$117*VLOOKUP($A87,'統合中分類 家計消費支出'!$A$5:$D$112,4,FALSE)</f>
        <v>0</v>
      </c>
      <c r="AA87" s="154">
        <v>0</v>
      </c>
      <c r="AB87" s="154">
        <v>0</v>
      </c>
      <c r="AC87" s="154">
        <f t="shared" si="29"/>
        <v>0</v>
      </c>
      <c r="AD87" s="154">
        <v>0</v>
      </c>
      <c r="AE87" s="154">
        <f t="shared" si="30"/>
        <v>0</v>
      </c>
      <c r="AF87" s="154">
        <f t="shared" si="31"/>
        <v>0</v>
      </c>
      <c r="AG87" s="154">
        <f t="shared" si="32"/>
        <v>0</v>
      </c>
      <c r="AH87" s="154">
        <f t="shared" si="33"/>
        <v>0</v>
      </c>
      <c r="AI87" s="189">
        <f>IF($AI$8=2020,1,VLOOKUP($A87,デフレータ!$A$5:$C$112,HLOOKUP($AI$8,デフレータ!$A$3:$C$113,111,FALSE),FALSE))</f>
        <v>1</v>
      </c>
      <c r="AJ87" s="189"/>
    </row>
    <row r="88" spans="1:36" s="62" customFormat="1">
      <c r="A88" s="253" t="s">
        <v>338</v>
      </c>
      <c r="B88" s="217" t="s">
        <v>574</v>
      </c>
      <c r="C88" s="155">
        <f>VLOOKUP($A88,県産品需要額!$A$9:$P$116,12,FALSE)*HLOOKUP($A88,'3-2 統合中分類 投入係数表'!$C$3:$DF$122,120,FALSE)</f>
        <v>0</v>
      </c>
      <c r="D88" s="155">
        <v>0</v>
      </c>
      <c r="E88" s="155">
        <f t="shared" si="17"/>
        <v>0</v>
      </c>
      <c r="F88" s="155">
        <v>0</v>
      </c>
      <c r="G88" s="155">
        <f>VLOOKUP($A88,県産品需要額!$A$9:$P$116,15,FALSE)*HLOOKUP($A88,'3-2 統合中分類 投入係数表'!$C$3:$DF$122,120,FALSE)</f>
        <v>0</v>
      </c>
      <c r="H88" s="155">
        <v>0</v>
      </c>
      <c r="I88" s="155">
        <f t="shared" si="18"/>
        <v>0</v>
      </c>
      <c r="J88" s="155">
        <v>0</v>
      </c>
      <c r="K88" s="155">
        <f t="shared" si="19"/>
        <v>0</v>
      </c>
      <c r="L88" s="155">
        <f t="shared" si="20"/>
        <v>0</v>
      </c>
      <c r="M88" s="155">
        <f t="shared" si="21"/>
        <v>0</v>
      </c>
      <c r="N88" s="155">
        <f t="shared" si="22"/>
        <v>0</v>
      </c>
      <c r="O88" s="155">
        <v>0</v>
      </c>
      <c r="P88" s="155">
        <v>0</v>
      </c>
      <c r="Q88" s="155">
        <f t="shared" si="23"/>
        <v>0</v>
      </c>
      <c r="R88" s="155">
        <v>0</v>
      </c>
      <c r="S88" s="155">
        <f t="shared" si="24"/>
        <v>0</v>
      </c>
      <c r="T88" s="155">
        <f t="shared" si="25"/>
        <v>0</v>
      </c>
      <c r="U88" s="155">
        <f t="shared" si="26"/>
        <v>0</v>
      </c>
      <c r="V88" s="155">
        <f t="shared" si="27"/>
        <v>0</v>
      </c>
      <c r="W88" s="40">
        <v>0</v>
      </c>
      <c r="X88" s="155">
        <v>0</v>
      </c>
      <c r="Y88" s="155">
        <f t="shared" si="28"/>
        <v>0</v>
      </c>
      <c r="Z88" s="155">
        <f>Z$117*VLOOKUP($A88,'統合中分類 家計消費支出'!$A$5:$D$112,4,FALSE)</f>
        <v>0</v>
      </c>
      <c r="AA88" s="155">
        <v>0</v>
      </c>
      <c r="AB88" s="155">
        <v>0</v>
      </c>
      <c r="AC88" s="155">
        <f t="shared" si="29"/>
        <v>0</v>
      </c>
      <c r="AD88" s="155">
        <v>0</v>
      </c>
      <c r="AE88" s="155">
        <f t="shared" si="30"/>
        <v>0</v>
      </c>
      <c r="AF88" s="155">
        <f t="shared" si="31"/>
        <v>0</v>
      </c>
      <c r="AG88" s="155">
        <f t="shared" si="32"/>
        <v>0</v>
      </c>
      <c r="AH88" s="155">
        <f t="shared" si="33"/>
        <v>0</v>
      </c>
      <c r="AI88" s="190">
        <f>IF($AI$8=2020,1,VLOOKUP($A88,デフレータ!$A$5:$C$112,HLOOKUP($AI$8,デフレータ!$A$3:$C$113,111,FALSE),FALSE))</f>
        <v>1</v>
      </c>
      <c r="AJ88" s="190"/>
    </row>
    <row r="89" spans="1:36" s="62" customFormat="1">
      <c r="A89" s="254" t="s">
        <v>339</v>
      </c>
      <c r="B89" s="212" t="s">
        <v>575</v>
      </c>
      <c r="C89" s="153">
        <f>VLOOKUP($A89,県産品需要額!$A$9:$P$116,12,FALSE)*HLOOKUP($A89,'3-2 統合中分類 投入係数表'!$C$3:$DF$122,120,FALSE)</f>
        <v>0</v>
      </c>
      <c r="D89" s="153">
        <v>0</v>
      </c>
      <c r="E89" s="153">
        <f t="shared" si="17"/>
        <v>0</v>
      </c>
      <c r="F89" s="153">
        <v>0</v>
      </c>
      <c r="G89" s="153">
        <f>VLOOKUP($A89,県産品需要額!$A$9:$P$116,15,FALSE)*HLOOKUP($A89,'3-2 統合中分類 投入係数表'!$C$3:$DF$122,120,FALSE)</f>
        <v>0</v>
      </c>
      <c r="H89" s="153">
        <v>0</v>
      </c>
      <c r="I89" s="153">
        <f t="shared" si="18"/>
        <v>0</v>
      </c>
      <c r="J89" s="153">
        <v>0</v>
      </c>
      <c r="K89" s="153">
        <f t="shared" si="19"/>
        <v>0</v>
      </c>
      <c r="L89" s="153">
        <f t="shared" si="20"/>
        <v>0</v>
      </c>
      <c r="M89" s="153">
        <f t="shared" si="21"/>
        <v>0</v>
      </c>
      <c r="N89" s="153">
        <f t="shared" si="22"/>
        <v>0</v>
      </c>
      <c r="O89" s="153">
        <v>0</v>
      </c>
      <c r="P89" s="153">
        <v>0</v>
      </c>
      <c r="Q89" s="153">
        <f t="shared" si="23"/>
        <v>0</v>
      </c>
      <c r="R89" s="153">
        <v>0</v>
      </c>
      <c r="S89" s="153">
        <f t="shared" si="24"/>
        <v>0</v>
      </c>
      <c r="T89" s="153">
        <f t="shared" si="25"/>
        <v>0</v>
      </c>
      <c r="U89" s="153">
        <f t="shared" si="26"/>
        <v>0</v>
      </c>
      <c r="V89" s="153">
        <f t="shared" si="27"/>
        <v>0</v>
      </c>
      <c r="W89" s="41">
        <v>0</v>
      </c>
      <c r="X89" s="153">
        <v>0</v>
      </c>
      <c r="Y89" s="153">
        <f t="shared" si="28"/>
        <v>0</v>
      </c>
      <c r="Z89" s="153">
        <f>Z$117*VLOOKUP($A89,'統合中分類 家計消費支出'!$A$5:$D$112,4,FALSE)</f>
        <v>0</v>
      </c>
      <c r="AA89" s="153">
        <v>0</v>
      </c>
      <c r="AB89" s="153">
        <v>0</v>
      </c>
      <c r="AC89" s="153">
        <f t="shared" si="29"/>
        <v>0</v>
      </c>
      <c r="AD89" s="153">
        <v>0</v>
      </c>
      <c r="AE89" s="153">
        <f t="shared" si="30"/>
        <v>0</v>
      </c>
      <c r="AF89" s="153">
        <f t="shared" si="31"/>
        <v>0</v>
      </c>
      <c r="AG89" s="153">
        <f t="shared" si="32"/>
        <v>0</v>
      </c>
      <c r="AH89" s="153">
        <f t="shared" si="33"/>
        <v>0</v>
      </c>
      <c r="AI89" s="191">
        <f>IF($AI$8=2020,1,VLOOKUP($A89,デフレータ!$A$5:$C$112,HLOOKUP($AI$8,デフレータ!$A$3:$C$113,111,FALSE),FALSE))</f>
        <v>1</v>
      </c>
      <c r="AJ89" s="191"/>
    </row>
    <row r="90" spans="1:36" s="62" customFormat="1">
      <c r="A90" s="252" t="s">
        <v>340</v>
      </c>
      <c r="B90" s="214" t="s">
        <v>576</v>
      </c>
      <c r="C90" s="154">
        <f>VLOOKUP($A90,県産品需要額!$A$9:$P$116,12,FALSE)*HLOOKUP($A90,'3-2 統合中分類 投入係数表'!$C$3:$DF$122,120,FALSE)</f>
        <v>0</v>
      </c>
      <c r="D90" s="154">
        <v>0</v>
      </c>
      <c r="E90" s="154">
        <f t="shared" si="17"/>
        <v>0</v>
      </c>
      <c r="F90" s="154">
        <v>0</v>
      </c>
      <c r="G90" s="154">
        <f>VLOOKUP($A90,県産品需要額!$A$9:$P$116,15,FALSE)*HLOOKUP($A90,'3-2 統合中分類 投入係数表'!$C$3:$DF$122,120,FALSE)</f>
        <v>0</v>
      </c>
      <c r="H90" s="154">
        <v>0</v>
      </c>
      <c r="I90" s="154">
        <f t="shared" si="18"/>
        <v>0</v>
      </c>
      <c r="J90" s="154">
        <v>0</v>
      </c>
      <c r="K90" s="154">
        <f t="shared" si="19"/>
        <v>0</v>
      </c>
      <c r="L90" s="154">
        <f t="shared" si="20"/>
        <v>0</v>
      </c>
      <c r="M90" s="154">
        <f t="shared" si="21"/>
        <v>0</v>
      </c>
      <c r="N90" s="154">
        <f t="shared" si="22"/>
        <v>0</v>
      </c>
      <c r="O90" s="154">
        <v>0</v>
      </c>
      <c r="P90" s="154">
        <v>0</v>
      </c>
      <c r="Q90" s="154">
        <f t="shared" si="23"/>
        <v>0</v>
      </c>
      <c r="R90" s="154">
        <v>0</v>
      </c>
      <c r="S90" s="154">
        <f t="shared" si="24"/>
        <v>0</v>
      </c>
      <c r="T90" s="154">
        <f t="shared" si="25"/>
        <v>0</v>
      </c>
      <c r="U90" s="154">
        <f t="shared" si="26"/>
        <v>0</v>
      </c>
      <c r="V90" s="154">
        <f t="shared" si="27"/>
        <v>0</v>
      </c>
      <c r="W90" s="38">
        <v>0</v>
      </c>
      <c r="X90" s="154">
        <v>0</v>
      </c>
      <c r="Y90" s="154">
        <f t="shared" si="28"/>
        <v>0</v>
      </c>
      <c r="Z90" s="154">
        <f>Z$117*VLOOKUP($A90,'統合中分類 家計消費支出'!$A$5:$D$112,4,FALSE)</f>
        <v>0</v>
      </c>
      <c r="AA90" s="154">
        <v>0</v>
      </c>
      <c r="AB90" s="154">
        <v>0</v>
      </c>
      <c r="AC90" s="154">
        <f t="shared" si="29"/>
        <v>0</v>
      </c>
      <c r="AD90" s="154">
        <v>0</v>
      </c>
      <c r="AE90" s="154">
        <f t="shared" si="30"/>
        <v>0</v>
      </c>
      <c r="AF90" s="154">
        <f t="shared" si="31"/>
        <v>0</v>
      </c>
      <c r="AG90" s="154">
        <f t="shared" si="32"/>
        <v>0</v>
      </c>
      <c r="AH90" s="154">
        <f t="shared" si="33"/>
        <v>0</v>
      </c>
      <c r="AI90" s="189">
        <f>IF($AI$8=2020,1,VLOOKUP($A90,デフレータ!$A$5:$C$112,HLOOKUP($AI$8,デフレータ!$A$3:$C$113,111,FALSE),FALSE))</f>
        <v>1</v>
      </c>
      <c r="AJ90" s="189"/>
    </row>
    <row r="91" spans="1:36" s="62" customFormat="1">
      <c r="A91" s="252" t="s">
        <v>341</v>
      </c>
      <c r="B91" s="214" t="s">
        <v>577</v>
      </c>
      <c r="C91" s="154">
        <f>VLOOKUP($A91,県産品需要額!$A$9:$P$116,12,FALSE)*HLOOKUP($A91,'3-2 統合中分類 投入係数表'!$C$3:$DF$122,120,FALSE)</f>
        <v>0</v>
      </c>
      <c r="D91" s="154">
        <v>0</v>
      </c>
      <c r="E91" s="154">
        <f t="shared" si="17"/>
        <v>0</v>
      </c>
      <c r="F91" s="154">
        <v>0</v>
      </c>
      <c r="G91" s="154">
        <f>VLOOKUP($A91,県産品需要額!$A$9:$P$116,15,FALSE)*HLOOKUP($A91,'3-2 統合中分類 投入係数表'!$C$3:$DF$122,120,FALSE)</f>
        <v>0</v>
      </c>
      <c r="H91" s="154">
        <v>0</v>
      </c>
      <c r="I91" s="154">
        <f t="shared" si="18"/>
        <v>0</v>
      </c>
      <c r="J91" s="154">
        <v>0</v>
      </c>
      <c r="K91" s="154">
        <f t="shared" si="19"/>
        <v>0</v>
      </c>
      <c r="L91" s="154">
        <f t="shared" si="20"/>
        <v>0</v>
      </c>
      <c r="M91" s="154">
        <f t="shared" si="21"/>
        <v>0</v>
      </c>
      <c r="N91" s="154">
        <f t="shared" si="22"/>
        <v>0</v>
      </c>
      <c r="O91" s="154">
        <v>0</v>
      </c>
      <c r="P91" s="154">
        <v>0</v>
      </c>
      <c r="Q91" s="154">
        <f t="shared" si="23"/>
        <v>0</v>
      </c>
      <c r="R91" s="154">
        <v>0</v>
      </c>
      <c r="S91" s="154">
        <f t="shared" si="24"/>
        <v>0</v>
      </c>
      <c r="T91" s="154">
        <f t="shared" si="25"/>
        <v>0</v>
      </c>
      <c r="U91" s="154">
        <f t="shared" si="26"/>
        <v>0</v>
      </c>
      <c r="V91" s="154">
        <f t="shared" si="27"/>
        <v>0</v>
      </c>
      <c r="W91" s="38">
        <v>0</v>
      </c>
      <c r="X91" s="154">
        <v>0</v>
      </c>
      <c r="Y91" s="154">
        <f t="shared" si="28"/>
        <v>0</v>
      </c>
      <c r="Z91" s="154">
        <f>Z$117*VLOOKUP($A91,'統合中分類 家計消費支出'!$A$5:$D$112,4,FALSE)</f>
        <v>0</v>
      </c>
      <c r="AA91" s="154">
        <v>0</v>
      </c>
      <c r="AB91" s="154">
        <v>0</v>
      </c>
      <c r="AC91" s="154">
        <f t="shared" si="29"/>
        <v>0</v>
      </c>
      <c r="AD91" s="154">
        <v>0</v>
      </c>
      <c r="AE91" s="154">
        <f t="shared" si="30"/>
        <v>0</v>
      </c>
      <c r="AF91" s="154">
        <f t="shared" si="31"/>
        <v>0</v>
      </c>
      <c r="AG91" s="154">
        <f t="shared" si="32"/>
        <v>0</v>
      </c>
      <c r="AH91" s="154">
        <f t="shared" si="33"/>
        <v>0</v>
      </c>
      <c r="AI91" s="189">
        <f>IF($AI$8=2020,1,VLOOKUP($A91,デフレータ!$A$5:$C$112,HLOOKUP($AI$8,デフレータ!$A$3:$C$113,111,FALSE),FALSE))</f>
        <v>1</v>
      </c>
      <c r="AJ91" s="189"/>
    </row>
    <row r="92" spans="1:36" s="62" customFormat="1">
      <c r="A92" s="252" t="s">
        <v>342</v>
      </c>
      <c r="B92" s="214" t="s">
        <v>578</v>
      </c>
      <c r="C92" s="154">
        <f>VLOOKUP($A92,県産品需要額!$A$9:$P$116,12,FALSE)*HLOOKUP($A92,'3-2 統合中分類 投入係数表'!$C$3:$DF$122,120,FALSE)</f>
        <v>0</v>
      </c>
      <c r="D92" s="154">
        <v>0</v>
      </c>
      <c r="E92" s="154">
        <f t="shared" si="17"/>
        <v>0</v>
      </c>
      <c r="F92" s="154">
        <v>0</v>
      </c>
      <c r="G92" s="154">
        <f>VLOOKUP($A92,県産品需要額!$A$9:$P$116,15,FALSE)*HLOOKUP($A92,'3-2 統合中分類 投入係数表'!$C$3:$DF$122,120,FALSE)</f>
        <v>0</v>
      </c>
      <c r="H92" s="154">
        <v>0</v>
      </c>
      <c r="I92" s="154">
        <f t="shared" si="18"/>
        <v>0</v>
      </c>
      <c r="J92" s="154">
        <v>0</v>
      </c>
      <c r="K92" s="154">
        <f t="shared" si="19"/>
        <v>0</v>
      </c>
      <c r="L92" s="154">
        <f t="shared" si="20"/>
        <v>0</v>
      </c>
      <c r="M92" s="154">
        <f t="shared" si="21"/>
        <v>0</v>
      </c>
      <c r="N92" s="154">
        <f t="shared" si="22"/>
        <v>0</v>
      </c>
      <c r="O92" s="154">
        <v>0</v>
      </c>
      <c r="P92" s="154">
        <v>0</v>
      </c>
      <c r="Q92" s="154">
        <f t="shared" si="23"/>
        <v>0</v>
      </c>
      <c r="R92" s="154">
        <v>0</v>
      </c>
      <c r="S92" s="154">
        <f t="shared" si="24"/>
        <v>0</v>
      </c>
      <c r="T92" s="154">
        <f t="shared" si="25"/>
        <v>0</v>
      </c>
      <c r="U92" s="154">
        <f t="shared" si="26"/>
        <v>0</v>
      </c>
      <c r="V92" s="154">
        <f t="shared" si="27"/>
        <v>0</v>
      </c>
      <c r="W92" s="38">
        <v>0</v>
      </c>
      <c r="X92" s="154">
        <v>0</v>
      </c>
      <c r="Y92" s="154">
        <f t="shared" si="28"/>
        <v>0</v>
      </c>
      <c r="Z92" s="154">
        <f>Z$117*VLOOKUP($A92,'統合中分類 家計消費支出'!$A$5:$D$112,4,FALSE)</f>
        <v>0</v>
      </c>
      <c r="AA92" s="154">
        <v>0</v>
      </c>
      <c r="AB92" s="154">
        <v>0</v>
      </c>
      <c r="AC92" s="154">
        <f t="shared" si="29"/>
        <v>0</v>
      </c>
      <c r="AD92" s="154">
        <v>0</v>
      </c>
      <c r="AE92" s="154">
        <f t="shared" si="30"/>
        <v>0</v>
      </c>
      <c r="AF92" s="154">
        <f t="shared" si="31"/>
        <v>0</v>
      </c>
      <c r="AG92" s="154">
        <f t="shared" si="32"/>
        <v>0</v>
      </c>
      <c r="AH92" s="154">
        <f t="shared" si="33"/>
        <v>0</v>
      </c>
      <c r="AI92" s="189">
        <f>IF($AI$8=2020,1,VLOOKUP($A92,デフレータ!$A$5:$C$112,HLOOKUP($AI$8,デフレータ!$A$3:$C$113,111,FALSE),FALSE))</f>
        <v>1</v>
      </c>
      <c r="AJ92" s="189"/>
    </row>
    <row r="93" spans="1:36" s="62" customFormat="1">
      <c r="A93" s="253" t="s">
        <v>343</v>
      </c>
      <c r="B93" s="217" t="s">
        <v>579</v>
      </c>
      <c r="C93" s="155">
        <f>VLOOKUP($A93,県産品需要額!$A$9:$P$116,12,FALSE)*HLOOKUP($A93,'3-2 統合中分類 投入係数表'!$C$3:$DF$122,120,FALSE)</f>
        <v>0</v>
      </c>
      <c r="D93" s="155">
        <v>0</v>
      </c>
      <c r="E93" s="155">
        <f t="shared" si="17"/>
        <v>0</v>
      </c>
      <c r="F93" s="155">
        <v>0</v>
      </c>
      <c r="G93" s="155">
        <f>VLOOKUP($A93,県産品需要額!$A$9:$P$116,15,FALSE)*HLOOKUP($A93,'3-2 統合中分類 投入係数表'!$C$3:$DF$122,120,FALSE)</f>
        <v>0</v>
      </c>
      <c r="H93" s="155">
        <v>0</v>
      </c>
      <c r="I93" s="155">
        <f t="shared" si="18"/>
        <v>0</v>
      </c>
      <c r="J93" s="155">
        <v>0</v>
      </c>
      <c r="K93" s="155">
        <f t="shared" si="19"/>
        <v>0</v>
      </c>
      <c r="L93" s="155">
        <f t="shared" si="20"/>
        <v>0</v>
      </c>
      <c r="M93" s="155">
        <f t="shared" si="21"/>
        <v>0</v>
      </c>
      <c r="N93" s="155">
        <f t="shared" si="22"/>
        <v>0</v>
      </c>
      <c r="O93" s="155">
        <v>0</v>
      </c>
      <c r="P93" s="155">
        <v>0</v>
      </c>
      <c r="Q93" s="155">
        <f t="shared" si="23"/>
        <v>0</v>
      </c>
      <c r="R93" s="155">
        <v>0</v>
      </c>
      <c r="S93" s="155">
        <f t="shared" si="24"/>
        <v>0</v>
      </c>
      <c r="T93" s="155">
        <f t="shared" si="25"/>
        <v>0</v>
      </c>
      <c r="U93" s="155">
        <f t="shared" si="26"/>
        <v>0</v>
      </c>
      <c r="V93" s="155">
        <f t="shared" si="27"/>
        <v>0</v>
      </c>
      <c r="W93" s="40">
        <v>0</v>
      </c>
      <c r="X93" s="155">
        <v>0</v>
      </c>
      <c r="Y93" s="155">
        <f t="shared" si="28"/>
        <v>0</v>
      </c>
      <c r="Z93" s="155">
        <f>Z$117*VLOOKUP($A93,'統合中分類 家計消費支出'!$A$5:$D$112,4,FALSE)</f>
        <v>0</v>
      </c>
      <c r="AA93" s="155">
        <v>0</v>
      </c>
      <c r="AB93" s="155">
        <v>0</v>
      </c>
      <c r="AC93" s="155">
        <f t="shared" si="29"/>
        <v>0</v>
      </c>
      <c r="AD93" s="155">
        <v>0</v>
      </c>
      <c r="AE93" s="155">
        <f t="shared" si="30"/>
        <v>0</v>
      </c>
      <c r="AF93" s="155">
        <f t="shared" si="31"/>
        <v>0</v>
      </c>
      <c r="AG93" s="155">
        <f t="shared" si="32"/>
        <v>0</v>
      </c>
      <c r="AH93" s="155">
        <f t="shared" si="33"/>
        <v>0</v>
      </c>
      <c r="AI93" s="190">
        <f>IF($AI$8=2020,1,VLOOKUP($A93,デフレータ!$A$5:$C$112,HLOOKUP($AI$8,デフレータ!$A$3:$C$113,111,FALSE),FALSE))</f>
        <v>1</v>
      </c>
      <c r="AJ93" s="190"/>
    </row>
    <row r="94" spans="1:36" s="62" customFormat="1">
      <c r="A94" s="254" t="s">
        <v>344</v>
      </c>
      <c r="B94" s="212" t="s">
        <v>580</v>
      </c>
      <c r="C94" s="153">
        <f>VLOOKUP($A94,県産品需要額!$A$9:$P$116,12,FALSE)*HLOOKUP($A94,'3-2 統合中分類 投入係数表'!$C$3:$DF$122,120,FALSE)</f>
        <v>0</v>
      </c>
      <c r="D94" s="153">
        <v>0</v>
      </c>
      <c r="E94" s="153">
        <f t="shared" si="17"/>
        <v>0</v>
      </c>
      <c r="F94" s="153">
        <v>0</v>
      </c>
      <c r="G94" s="153">
        <f>VLOOKUP($A94,県産品需要額!$A$9:$P$116,15,FALSE)*HLOOKUP($A94,'3-2 統合中分類 投入係数表'!$C$3:$DF$122,120,FALSE)</f>
        <v>0</v>
      </c>
      <c r="H94" s="153">
        <v>0</v>
      </c>
      <c r="I94" s="153">
        <f t="shared" si="18"/>
        <v>0</v>
      </c>
      <c r="J94" s="153">
        <v>0</v>
      </c>
      <c r="K94" s="153">
        <f t="shared" si="19"/>
        <v>0</v>
      </c>
      <c r="L94" s="153">
        <f t="shared" si="20"/>
        <v>0</v>
      </c>
      <c r="M94" s="153">
        <f t="shared" si="21"/>
        <v>0</v>
      </c>
      <c r="N94" s="153">
        <f t="shared" si="22"/>
        <v>0</v>
      </c>
      <c r="O94" s="153">
        <v>0</v>
      </c>
      <c r="P94" s="153">
        <v>0</v>
      </c>
      <c r="Q94" s="153">
        <f t="shared" si="23"/>
        <v>0</v>
      </c>
      <c r="R94" s="153">
        <v>0</v>
      </c>
      <c r="S94" s="153">
        <f t="shared" si="24"/>
        <v>0</v>
      </c>
      <c r="T94" s="153">
        <f t="shared" si="25"/>
        <v>0</v>
      </c>
      <c r="U94" s="153">
        <f t="shared" si="26"/>
        <v>0</v>
      </c>
      <c r="V94" s="153">
        <f t="shared" si="27"/>
        <v>0</v>
      </c>
      <c r="W94" s="41">
        <v>0</v>
      </c>
      <c r="X94" s="153">
        <v>0</v>
      </c>
      <c r="Y94" s="153">
        <f t="shared" si="28"/>
        <v>0</v>
      </c>
      <c r="Z94" s="153">
        <f>Z$117*VLOOKUP($A94,'統合中分類 家計消費支出'!$A$5:$D$112,4,FALSE)</f>
        <v>0</v>
      </c>
      <c r="AA94" s="153">
        <v>0</v>
      </c>
      <c r="AB94" s="153">
        <v>0</v>
      </c>
      <c r="AC94" s="153">
        <f t="shared" si="29"/>
        <v>0</v>
      </c>
      <c r="AD94" s="153">
        <v>0</v>
      </c>
      <c r="AE94" s="153">
        <f t="shared" si="30"/>
        <v>0</v>
      </c>
      <c r="AF94" s="153">
        <f t="shared" si="31"/>
        <v>0</v>
      </c>
      <c r="AG94" s="153">
        <f t="shared" si="32"/>
        <v>0</v>
      </c>
      <c r="AH94" s="153">
        <f t="shared" si="33"/>
        <v>0</v>
      </c>
      <c r="AI94" s="191">
        <f>IF($AI$8=2020,1,VLOOKUP($A94,デフレータ!$A$5:$C$112,HLOOKUP($AI$8,デフレータ!$A$3:$C$113,111,FALSE),FALSE))</f>
        <v>1</v>
      </c>
      <c r="AJ94" s="191"/>
    </row>
    <row r="95" spans="1:36" s="62" customFormat="1">
      <c r="A95" s="252" t="s">
        <v>345</v>
      </c>
      <c r="B95" s="214" t="s">
        <v>581</v>
      </c>
      <c r="C95" s="154">
        <f>VLOOKUP($A95,県産品需要額!$A$9:$P$116,12,FALSE)*HLOOKUP($A95,'3-2 統合中分類 投入係数表'!$C$3:$DF$122,120,FALSE)</f>
        <v>0</v>
      </c>
      <c r="D95" s="154">
        <v>0</v>
      </c>
      <c r="E95" s="154">
        <f t="shared" si="17"/>
        <v>0</v>
      </c>
      <c r="F95" s="154">
        <v>0</v>
      </c>
      <c r="G95" s="154">
        <f>VLOOKUP($A95,県産品需要額!$A$9:$P$116,15,FALSE)*HLOOKUP($A95,'3-2 統合中分類 投入係数表'!$C$3:$DF$122,120,FALSE)</f>
        <v>0</v>
      </c>
      <c r="H95" s="154">
        <v>0</v>
      </c>
      <c r="I95" s="154">
        <f t="shared" si="18"/>
        <v>0</v>
      </c>
      <c r="J95" s="154">
        <v>0</v>
      </c>
      <c r="K95" s="154">
        <f t="shared" si="19"/>
        <v>0</v>
      </c>
      <c r="L95" s="154">
        <f t="shared" si="20"/>
        <v>0</v>
      </c>
      <c r="M95" s="154">
        <f t="shared" si="21"/>
        <v>0</v>
      </c>
      <c r="N95" s="154">
        <f t="shared" si="22"/>
        <v>0</v>
      </c>
      <c r="O95" s="154">
        <v>0</v>
      </c>
      <c r="P95" s="154">
        <v>0</v>
      </c>
      <c r="Q95" s="154">
        <f t="shared" si="23"/>
        <v>0</v>
      </c>
      <c r="R95" s="154">
        <v>0</v>
      </c>
      <c r="S95" s="154">
        <f t="shared" si="24"/>
        <v>0</v>
      </c>
      <c r="T95" s="154">
        <f t="shared" si="25"/>
        <v>0</v>
      </c>
      <c r="U95" s="154">
        <f t="shared" si="26"/>
        <v>0</v>
      </c>
      <c r="V95" s="154">
        <f t="shared" si="27"/>
        <v>0</v>
      </c>
      <c r="W95" s="38">
        <v>0</v>
      </c>
      <c r="X95" s="154">
        <v>0</v>
      </c>
      <c r="Y95" s="154">
        <f t="shared" si="28"/>
        <v>0</v>
      </c>
      <c r="Z95" s="154">
        <f>Z$117*VLOOKUP($A95,'統合中分類 家計消費支出'!$A$5:$D$112,4,FALSE)</f>
        <v>0</v>
      </c>
      <c r="AA95" s="154">
        <v>0</v>
      </c>
      <c r="AB95" s="154">
        <v>0</v>
      </c>
      <c r="AC95" s="154">
        <f t="shared" si="29"/>
        <v>0</v>
      </c>
      <c r="AD95" s="154">
        <v>0</v>
      </c>
      <c r="AE95" s="154">
        <f t="shared" si="30"/>
        <v>0</v>
      </c>
      <c r="AF95" s="154">
        <f t="shared" si="31"/>
        <v>0</v>
      </c>
      <c r="AG95" s="154">
        <f t="shared" si="32"/>
        <v>0</v>
      </c>
      <c r="AH95" s="154">
        <f t="shared" si="33"/>
        <v>0</v>
      </c>
      <c r="AI95" s="189">
        <f>IF($AI$8=2020,1,VLOOKUP($A95,デフレータ!$A$5:$C$112,HLOOKUP($AI$8,デフレータ!$A$3:$C$113,111,FALSE),FALSE))</f>
        <v>1</v>
      </c>
      <c r="AJ95" s="189"/>
    </row>
    <row r="96" spans="1:36" s="62" customFormat="1">
      <c r="A96" s="252" t="s">
        <v>346</v>
      </c>
      <c r="B96" s="214" t="s">
        <v>582</v>
      </c>
      <c r="C96" s="154">
        <f>VLOOKUP($A96,県産品需要額!$A$9:$P$116,12,FALSE)*HLOOKUP($A96,'3-2 統合中分類 投入係数表'!$C$3:$DF$122,120,FALSE)</f>
        <v>0</v>
      </c>
      <c r="D96" s="154">
        <v>0</v>
      </c>
      <c r="E96" s="154">
        <f t="shared" si="17"/>
        <v>0</v>
      </c>
      <c r="F96" s="154">
        <v>0</v>
      </c>
      <c r="G96" s="154">
        <f>VLOOKUP($A96,県産品需要額!$A$9:$P$116,15,FALSE)*HLOOKUP($A96,'3-2 統合中分類 投入係数表'!$C$3:$DF$122,120,FALSE)</f>
        <v>0</v>
      </c>
      <c r="H96" s="154">
        <v>0</v>
      </c>
      <c r="I96" s="154">
        <f t="shared" si="18"/>
        <v>0</v>
      </c>
      <c r="J96" s="154">
        <v>0</v>
      </c>
      <c r="K96" s="154">
        <f t="shared" si="19"/>
        <v>0</v>
      </c>
      <c r="L96" s="154">
        <f t="shared" si="20"/>
        <v>0</v>
      </c>
      <c r="M96" s="154">
        <f t="shared" si="21"/>
        <v>0</v>
      </c>
      <c r="N96" s="154">
        <f t="shared" si="22"/>
        <v>0</v>
      </c>
      <c r="O96" s="154">
        <v>0</v>
      </c>
      <c r="P96" s="154">
        <v>0</v>
      </c>
      <c r="Q96" s="154">
        <f t="shared" si="23"/>
        <v>0</v>
      </c>
      <c r="R96" s="154">
        <v>0</v>
      </c>
      <c r="S96" s="154">
        <f t="shared" si="24"/>
        <v>0</v>
      </c>
      <c r="T96" s="154">
        <f t="shared" si="25"/>
        <v>0</v>
      </c>
      <c r="U96" s="154">
        <f t="shared" si="26"/>
        <v>0</v>
      </c>
      <c r="V96" s="154">
        <f t="shared" si="27"/>
        <v>0</v>
      </c>
      <c r="W96" s="38">
        <v>0</v>
      </c>
      <c r="X96" s="154">
        <v>0</v>
      </c>
      <c r="Y96" s="154">
        <f t="shared" si="28"/>
        <v>0</v>
      </c>
      <c r="Z96" s="154">
        <f>Z$117*VLOOKUP($A96,'統合中分類 家計消費支出'!$A$5:$D$112,4,FALSE)</f>
        <v>0</v>
      </c>
      <c r="AA96" s="154">
        <v>0</v>
      </c>
      <c r="AB96" s="154">
        <v>0</v>
      </c>
      <c r="AC96" s="154">
        <f t="shared" si="29"/>
        <v>0</v>
      </c>
      <c r="AD96" s="154">
        <v>0</v>
      </c>
      <c r="AE96" s="154">
        <f t="shared" si="30"/>
        <v>0</v>
      </c>
      <c r="AF96" s="154">
        <f t="shared" si="31"/>
        <v>0</v>
      </c>
      <c r="AG96" s="154">
        <f t="shared" si="32"/>
        <v>0</v>
      </c>
      <c r="AH96" s="154">
        <f t="shared" si="33"/>
        <v>0</v>
      </c>
      <c r="AI96" s="189">
        <f>IF($AI$8=2020,1,VLOOKUP($A96,デフレータ!$A$5:$C$112,HLOOKUP($AI$8,デフレータ!$A$3:$C$113,111,FALSE),FALSE))</f>
        <v>1</v>
      </c>
      <c r="AJ96" s="189"/>
    </row>
    <row r="97" spans="1:36" s="62" customFormat="1">
      <c r="A97" s="252" t="s">
        <v>347</v>
      </c>
      <c r="B97" s="214" t="s">
        <v>583</v>
      </c>
      <c r="C97" s="154">
        <f>VLOOKUP($A97,県産品需要額!$A$9:$P$116,12,FALSE)*HLOOKUP($A97,'3-2 統合中分類 投入係数表'!$C$3:$DF$122,120,FALSE)</f>
        <v>0</v>
      </c>
      <c r="D97" s="154">
        <v>0</v>
      </c>
      <c r="E97" s="154">
        <f t="shared" si="17"/>
        <v>0</v>
      </c>
      <c r="F97" s="154">
        <v>0</v>
      </c>
      <c r="G97" s="154">
        <f>VLOOKUP($A97,県産品需要額!$A$9:$P$116,15,FALSE)*HLOOKUP($A97,'3-2 統合中分類 投入係数表'!$C$3:$DF$122,120,FALSE)</f>
        <v>0</v>
      </c>
      <c r="H97" s="154">
        <v>0</v>
      </c>
      <c r="I97" s="154">
        <f t="shared" si="18"/>
        <v>0</v>
      </c>
      <c r="J97" s="154">
        <v>0</v>
      </c>
      <c r="K97" s="154">
        <f t="shared" si="19"/>
        <v>0</v>
      </c>
      <c r="L97" s="154">
        <f t="shared" si="20"/>
        <v>0</v>
      </c>
      <c r="M97" s="154">
        <f t="shared" si="21"/>
        <v>0</v>
      </c>
      <c r="N97" s="154">
        <f t="shared" si="22"/>
        <v>0</v>
      </c>
      <c r="O97" s="154">
        <v>0</v>
      </c>
      <c r="P97" s="154">
        <v>0</v>
      </c>
      <c r="Q97" s="154">
        <f t="shared" si="23"/>
        <v>0</v>
      </c>
      <c r="R97" s="154">
        <v>0</v>
      </c>
      <c r="S97" s="154">
        <f t="shared" si="24"/>
        <v>0</v>
      </c>
      <c r="T97" s="154">
        <f t="shared" si="25"/>
        <v>0</v>
      </c>
      <c r="U97" s="154">
        <f t="shared" si="26"/>
        <v>0</v>
      </c>
      <c r="V97" s="154">
        <f t="shared" si="27"/>
        <v>0</v>
      </c>
      <c r="W97" s="38">
        <v>0</v>
      </c>
      <c r="X97" s="154">
        <v>0</v>
      </c>
      <c r="Y97" s="154">
        <f t="shared" si="28"/>
        <v>0</v>
      </c>
      <c r="Z97" s="154">
        <f>Z$117*VLOOKUP($A97,'統合中分類 家計消費支出'!$A$5:$D$112,4,FALSE)</f>
        <v>0</v>
      </c>
      <c r="AA97" s="154">
        <v>0</v>
      </c>
      <c r="AB97" s="154">
        <v>0</v>
      </c>
      <c r="AC97" s="154">
        <f t="shared" si="29"/>
        <v>0</v>
      </c>
      <c r="AD97" s="154">
        <v>0</v>
      </c>
      <c r="AE97" s="154">
        <f t="shared" si="30"/>
        <v>0</v>
      </c>
      <c r="AF97" s="154">
        <f t="shared" si="31"/>
        <v>0</v>
      </c>
      <c r="AG97" s="154">
        <f t="shared" si="32"/>
        <v>0</v>
      </c>
      <c r="AH97" s="154">
        <f t="shared" si="33"/>
        <v>0</v>
      </c>
      <c r="AI97" s="189">
        <f>IF($AI$8=2020,1,VLOOKUP($A97,デフレータ!$A$5:$C$112,HLOOKUP($AI$8,デフレータ!$A$3:$C$113,111,FALSE),FALSE))</f>
        <v>1</v>
      </c>
      <c r="AJ97" s="189"/>
    </row>
    <row r="98" spans="1:36" s="62" customFormat="1">
      <c r="A98" s="253" t="s">
        <v>348</v>
      </c>
      <c r="B98" s="217" t="s">
        <v>584</v>
      </c>
      <c r="C98" s="155">
        <f>VLOOKUP($A98,県産品需要額!$A$9:$P$116,12,FALSE)*HLOOKUP($A98,'3-2 統合中分類 投入係数表'!$C$3:$DF$122,120,FALSE)</f>
        <v>0</v>
      </c>
      <c r="D98" s="155">
        <v>0</v>
      </c>
      <c r="E98" s="155">
        <f t="shared" si="17"/>
        <v>0</v>
      </c>
      <c r="F98" s="155">
        <v>0</v>
      </c>
      <c r="G98" s="155">
        <f>VLOOKUP($A98,県産品需要額!$A$9:$P$116,15,FALSE)*HLOOKUP($A98,'3-2 統合中分類 投入係数表'!$C$3:$DF$122,120,FALSE)</f>
        <v>0</v>
      </c>
      <c r="H98" s="155">
        <v>0</v>
      </c>
      <c r="I98" s="155">
        <f t="shared" si="18"/>
        <v>0</v>
      </c>
      <c r="J98" s="155">
        <v>0</v>
      </c>
      <c r="K98" s="155">
        <f t="shared" si="19"/>
        <v>0</v>
      </c>
      <c r="L98" s="155">
        <f t="shared" si="20"/>
        <v>0</v>
      </c>
      <c r="M98" s="155">
        <f t="shared" si="21"/>
        <v>0</v>
      </c>
      <c r="N98" s="155">
        <f t="shared" si="22"/>
        <v>0</v>
      </c>
      <c r="O98" s="155">
        <v>0</v>
      </c>
      <c r="P98" s="155">
        <v>0</v>
      </c>
      <c r="Q98" s="155">
        <f t="shared" si="23"/>
        <v>0</v>
      </c>
      <c r="R98" s="155">
        <v>0</v>
      </c>
      <c r="S98" s="155">
        <f t="shared" si="24"/>
        <v>0</v>
      </c>
      <c r="T98" s="155">
        <f t="shared" si="25"/>
        <v>0</v>
      </c>
      <c r="U98" s="155">
        <f t="shared" si="26"/>
        <v>0</v>
      </c>
      <c r="V98" s="155">
        <f t="shared" si="27"/>
        <v>0</v>
      </c>
      <c r="W98" s="40">
        <v>0</v>
      </c>
      <c r="X98" s="155">
        <v>0</v>
      </c>
      <c r="Y98" s="155">
        <f t="shared" si="28"/>
        <v>0</v>
      </c>
      <c r="Z98" s="155">
        <f>Z$117*VLOOKUP($A98,'統合中分類 家計消費支出'!$A$5:$D$112,4,FALSE)</f>
        <v>0</v>
      </c>
      <c r="AA98" s="155">
        <v>0</v>
      </c>
      <c r="AB98" s="155">
        <v>0</v>
      </c>
      <c r="AC98" s="155">
        <f t="shared" si="29"/>
        <v>0</v>
      </c>
      <c r="AD98" s="155">
        <v>0</v>
      </c>
      <c r="AE98" s="155">
        <f t="shared" si="30"/>
        <v>0</v>
      </c>
      <c r="AF98" s="155">
        <f t="shared" si="31"/>
        <v>0</v>
      </c>
      <c r="AG98" s="155">
        <f t="shared" si="32"/>
        <v>0</v>
      </c>
      <c r="AH98" s="155">
        <f t="shared" si="33"/>
        <v>0</v>
      </c>
      <c r="AI98" s="190">
        <f>IF($AI$8=2020,1,VLOOKUP($A98,デフレータ!$A$5:$C$112,HLOOKUP($AI$8,デフレータ!$A$3:$C$113,111,FALSE),FALSE))</f>
        <v>1</v>
      </c>
      <c r="AJ98" s="190"/>
    </row>
    <row r="99" spans="1:36" s="62" customFormat="1">
      <c r="A99" s="254" t="s">
        <v>349</v>
      </c>
      <c r="B99" s="212" t="s">
        <v>645</v>
      </c>
      <c r="C99" s="153">
        <f>VLOOKUP($A99,県産品需要額!$A$9:$P$116,12,FALSE)*HLOOKUP($A99,'3-2 統合中分類 投入係数表'!$C$3:$DF$122,120,FALSE)</f>
        <v>0</v>
      </c>
      <c r="D99" s="153">
        <v>0</v>
      </c>
      <c r="E99" s="153">
        <f t="shared" si="17"/>
        <v>0</v>
      </c>
      <c r="F99" s="153">
        <v>0</v>
      </c>
      <c r="G99" s="153">
        <f>VLOOKUP($A99,県産品需要額!$A$9:$P$116,15,FALSE)*HLOOKUP($A99,'3-2 統合中分類 投入係数表'!$C$3:$DF$122,120,FALSE)</f>
        <v>0</v>
      </c>
      <c r="H99" s="153">
        <v>0</v>
      </c>
      <c r="I99" s="153">
        <f t="shared" si="18"/>
        <v>0</v>
      </c>
      <c r="J99" s="153">
        <v>0</v>
      </c>
      <c r="K99" s="153">
        <f t="shared" si="19"/>
        <v>0</v>
      </c>
      <c r="L99" s="153">
        <f t="shared" si="20"/>
        <v>0</v>
      </c>
      <c r="M99" s="153">
        <f t="shared" si="21"/>
        <v>0</v>
      </c>
      <c r="N99" s="153">
        <f t="shared" si="22"/>
        <v>0</v>
      </c>
      <c r="O99" s="153">
        <v>0</v>
      </c>
      <c r="P99" s="153">
        <v>0</v>
      </c>
      <c r="Q99" s="153">
        <f t="shared" si="23"/>
        <v>0</v>
      </c>
      <c r="R99" s="153">
        <v>0</v>
      </c>
      <c r="S99" s="153">
        <f t="shared" si="24"/>
        <v>0</v>
      </c>
      <c r="T99" s="153">
        <f t="shared" si="25"/>
        <v>0</v>
      </c>
      <c r="U99" s="153">
        <f t="shared" si="26"/>
        <v>0</v>
      </c>
      <c r="V99" s="153">
        <f t="shared" si="27"/>
        <v>0</v>
      </c>
      <c r="W99" s="41">
        <v>0</v>
      </c>
      <c r="X99" s="153">
        <v>0</v>
      </c>
      <c r="Y99" s="153">
        <f t="shared" si="28"/>
        <v>0</v>
      </c>
      <c r="Z99" s="153">
        <f>Z$117*VLOOKUP($A99,'統合中分類 家計消費支出'!$A$5:$D$112,4,FALSE)</f>
        <v>0</v>
      </c>
      <c r="AA99" s="153">
        <v>0</v>
      </c>
      <c r="AB99" s="153">
        <v>0</v>
      </c>
      <c r="AC99" s="153">
        <f t="shared" si="29"/>
        <v>0</v>
      </c>
      <c r="AD99" s="153">
        <v>0</v>
      </c>
      <c r="AE99" s="153">
        <f t="shared" si="30"/>
        <v>0</v>
      </c>
      <c r="AF99" s="153">
        <f t="shared" si="31"/>
        <v>0</v>
      </c>
      <c r="AG99" s="153">
        <f t="shared" si="32"/>
        <v>0</v>
      </c>
      <c r="AH99" s="153">
        <f t="shared" si="33"/>
        <v>0</v>
      </c>
      <c r="AI99" s="191">
        <f>IF($AI$8=2020,1,VLOOKUP($A99,デフレータ!$A$5:$C$112,HLOOKUP($AI$8,デフレータ!$A$3:$C$113,111,FALSE),FALSE))</f>
        <v>1</v>
      </c>
      <c r="AJ99" s="191"/>
    </row>
    <row r="100" spans="1:36" s="62" customFormat="1">
      <c r="A100" s="252" t="s">
        <v>350</v>
      </c>
      <c r="B100" s="214" t="s">
        <v>644</v>
      </c>
      <c r="C100" s="154">
        <f>VLOOKUP($A100,県産品需要額!$A$9:$P$116,12,FALSE)*HLOOKUP($A100,'3-2 統合中分類 投入係数表'!$C$3:$DF$122,120,FALSE)</f>
        <v>0</v>
      </c>
      <c r="D100" s="154">
        <v>0</v>
      </c>
      <c r="E100" s="154">
        <f t="shared" si="17"/>
        <v>0</v>
      </c>
      <c r="F100" s="154">
        <v>0</v>
      </c>
      <c r="G100" s="154">
        <f>VLOOKUP($A100,県産品需要額!$A$9:$P$116,15,FALSE)*HLOOKUP($A100,'3-2 統合中分類 投入係数表'!$C$3:$DF$122,120,FALSE)</f>
        <v>0</v>
      </c>
      <c r="H100" s="154">
        <v>0</v>
      </c>
      <c r="I100" s="154">
        <f t="shared" si="18"/>
        <v>0</v>
      </c>
      <c r="J100" s="154">
        <v>0</v>
      </c>
      <c r="K100" s="154">
        <f t="shared" si="19"/>
        <v>0</v>
      </c>
      <c r="L100" s="154">
        <f t="shared" si="20"/>
        <v>0</v>
      </c>
      <c r="M100" s="154">
        <f t="shared" si="21"/>
        <v>0</v>
      </c>
      <c r="N100" s="154">
        <f t="shared" si="22"/>
        <v>0</v>
      </c>
      <c r="O100" s="154">
        <v>0</v>
      </c>
      <c r="P100" s="154">
        <v>0</v>
      </c>
      <c r="Q100" s="154">
        <f t="shared" si="23"/>
        <v>0</v>
      </c>
      <c r="R100" s="154">
        <v>0</v>
      </c>
      <c r="S100" s="154">
        <f t="shared" si="24"/>
        <v>0</v>
      </c>
      <c r="T100" s="154">
        <f t="shared" si="25"/>
        <v>0</v>
      </c>
      <c r="U100" s="154">
        <f t="shared" si="26"/>
        <v>0</v>
      </c>
      <c r="V100" s="154">
        <f t="shared" si="27"/>
        <v>0</v>
      </c>
      <c r="W100" s="38">
        <v>0</v>
      </c>
      <c r="X100" s="154">
        <v>0</v>
      </c>
      <c r="Y100" s="154">
        <f t="shared" si="28"/>
        <v>0</v>
      </c>
      <c r="Z100" s="154">
        <f>Z$117*VLOOKUP($A100,'統合中分類 家計消費支出'!$A$5:$D$112,4,FALSE)</f>
        <v>0</v>
      </c>
      <c r="AA100" s="154">
        <v>0</v>
      </c>
      <c r="AB100" s="154">
        <v>0</v>
      </c>
      <c r="AC100" s="154">
        <f t="shared" si="29"/>
        <v>0</v>
      </c>
      <c r="AD100" s="154">
        <v>0</v>
      </c>
      <c r="AE100" s="154">
        <f t="shared" si="30"/>
        <v>0</v>
      </c>
      <c r="AF100" s="154">
        <f t="shared" si="31"/>
        <v>0</v>
      </c>
      <c r="AG100" s="154">
        <f t="shared" si="32"/>
        <v>0</v>
      </c>
      <c r="AH100" s="154">
        <f t="shared" si="33"/>
        <v>0</v>
      </c>
      <c r="AI100" s="189">
        <f>IF($AI$8=2020,1,VLOOKUP($A100,デフレータ!$A$5:$C$112,HLOOKUP($AI$8,デフレータ!$A$3:$C$113,111,FALSE),FALSE))</f>
        <v>1</v>
      </c>
      <c r="AJ100" s="189"/>
    </row>
    <row r="101" spans="1:36" s="62" customFormat="1">
      <c r="A101" s="252" t="s">
        <v>351</v>
      </c>
      <c r="B101" s="214" t="s">
        <v>587</v>
      </c>
      <c r="C101" s="154">
        <f>VLOOKUP($A101,県産品需要額!$A$9:$P$116,12,FALSE)*HLOOKUP($A101,'3-2 統合中分類 投入係数表'!$C$3:$DF$122,120,FALSE)</f>
        <v>0</v>
      </c>
      <c r="D101" s="154">
        <v>0</v>
      </c>
      <c r="E101" s="154">
        <f t="shared" si="17"/>
        <v>0</v>
      </c>
      <c r="F101" s="154">
        <v>0</v>
      </c>
      <c r="G101" s="154">
        <f>VLOOKUP($A101,県産品需要額!$A$9:$P$116,15,FALSE)*HLOOKUP($A101,'3-2 統合中分類 投入係数表'!$C$3:$DF$122,120,FALSE)</f>
        <v>0</v>
      </c>
      <c r="H101" s="154">
        <v>0</v>
      </c>
      <c r="I101" s="154">
        <f t="shared" si="18"/>
        <v>0</v>
      </c>
      <c r="J101" s="154">
        <v>0</v>
      </c>
      <c r="K101" s="154">
        <f t="shared" si="19"/>
        <v>0</v>
      </c>
      <c r="L101" s="154">
        <f t="shared" si="20"/>
        <v>0</v>
      </c>
      <c r="M101" s="154">
        <f t="shared" si="21"/>
        <v>0</v>
      </c>
      <c r="N101" s="154">
        <f t="shared" si="22"/>
        <v>0</v>
      </c>
      <c r="O101" s="154">
        <v>0</v>
      </c>
      <c r="P101" s="154">
        <v>0</v>
      </c>
      <c r="Q101" s="154">
        <f t="shared" si="23"/>
        <v>0</v>
      </c>
      <c r="R101" s="154">
        <v>0</v>
      </c>
      <c r="S101" s="154">
        <f t="shared" si="24"/>
        <v>0</v>
      </c>
      <c r="T101" s="154">
        <f t="shared" si="25"/>
        <v>0</v>
      </c>
      <c r="U101" s="154">
        <f t="shared" si="26"/>
        <v>0</v>
      </c>
      <c r="V101" s="154">
        <f t="shared" si="27"/>
        <v>0</v>
      </c>
      <c r="W101" s="38">
        <v>0</v>
      </c>
      <c r="X101" s="154">
        <v>0</v>
      </c>
      <c r="Y101" s="154">
        <f t="shared" si="28"/>
        <v>0</v>
      </c>
      <c r="Z101" s="154">
        <f>Z$117*VLOOKUP($A101,'統合中分類 家計消費支出'!$A$5:$D$112,4,FALSE)</f>
        <v>0</v>
      </c>
      <c r="AA101" s="154">
        <v>0</v>
      </c>
      <c r="AB101" s="154">
        <v>0</v>
      </c>
      <c r="AC101" s="154">
        <f t="shared" si="29"/>
        <v>0</v>
      </c>
      <c r="AD101" s="154">
        <v>0</v>
      </c>
      <c r="AE101" s="154">
        <f t="shared" si="30"/>
        <v>0</v>
      </c>
      <c r="AF101" s="154">
        <f t="shared" si="31"/>
        <v>0</v>
      </c>
      <c r="AG101" s="154">
        <f t="shared" si="32"/>
        <v>0</v>
      </c>
      <c r="AH101" s="154">
        <f t="shared" si="33"/>
        <v>0</v>
      </c>
      <c r="AI101" s="189">
        <f>IF($AI$8=2020,1,VLOOKUP($A101,デフレータ!$A$5:$C$112,HLOOKUP($AI$8,デフレータ!$A$3:$C$113,111,FALSE),FALSE))</f>
        <v>1</v>
      </c>
      <c r="AJ101" s="189"/>
    </row>
    <row r="102" spans="1:36" s="62" customFormat="1">
      <c r="A102" s="252" t="s">
        <v>352</v>
      </c>
      <c r="B102" s="214" t="s">
        <v>588</v>
      </c>
      <c r="C102" s="154">
        <f>VLOOKUP($A102,県産品需要額!$A$9:$P$116,12,FALSE)*HLOOKUP($A102,'3-2 統合中分類 投入係数表'!$C$3:$DF$122,120,FALSE)</f>
        <v>0</v>
      </c>
      <c r="D102" s="154">
        <v>0</v>
      </c>
      <c r="E102" s="154">
        <f t="shared" si="17"/>
        <v>0</v>
      </c>
      <c r="F102" s="154">
        <v>0</v>
      </c>
      <c r="G102" s="154">
        <f>VLOOKUP($A102,県産品需要額!$A$9:$P$116,15,FALSE)*HLOOKUP($A102,'3-2 統合中分類 投入係数表'!$C$3:$DF$122,120,FALSE)</f>
        <v>0</v>
      </c>
      <c r="H102" s="154">
        <v>0</v>
      </c>
      <c r="I102" s="154">
        <f t="shared" si="18"/>
        <v>0</v>
      </c>
      <c r="J102" s="154">
        <v>0</v>
      </c>
      <c r="K102" s="154">
        <f t="shared" si="19"/>
        <v>0</v>
      </c>
      <c r="L102" s="154">
        <f t="shared" si="20"/>
        <v>0</v>
      </c>
      <c r="M102" s="154">
        <f t="shared" si="21"/>
        <v>0</v>
      </c>
      <c r="N102" s="154">
        <f t="shared" si="22"/>
        <v>0</v>
      </c>
      <c r="O102" s="154">
        <v>0</v>
      </c>
      <c r="P102" s="154">
        <v>0</v>
      </c>
      <c r="Q102" s="154">
        <f t="shared" si="23"/>
        <v>0</v>
      </c>
      <c r="R102" s="154">
        <v>0</v>
      </c>
      <c r="S102" s="154">
        <f t="shared" si="24"/>
        <v>0</v>
      </c>
      <c r="T102" s="154">
        <f t="shared" si="25"/>
        <v>0</v>
      </c>
      <c r="U102" s="154">
        <f t="shared" si="26"/>
        <v>0</v>
      </c>
      <c r="V102" s="154">
        <f t="shared" si="27"/>
        <v>0</v>
      </c>
      <c r="W102" s="38">
        <v>0</v>
      </c>
      <c r="X102" s="154">
        <v>0</v>
      </c>
      <c r="Y102" s="154">
        <f t="shared" si="28"/>
        <v>0</v>
      </c>
      <c r="Z102" s="154">
        <f>Z$117*VLOOKUP($A102,'統合中分類 家計消費支出'!$A$5:$D$112,4,FALSE)</f>
        <v>0</v>
      </c>
      <c r="AA102" s="154">
        <v>0</v>
      </c>
      <c r="AB102" s="154">
        <v>0</v>
      </c>
      <c r="AC102" s="154">
        <f t="shared" si="29"/>
        <v>0</v>
      </c>
      <c r="AD102" s="154">
        <v>0</v>
      </c>
      <c r="AE102" s="154">
        <f t="shared" si="30"/>
        <v>0</v>
      </c>
      <c r="AF102" s="154">
        <f t="shared" si="31"/>
        <v>0</v>
      </c>
      <c r="AG102" s="154">
        <f t="shared" si="32"/>
        <v>0</v>
      </c>
      <c r="AH102" s="154">
        <f t="shared" si="33"/>
        <v>0</v>
      </c>
      <c r="AI102" s="189">
        <f>IF($AI$8=2020,1,VLOOKUP($A102,デフレータ!$A$5:$C$112,HLOOKUP($AI$8,デフレータ!$A$3:$C$113,111,FALSE),FALSE))</f>
        <v>1</v>
      </c>
      <c r="AJ102" s="189"/>
    </row>
    <row r="103" spans="1:36" s="62" customFormat="1">
      <c r="A103" s="253" t="s">
        <v>353</v>
      </c>
      <c r="B103" s="217" t="s">
        <v>589</v>
      </c>
      <c r="C103" s="155">
        <f>VLOOKUP($A103,県産品需要額!$A$9:$P$116,12,FALSE)*HLOOKUP($A103,'3-2 統合中分類 投入係数表'!$C$3:$DF$122,120,FALSE)</f>
        <v>0</v>
      </c>
      <c r="D103" s="155">
        <v>0</v>
      </c>
      <c r="E103" s="155">
        <f t="shared" si="17"/>
        <v>0</v>
      </c>
      <c r="F103" s="155">
        <v>0</v>
      </c>
      <c r="G103" s="155">
        <f>VLOOKUP($A103,県産品需要額!$A$9:$P$116,15,FALSE)*HLOOKUP($A103,'3-2 統合中分類 投入係数表'!$C$3:$DF$122,120,FALSE)</f>
        <v>0</v>
      </c>
      <c r="H103" s="155">
        <v>0</v>
      </c>
      <c r="I103" s="155">
        <f t="shared" si="18"/>
        <v>0</v>
      </c>
      <c r="J103" s="155">
        <v>0</v>
      </c>
      <c r="K103" s="155">
        <f t="shared" si="19"/>
        <v>0</v>
      </c>
      <c r="L103" s="155">
        <f t="shared" si="20"/>
        <v>0</v>
      </c>
      <c r="M103" s="155">
        <f t="shared" si="21"/>
        <v>0</v>
      </c>
      <c r="N103" s="155">
        <f t="shared" si="22"/>
        <v>0</v>
      </c>
      <c r="O103" s="155">
        <v>0</v>
      </c>
      <c r="P103" s="155">
        <v>0</v>
      </c>
      <c r="Q103" s="155">
        <f t="shared" si="23"/>
        <v>0</v>
      </c>
      <c r="R103" s="155">
        <v>0</v>
      </c>
      <c r="S103" s="155">
        <f t="shared" si="24"/>
        <v>0</v>
      </c>
      <c r="T103" s="155">
        <f t="shared" si="25"/>
        <v>0</v>
      </c>
      <c r="U103" s="155">
        <f t="shared" si="26"/>
        <v>0</v>
      </c>
      <c r="V103" s="155">
        <f t="shared" si="27"/>
        <v>0</v>
      </c>
      <c r="W103" s="40">
        <v>0</v>
      </c>
      <c r="X103" s="155">
        <v>0</v>
      </c>
      <c r="Y103" s="155">
        <f t="shared" si="28"/>
        <v>0</v>
      </c>
      <c r="Z103" s="155">
        <f>Z$117*VLOOKUP($A103,'統合中分類 家計消費支出'!$A$5:$D$112,4,FALSE)</f>
        <v>0</v>
      </c>
      <c r="AA103" s="155">
        <v>0</v>
      </c>
      <c r="AB103" s="155">
        <v>0</v>
      </c>
      <c r="AC103" s="155">
        <f t="shared" si="29"/>
        <v>0</v>
      </c>
      <c r="AD103" s="155">
        <v>0</v>
      </c>
      <c r="AE103" s="155">
        <f t="shared" si="30"/>
        <v>0</v>
      </c>
      <c r="AF103" s="155">
        <f t="shared" si="31"/>
        <v>0</v>
      </c>
      <c r="AG103" s="155">
        <f t="shared" si="32"/>
        <v>0</v>
      </c>
      <c r="AH103" s="155">
        <f t="shared" si="33"/>
        <v>0</v>
      </c>
      <c r="AI103" s="190">
        <f>IF($AI$8=2020,1,VLOOKUP($A103,デフレータ!$A$5:$C$112,HLOOKUP($AI$8,デフレータ!$A$3:$C$113,111,FALSE),FALSE))</f>
        <v>1</v>
      </c>
      <c r="AJ103" s="190"/>
    </row>
    <row r="104" spans="1:36" s="62" customFormat="1">
      <c r="A104" s="254" t="s">
        <v>354</v>
      </c>
      <c r="B104" s="212" t="s">
        <v>643</v>
      </c>
      <c r="C104" s="153">
        <f>VLOOKUP($A104,県産品需要額!$A$9:$P$116,12,FALSE)*HLOOKUP($A104,'3-2 統合中分類 投入係数表'!$C$3:$DF$122,120,FALSE)</f>
        <v>0</v>
      </c>
      <c r="D104" s="153">
        <v>0</v>
      </c>
      <c r="E104" s="153">
        <f t="shared" si="17"/>
        <v>0</v>
      </c>
      <c r="F104" s="153">
        <v>0</v>
      </c>
      <c r="G104" s="153">
        <f>VLOOKUP($A104,県産品需要額!$A$9:$P$116,15,FALSE)*HLOOKUP($A104,'3-2 統合中分類 投入係数表'!$C$3:$DF$122,120,FALSE)</f>
        <v>0</v>
      </c>
      <c r="H104" s="153">
        <v>0</v>
      </c>
      <c r="I104" s="153">
        <f t="shared" si="18"/>
        <v>0</v>
      </c>
      <c r="J104" s="153">
        <v>0</v>
      </c>
      <c r="K104" s="153">
        <f t="shared" si="19"/>
        <v>0</v>
      </c>
      <c r="L104" s="153">
        <f t="shared" si="20"/>
        <v>0</v>
      </c>
      <c r="M104" s="153">
        <f t="shared" si="21"/>
        <v>0</v>
      </c>
      <c r="N104" s="153">
        <f t="shared" si="22"/>
        <v>0</v>
      </c>
      <c r="O104" s="153">
        <v>0</v>
      </c>
      <c r="P104" s="153">
        <v>0</v>
      </c>
      <c r="Q104" s="153">
        <f t="shared" si="23"/>
        <v>0</v>
      </c>
      <c r="R104" s="153">
        <v>0</v>
      </c>
      <c r="S104" s="153">
        <f t="shared" si="24"/>
        <v>0</v>
      </c>
      <c r="T104" s="153">
        <f t="shared" si="25"/>
        <v>0</v>
      </c>
      <c r="U104" s="153">
        <f t="shared" si="26"/>
        <v>0</v>
      </c>
      <c r="V104" s="153">
        <f t="shared" si="27"/>
        <v>0</v>
      </c>
      <c r="W104" s="41">
        <v>0</v>
      </c>
      <c r="X104" s="153">
        <v>0</v>
      </c>
      <c r="Y104" s="153">
        <f t="shared" si="28"/>
        <v>0</v>
      </c>
      <c r="Z104" s="153">
        <f>Z$117*VLOOKUP($A104,'統合中分類 家計消費支出'!$A$5:$D$112,4,FALSE)</f>
        <v>0</v>
      </c>
      <c r="AA104" s="153">
        <v>0</v>
      </c>
      <c r="AB104" s="153">
        <v>0</v>
      </c>
      <c r="AC104" s="153">
        <f t="shared" si="29"/>
        <v>0</v>
      </c>
      <c r="AD104" s="153">
        <v>0</v>
      </c>
      <c r="AE104" s="153">
        <f t="shared" si="30"/>
        <v>0</v>
      </c>
      <c r="AF104" s="153">
        <f t="shared" si="31"/>
        <v>0</v>
      </c>
      <c r="AG104" s="153">
        <f t="shared" si="32"/>
        <v>0</v>
      </c>
      <c r="AH104" s="153">
        <f t="shared" si="33"/>
        <v>0</v>
      </c>
      <c r="AI104" s="191">
        <f>IF($AI$8=2020,1,VLOOKUP($A104,デフレータ!$A$5:$C$112,HLOOKUP($AI$8,デフレータ!$A$3:$C$113,111,FALSE),FALSE))</f>
        <v>1</v>
      </c>
      <c r="AJ104" s="191"/>
    </row>
    <row r="105" spans="1:36" s="62" customFormat="1">
      <c r="A105" s="252" t="s">
        <v>355</v>
      </c>
      <c r="B105" s="214" t="s">
        <v>590</v>
      </c>
      <c r="C105" s="154">
        <f>VLOOKUP($A105,県産品需要額!$A$9:$P$116,12,FALSE)*HLOOKUP($A105,'3-2 統合中分類 投入係数表'!$C$3:$DF$122,120,FALSE)</f>
        <v>0</v>
      </c>
      <c r="D105" s="154">
        <v>0</v>
      </c>
      <c r="E105" s="154">
        <f t="shared" si="17"/>
        <v>0</v>
      </c>
      <c r="F105" s="154">
        <v>0</v>
      </c>
      <c r="G105" s="154">
        <f>VLOOKUP($A105,県産品需要額!$A$9:$P$116,15,FALSE)*HLOOKUP($A105,'3-2 統合中分類 投入係数表'!$C$3:$DF$122,120,FALSE)</f>
        <v>0</v>
      </c>
      <c r="H105" s="154">
        <v>0</v>
      </c>
      <c r="I105" s="154">
        <f t="shared" si="18"/>
        <v>0</v>
      </c>
      <c r="J105" s="154">
        <v>0</v>
      </c>
      <c r="K105" s="154">
        <f t="shared" si="19"/>
        <v>0</v>
      </c>
      <c r="L105" s="154">
        <f t="shared" si="20"/>
        <v>0</v>
      </c>
      <c r="M105" s="154">
        <f t="shared" si="21"/>
        <v>0</v>
      </c>
      <c r="N105" s="154">
        <f t="shared" si="22"/>
        <v>0</v>
      </c>
      <c r="O105" s="154">
        <v>0</v>
      </c>
      <c r="P105" s="154">
        <v>0</v>
      </c>
      <c r="Q105" s="154">
        <f t="shared" si="23"/>
        <v>0</v>
      </c>
      <c r="R105" s="154">
        <v>0</v>
      </c>
      <c r="S105" s="154">
        <f t="shared" si="24"/>
        <v>0</v>
      </c>
      <c r="T105" s="154">
        <f t="shared" si="25"/>
        <v>0</v>
      </c>
      <c r="U105" s="154">
        <f t="shared" si="26"/>
        <v>0</v>
      </c>
      <c r="V105" s="154">
        <f t="shared" si="27"/>
        <v>0</v>
      </c>
      <c r="W105" s="38">
        <v>0</v>
      </c>
      <c r="X105" s="154">
        <v>0</v>
      </c>
      <c r="Y105" s="154">
        <f t="shared" si="28"/>
        <v>0</v>
      </c>
      <c r="Z105" s="154">
        <f>Z$117*VLOOKUP($A105,'統合中分類 家計消費支出'!$A$5:$D$112,4,FALSE)</f>
        <v>0</v>
      </c>
      <c r="AA105" s="154">
        <v>0</v>
      </c>
      <c r="AB105" s="154">
        <v>0</v>
      </c>
      <c r="AC105" s="154">
        <f t="shared" si="29"/>
        <v>0</v>
      </c>
      <c r="AD105" s="154">
        <v>0</v>
      </c>
      <c r="AE105" s="154">
        <f t="shared" si="30"/>
        <v>0</v>
      </c>
      <c r="AF105" s="154">
        <f t="shared" si="31"/>
        <v>0</v>
      </c>
      <c r="AG105" s="154">
        <f t="shared" si="32"/>
        <v>0</v>
      </c>
      <c r="AH105" s="154">
        <f t="shared" si="33"/>
        <v>0</v>
      </c>
      <c r="AI105" s="189">
        <f>IF($AI$8=2020,1,VLOOKUP($A105,デフレータ!$A$5:$C$112,HLOOKUP($AI$8,デフレータ!$A$3:$C$113,111,FALSE),FALSE))</f>
        <v>1</v>
      </c>
      <c r="AJ105" s="189"/>
    </row>
    <row r="106" spans="1:36" s="62" customFormat="1">
      <c r="A106" s="252" t="s">
        <v>356</v>
      </c>
      <c r="B106" s="214" t="s">
        <v>591</v>
      </c>
      <c r="C106" s="154">
        <f>VLOOKUP($A106,県産品需要額!$A$9:$P$116,12,FALSE)*HLOOKUP($A106,'3-2 統合中分類 投入係数表'!$C$3:$DF$122,120,FALSE)</f>
        <v>0</v>
      </c>
      <c r="D106" s="154">
        <v>0</v>
      </c>
      <c r="E106" s="154">
        <f t="shared" si="17"/>
        <v>0</v>
      </c>
      <c r="F106" s="154">
        <v>0</v>
      </c>
      <c r="G106" s="154">
        <f>VLOOKUP($A106,県産品需要額!$A$9:$P$116,15,FALSE)*HLOOKUP($A106,'3-2 統合中分類 投入係数表'!$C$3:$DF$122,120,FALSE)</f>
        <v>0</v>
      </c>
      <c r="H106" s="154">
        <v>0</v>
      </c>
      <c r="I106" s="154">
        <f t="shared" si="18"/>
        <v>0</v>
      </c>
      <c r="J106" s="154">
        <v>0</v>
      </c>
      <c r="K106" s="154">
        <f t="shared" si="19"/>
        <v>0</v>
      </c>
      <c r="L106" s="154">
        <f t="shared" si="20"/>
        <v>0</v>
      </c>
      <c r="M106" s="154">
        <f t="shared" si="21"/>
        <v>0</v>
      </c>
      <c r="N106" s="154">
        <f t="shared" si="22"/>
        <v>0</v>
      </c>
      <c r="O106" s="154">
        <v>0</v>
      </c>
      <c r="P106" s="154">
        <v>0</v>
      </c>
      <c r="Q106" s="154">
        <f t="shared" si="23"/>
        <v>0</v>
      </c>
      <c r="R106" s="154">
        <v>0</v>
      </c>
      <c r="S106" s="154">
        <f t="shared" si="24"/>
        <v>0</v>
      </c>
      <c r="T106" s="154">
        <f t="shared" si="25"/>
        <v>0</v>
      </c>
      <c r="U106" s="154">
        <f t="shared" si="26"/>
        <v>0</v>
      </c>
      <c r="V106" s="154">
        <f t="shared" si="27"/>
        <v>0</v>
      </c>
      <c r="W106" s="38">
        <v>0</v>
      </c>
      <c r="X106" s="154">
        <v>0</v>
      </c>
      <c r="Y106" s="154">
        <f t="shared" si="28"/>
        <v>0</v>
      </c>
      <c r="Z106" s="154">
        <f>Z$117*VLOOKUP($A106,'統合中分類 家計消費支出'!$A$5:$D$112,4,FALSE)</f>
        <v>0</v>
      </c>
      <c r="AA106" s="154">
        <v>0</v>
      </c>
      <c r="AB106" s="154">
        <v>0</v>
      </c>
      <c r="AC106" s="154">
        <f t="shared" si="29"/>
        <v>0</v>
      </c>
      <c r="AD106" s="154">
        <v>0</v>
      </c>
      <c r="AE106" s="154">
        <f t="shared" si="30"/>
        <v>0</v>
      </c>
      <c r="AF106" s="154">
        <f t="shared" si="31"/>
        <v>0</v>
      </c>
      <c r="AG106" s="154">
        <f t="shared" si="32"/>
        <v>0</v>
      </c>
      <c r="AH106" s="154">
        <f t="shared" si="33"/>
        <v>0</v>
      </c>
      <c r="AI106" s="189">
        <f>IF($AI$8=2020,1,VLOOKUP($A106,デフレータ!$A$5:$C$112,HLOOKUP($AI$8,デフレータ!$A$3:$C$113,111,FALSE),FALSE))</f>
        <v>1</v>
      </c>
      <c r="AJ106" s="189"/>
    </row>
    <row r="107" spans="1:36" s="62" customFormat="1">
      <c r="A107" s="252" t="s">
        <v>357</v>
      </c>
      <c r="B107" s="214" t="s">
        <v>592</v>
      </c>
      <c r="C107" s="154">
        <f>VLOOKUP($A107,県産品需要額!$A$9:$P$116,12,FALSE)*HLOOKUP($A107,'3-2 統合中分類 投入係数表'!$C$3:$DF$122,120,FALSE)</f>
        <v>0</v>
      </c>
      <c r="D107" s="154">
        <v>0</v>
      </c>
      <c r="E107" s="154">
        <f t="shared" si="17"/>
        <v>0</v>
      </c>
      <c r="F107" s="154">
        <v>0</v>
      </c>
      <c r="G107" s="154">
        <f>VLOOKUP($A107,県産品需要額!$A$9:$P$116,15,FALSE)*HLOOKUP($A107,'3-2 統合中分類 投入係数表'!$C$3:$DF$122,120,FALSE)</f>
        <v>0</v>
      </c>
      <c r="H107" s="154">
        <v>0</v>
      </c>
      <c r="I107" s="154">
        <f t="shared" si="18"/>
        <v>0</v>
      </c>
      <c r="J107" s="154">
        <v>0</v>
      </c>
      <c r="K107" s="154">
        <f t="shared" si="19"/>
        <v>0</v>
      </c>
      <c r="L107" s="154">
        <f t="shared" si="20"/>
        <v>0</v>
      </c>
      <c r="M107" s="154">
        <f t="shared" si="21"/>
        <v>0</v>
      </c>
      <c r="N107" s="154">
        <f t="shared" si="22"/>
        <v>0</v>
      </c>
      <c r="O107" s="154">
        <v>0</v>
      </c>
      <c r="P107" s="154">
        <v>0</v>
      </c>
      <c r="Q107" s="154">
        <f t="shared" si="23"/>
        <v>0</v>
      </c>
      <c r="R107" s="154">
        <v>0</v>
      </c>
      <c r="S107" s="154">
        <f t="shared" si="24"/>
        <v>0</v>
      </c>
      <c r="T107" s="154">
        <f t="shared" si="25"/>
        <v>0</v>
      </c>
      <c r="U107" s="154">
        <f t="shared" si="26"/>
        <v>0</v>
      </c>
      <c r="V107" s="154">
        <f t="shared" si="27"/>
        <v>0</v>
      </c>
      <c r="W107" s="38">
        <v>0</v>
      </c>
      <c r="X107" s="154">
        <v>0</v>
      </c>
      <c r="Y107" s="154">
        <f t="shared" si="28"/>
        <v>0</v>
      </c>
      <c r="Z107" s="154">
        <f>Z$117*VLOOKUP($A107,'統合中分類 家計消費支出'!$A$5:$D$112,4,FALSE)</f>
        <v>0</v>
      </c>
      <c r="AA107" s="154">
        <v>0</v>
      </c>
      <c r="AB107" s="154">
        <v>0</v>
      </c>
      <c r="AC107" s="154">
        <f t="shared" si="29"/>
        <v>0</v>
      </c>
      <c r="AD107" s="154">
        <v>0</v>
      </c>
      <c r="AE107" s="154">
        <f t="shared" si="30"/>
        <v>0</v>
      </c>
      <c r="AF107" s="154">
        <f t="shared" si="31"/>
        <v>0</v>
      </c>
      <c r="AG107" s="154">
        <f t="shared" si="32"/>
        <v>0</v>
      </c>
      <c r="AH107" s="154">
        <f t="shared" si="33"/>
        <v>0</v>
      </c>
      <c r="AI107" s="189">
        <f>IF($AI$8=2020,1,VLOOKUP($A107,デフレータ!$A$5:$C$112,HLOOKUP($AI$8,デフレータ!$A$3:$C$113,111,FALSE),FALSE))</f>
        <v>1</v>
      </c>
      <c r="AJ107" s="189"/>
    </row>
    <row r="108" spans="1:36" s="62" customFormat="1">
      <c r="A108" s="253" t="s">
        <v>358</v>
      </c>
      <c r="B108" s="217" t="s">
        <v>593</v>
      </c>
      <c r="C108" s="155">
        <f>VLOOKUP($A108,県産品需要額!$A$9:$P$116,12,FALSE)*HLOOKUP($A108,'3-2 統合中分類 投入係数表'!$C$3:$DF$122,120,FALSE)</f>
        <v>0</v>
      </c>
      <c r="D108" s="155">
        <v>0</v>
      </c>
      <c r="E108" s="155">
        <f t="shared" si="17"/>
        <v>0</v>
      </c>
      <c r="F108" s="155">
        <v>0</v>
      </c>
      <c r="G108" s="155">
        <f>VLOOKUP($A108,県産品需要額!$A$9:$P$116,15,FALSE)*HLOOKUP($A108,'3-2 統合中分類 投入係数表'!$C$3:$DF$122,120,FALSE)</f>
        <v>0</v>
      </c>
      <c r="H108" s="155">
        <v>0</v>
      </c>
      <c r="I108" s="155">
        <f t="shared" si="18"/>
        <v>0</v>
      </c>
      <c r="J108" s="155">
        <v>0</v>
      </c>
      <c r="K108" s="155">
        <f t="shared" si="19"/>
        <v>0</v>
      </c>
      <c r="L108" s="155">
        <f t="shared" si="20"/>
        <v>0</v>
      </c>
      <c r="M108" s="155">
        <f t="shared" si="21"/>
        <v>0</v>
      </c>
      <c r="N108" s="155">
        <f t="shared" si="22"/>
        <v>0</v>
      </c>
      <c r="O108" s="155">
        <v>0</v>
      </c>
      <c r="P108" s="155">
        <v>0</v>
      </c>
      <c r="Q108" s="155">
        <f t="shared" si="23"/>
        <v>0</v>
      </c>
      <c r="R108" s="155">
        <v>0</v>
      </c>
      <c r="S108" s="155">
        <f t="shared" si="24"/>
        <v>0</v>
      </c>
      <c r="T108" s="155">
        <f t="shared" si="25"/>
        <v>0</v>
      </c>
      <c r="U108" s="155">
        <f t="shared" si="26"/>
        <v>0</v>
      </c>
      <c r="V108" s="155">
        <f t="shared" si="27"/>
        <v>0</v>
      </c>
      <c r="W108" s="40">
        <v>0</v>
      </c>
      <c r="X108" s="155">
        <v>0</v>
      </c>
      <c r="Y108" s="155">
        <f t="shared" si="28"/>
        <v>0</v>
      </c>
      <c r="Z108" s="155">
        <f>Z$117*VLOOKUP($A108,'統合中分類 家計消費支出'!$A$5:$D$112,4,FALSE)</f>
        <v>0</v>
      </c>
      <c r="AA108" s="155">
        <v>0</v>
      </c>
      <c r="AB108" s="155">
        <v>0</v>
      </c>
      <c r="AC108" s="155">
        <f t="shared" si="29"/>
        <v>0</v>
      </c>
      <c r="AD108" s="155">
        <v>0</v>
      </c>
      <c r="AE108" s="155">
        <f t="shared" si="30"/>
        <v>0</v>
      </c>
      <c r="AF108" s="155">
        <f t="shared" si="31"/>
        <v>0</v>
      </c>
      <c r="AG108" s="155">
        <f t="shared" si="32"/>
        <v>0</v>
      </c>
      <c r="AH108" s="155">
        <f t="shared" si="33"/>
        <v>0</v>
      </c>
      <c r="AI108" s="190">
        <f>IF($AI$8=2020,1,VLOOKUP($A108,デフレータ!$A$5:$C$112,HLOOKUP($AI$8,デフレータ!$A$3:$C$113,111,FALSE),FALSE))</f>
        <v>1</v>
      </c>
      <c r="AJ108" s="190"/>
    </row>
    <row r="109" spans="1:36" s="62" customFormat="1">
      <c r="A109" s="254" t="s">
        <v>359</v>
      </c>
      <c r="B109" s="212" t="s">
        <v>594</v>
      </c>
      <c r="C109" s="153">
        <f>VLOOKUP($A109,県産品需要額!$A$9:$P$116,12,FALSE)*HLOOKUP($A109,'3-2 統合中分類 投入係数表'!$C$3:$DF$122,120,FALSE)</f>
        <v>0</v>
      </c>
      <c r="D109" s="153">
        <v>0</v>
      </c>
      <c r="E109" s="153">
        <f t="shared" si="17"/>
        <v>0</v>
      </c>
      <c r="F109" s="153">
        <v>0</v>
      </c>
      <c r="G109" s="153">
        <f>VLOOKUP($A109,県産品需要額!$A$9:$P$116,15,FALSE)*HLOOKUP($A109,'3-2 統合中分類 投入係数表'!$C$3:$DF$122,120,FALSE)</f>
        <v>0</v>
      </c>
      <c r="H109" s="153">
        <v>0</v>
      </c>
      <c r="I109" s="153">
        <f t="shared" si="18"/>
        <v>0</v>
      </c>
      <c r="J109" s="153">
        <v>0</v>
      </c>
      <c r="K109" s="153">
        <f t="shared" si="19"/>
        <v>0</v>
      </c>
      <c r="L109" s="153">
        <f t="shared" si="20"/>
        <v>0</v>
      </c>
      <c r="M109" s="153">
        <f t="shared" si="21"/>
        <v>0</v>
      </c>
      <c r="N109" s="153">
        <f t="shared" si="22"/>
        <v>0</v>
      </c>
      <c r="O109" s="153">
        <v>0</v>
      </c>
      <c r="P109" s="153">
        <v>0</v>
      </c>
      <c r="Q109" s="153">
        <f t="shared" si="23"/>
        <v>0</v>
      </c>
      <c r="R109" s="153">
        <v>0</v>
      </c>
      <c r="S109" s="153">
        <f t="shared" si="24"/>
        <v>0</v>
      </c>
      <c r="T109" s="153">
        <f t="shared" si="25"/>
        <v>0</v>
      </c>
      <c r="U109" s="153">
        <f t="shared" si="26"/>
        <v>0</v>
      </c>
      <c r="V109" s="153">
        <f t="shared" si="27"/>
        <v>0</v>
      </c>
      <c r="W109" s="41">
        <v>0</v>
      </c>
      <c r="X109" s="153">
        <v>0</v>
      </c>
      <c r="Y109" s="153">
        <f t="shared" si="28"/>
        <v>0</v>
      </c>
      <c r="Z109" s="153">
        <f>Z$117*VLOOKUP($A109,'統合中分類 家計消費支出'!$A$5:$D$112,4,FALSE)</f>
        <v>0</v>
      </c>
      <c r="AA109" s="153">
        <v>0</v>
      </c>
      <c r="AB109" s="153">
        <v>0</v>
      </c>
      <c r="AC109" s="153">
        <f t="shared" si="29"/>
        <v>0</v>
      </c>
      <c r="AD109" s="153">
        <v>0</v>
      </c>
      <c r="AE109" s="153">
        <f t="shared" si="30"/>
        <v>0</v>
      </c>
      <c r="AF109" s="153">
        <f t="shared" si="31"/>
        <v>0</v>
      </c>
      <c r="AG109" s="153">
        <f t="shared" si="32"/>
        <v>0</v>
      </c>
      <c r="AH109" s="153">
        <f t="shared" si="33"/>
        <v>0</v>
      </c>
      <c r="AI109" s="191">
        <f>IF($AI$8=2020,1,VLOOKUP($A109,デフレータ!$A$5:$C$112,HLOOKUP($AI$8,デフレータ!$A$3:$C$113,111,FALSE),FALSE))</f>
        <v>1</v>
      </c>
      <c r="AJ109" s="191"/>
    </row>
    <row r="110" spans="1:36" s="62" customFormat="1">
      <c r="A110" s="252" t="s">
        <v>360</v>
      </c>
      <c r="B110" s="214" t="s">
        <v>595</v>
      </c>
      <c r="C110" s="154">
        <f>VLOOKUP($A110,県産品需要額!$A$9:$P$116,12,FALSE)*HLOOKUP($A110,'3-2 統合中分類 投入係数表'!$C$3:$DF$122,120,FALSE)</f>
        <v>0</v>
      </c>
      <c r="D110" s="154">
        <v>0</v>
      </c>
      <c r="E110" s="154">
        <f t="shared" si="17"/>
        <v>0</v>
      </c>
      <c r="F110" s="154">
        <v>0</v>
      </c>
      <c r="G110" s="154">
        <f>VLOOKUP($A110,県産品需要額!$A$9:$P$116,15,FALSE)*HLOOKUP($A110,'3-2 統合中分類 投入係数表'!$C$3:$DF$122,120,FALSE)</f>
        <v>0</v>
      </c>
      <c r="H110" s="154">
        <v>0</v>
      </c>
      <c r="I110" s="154">
        <f t="shared" si="18"/>
        <v>0</v>
      </c>
      <c r="J110" s="154">
        <v>0</v>
      </c>
      <c r="K110" s="154">
        <f t="shared" si="19"/>
        <v>0</v>
      </c>
      <c r="L110" s="154">
        <f t="shared" si="20"/>
        <v>0</v>
      </c>
      <c r="M110" s="154">
        <f t="shared" si="21"/>
        <v>0</v>
      </c>
      <c r="N110" s="154">
        <f t="shared" si="22"/>
        <v>0</v>
      </c>
      <c r="O110" s="154">
        <v>0</v>
      </c>
      <c r="P110" s="154">
        <v>0</v>
      </c>
      <c r="Q110" s="154">
        <f t="shared" si="23"/>
        <v>0</v>
      </c>
      <c r="R110" s="154">
        <v>0</v>
      </c>
      <c r="S110" s="154">
        <f t="shared" si="24"/>
        <v>0</v>
      </c>
      <c r="T110" s="154">
        <f t="shared" si="25"/>
        <v>0</v>
      </c>
      <c r="U110" s="154">
        <f t="shared" si="26"/>
        <v>0</v>
      </c>
      <c r="V110" s="154">
        <f t="shared" si="27"/>
        <v>0</v>
      </c>
      <c r="W110" s="38">
        <v>0</v>
      </c>
      <c r="X110" s="154">
        <v>0</v>
      </c>
      <c r="Y110" s="154">
        <f t="shared" si="28"/>
        <v>0</v>
      </c>
      <c r="Z110" s="154">
        <f>Z$117*VLOOKUP($A110,'統合中分類 家計消費支出'!$A$5:$D$112,4,FALSE)</f>
        <v>0</v>
      </c>
      <c r="AA110" s="154">
        <v>0</v>
      </c>
      <c r="AB110" s="154">
        <v>0</v>
      </c>
      <c r="AC110" s="154">
        <f t="shared" si="29"/>
        <v>0</v>
      </c>
      <c r="AD110" s="154">
        <v>0</v>
      </c>
      <c r="AE110" s="154">
        <f t="shared" si="30"/>
        <v>0</v>
      </c>
      <c r="AF110" s="154">
        <f t="shared" si="31"/>
        <v>0</v>
      </c>
      <c r="AG110" s="154">
        <f t="shared" si="32"/>
        <v>0</v>
      </c>
      <c r="AH110" s="154">
        <f t="shared" si="33"/>
        <v>0</v>
      </c>
      <c r="AI110" s="189">
        <f>IF($AI$8=2020,1,VLOOKUP($A110,デフレータ!$A$5:$C$112,HLOOKUP($AI$8,デフレータ!$A$3:$C$113,111,FALSE),FALSE))</f>
        <v>1</v>
      </c>
      <c r="AJ110" s="189"/>
    </row>
    <row r="111" spans="1:36" s="62" customFormat="1">
      <c r="A111" s="252" t="s">
        <v>361</v>
      </c>
      <c r="B111" s="214" t="s">
        <v>596</v>
      </c>
      <c r="C111" s="154">
        <f>VLOOKUP($A111,県産品需要額!$A$9:$P$116,12,FALSE)*HLOOKUP($A111,'3-2 統合中分類 投入係数表'!$C$3:$DF$122,120,FALSE)</f>
        <v>0</v>
      </c>
      <c r="D111" s="154">
        <v>0</v>
      </c>
      <c r="E111" s="154">
        <f t="shared" si="17"/>
        <v>0</v>
      </c>
      <c r="F111" s="154">
        <v>0</v>
      </c>
      <c r="G111" s="154">
        <f>VLOOKUP($A111,県産品需要額!$A$9:$P$116,15,FALSE)*HLOOKUP($A111,'3-2 統合中分類 投入係数表'!$C$3:$DF$122,120,FALSE)</f>
        <v>0</v>
      </c>
      <c r="H111" s="154">
        <v>0</v>
      </c>
      <c r="I111" s="154">
        <f t="shared" si="18"/>
        <v>0</v>
      </c>
      <c r="J111" s="154">
        <v>0</v>
      </c>
      <c r="K111" s="154">
        <f t="shared" si="19"/>
        <v>0</v>
      </c>
      <c r="L111" s="154">
        <f t="shared" si="20"/>
        <v>0</v>
      </c>
      <c r="M111" s="154">
        <f t="shared" si="21"/>
        <v>0</v>
      </c>
      <c r="N111" s="154">
        <f t="shared" si="22"/>
        <v>0</v>
      </c>
      <c r="O111" s="154">
        <v>0</v>
      </c>
      <c r="P111" s="154">
        <v>0</v>
      </c>
      <c r="Q111" s="154">
        <f t="shared" si="23"/>
        <v>0</v>
      </c>
      <c r="R111" s="154">
        <v>0</v>
      </c>
      <c r="S111" s="154">
        <f t="shared" si="24"/>
        <v>0</v>
      </c>
      <c r="T111" s="154">
        <f t="shared" si="25"/>
        <v>0</v>
      </c>
      <c r="U111" s="154">
        <f t="shared" si="26"/>
        <v>0</v>
      </c>
      <c r="V111" s="154">
        <f t="shared" si="27"/>
        <v>0</v>
      </c>
      <c r="W111" s="38">
        <v>0</v>
      </c>
      <c r="X111" s="154">
        <v>0</v>
      </c>
      <c r="Y111" s="154">
        <f t="shared" si="28"/>
        <v>0</v>
      </c>
      <c r="Z111" s="154">
        <f>Z$117*VLOOKUP($A111,'統合中分類 家計消費支出'!$A$5:$D$112,4,FALSE)</f>
        <v>0</v>
      </c>
      <c r="AA111" s="154">
        <v>0</v>
      </c>
      <c r="AB111" s="154">
        <v>0</v>
      </c>
      <c r="AC111" s="154">
        <f t="shared" si="29"/>
        <v>0</v>
      </c>
      <c r="AD111" s="154">
        <v>0</v>
      </c>
      <c r="AE111" s="154">
        <f t="shared" si="30"/>
        <v>0</v>
      </c>
      <c r="AF111" s="154">
        <f t="shared" si="31"/>
        <v>0</v>
      </c>
      <c r="AG111" s="154">
        <f t="shared" si="32"/>
        <v>0</v>
      </c>
      <c r="AH111" s="154">
        <f t="shared" si="33"/>
        <v>0</v>
      </c>
      <c r="AI111" s="189">
        <f>IF($AI$8=2020,1,VLOOKUP($A111,デフレータ!$A$5:$C$112,HLOOKUP($AI$8,デフレータ!$A$3:$C$113,111,FALSE),FALSE))</f>
        <v>1</v>
      </c>
      <c r="AJ111" s="189"/>
    </row>
    <row r="112" spans="1:36" s="62" customFormat="1">
      <c r="A112" s="252" t="s">
        <v>362</v>
      </c>
      <c r="B112" s="214" t="s">
        <v>597</v>
      </c>
      <c r="C112" s="154">
        <f>VLOOKUP($A112,県産品需要額!$A$9:$P$116,12,FALSE)*HLOOKUP($A112,'3-2 統合中分類 投入係数表'!$C$3:$DF$122,120,FALSE)</f>
        <v>0</v>
      </c>
      <c r="D112" s="154">
        <v>0</v>
      </c>
      <c r="E112" s="154">
        <f t="shared" si="17"/>
        <v>0</v>
      </c>
      <c r="F112" s="154">
        <v>0</v>
      </c>
      <c r="G112" s="154">
        <f>VLOOKUP($A112,県産品需要額!$A$9:$P$116,15,FALSE)*HLOOKUP($A112,'3-2 統合中分類 投入係数表'!$C$3:$DF$122,120,FALSE)</f>
        <v>0</v>
      </c>
      <c r="H112" s="154">
        <v>0</v>
      </c>
      <c r="I112" s="154">
        <f>G112*$AI112</f>
        <v>0</v>
      </c>
      <c r="J112" s="154">
        <v>0</v>
      </c>
      <c r="K112" s="154">
        <f t="shared" ref="K112:L114" si="34">SUM(C112,G112)</f>
        <v>0</v>
      </c>
      <c r="L112" s="154">
        <f t="shared" si="34"/>
        <v>0</v>
      </c>
      <c r="M112" s="154">
        <f t="shared" si="21"/>
        <v>0</v>
      </c>
      <c r="N112" s="154">
        <f t="shared" si="22"/>
        <v>0</v>
      </c>
      <c r="O112" s="154">
        <v>0</v>
      </c>
      <c r="P112" s="154">
        <v>0</v>
      </c>
      <c r="Q112" s="154">
        <f>O112*$AI112</f>
        <v>0</v>
      </c>
      <c r="R112" s="154">
        <v>0</v>
      </c>
      <c r="S112" s="154">
        <f t="shared" ref="S112:V116" si="35">SUM(K112,O112)</f>
        <v>0</v>
      </c>
      <c r="T112" s="154">
        <f t="shared" si="35"/>
        <v>0</v>
      </c>
      <c r="U112" s="154">
        <f t="shared" si="35"/>
        <v>0</v>
      </c>
      <c r="V112" s="154">
        <f t="shared" si="35"/>
        <v>0</v>
      </c>
      <c r="W112" s="38">
        <v>0</v>
      </c>
      <c r="X112" s="154">
        <v>0</v>
      </c>
      <c r="Y112" s="154">
        <f>SUM(W112:X112)</f>
        <v>0</v>
      </c>
      <c r="Z112" s="154">
        <f>Z$117*VLOOKUP($A112,'統合中分類 家計消費支出'!$A$5:$D$112,4,FALSE)</f>
        <v>0</v>
      </c>
      <c r="AA112" s="154">
        <v>0</v>
      </c>
      <c r="AB112" s="154">
        <v>0</v>
      </c>
      <c r="AC112" s="154">
        <f t="shared" si="29"/>
        <v>0</v>
      </c>
      <c r="AD112" s="154">
        <v>0</v>
      </c>
      <c r="AE112" s="154">
        <f t="shared" si="30"/>
        <v>0</v>
      </c>
      <c r="AF112" s="154">
        <f t="shared" si="31"/>
        <v>0</v>
      </c>
      <c r="AG112" s="154">
        <f t="shared" ref="AG112:AH114" si="36">SUM(U112,AC112)</f>
        <v>0</v>
      </c>
      <c r="AH112" s="154">
        <f t="shared" si="36"/>
        <v>0</v>
      </c>
      <c r="AI112" s="189">
        <f>IF($AI$8=2020,1,VLOOKUP($A112,デフレータ!$A$5:$C$112,HLOOKUP($AI$8,デフレータ!$A$3:$C$113,111,FALSE),FALSE))</f>
        <v>1</v>
      </c>
      <c r="AJ112" s="189"/>
    </row>
    <row r="113" spans="1:36" s="62" customFormat="1">
      <c r="A113" s="252" t="s">
        <v>683</v>
      </c>
      <c r="B113" s="214" t="s">
        <v>703</v>
      </c>
      <c r="C113" s="154">
        <f>VLOOKUP($A113,県産品需要額!$A$9:$P$116,12,FALSE)*HLOOKUP($A113,'3-2 統合中分類 投入係数表'!$C$3:$DF$122,120,FALSE)</f>
        <v>0</v>
      </c>
      <c r="D113" s="154">
        <v>0</v>
      </c>
      <c r="E113" s="154">
        <f>C113*$AI113</f>
        <v>0</v>
      </c>
      <c r="F113" s="154">
        <v>0</v>
      </c>
      <c r="G113" s="154">
        <f>VLOOKUP($A113,県産品需要額!$A$9:$P$116,15,FALSE)*HLOOKUP($A113,'3-2 統合中分類 投入係数表'!$C$3:$DF$122,120,FALSE)</f>
        <v>0</v>
      </c>
      <c r="H113" s="154">
        <v>0</v>
      </c>
      <c r="I113" s="154">
        <f>G113*$AI113</f>
        <v>0</v>
      </c>
      <c r="J113" s="154">
        <v>0</v>
      </c>
      <c r="K113" s="154">
        <f t="shared" si="34"/>
        <v>0</v>
      </c>
      <c r="L113" s="154">
        <f t="shared" si="34"/>
        <v>0</v>
      </c>
      <c r="M113" s="154">
        <f>SUM(E113,I113)</f>
        <v>0</v>
      </c>
      <c r="N113" s="154">
        <f>SUM(F113,J113)</f>
        <v>0</v>
      </c>
      <c r="O113" s="154">
        <v>0</v>
      </c>
      <c r="P113" s="154">
        <v>0</v>
      </c>
      <c r="Q113" s="154">
        <f>O113*$AI113</f>
        <v>0</v>
      </c>
      <c r="R113" s="154">
        <v>0</v>
      </c>
      <c r="S113" s="154">
        <f t="shared" si="35"/>
        <v>0</v>
      </c>
      <c r="T113" s="154">
        <f t="shared" si="35"/>
        <v>0</v>
      </c>
      <c r="U113" s="154">
        <f t="shared" si="35"/>
        <v>0</v>
      </c>
      <c r="V113" s="154">
        <f t="shared" si="35"/>
        <v>0</v>
      </c>
      <c r="W113" s="38">
        <v>0</v>
      </c>
      <c r="X113" s="154">
        <v>0</v>
      </c>
      <c r="Y113" s="154">
        <f>SUM(W113:X113)</f>
        <v>0</v>
      </c>
      <c r="Z113" s="154">
        <f>Z$117*VLOOKUP($A113,'統合中分類 家計消費支出'!$A$5:$D$112,4,FALSE)</f>
        <v>0</v>
      </c>
      <c r="AA113" s="154">
        <v>0</v>
      </c>
      <c r="AB113" s="154">
        <v>0</v>
      </c>
      <c r="AC113" s="154">
        <f t="shared" si="29"/>
        <v>0</v>
      </c>
      <c r="AD113" s="154">
        <v>0</v>
      </c>
      <c r="AE113" s="154">
        <f>SUM(S113,AA113)</f>
        <v>0</v>
      </c>
      <c r="AF113" s="154">
        <f>SUM(T113,AB113)</f>
        <v>0</v>
      </c>
      <c r="AG113" s="154">
        <f t="shared" si="36"/>
        <v>0</v>
      </c>
      <c r="AH113" s="154">
        <f t="shared" si="36"/>
        <v>0</v>
      </c>
      <c r="AI113" s="189">
        <f>IF($AI$8=2020,1,VLOOKUP($A113,デフレータ!$A$5:$C$112,HLOOKUP($AI$8,デフレータ!$A$3:$C$113,111,FALSE),FALSE))</f>
        <v>1</v>
      </c>
      <c r="AJ113" s="189"/>
    </row>
    <row r="114" spans="1:36" s="62" customFormat="1">
      <c r="A114" s="252" t="s">
        <v>363</v>
      </c>
      <c r="B114" s="214" t="s">
        <v>598</v>
      </c>
      <c r="C114" s="154">
        <f>VLOOKUP($A114,県産品需要額!$A$9:$P$116,12,FALSE)*HLOOKUP($A114,'3-2 統合中分類 投入係数表'!$C$3:$DF$122,120,FALSE)</f>
        <v>0</v>
      </c>
      <c r="D114" s="154">
        <v>0</v>
      </c>
      <c r="E114" s="154">
        <f>C114*$AI114</f>
        <v>0</v>
      </c>
      <c r="F114" s="154">
        <v>0</v>
      </c>
      <c r="G114" s="154">
        <f>VLOOKUP($A114,県産品需要額!$A$9:$P$116,15,FALSE)*HLOOKUP($A114,'3-2 統合中分類 投入係数表'!$C$3:$DF$122,120,FALSE)</f>
        <v>0</v>
      </c>
      <c r="H114" s="154">
        <v>0</v>
      </c>
      <c r="I114" s="154">
        <f>G114*$AI114</f>
        <v>0</v>
      </c>
      <c r="J114" s="154">
        <v>0</v>
      </c>
      <c r="K114" s="154">
        <f t="shared" si="34"/>
        <v>0</v>
      </c>
      <c r="L114" s="154">
        <f t="shared" si="34"/>
        <v>0</v>
      </c>
      <c r="M114" s="154">
        <f>SUM(E114,I114)</f>
        <v>0</v>
      </c>
      <c r="N114" s="154">
        <f t="shared" si="22"/>
        <v>0</v>
      </c>
      <c r="O114" s="154">
        <v>0</v>
      </c>
      <c r="P114" s="154">
        <v>0</v>
      </c>
      <c r="Q114" s="154">
        <f>O114*$AI114</f>
        <v>0</v>
      </c>
      <c r="R114" s="154">
        <v>0</v>
      </c>
      <c r="S114" s="154">
        <f t="shared" si="35"/>
        <v>0</v>
      </c>
      <c r="T114" s="154">
        <f t="shared" si="35"/>
        <v>0</v>
      </c>
      <c r="U114" s="154">
        <f t="shared" si="35"/>
        <v>0</v>
      </c>
      <c r="V114" s="154">
        <f t="shared" si="35"/>
        <v>0</v>
      </c>
      <c r="W114" s="38">
        <v>0</v>
      </c>
      <c r="X114" s="154">
        <v>0</v>
      </c>
      <c r="Y114" s="154">
        <f>SUM(W114:X114)</f>
        <v>0</v>
      </c>
      <c r="Z114" s="154">
        <f>Z$117*VLOOKUP($A114,'統合中分類 家計消費支出'!$A$5:$D$112,4,FALSE)</f>
        <v>0</v>
      </c>
      <c r="AA114" s="154">
        <v>0</v>
      </c>
      <c r="AB114" s="154">
        <v>0</v>
      </c>
      <c r="AC114" s="154">
        <f t="shared" si="29"/>
        <v>0</v>
      </c>
      <c r="AD114" s="154">
        <v>0</v>
      </c>
      <c r="AE114" s="154">
        <f>SUM(S114,AA114)</f>
        <v>0</v>
      </c>
      <c r="AF114" s="154">
        <f t="shared" si="31"/>
        <v>0</v>
      </c>
      <c r="AG114" s="154">
        <f t="shared" si="36"/>
        <v>0</v>
      </c>
      <c r="AH114" s="154">
        <f t="shared" si="36"/>
        <v>0</v>
      </c>
      <c r="AI114" s="189">
        <f>IF($AI$8=2020,1,VLOOKUP($A114,デフレータ!$A$5:$C$112,HLOOKUP($AI$8,デフレータ!$A$3:$C$113,111,FALSE),FALSE))</f>
        <v>1</v>
      </c>
      <c r="AJ114" s="189"/>
    </row>
    <row r="115" spans="1:36" s="62" customFormat="1">
      <c r="A115" s="254" t="s">
        <v>364</v>
      </c>
      <c r="B115" s="212" t="s">
        <v>599</v>
      </c>
      <c r="C115" s="153">
        <f>VLOOKUP($A115,県産品需要額!$A$9:$P$116,12,FALSE)*HLOOKUP($A115,'3-2 統合中分類 投入係数表'!$C$3:$DF$122,120,FALSE)</f>
        <v>0</v>
      </c>
      <c r="D115" s="153">
        <v>0</v>
      </c>
      <c r="E115" s="153">
        <f t="shared" si="17"/>
        <v>0</v>
      </c>
      <c r="F115" s="153">
        <v>0</v>
      </c>
      <c r="G115" s="153">
        <f>VLOOKUP($A115,県産品需要額!$A$9:$P$116,15,FALSE)*HLOOKUP($A115,'3-2 統合中分類 投入係数表'!$C$3:$DF$122,120,FALSE)</f>
        <v>0</v>
      </c>
      <c r="H115" s="153">
        <v>0</v>
      </c>
      <c r="I115" s="153">
        <f t="shared" si="18"/>
        <v>0</v>
      </c>
      <c r="J115" s="153">
        <v>0</v>
      </c>
      <c r="K115" s="153">
        <f t="shared" si="19"/>
        <v>0</v>
      </c>
      <c r="L115" s="153">
        <f t="shared" si="20"/>
        <v>0</v>
      </c>
      <c r="M115" s="153">
        <f t="shared" si="21"/>
        <v>0</v>
      </c>
      <c r="N115" s="153">
        <f t="shared" si="22"/>
        <v>0</v>
      </c>
      <c r="O115" s="153">
        <v>0</v>
      </c>
      <c r="P115" s="153">
        <v>0</v>
      </c>
      <c r="Q115" s="153">
        <f>O115*$AI115</f>
        <v>0</v>
      </c>
      <c r="R115" s="153">
        <v>0</v>
      </c>
      <c r="S115" s="153">
        <f t="shared" si="35"/>
        <v>0</v>
      </c>
      <c r="T115" s="153">
        <f t="shared" si="35"/>
        <v>0</v>
      </c>
      <c r="U115" s="153">
        <f t="shared" si="35"/>
        <v>0</v>
      </c>
      <c r="V115" s="153">
        <f t="shared" si="35"/>
        <v>0</v>
      </c>
      <c r="W115" s="41">
        <v>0</v>
      </c>
      <c r="X115" s="153">
        <v>0</v>
      </c>
      <c r="Y115" s="153">
        <f t="shared" si="28"/>
        <v>0</v>
      </c>
      <c r="Z115" s="153">
        <f>Z$117*VLOOKUP($A115,'統合中分類 家計消費支出'!$A$5:$D$112,4,FALSE)</f>
        <v>0</v>
      </c>
      <c r="AA115" s="153">
        <v>0</v>
      </c>
      <c r="AB115" s="153">
        <v>0</v>
      </c>
      <c r="AC115" s="153">
        <f t="shared" si="29"/>
        <v>0</v>
      </c>
      <c r="AD115" s="153">
        <v>0</v>
      </c>
      <c r="AE115" s="153">
        <f>SUM(S115,AA115)</f>
        <v>0</v>
      </c>
      <c r="AF115" s="153">
        <f t="shared" si="31"/>
        <v>0</v>
      </c>
      <c r="AG115" s="153">
        <f t="shared" si="32"/>
        <v>0</v>
      </c>
      <c r="AH115" s="153">
        <f t="shared" si="33"/>
        <v>0</v>
      </c>
      <c r="AI115" s="192">
        <f>IF($AI$8=2020,1,VLOOKUP($A115,デフレータ!$A$5:$C$112,HLOOKUP($AI$8,デフレータ!$A$3:$C$113,111,FALSE),FALSE))</f>
        <v>1</v>
      </c>
      <c r="AJ115" s="192"/>
    </row>
    <row r="116" spans="1:36" s="62" customFormat="1">
      <c r="A116" s="255" t="s">
        <v>365</v>
      </c>
      <c r="B116" s="216" t="s">
        <v>600</v>
      </c>
      <c r="C116" s="156">
        <f>VLOOKUP($A116,県産品需要額!$A$9:$P$116,12,FALSE)*HLOOKUP($A116,'3-2 統合中分類 投入係数表'!$C$3:$DF$122,120,FALSE)</f>
        <v>0</v>
      </c>
      <c r="D116" s="156">
        <v>0</v>
      </c>
      <c r="E116" s="156">
        <f>C116*$AI116</f>
        <v>0</v>
      </c>
      <c r="F116" s="156">
        <v>0</v>
      </c>
      <c r="G116" s="156">
        <f>VLOOKUP($A116,県産品需要額!$A$9:$P$116,15,FALSE)*HLOOKUP($A116,'3-2 統合中分類 投入係数表'!$C$3:$DF$122,120,FALSE)</f>
        <v>0</v>
      </c>
      <c r="H116" s="156">
        <v>0</v>
      </c>
      <c r="I116" s="156">
        <f>G116*$AI116</f>
        <v>0</v>
      </c>
      <c r="J116" s="156">
        <v>0</v>
      </c>
      <c r="K116" s="156">
        <f>SUM(C116,G116)</f>
        <v>0</v>
      </c>
      <c r="L116" s="156">
        <f>SUM(D116,H116)</f>
        <v>0</v>
      </c>
      <c r="M116" s="156">
        <f>SUM(E116,I116)</f>
        <v>0</v>
      </c>
      <c r="N116" s="156">
        <f t="shared" si="22"/>
        <v>0</v>
      </c>
      <c r="O116" s="156">
        <v>0</v>
      </c>
      <c r="P116" s="156">
        <v>0</v>
      </c>
      <c r="Q116" s="156">
        <f>O116*$AI116</f>
        <v>0</v>
      </c>
      <c r="R116" s="156">
        <v>0</v>
      </c>
      <c r="S116" s="156">
        <f t="shared" si="35"/>
        <v>0</v>
      </c>
      <c r="T116" s="156">
        <f t="shared" si="35"/>
        <v>0</v>
      </c>
      <c r="U116" s="156">
        <f t="shared" si="35"/>
        <v>0</v>
      </c>
      <c r="V116" s="156">
        <f t="shared" si="35"/>
        <v>0</v>
      </c>
      <c r="W116" s="42">
        <v>0</v>
      </c>
      <c r="X116" s="156">
        <v>0</v>
      </c>
      <c r="Y116" s="156">
        <f>SUM(W116:X116)</f>
        <v>0</v>
      </c>
      <c r="Z116" s="156">
        <f>Z$117*VLOOKUP($A116,'統合中分類 家計消費支出'!$A$5:$D$112,4,FALSE)</f>
        <v>0</v>
      </c>
      <c r="AA116" s="156">
        <v>0</v>
      </c>
      <c r="AB116" s="156">
        <v>0</v>
      </c>
      <c r="AC116" s="156">
        <f>AA116*$AI116</f>
        <v>0</v>
      </c>
      <c r="AD116" s="156">
        <v>0</v>
      </c>
      <c r="AE116" s="156">
        <f>SUM(S116,AA116)</f>
        <v>0</v>
      </c>
      <c r="AF116" s="156">
        <f>SUM(T116,AB116)</f>
        <v>0</v>
      </c>
      <c r="AG116" s="156">
        <f>SUM(U116,AC116)</f>
        <v>0</v>
      </c>
      <c r="AH116" s="156">
        <f>SUM(V116,AD116)</f>
        <v>0</v>
      </c>
      <c r="AI116" s="193">
        <f>IF($AI$8=2020,1,VLOOKUP($A116,デフレータ!$A$5:$C$112,HLOOKUP($AI$8,デフレータ!$A$3:$C$113,111,FALSE),FALSE))</f>
        <v>1</v>
      </c>
      <c r="AJ116" s="193"/>
    </row>
    <row r="117" spans="1:36" s="62" customFormat="1">
      <c r="A117" s="256" t="s">
        <v>366</v>
      </c>
      <c r="B117" s="59" t="s">
        <v>106</v>
      </c>
      <c r="C117" s="44">
        <f>SUM(C9:C116)</f>
        <v>0</v>
      </c>
      <c r="D117" s="44">
        <f t="shared" ref="D117:Y117" si="37">SUM(D9:D116)</f>
        <v>0</v>
      </c>
      <c r="E117" s="44">
        <f>SUM(E9:E116)</f>
        <v>0</v>
      </c>
      <c r="F117" s="44">
        <f>SUM(F9:F116)</f>
        <v>0</v>
      </c>
      <c r="G117" s="44">
        <f t="shared" si="37"/>
        <v>0</v>
      </c>
      <c r="H117" s="44">
        <f t="shared" si="37"/>
        <v>0</v>
      </c>
      <c r="I117" s="44">
        <f t="shared" ref="I117:N117" si="38">SUM(I9:I116)</f>
        <v>0</v>
      </c>
      <c r="J117" s="44">
        <f t="shared" si="38"/>
        <v>0</v>
      </c>
      <c r="K117" s="44">
        <f t="shared" si="38"/>
        <v>0</v>
      </c>
      <c r="L117" s="44">
        <f t="shared" si="38"/>
        <v>0</v>
      </c>
      <c r="M117" s="44">
        <f t="shared" si="38"/>
        <v>0</v>
      </c>
      <c r="N117" s="44">
        <f t="shared" si="38"/>
        <v>0</v>
      </c>
      <c r="O117" s="44">
        <f t="shared" si="37"/>
        <v>0</v>
      </c>
      <c r="P117" s="44">
        <f t="shared" si="37"/>
        <v>0</v>
      </c>
      <c r="Q117" s="44">
        <f>SUM(Q9:Q116)</f>
        <v>0</v>
      </c>
      <c r="R117" s="44">
        <f>SUM(R9:R116)</f>
        <v>0</v>
      </c>
      <c r="S117" s="44">
        <f t="shared" si="37"/>
        <v>0</v>
      </c>
      <c r="T117" s="44">
        <f>SUM(T9:T116)</f>
        <v>0</v>
      </c>
      <c r="U117" s="44">
        <f>SUM(U9:U116)</f>
        <v>0</v>
      </c>
      <c r="V117" s="44">
        <f>SUM(V9:V116)</f>
        <v>0</v>
      </c>
      <c r="W117" s="43">
        <f t="shared" si="37"/>
        <v>0</v>
      </c>
      <c r="X117" s="44">
        <f>SUM(X9:X116)</f>
        <v>0</v>
      </c>
      <c r="Y117" s="44">
        <f t="shared" si="37"/>
        <v>0</v>
      </c>
      <c r="Z117" s="44">
        <f>$Y$117*$AJ$117</f>
        <v>0</v>
      </c>
      <c r="AA117" s="44">
        <f t="shared" ref="AA117:AF117" si="39">SUM(AA9:AA116)</f>
        <v>0</v>
      </c>
      <c r="AB117" s="44">
        <f t="shared" si="39"/>
        <v>0</v>
      </c>
      <c r="AC117" s="44">
        <f t="shared" si="39"/>
        <v>0</v>
      </c>
      <c r="AD117" s="44">
        <f t="shared" si="39"/>
        <v>0</v>
      </c>
      <c r="AE117" s="44">
        <f t="shared" si="39"/>
        <v>0</v>
      </c>
      <c r="AF117" s="44">
        <f t="shared" si="39"/>
        <v>0</v>
      </c>
      <c r="AG117" s="44">
        <f>SUM(AG9:AG116)</f>
        <v>0</v>
      </c>
      <c r="AH117" s="44">
        <f>SUM(AH9:AH116)</f>
        <v>0</v>
      </c>
      <c r="AI117" s="194"/>
      <c r="AJ117" s="194">
        <f>HLOOKUP($AJ$8,消費転換率!$A$5:$C$9,5,FALSE)</f>
        <v>0.49505808029345832</v>
      </c>
    </row>
    <row r="118" spans="1:36" s="62" customFormat="1">
      <c r="A118" s="257" t="s">
        <v>367</v>
      </c>
      <c r="B118" s="218" t="s">
        <v>100</v>
      </c>
      <c r="C118" s="184"/>
      <c r="D118" s="172">
        <f t="array" ref="D118:D124">MMULT(A_V,C9:C116)</f>
        <v>0</v>
      </c>
      <c r="E118" s="184"/>
      <c r="F118" s="172">
        <f t="array" ref="F118:F124">MMULT(A_V,E9:E116)</f>
        <v>0</v>
      </c>
      <c r="G118" s="184"/>
      <c r="H118" s="172">
        <f t="array" ref="H118:H124">MMULT(A_V,G9:G116)</f>
        <v>0</v>
      </c>
      <c r="I118" s="184"/>
      <c r="J118" s="172">
        <f t="array" ref="J118:J124">MMULT(A_V,I9:I116)</f>
        <v>0</v>
      </c>
      <c r="K118" s="184"/>
      <c r="L118" s="172">
        <f>SUM(D118,H118)</f>
        <v>0</v>
      </c>
      <c r="M118" s="184"/>
      <c r="N118" s="172">
        <f>SUM(F118,J118)</f>
        <v>0</v>
      </c>
      <c r="O118" s="184"/>
      <c r="P118" s="172">
        <f t="array" ref="P118:P124">MMULT(A_V,O9:O116)</f>
        <v>0</v>
      </c>
      <c r="Q118" s="184"/>
      <c r="R118" s="172">
        <f t="array" ref="R118:R124">MMULT(A_V,Q9:Q116)</f>
        <v>0</v>
      </c>
      <c r="S118" s="184"/>
      <c r="T118" s="172">
        <f t="shared" ref="T118:T124" si="40">SUM(L118,P118)</f>
        <v>0</v>
      </c>
      <c r="U118" s="184"/>
      <c r="V118" s="172">
        <f t="shared" ref="V118:V124" si="41">SUM(N118,R118)</f>
        <v>0</v>
      </c>
      <c r="W118" s="184"/>
      <c r="X118" s="184"/>
      <c r="Y118" s="184"/>
      <c r="Z118" s="184"/>
      <c r="AA118" s="184"/>
      <c r="AB118" s="172">
        <f t="array" ref="AB118:AB124">MMULT(A_V,AA9:AA116)</f>
        <v>0</v>
      </c>
      <c r="AC118" s="184"/>
      <c r="AD118" s="172">
        <f t="array" ref="AD118:AD124">MMULT(A_V,AC9:AC116)</f>
        <v>0</v>
      </c>
      <c r="AE118" s="184"/>
      <c r="AF118" s="172">
        <f>SUM(T118,AB118)</f>
        <v>0</v>
      </c>
      <c r="AG118" s="184"/>
      <c r="AH118" s="172">
        <f>SUM(V118,AD118)</f>
        <v>0</v>
      </c>
      <c r="AI118" s="184"/>
      <c r="AJ118" s="184"/>
    </row>
    <row r="119" spans="1:36" s="62" customFormat="1">
      <c r="A119" s="252" t="s">
        <v>396</v>
      </c>
      <c r="B119" s="214" t="s">
        <v>101</v>
      </c>
      <c r="C119" s="184"/>
      <c r="D119" s="154">
        <v>0</v>
      </c>
      <c r="E119" s="184"/>
      <c r="F119" s="154">
        <v>0</v>
      </c>
      <c r="G119" s="184"/>
      <c r="H119" s="154">
        <v>0</v>
      </c>
      <c r="I119" s="184"/>
      <c r="J119" s="154">
        <v>0</v>
      </c>
      <c r="K119" s="184"/>
      <c r="L119" s="154">
        <f>SUM(D119,H119)</f>
        <v>0</v>
      </c>
      <c r="M119" s="184"/>
      <c r="N119" s="154">
        <f t="shared" si="22"/>
        <v>0</v>
      </c>
      <c r="O119" s="184"/>
      <c r="P119" s="154">
        <v>0</v>
      </c>
      <c r="Q119" s="184"/>
      <c r="R119" s="154">
        <v>0</v>
      </c>
      <c r="S119" s="184"/>
      <c r="T119" s="154">
        <f t="shared" si="40"/>
        <v>0</v>
      </c>
      <c r="U119" s="184"/>
      <c r="V119" s="154">
        <f t="shared" si="41"/>
        <v>0</v>
      </c>
      <c r="W119" s="184"/>
      <c r="X119" s="184"/>
      <c r="Y119" s="184"/>
      <c r="Z119" s="184"/>
      <c r="AA119" s="184"/>
      <c r="AB119" s="154">
        <v>0</v>
      </c>
      <c r="AC119" s="184"/>
      <c r="AD119" s="154">
        <v>0</v>
      </c>
      <c r="AE119" s="184"/>
      <c r="AF119" s="154">
        <f t="shared" ref="AF119:AF123" si="42">SUM(T119,AB119)</f>
        <v>0</v>
      </c>
      <c r="AG119" s="184"/>
      <c r="AH119" s="154">
        <f>SUM(V119,AD119)</f>
        <v>0</v>
      </c>
      <c r="AI119" s="184"/>
      <c r="AJ119" s="184"/>
    </row>
    <row r="120" spans="1:36" s="62" customFormat="1">
      <c r="A120" s="252" t="s">
        <v>397</v>
      </c>
      <c r="B120" s="214" t="s">
        <v>102</v>
      </c>
      <c r="C120" s="184"/>
      <c r="D120" s="154">
        <v>0</v>
      </c>
      <c r="E120" s="184"/>
      <c r="F120" s="154">
        <v>0</v>
      </c>
      <c r="G120" s="184"/>
      <c r="H120" s="154">
        <v>0</v>
      </c>
      <c r="I120" s="184"/>
      <c r="J120" s="154">
        <v>0</v>
      </c>
      <c r="K120" s="184"/>
      <c r="L120" s="154">
        <f t="shared" si="20"/>
        <v>0</v>
      </c>
      <c r="M120" s="184"/>
      <c r="N120" s="154">
        <f t="shared" si="22"/>
        <v>0</v>
      </c>
      <c r="O120" s="184"/>
      <c r="P120" s="154">
        <v>0</v>
      </c>
      <c r="Q120" s="184"/>
      <c r="R120" s="154">
        <v>0</v>
      </c>
      <c r="S120" s="184"/>
      <c r="T120" s="154">
        <f t="shared" si="40"/>
        <v>0</v>
      </c>
      <c r="U120" s="184"/>
      <c r="V120" s="154">
        <f t="shared" si="41"/>
        <v>0</v>
      </c>
      <c r="W120" s="184"/>
      <c r="X120" s="184"/>
      <c r="Y120" s="184"/>
      <c r="Z120" s="184"/>
      <c r="AA120" s="184"/>
      <c r="AB120" s="154">
        <v>0</v>
      </c>
      <c r="AC120" s="184"/>
      <c r="AD120" s="154">
        <v>0</v>
      </c>
      <c r="AE120" s="184"/>
      <c r="AF120" s="154">
        <f t="shared" si="42"/>
        <v>0</v>
      </c>
      <c r="AG120" s="184"/>
      <c r="AH120" s="154">
        <f>SUM(V120,AD120)</f>
        <v>0</v>
      </c>
      <c r="AI120" s="184"/>
      <c r="AJ120" s="184"/>
    </row>
    <row r="121" spans="1:36" s="62" customFormat="1">
      <c r="A121" s="252" t="s">
        <v>398</v>
      </c>
      <c r="B121" s="214" t="s">
        <v>103</v>
      </c>
      <c r="C121" s="184"/>
      <c r="D121" s="154">
        <v>0</v>
      </c>
      <c r="E121" s="184"/>
      <c r="F121" s="154">
        <v>0</v>
      </c>
      <c r="G121" s="184"/>
      <c r="H121" s="154">
        <v>0</v>
      </c>
      <c r="I121" s="184"/>
      <c r="J121" s="154">
        <v>0</v>
      </c>
      <c r="K121" s="184"/>
      <c r="L121" s="154">
        <f t="shared" si="20"/>
        <v>0</v>
      </c>
      <c r="M121" s="184"/>
      <c r="N121" s="154">
        <f t="shared" si="22"/>
        <v>0</v>
      </c>
      <c r="O121" s="184"/>
      <c r="P121" s="154">
        <v>0</v>
      </c>
      <c r="Q121" s="184"/>
      <c r="R121" s="154">
        <v>0</v>
      </c>
      <c r="S121" s="184"/>
      <c r="T121" s="154">
        <f t="shared" si="40"/>
        <v>0</v>
      </c>
      <c r="U121" s="184"/>
      <c r="V121" s="154">
        <f t="shared" si="41"/>
        <v>0</v>
      </c>
      <c r="W121" s="184"/>
      <c r="X121" s="184"/>
      <c r="Y121" s="184"/>
      <c r="Z121" s="184"/>
      <c r="AA121" s="184"/>
      <c r="AB121" s="154">
        <v>0</v>
      </c>
      <c r="AC121" s="184"/>
      <c r="AD121" s="154">
        <v>0</v>
      </c>
      <c r="AE121" s="184"/>
      <c r="AF121" s="154">
        <f t="shared" si="42"/>
        <v>0</v>
      </c>
      <c r="AG121" s="184"/>
      <c r="AH121" s="154">
        <f t="shared" ref="AH121:AH123" si="43">SUM(V121,AD121)</f>
        <v>0</v>
      </c>
      <c r="AI121" s="184"/>
      <c r="AJ121" s="184"/>
    </row>
    <row r="122" spans="1:36" s="62" customFormat="1">
      <c r="A122" s="253" t="s">
        <v>399</v>
      </c>
      <c r="B122" s="217" t="s">
        <v>104</v>
      </c>
      <c r="C122" s="184"/>
      <c r="D122" s="155">
        <v>0</v>
      </c>
      <c r="E122" s="184"/>
      <c r="F122" s="155">
        <v>0</v>
      </c>
      <c r="G122" s="184"/>
      <c r="H122" s="155">
        <v>0</v>
      </c>
      <c r="I122" s="184"/>
      <c r="J122" s="155">
        <v>0</v>
      </c>
      <c r="K122" s="184"/>
      <c r="L122" s="155">
        <f t="shared" si="20"/>
        <v>0</v>
      </c>
      <c r="M122" s="184"/>
      <c r="N122" s="155">
        <f t="shared" si="22"/>
        <v>0</v>
      </c>
      <c r="O122" s="184"/>
      <c r="P122" s="155">
        <v>0</v>
      </c>
      <c r="Q122" s="184"/>
      <c r="R122" s="155">
        <v>0</v>
      </c>
      <c r="S122" s="184"/>
      <c r="T122" s="155">
        <f t="shared" si="40"/>
        <v>0</v>
      </c>
      <c r="U122" s="184"/>
      <c r="V122" s="155">
        <f t="shared" si="41"/>
        <v>0</v>
      </c>
      <c r="W122" s="184"/>
      <c r="X122" s="184"/>
      <c r="Y122" s="184"/>
      <c r="Z122" s="184"/>
      <c r="AA122" s="184"/>
      <c r="AB122" s="155">
        <v>0</v>
      </c>
      <c r="AC122" s="184"/>
      <c r="AD122" s="155">
        <v>0</v>
      </c>
      <c r="AE122" s="184"/>
      <c r="AF122" s="155">
        <f t="shared" si="42"/>
        <v>0</v>
      </c>
      <c r="AG122" s="184"/>
      <c r="AH122" s="155">
        <f t="shared" si="43"/>
        <v>0</v>
      </c>
      <c r="AI122" s="184"/>
      <c r="AJ122" s="184"/>
    </row>
    <row r="123" spans="1:36" s="62" customFormat="1">
      <c r="A123" s="252" t="s">
        <v>400</v>
      </c>
      <c r="B123" s="214" t="s">
        <v>401</v>
      </c>
      <c r="C123" s="184"/>
      <c r="D123" s="154">
        <v>0</v>
      </c>
      <c r="E123" s="184"/>
      <c r="F123" s="154">
        <v>0</v>
      </c>
      <c r="G123" s="184"/>
      <c r="H123" s="154">
        <v>0</v>
      </c>
      <c r="I123" s="184"/>
      <c r="J123" s="154">
        <v>0</v>
      </c>
      <c r="K123" s="184"/>
      <c r="L123" s="154">
        <f t="shared" si="20"/>
        <v>0</v>
      </c>
      <c r="M123" s="184"/>
      <c r="N123" s="154">
        <f t="shared" si="22"/>
        <v>0</v>
      </c>
      <c r="O123" s="184"/>
      <c r="P123" s="154">
        <v>0</v>
      </c>
      <c r="Q123" s="184"/>
      <c r="R123" s="154">
        <v>0</v>
      </c>
      <c r="S123" s="184"/>
      <c r="T123" s="154">
        <f t="shared" si="40"/>
        <v>0</v>
      </c>
      <c r="U123" s="184"/>
      <c r="V123" s="154">
        <f t="shared" si="41"/>
        <v>0</v>
      </c>
      <c r="W123" s="184"/>
      <c r="X123" s="184"/>
      <c r="Y123" s="184"/>
      <c r="Z123" s="184"/>
      <c r="AA123" s="184"/>
      <c r="AB123" s="154">
        <v>0</v>
      </c>
      <c r="AC123" s="184"/>
      <c r="AD123" s="154">
        <v>0</v>
      </c>
      <c r="AE123" s="184"/>
      <c r="AF123" s="154">
        <f t="shared" si="42"/>
        <v>0</v>
      </c>
      <c r="AG123" s="184"/>
      <c r="AH123" s="154">
        <f t="shared" si="43"/>
        <v>0</v>
      </c>
      <c r="AI123" s="184"/>
      <c r="AJ123" s="184"/>
    </row>
    <row r="124" spans="1:36" s="62" customFormat="1">
      <c r="A124" s="255" t="s">
        <v>402</v>
      </c>
      <c r="B124" s="216" t="s">
        <v>105</v>
      </c>
      <c r="C124" s="184"/>
      <c r="D124" s="156">
        <v>0</v>
      </c>
      <c r="E124" s="184"/>
      <c r="F124" s="156">
        <v>0</v>
      </c>
      <c r="G124" s="184"/>
      <c r="H124" s="156">
        <v>0</v>
      </c>
      <c r="I124" s="184"/>
      <c r="J124" s="156">
        <v>0</v>
      </c>
      <c r="K124" s="184"/>
      <c r="L124" s="156">
        <f>SUM(D124,H124)</f>
        <v>0</v>
      </c>
      <c r="M124" s="184"/>
      <c r="N124" s="156">
        <f>SUM(F124,J124)</f>
        <v>0</v>
      </c>
      <c r="O124" s="184"/>
      <c r="P124" s="156">
        <v>0</v>
      </c>
      <c r="Q124" s="184"/>
      <c r="R124" s="156">
        <v>0</v>
      </c>
      <c r="S124" s="184"/>
      <c r="T124" s="156">
        <f t="shared" si="40"/>
        <v>0</v>
      </c>
      <c r="U124" s="184"/>
      <c r="V124" s="156">
        <f t="shared" si="41"/>
        <v>0</v>
      </c>
      <c r="W124" s="184"/>
      <c r="X124" s="184"/>
      <c r="Y124" s="184"/>
      <c r="Z124" s="184"/>
      <c r="AA124" s="184"/>
      <c r="AB124" s="156">
        <v>0</v>
      </c>
      <c r="AC124" s="184"/>
      <c r="AD124" s="156">
        <v>0</v>
      </c>
      <c r="AE124" s="184"/>
      <c r="AF124" s="156">
        <f>SUM(T124,AB124)</f>
        <v>0</v>
      </c>
      <c r="AG124" s="184"/>
      <c r="AH124" s="156">
        <f>SUM(V124,AD124)</f>
        <v>0</v>
      </c>
      <c r="AI124" s="184"/>
      <c r="AJ124" s="184"/>
    </row>
    <row r="125" spans="1:36" s="62" customFormat="1">
      <c r="A125" s="256" t="s">
        <v>403</v>
      </c>
      <c r="B125" s="59" t="s">
        <v>99</v>
      </c>
      <c r="C125" s="184"/>
      <c r="D125" s="44">
        <f>SUM(D118:D124)</f>
        <v>0</v>
      </c>
      <c r="E125" s="184"/>
      <c r="F125" s="44">
        <f>SUM(F118:F124)</f>
        <v>0</v>
      </c>
      <c r="G125" s="184"/>
      <c r="H125" s="44">
        <f>SUM(H118:H124)</f>
        <v>0</v>
      </c>
      <c r="I125" s="184"/>
      <c r="J125" s="44">
        <f>SUM(J118:J124)</f>
        <v>0</v>
      </c>
      <c r="K125" s="184"/>
      <c r="L125" s="44">
        <f>SUM(L118:L124)</f>
        <v>0</v>
      </c>
      <c r="M125" s="184"/>
      <c r="N125" s="44">
        <f>SUM(N118:N124)</f>
        <v>0</v>
      </c>
      <c r="O125" s="184"/>
      <c r="P125" s="44">
        <f>SUM(P118:P124)</f>
        <v>0</v>
      </c>
      <c r="Q125" s="184"/>
      <c r="R125" s="44">
        <f>SUM(R118:R124)</f>
        <v>0</v>
      </c>
      <c r="S125" s="184"/>
      <c r="T125" s="44">
        <f>SUM(T118:T124)</f>
        <v>0</v>
      </c>
      <c r="U125" s="184"/>
      <c r="V125" s="44">
        <f>SUM(V118:V124)</f>
        <v>0</v>
      </c>
      <c r="W125" s="184"/>
      <c r="X125" s="184"/>
      <c r="Y125" s="184"/>
      <c r="Z125" s="184"/>
      <c r="AA125" s="184"/>
      <c r="AB125" s="44">
        <f>SUM(AB118:AB124)</f>
        <v>0</v>
      </c>
      <c r="AC125" s="184"/>
      <c r="AD125" s="44">
        <f>SUM(AD118:AD124)</f>
        <v>0</v>
      </c>
      <c r="AE125" s="184"/>
      <c r="AF125" s="44">
        <f>SUM(AF118:AF124)</f>
        <v>0</v>
      </c>
      <c r="AG125" s="184"/>
      <c r="AH125" s="44">
        <f>SUM(AH118:AH124)</f>
        <v>0</v>
      </c>
      <c r="AI125" s="184"/>
      <c r="AJ125" s="184"/>
    </row>
    <row r="126" spans="1:36" s="62" customFormat="1">
      <c r="A126" s="256" t="s">
        <v>377</v>
      </c>
      <c r="B126" s="59" t="s">
        <v>151</v>
      </c>
      <c r="C126" s="184"/>
      <c r="D126" s="44">
        <f>SUM(D117,D125)</f>
        <v>0</v>
      </c>
      <c r="E126" s="184"/>
      <c r="F126" s="44">
        <f>SUM(F117,F125)</f>
        <v>0</v>
      </c>
      <c r="G126" s="184"/>
      <c r="H126" s="44">
        <f>SUM(H117,H125)</f>
        <v>0</v>
      </c>
      <c r="I126" s="184"/>
      <c r="J126" s="44">
        <f>SUM(J117,J125)</f>
        <v>0</v>
      </c>
      <c r="K126" s="184"/>
      <c r="L126" s="44">
        <f>SUM(L117,L125)</f>
        <v>0</v>
      </c>
      <c r="M126" s="184"/>
      <c r="N126" s="44">
        <f>SUM(N117,N125)</f>
        <v>0</v>
      </c>
      <c r="O126" s="184"/>
      <c r="P126" s="44">
        <f>SUM(P117,P125)</f>
        <v>0</v>
      </c>
      <c r="Q126" s="184"/>
      <c r="R126" s="44">
        <f>SUM(R117,R125)</f>
        <v>0</v>
      </c>
      <c r="S126" s="184"/>
      <c r="T126" s="44">
        <f>SUM(T117,T125)</f>
        <v>0</v>
      </c>
      <c r="U126" s="184"/>
      <c r="V126" s="44">
        <f>SUM(V117,V125)</f>
        <v>0</v>
      </c>
      <c r="W126" s="184"/>
      <c r="X126" s="184"/>
      <c r="Y126" s="184"/>
      <c r="Z126" s="184"/>
      <c r="AA126" s="184"/>
      <c r="AB126" s="44">
        <f>SUM(AB117,AB125)</f>
        <v>0</v>
      </c>
      <c r="AC126" s="184"/>
      <c r="AD126" s="44">
        <f>SUM(AD117,AD125)</f>
        <v>0</v>
      </c>
      <c r="AE126" s="184"/>
      <c r="AF126" s="44">
        <f>SUM(AF117,AF125)</f>
        <v>0</v>
      </c>
      <c r="AG126" s="184"/>
      <c r="AH126" s="44">
        <f>SUM(AH117,AH125)</f>
        <v>0</v>
      </c>
      <c r="AI126" s="184"/>
      <c r="AJ126" s="184"/>
    </row>
    <row r="127" spans="1:36" s="62" customFormat="1">
      <c r="A127" s="258"/>
      <c r="B127" s="121"/>
      <c r="C127" s="3" t="s">
        <v>223</v>
      </c>
      <c r="D127" s="39"/>
      <c r="F127" s="39"/>
      <c r="H127" s="39"/>
      <c r="J127" s="39"/>
      <c r="K127" s="3" t="s">
        <v>223</v>
      </c>
      <c r="L127" s="39"/>
      <c r="N127" s="39"/>
      <c r="P127" s="39"/>
      <c r="R127" s="39"/>
      <c r="S127" s="3" t="s">
        <v>223</v>
      </c>
      <c r="T127" s="39"/>
      <c r="V127" s="39"/>
      <c r="AA127" s="3" t="s">
        <v>223</v>
      </c>
      <c r="AB127" s="39"/>
      <c r="AD127" s="39"/>
      <c r="AF127" s="39"/>
      <c r="AH127" s="39"/>
    </row>
    <row r="128" spans="1:36">
      <c r="A128" s="259">
        <v>1</v>
      </c>
      <c r="B128" s="72">
        <v>2</v>
      </c>
      <c r="C128" s="72">
        <v>3</v>
      </c>
      <c r="D128" s="72">
        <v>4</v>
      </c>
      <c r="E128" s="72">
        <v>5</v>
      </c>
      <c r="F128" s="72">
        <v>6</v>
      </c>
      <c r="G128" s="72">
        <v>7</v>
      </c>
      <c r="H128" s="72">
        <v>8</v>
      </c>
      <c r="I128" s="72">
        <v>9</v>
      </c>
      <c r="J128" s="72">
        <v>10</v>
      </c>
      <c r="K128" s="72">
        <v>11</v>
      </c>
      <c r="L128" s="72">
        <v>12</v>
      </c>
      <c r="M128" s="73">
        <v>13</v>
      </c>
      <c r="N128" s="73">
        <v>14</v>
      </c>
      <c r="O128" s="72">
        <v>15</v>
      </c>
      <c r="P128" s="72">
        <v>16</v>
      </c>
      <c r="Q128" s="73">
        <v>17</v>
      </c>
      <c r="R128" s="73">
        <v>18</v>
      </c>
      <c r="S128" s="72">
        <v>19</v>
      </c>
      <c r="T128" s="72">
        <v>20</v>
      </c>
      <c r="U128" s="73">
        <v>21</v>
      </c>
      <c r="V128" s="73">
        <v>22</v>
      </c>
      <c r="W128" s="72">
        <v>23</v>
      </c>
      <c r="X128" s="72">
        <v>24</v>
      </c>
      <c r="Y128" s="72">
        <v>25</v>
      </c>
      <c r="Z128" s="72">
        <v>26</v>
      </c>
      <c r="AA128" s="72">
        <v>27</v>
      </c>
      <c r="AB128" s="72">
        <v>28</v>
      </c>
      <c r="AC128" s="73">
        <v>29</v>
      </c>
      <c r="AD128" s="73">
        <v>30</v>
      </c>
      <c r="AE128" s="72">
        <v>31</v>
      </c>
      <c r="AF128" s="72">
        <v>32</v>
      </c>
      <c r="AG128" s="73">
        <v>33</v>
      </c>
      <c r="AH128" s="73">
        <v>34</v>
      </c>
    </row>
  </sheetData>
  <mergeCells count="26">
    <mergeCell ref="AA3:AH3"/>
    <mergeCell ref="M6:N6"/>
    <mergeCell ref="C5:F5"/>
    <mergeCell ref="C6:D6"/>
    <mergeCell ref="E6:F6"/>
    <mergeCell ref="W6:Y6"/>
    <mergeCell ref="K6:L6"/>
    <mergeCell ref="Q6:R6"/>
    <mergeCell ref="O5:R5"/>
    <mergeCell ref="C3:J3"/>
    <mergeCell ref="K3:R3"/>
    <mergeCell ref="S3:Z3"/>
    <mergeCell ref="S6:T6"/>
    <mergeCell ref="U6:V6"/>
    <mergeCell ref="S5:V5"/>
    <mergeCell ref="G6:H6"/>
    <mergeCell ref="I6:J6"/>
    <mergeCell ref="G5:J5"/>
    <mergeCell ref="O6:P6"/>
    <mergeCell ref="K5:N5"/>
    <mergeCell ref="AE5:AH5"/>
    <mergeCell ref="AE6:AF6"/>
    <mergeCell ref="AG6:AH6"/>
    <mergeCell ref="AA5:AD5"/>
    <mergeCell ref="AA6:AB6"/>
    <mergeCell ref="AC6:AD6"/>
  </mergeCells>
  <phoneticPr fontId="3"/>
  <pageMargins left="0.98425196850393704" right="0.98425196850393704" top="0.98425196850393704" bottom="0.98425196850393704" header="0.78740157480314965" footer="0.78740157480314965"/>
  <pageSetup paperSize="9" scale="43" fitToWidth="0" orientation="portrait" cellComments="asDisplayed" r:id="rId1"/>
  <headerFooter scaleWithDoc="0">
    <oddHeader>&amp;L&amp;A</oddHeader>
    <oddFooter>&amp;R&amp;F&amp;A</oddFooter>
  </headerFooter>
  <colBreaks count="3" manualBreakCount="3">
    <brk id="10" max="1048575" man="1"/>
    <brk id="18" max="1048575" man="1"/>
    <brk id="26" max="1048575" man="1"/>
  </colBreaks>
  <ignoredErrors>
    <ignoredError sqref="L117 N117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5"/>
  </sheetPr>
  <dimension ref="A1:CJ119"/>
  <sheetViews>
    <sheetView view="pageBreakPreview" zoomScaleNormal="100" zoomScaleSheetLayoutView="100" workbookViewId="0">
      <pane xSplit="6" ySplit="7" topLeftCell="G8" activePane="bottomRight" state="frozen"/>
      <selection sqref="A1:F1"/>
      <selection pane="topRight" sqref="A1:F1"/>
      <selection pane="bottomLeft" sqref="A1:F1"/>
      <selection pane="bottomRight"/>
    </sheetView>
  </sheetViews>
  <sheetFormatPr defaultColWidth="9.109375" defaultRowHeight="13.2"/>
  <cols>
    <col min="1" max="1" width="4.33203125" style="319" bestFit="1" customWidth="1"/>
    <col min="2" max="2" width="10.6640625" style="297" customWidth="1"/>
    <col min="3" max="3" width="4.33203125" style="319" bestFit="1" customWidth="1"/>
    <col min="4" max="4" width="15.6640625" style="297" customWidth="1"/>
    <col min="5" max="5" width="5.33203125" style="319" bestFit="1" customWidth="1"/>
    <col min="6" max="6" width="20.6640625" style="297" customWidth="1"/>
    <col min="7" max="57" width="10" style="297" customWidth="1"/>
    <col min="58" max="78" width="9.109375" style="297" hidden="1" customWidth="1"/>
    <col min="79" max="88" width="12.6640625" style="297" customWidth="1"/>
    <col min="89" max="16384" width="9.109375" style="297"/>
  </cols>
  <sheetData>
    <row r="1" spans="1:88" s="317" customFormat="1" ht="15.6">
      <c r="A1" s="316"/>
      <c r="C1" s="316"/>
      <c r="E1" s="316"/>
      <c r="G1" s="318" t="str">
        <f>与件データ!$A$1</f>
        <v>令和２年（２０２０年）岐阜県産業連関表による経済波及効果分析システム（Ripple2025）</v>
      </c>
    </row>
    <row r="2" spans="1:88" s="317" customFormat="1" ht="15.6">
      <c r="A2" s="316"/>
      <c r="C2" s="316"/>
      <c r="E2" s="316"/>
      <c r="G2" s="318" t="s">
        <v>699</v>
      </c>
    </row>
    <row r="3" spans="1:88">
      <c r="G3" s="625" t="str">
        <f>IF(与件データ!$D$2="","分析テーマ名未入力",CONCATENATE(与件データ!$C$2,与件データ!$D$2))</f>
        <v>分析テーマ名未入力</v>
      </c>
      <c r="H3" s="626"/>
      <c r="I3" s="626"/>
      <c r="J3" s="626"/>
      <c r="K3" s="626"/>
      <c r="L3" s="626"/>
      <c r="M3" s="626"/>
      <c r="N3" s="626"/>
      <c r="O3" s="626"/>
      <c r="P3" s="626"/>
      <c r="Q3" s="626"/>
      <c r="R3" s="625" t="str">
        <f>IF(与件データ!$D$2="","分析テーマ名未入力",CONCATENATE(与件データ!$C$2,与件データ!$D$2))</f>
        <v>分析テーマ名未入力</v>
      </c>
      <c r="S3" s="626"/>
      <c r="T3" s="626"/>
      <c r="U3" s="626"/>
      <c r="V3" s="626"/>
      <c r="W3" s="626"/>
      <c r="X3" s="626"/>
      <c r="Y3" s="626"/>
      <c r="Z3" s="626"/>
      <c r="AA3" s="626"/>
      <c r="AB3" s="625" t="str">
        <f>IF(与件データ!$D$2="","分析テーマ名未入力",CONCATENATE(与件データ!$C$2,与件データ!$D$2))</f>
        <v>分析テーマ名未入力</v>
      </c>
      <c r="AC3" s="626"/>
      <c r="AD3" s="626"/>
      <c r="AE3" s="626"/>
      <c r="AF3" s="626"/>
      <c r="AG3" s="626"/>
      <c r="AH3" s="626"/>
      <c r="AI3" s="626"/>
      <c r="AJ3" s="626"/>
      <c r="AK3" s="626"/>
      <c r="AL3" s="625" t="str">
        <f>IF(与件データ!$D$2="","分析テーマ名未入力",CONCATENATE(与件データ!$C$2,与件データ!$D$2))</f>
        <v>分析テーマ名未入力</v>
      </c>
      <c r="AM3" s="626"/>
      <c r="AN3" s="626"/>
      <c r="AO3" s="626"/>
      <c r="AP3" s="626"/>
      <c r="AQ3" s="626"/>
      <c r="AR3" s="626"/>
      <c r="AS3" s="626"/>
      <c r="AT3" s="626"/>
      <c r="AU3" s="626"/>
      <c r="AV3" s="625" t="str">
        <f>IF(与件データ!$D$2="","分析テーマ名未入力",CONCATENATE(与件データ!$C$2,与件データ!$D$2))</f>
        <v>分析テーマ名未入力</v>
      </c>
      <c r="AW3" s="626"/>
      <c r="AX3" s="626"/>
      <c r="AY3" s="626"/>
      <c r="AZ3" s="626"/>
      <c r="BA3" s="626"/>
      <c r="BB3" s="626"/>
      <c r="BC3" s="626"/>
      <c r="BD3" s="626"/>
      <c r="BE3" s="626"/>
      <c r="CC3" s="320"/>
    </row>
    <row r="4" spans="1:88">
      <c r="Q4" s="274" t="s">
        <v>135</v>
      </c>
      <c r="AA4" s="274" t="s">
        <v>135</v>
      </c>
      <c r="AK4" s="274" t="s">
        <v>135</v>
      </c>
      <c r="AU4" s="274" t="s">
        <v>135</v>
      </c>
      <c r="BE4" s="274" t="s">
        <v>135</v>
      </c>
    </row>
    <row r="5" spans="1:88">
      <c r="A5" s="646" t="s">
        <v>181</v>
      </c>
      <c r="B5" s="647"/>
      <c r="C5" s="646" t="s">
        <v>496</v>
      </c>
      <c r="D5" s="647"/>
      <c r="E5" s="646" t="s">
        <v>700</v>
      </c>
      <c r="F5" s="647"/>
      <c r="G5" s="321" t="s">
        <v>119</v>
      </c>
      <c r="H5" s="322" t="s">
        <v>89</v>
      </c>
      <c r="I5" s="323"/>
      <c r="J5" s="323"/>
      <c r="K5" s="323"/>
      <c r="L5" s="323"/>
      <c r="M5" s="323"/>
      <c r="N5" s="323"/>
      <c r="O5" s="323"/>
      <c r="P5" s="323"/>
      <c r="Q5" s="324"/>
      <c r="R5" s="322" t="s">
        <v>156</v>
      </c>
      <c r="S5" s="323"/>
      <c r="T5" s="323"/>
      <c r="U5" s="323"/>
      <c r="V5" s="323"/>
      <c r="W5" s="323"/>
      <c r="X5" s="323"/>
      <c r="Y5" s="323"/>
      <c r="Z5" s="323"/>
      <c r="AA5" s="324"/>
      <c r="AB5" s="322" t="s">
        <v>180</v>
      </c>
      <c r="AC5" s="323"/>
      <c r="AD5" s="323"/>
      <c r="AE5" s="323"/>
      <c r="AF5" s="323"/>
      <c r="AG5" s="323"/>
      <c r="AH5" s="323"/>
      <c r="AI5" s="323"/>
      <c r="AJ5" s="323"/>
      <c r="AK5" s="324"/>
      <c r="AL5" s="322" t="s">
        <v>157</v>
      </c>
      <c r="AM5" s="323"/>
      <c r="AN5" s="323"/>
      <c r="AO5" s="323"/>
      <c r="AP5" s="323"/>
      <c r="AQ5" s="323"/>
      <c r="AR5" s="323"/>
      <c r="AS5" s="323"/>
      <c r="AT5" s="323"/>
      <c r="AU5" s="324"/>
      <c r="AV5" s="322" t="s">
        <v>158</v>
      </c>
      <c r="AW5" s="323"/>
      <c r="AX5" s="323"/>
      <c r="AY5" s="323"/>
      <c r="AZ5" s="323"/>
      <c r="BA5" s="323"/>
      <c r="BB5" s="323"/>
      <c r="BC5" s="323"/>
      <c r="BD5" s="323"/>
      <c r="BE5" s="324"/>
      <c r="CA5" s="297" t="s">
        <v>196</v>
      </c>
    </row>
    <row r="6" spans="1:88" s="280" customFormat="1">
      <c r="A6" s="648"/>
      <c r="B6" s="649"/>
      <c r="C6" s="648"/>
      <c r="D6" s="649"/>
      <c r="E6" s="648"/>
      <c r="F6" s="649"/>
      <c r="G6" s="325"/>
      <c r="H6" s="326" t="s">
        <v>366</v>
      </c>
      <c r="I6" s="326" t="s">
        <v>367</v>
      </c>
      <c r="J6" s="326" t="s">
        <v>396</v>
      </c>
      <c r="K6" s="326" t="s">
        <v>397</v>
      </c>
      <c r="L6" s="326" t="s">
        <v>398</v>
      </c>
      <c r="M6" s="326" t="s">
        <v>399</v>
      </c>
      <c r="N6" s="326" t="s">
        <v>400</v>
      </c>
      <c r="O6" s="326" t="s">
        <v>402</v>
      </c>
      <c r="P6" s="326" t="s">
        <v>403</v>
      </c>
      <c r="Q6" s="326" t="s">
        <v>377</v>
      </c>
      <c r="R6" s="326" t="s">
        <v>366</v>
      </c>
      <c r="S6" s="326" t="s">
        <v>367</v>
      </c>
      <c r="T6" s="326" t="s">
        <v>396</v>
      </c>
      <c r="U6" s="326" t="s">
        <v>397</v>
      </c>
      <c r="V6" s="326" t="s">
        <v>398</v>
      </c>
      <c r="W6" s="326" t="s">
        <v>399</v>
      </c>
      <c r="X6" s="326" t="s">
        <v>400</v>
      </c>
      <c r="Y6" s="326" t="s">
        <v>402</v>
      </c>
      <c r="Z6" s="326" t="s">
        <v>403</v>
      </c>
      <c r="AA6" s="326" t="s">
        <v>377</v>
      </c>
      <c r="AB6" s="326" t="s">
        <v>366</v>
      </c>
      <c r="AC6" s="326" t="s">
        <v>367</v>
      </c>
      <c r="AD6" s="326" t="s">
        <v>396</v>
      </c>
      <c r="AE6" s="326" t="s">
        <v>397</v>
      </c>
      <c r="AF6" s="326" t="s">
        <v>398</v>
      </c>
      <c r="AG6" s="326" t="s">
        <v>399</v>
      </c>
      <c r="AH6" s="326" t="s">
        <v>400</v>
      </c>
      <c r="AI6" s="326" t="s">
        <v>402</v>
      </c>
      <c r="AJ6" s="326" t="s">
        <v>403</v>
      </c>
      <c r="AK6" s="326" t="s">
        <v>377</v>
      </c>
      <c r="AL6" s="326" t="s">
        <v>366</v>
      </c>
      <c r="AM6" s="326" t="s">
        <v>367</v>
      </c>
      <c r="AN6" s="326" t="s">
        <v>396</v>
      </c>
      <c r="AO6" s="326" t="s">
        <v>397</v>
      </c>
      <c r="AP6" s="326" t="s">
        <v>398</v>
      </c>
      <c r="AQ6" s="326" t="s">
        <v>399</v>
      </c>
      <c r="AR6" s="326" t="s">
        <v>400</v>
      </c>
      <c r="AS6" s="326" t="s">
        <v>402</v>
      </c>
      <c r="AT6" s="326" t="s">
        <v>403</v>
      </c>
      <c r="AU6" s="326" t="s">
        <v>377</v>
      </c>
      <c r="AV6" s="326" t="s">
        <v>366</v>
      </c>
      <c r="AW6" s="326" t="s">
        <v>367</v>
      </c>
      <c r="AX6" s="326" t="s">
        <v>396</v>
      </c>
      <c r="AY6" s="326" t="s">
        <v>397</v>
      </c>
      <c r="AZ6" s="326" t="s">
        <v>398</v>
      </c>
      <c r="BA6" s="326" t="s">
        <v>399</v>
      </c>
      <c r="BB6" s="326" t="s">
        <v>400</v>
      </c>
      <c r="BC6" s="326" t="s">
        <v>402</v>
      </c>
      <c r="BD6" s="326" t="s">
        <v>403</v>
      </c>
      <c r="BE6" s="326" t="s">
        <v>377</v>
      </c>
      <c r="CA6" s="326" t="s">
        <v>366</v>
      </c>
      <c r="CB6" s="326" t="s">
        <v>367</v>
      </c>
      <c r="CC6" s="326" t="s">
        <v>396</v>
      </c>
      <c r="CD6" s="326" t="s">
        <v>397</v>
      </c>
      <c r="CE6" s="326" t="s">
        <v>398</v>
      </c>
      <c r="CF6" s="326" t="s">
        <v>399</v>
      </c>
      <c r="CG6" s="326" t="s">
        <v>400</v>
      </c>
      <c r="CH6" s="326" t="s">
        <v>402</v>
      </c>
      <c r="CI6" s="326" t="s">
        <v>403</v>
      </c>
      <c r="CJ6" s="326" t="s">
        <v>377</v>
      </c>
    </row>
    <row r="7" spans="1:88" s="280" customFormat="1" ht="52.8">
      <c r="A7" s="650"/>
      <c r="B7" s="651"/>
      <c r="C7" s="650"/>
      <c r="D7" s="651"/>
      <c r="E7" s="650"/>
      <c r="F7" s="651"/>
      <c r="G7" s="327" t="s">
        <v>117</v>
      </c>
      <c r="H7" s="327" t="s">
        <v>106</v>
      </c>
      <c r="I7" s="327" t="s">
        <v>100</v>
      </c>
      <c r="J7" s="327" t="s">
        <v>101</v>
      </c>
      <c r="K7" s="327" t="s">
        <v>102</v>
      </c>
      <c r="L7" s="327" t="s">
        <v>103</v>
      </c>
      <c r="M7" s="327" t="s">
        <v>104</v>
      </c>
      <c r="N7" s="327" t="s">
        <v>401</v>
      </c>
      <c r="O7" s="327" t="s">
        <v>105</v>
      </c>
      <c r="P7" s="327" t="s">
        <v>99</v>
      </c>
      <c r="Q7" s="327" t="s">
        <v>151</v>
      </c>
      <c r="R7" s="327" t="s">
        <v>106</v>
      </c>
      <c r="S7" s="327" t="s">
        <v>100</v>
      </c>
      <c r="T7" s="327" t="s">
        <v>101</v>
      </c>
      <c r="U7" s="327" t="s">
        <v>102</v>
      </c>
      <c r="V7" s="327" t="s">
        <v>103</v>
      </c>
      <c r="W7" s="327" t="s">
        <v>104</v>
      </c>
      <c r="X7" s="327" t="s">
        <v>401</v>
      </c>
      <c r="Y7" s="327" t="s">
        <v>105</v>
      </c>
      <c r="Z7" s="327" t="s">
        <v>99</v>
      </c>
      <c r="AA7" s="327" t="s">
        <v>151</v>
      </c>
      <c r="AB7" s="327" t="s">
        <v>106</v>
      </c>
      <c r="AC7" s="327" t="s">
        <v>100</v>
      </c>
      <c r="AD7" s="327" t="s">
        <v>101</v>
      </c>
      <c r="AE7" s="327" t="s">
        <v>102</v>
      </c>
      <c r="AF7" s="327" t="s">
        <v>103</v>
      </c>
      <c r="AG7" s="327" t="s">
        <v>104</v>
      </c>
      <c r="AH7" s="327" t="s">
        <v>401</v>
      </c>
      <c r="AI7" s="327" t="s">
        <v>105</v>
      </c>
      <c r="AJ7" s="327" t="s">
        <v>99</v>
      </c>
      <c r="AK7" s="327" t="s">
        <v>151</v>
      </c>
      <c r="AL7" s="327" t="s">
        <v>106</v>
      </c>
      <c r="AM7" s="327" t="s">
        <v>100</v>
      </c>
      <c r="AN7" s="327" t="s">
        <v>101</v>
      </c>
      <c r="AO7" s="327" t="s">
        <v>102</v>
      </c>
      <c r="AP7" s="327" t="s">
        <v>103</v>
      </c>
      <c r="AQ7" s="327" t="s">
        <v>104</v>
      </c>
      <c r="AR7" s="327" t="s">
        <v>401</v>
      </c>
      <c r="AS7" s="327" t="s">
        <v>105</v>
      </c>
      <c r="AT7" s="327" t="s">
        <v>99</v>
      </c>
      <c r="AU7" s="327" t="s">
        <v>151</v>
      </c>
      <c r="AV7" s="327" t="s">
        <v>106</v>
      </c>
      <c r="AW7" s="327" t="s">
        <v>100</v>
      </c>
      <c r="AX7" s="327" t="s">
        <v>101</v>
      </c>
      <c r="AY7" s="327" t="s">
        <v>102</v>
      </c>
      <c r="AZ7" s="327" t="s">
        <v>103</v>
      </c>
      <c r="BA7" s="327" t="s">
        <v>104</v>
      </c>
      <c r="BB7" s="327" t="s">
        <v>401</v>
      </c>
      <c r="BC7" s="327" t="s">
        <v>105</v>
      </c>
      <c r="BD7" s="327" t="s">
        <v>99</v>
      </c>
      <c r="BE7" s="327" t="s">
        <v>151</v>
      </c>
      <c r="CA7" s="327" t="s">
        <v>106</v>
      </c>
      <c r="CB7" s="327" t="s">
        <v>100</v>
      </c>
      <c r="CC7" s="327" t="s">
        <v>101</v>
      </c>
      <c r="CD7" s="327" t="s">
        <v>102</v>
      </c>
      <c r="CE7" s="327" t="s">
        <v>103</v>
      </c>
      <c r="CF7" s="327" t="s">
        <v>104</v>
      </c>
      <c r="CG7" s="327" t="s">
        <v>401</v>
      </c>
      <c r="CH7" s="327" t="s">
        <v>105</v>
      </c>
      <c r="CI7" s="327" t="s">
        <v>99</v>
      </c>
      <c r="CJ7" s="327" t="s">
        <v>151</v>
      </c>
    </row>
    <row r="8" spans="1:88" s="336" customFormat="1">
      <c r="A8" s="328" t="s">
        <v>412</v>
      </c>
      <c r="B8" s="329" t="s">
        <v>609</v>
      </c>
      <c r="C8" s="328" t="s">
        <v>412</v>
      </c>
      <c r="D8" s="329" t="s">
        <v>609</v>
      </c>
      <c r="E8" s="330" t="s">
        <v>259</v>
      </c>
      <c r="F8" s="331" t="s">
        <v>0</v>
      </c>
      <c r="G8" s="332">
        <f>VLOOKUP($E8,'与件データ（生産者価格表示）（分析年価格）'!$A$8:$I$115,9,FALSE)</f>
        <v>0</v>
      </c>
      <c r="H8" s="333">
        <f>Q8*$CA8</f>
        <v>0</v>
      </c>
      <c r="I8" s="333">
        <f>Q8*$CB8</f>
        <v>0</v>
      </c>
      <c r="J8" s="333">
        <f>Q8*$CC8</f>
        <v>0</v>
      </c>
      <c r="K8" s="333">
        <f>Q8*$CD8</f>
        <v>0</v>
      </c>
      <c r="L8" s="333">
        <f t="shared" ref="L8:L39" si="0">Q8*$CE8</f>
        <v>0</v>
      </c>
      <c r="M8" s="333">
        <f t="shared" ref="M8:M39" si="1">Q8*$CF8</f>
        <v>0</v>
      </c>
      <c r="N8" s="333">
        <f t="shared" ref="N8:N39" si="2">Q8*$CG8</f>
        <v>0</v>
      </c>
      <c r="O8" s="333">
        <f t="shared" ref="O8:O39" si="3">Q8*$CH8</f>
        <v>0</v>
      </c>
      <c r="P8" s="333">
        <f t="shared" ref="P8:P39" si="4">Q8*$CI8</f>
        <v>0</v>
      </c>
      <c r="Q8" s="333">
        <f>VLOOKUP($E8,'波及効果（総括表）'!$A$9:$AH$126,13,FALSE)</f>
        <v>0</v>
      </c>
      <c r="R8" s="333">
        <f>AA8*$CA8</f>
        <v>0</v>
      </c>
      <c r="S8" s="333">
        <f t="shared" ref="S8:S39" si="5">AA8*$CB8</f>
        <v>0</v>
      </c>
      <c r="T8" s="333">
        <f t="shared" ref="T8:T39" si="6">AA8*$CC8</f>
        <v>0</v>
      </c>
      <c r="U8" s="333">
        <f t="shared" ref="U8:U39" si="7">AA8*$CD8</f>
        <v>0</v>
      </c>
      <c r="V8" s="333">
        <f t="shared" ref="V8:V39" si="8">AA8*$CE8</f>
        <v>0</v>
      </c>
      <c r="W8" s="333">
        <f t="shared" ref="W8:W39" si="9">AA8*$CF8</f>
        <v>0</v>
      </c>
      <c r="X8" s="333">
        <f t="shared" ref="X8:X39" si="10">AA8*$CG8</f>
        <v>0</v>
      </c>
      <c r="Y8" s="333">
        <f t="shared" ref="Y8:Y39" si="11">AA8*$CH8</f>
        <v>0</v>
      </c>
      <c r="Z8" s="333">
        <f t="shared" ref="Z8:Z39" si="12">AA8*$CI8</f>
        <v>0</v>
      </c>
      <c r="AA8" s="333">
        <f>VLOOKUP($E8,'波及効果（総括表）'!$A$9:$AH$126,'波及効果（総括表）'!$Q$128,FALSE)</f>
        <v>0</v>
      </c>
      <c r="AB8" s="333">
        <f t="shared" ref="AB8:AB39" si="13">AK8*$CA8</f>
        <v>0</v>
      </c>
      <c r="AC8" s="333">
        <f t="shared" ref="AC8:AC39" si="14">AK8*$CB8</f>
        <v>0</v>
      </c>
      <c r="AD8" s="333">
        <f t="shared" ref="AD8:AD39" si="15">AK8*$CC8</f>
        <v>0</v>
      </c>
      <c r="AE8" s="333">
        <f t="shared" ref="AE8:AE39" si="16">AK8*$CD8</f>
        <v>0</v>
      </c>
      <c r="AF8" s="333">
        <f t="shared" ref="AF8:AF39" si="17">AK8*$CE8</f>
        <v>0</v>
      </c>
      <c r="AG8" s="333">
        <f t="shared" ref="AG8:AG39" si="18">AK8*$CF8</f>
        <v>0</v>
      </c>
      <c r="AH8" s="333">
        <f t="shared" ref="AH8:AH39" si="19">AK8*$CG8</f>
        <v>0</v>
      </c>
      <c r="AI8" s="333">
        <f t="shared" ref="AI8:AI39" si="20">AK8*$CH8</f>
        <v>0</v>
      </c>
      <c r="AJ8" s="333">
        <f t="shared" ref="AJ8:AJ39" si="21">AK8*$CI8</f>
        <v>0</v>
      </c>
      <c r="AK8" s="333">
        <f>VLOOKUP($E8,'波及効果（総括表）'!$A$9:$AH$126,'波及効果（総括表）'!$U$128,FALSE)</f>
        <v>0</v>
      </c>
      <c r="AL8" s="333">
        <f t="shared" ref="AL8:AL39" si="22">AU8*$CA8</f>
        <v>0</v>
      </c>
      <c r="AM8" s="333">
        <f t="shared" ref="AM8:AM39" si="23">AU8*$CB8</f>
        <v>0</v>
      </c>
      <c r="AN8" s="333">
        <f t="shared" ref="AN8:AN39" si="24">AU8*$CC8</f>
        <v>0</v>
      </c>
      <c r="AO8" s="333">
        <f t="shared" ref="AO8:AO39" si="25">AU8*$CD8</f>
        <v>0</v>
      </c>
      <c r="AP8" s="333">
        <f t="shared" ref="AP8:AP39" si="26">AU8*$CE8</f>
        <v>0</v>
      </c>
      <c r="AQ8" s="333">
        <f t="shared" ref="AQ8:AQ39" si="27">AU8*$CF8</f>
        <v>0</v>
      </c>
      <c r="AR8" s="333">
        <f t="shared" ref="AR8:AR39" si="28">AU8*$CG8</f>
        <v>0</v>
      </c>
      <c r="AS8" s="333">
        <f t="shared" ref="AS8:AS39" si="29">AU8*$CH8</f>
        <v>0</v>
      </c>
      <c r="AT8" s="333">
        <f t="shared" ref="AT8:AT39" si="30">AU8*$CI8</f>
        <v>0</v>
      </c>
      <c r="AU8" s="333">
        <f>VLOOKUP($E8,'波及効果（総括表）'!$A$9:$AH$126,'波及効果（総括表）'!$AC$128,FALSE)</f>
        <v>0</v>
      </c>
      <c r="AV8" s="333">
        <f t="shared" ref="AV8:AV39" si="31">BE8*$CA8</f>
        <v>0</v>
      </c>
      <c r="AW8" s="333">
        <f t="shared" ref="AW8:AW39" si="32">BE8*$CB8</f>
        <v>0</v>
      </c>
      <c r="AX8" s="333">
        <f t="shared" ref="AX8:AX39" si="33">BE8*$CC8</f>
        <v>0</v>
      </c>
      <c r="AY8" s="333">
        <f t="shared" ref="AY8:AY39" si="34">BE8*$CD8</f>
        <v>0</v>
      </c>
      <c r="AZ8" s="333">
        <f t="shared" ref="AZ8:AZ39" si="35">BE8*$CE8</f>
        <v>0</v>
      </c>
      <c r="BA8" s="333">
        <f t="shared" ref="BA8:BA39" si="36">BE8*$CF8</f>
        <v>0</v>
      </c>
      <c r="BB8" s="333">
        <f t="shared" ref="BB8:BB39" si="37">BE8*$CG8</f>
        <v>0</v>
      </c>
      <c r="BC8" s="333">
        <f t="shared" ref="BC8:BC39" si="38">BE8*$CH8</f>
        <v>0</v>
      </c>
      <c r="BD8" s="333">
        <f t="shared" ref="BD8:BD39" si="39">BE8*$CI8</f>
        <v>0</v>
      </c>
      <c r="BE8" s="333">
        <f>VLOOKUP($E8,'波及効果（総括表）'!$A$9:$AH$126,'波及効果（総括表）'!$AG$128,FALSE)</f>
        <v>0</v>
      </c>
      <c r="BF8" s="334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603">
        <v>0.45703173831516075</v>
      </c>
      <c r="CB8" s="603">
        <v>2.5557330370164595E-3</v>
      </c>
      <c r="CC8" s="603">
        <v>0.1813598166539343</v>
      </c>
      <c r="CD8" s="603">
        <v>0.20359747204666992</v>
      </c>
      <c r="CE8" s="603">
        <v>0.17880408361691785</v>
      </c>
      <c r="CF8" s="603">
        <v>0</v>
      </c>
      <c r="CG8" s="603">
        <v>2.5654559344398916E-2</v>
      </c>
      <c r="CH8" s="603">
        <v>-4.9003403014098203E-2</v>
      </c>
      <c r="CI8" s="603">
        <v>0.54296826168483925</v>
      </c>
      <c r="CJ8" s="603">
        <v>1</v>
      </c>
    </row>
    <row r="9" spans="1:88" s="336" customFormat="1">
      <c r="A9" s="337" t="s">
        <v>412</v>
      </c>
      <c r="B9" s="338" t="s">
        <v>609</v>
      </c>
      <c r="C9" s="337" t="s">
        <v>412</v>
      </c>
      <c r="D9" s="338" t="s">
        <v>609</v>
      </c>
      <c r="E9" s="339" t="s">
        <v>260</v>
      </c>
      <c r="F9" s="340" t="s">
        <v>1</v>
      </c>
      <c r="G9" s="332">
        <f>VLOOKUP($E9,'与件データ（生産者価格表示）（分析年価格）'!$A$8:$I$115,9,FALSE)</f>
        <v>0</v>
      </c>
      <c r="H9" s="341">
        <f t="shared" ref="H9:H39" si="40">Q9*$CA9</f>
        <v>0</v>
      </c>
      <c r="I9" s="342">
        <f t="shared" ref="I9:I39" si="41">Q9*$CB9</f>
        <v>0</v>
      </c>
      <c r="J9" s="342">
        <f t="shared" ref="J9:J39" si="42">Q9*$CC9</f>
        <v>0</v>
      </c>
      <c r="K9" s="342">
        <f t="shared" ref="K9:K39" si="43">Q9*$CD9</f>
        <v>0</v>
      </c>
      <c r="L9" s="342">
        <f t="shared" si="0"/>
        <v>0</v>
      </c>
      <c r="M9" s="342">
        <f t="shared" si="1"/>
        <v>0</v>
      </c>
      <c r="N9" s="342">
        <f t="shared" si="2"/>
        <v>0</v>
      </c>
      <c r="O9" s="342">
        <f t="shared" si="3"/>
        <v>0</v>
      </c>
      <c r="P9" s="342">
        <f t="shared" si="4"/>
        <v>0</v>
      </c>
      <c r="Q9" s="342">
        <f>VLOOKUP($E9,'波及効果（総括表）'!$A$9:$AH$126,'波及効果（総括表）'!$M$128,FALSE)</f>
        <v>0</v>
      </c>
      <c r="R9" s="341">
        <f t="shared" ref="R9:R39" si="44">AA9*$CA9</f>
        <v>0</v>
      </c>
      <c r="S9" s="342">
        <f t="shared" si="5"/>
        <v>0</v>
      </c>
      <c r="T9" s="342">
        <f t="shared" si="6"/>
        <v>0</v>
      </c>
      <c r="U9" s="342">
        <f t="shared" si="7"/>
        <v>0</v>
      </c>
      <c r="V9" s="342">
        <f t="shared" si="8"/>
        <v>0</v>
      </c>
      <c r="W9" s="342">
        <f t="shared" si="9"/>
        <v>0</v>
      </c>
      <c r="X9" s="342">
        <f t="shared" si="10"/>
        <v>0</v>
      </c>
      <c r="Y9" s="342">
        <f t="shared" si="11"/>
        <v>0</v>
      </c>
      <c r="Z9" s="342">
        <f t="shared" si="12"/>
        <v>0</v>
      </c>
      <c r="AA9" s="342">
        <f>VLOOKUP($E9,'波及効果（総括表）'!$A$9:$AH$126,'波及効果（総括表）'!$Q$128,FALSE)</f>
        <v>0</v>
      </c>
      <c r="AB9" s="341">
        <f t="shared" si="13"/>
        <v>0</v>
      </c>
      <c r="AC9" s="342">
        <f t="shared" si="14"/>
        <v>0</v>
      </c>
      <c r="AD9" s="342">
        <f t="shared" si="15"/>
        <v>0</v>
      </c>
      <c r="AE9" s="342">
        <f t="shared" si="16"/>
        <v>0</v>
      </c>
      <c r="AF9" s="342">
        <f t="shared" si="17"/>
        <v>0</v>
      </c>
      <c r="AG9" s="342">
        <f t="shared" si="18"/>
        <v>0</v>
      </c>
      <c r="AH9" s="342">
        <f t="shared" si="19"/>
        <v>0</v>
      </c>
      <c r="AI9" s="342">
        <f t="shared" si="20"/>
        <v>0</v>
      </c>
      <c r="AJ9" s="342">
        <f t="shared" si="21"/>
        <v>0</v>
      </c>
      <c r="AK9" s="342">
        <f>VLOOKUP($E9,'波及効果（総括表）'!$A$9:$AH$126,'波及効果（総括表）'!$U$128,FALSE)</f>
        <v>0</v>
      </c>
      <c r="AL9" s="341">
        <f t="shared" si="22"/>
        <v>0</v>
      </c>
      <c r="AM9" s="342">
        <f t="shared" si="23"/>
        <v>0</v>
      </c>
      <c r="AN9" s="342">
        <f t="shared" si="24"/>
        <v>0</v>
      </c>
      <c r="AO9" s="342">
        <f t="shared" si="25"/>
        <v>0</v>
      </c>
      <c r="AP9" s="342">
        <f t="shared" si="26"/>
        <v>0</v>
      </c>
      <c r="AQ9" s="342">
        <f t="shared" si="27"/>
        <v>0</v>
      </c>
      <c r="AR9" s="342">
        <f t="shared" si="28"/>
        <v>0</v>
      </c>
      <c r="AS9" s="342">
        <f t="shared" si="29"/>
        <v>0</v>
      </c>
      <c r="AT9" s="342">
        <f t="shared" si="30"/>
        <v>0</v>
      </c>
      <c r="AU9" s="342">
        <f>VLOOKUP($E9,'波及効果（総括表）'!$A$9:$AH$126,'波及効果（総括表）'!$AC$128,FALSE)</f>
        <v>0</v>
      </c>
      <c r="AV9" s="341">
        <f t="shared" si="31"/>
        <v>0</v>
      </c>
      <c r="AW9" s="342">
        <f t="shared" si="32"/>
        <v>0</v>
      </c>
      <c r="AX9" s="342">
        <f t="shared" si="33"/>
        <v>0</v>
      </c>
      <c r="AY9" s="342">
        <f t="shared" si="34"/>
        <v>0</v>
      </c>
      <c r="AZ9" s="342">
        <f t="shared" si="35"/>
        <v>0</v>
      </c>
      <c r="BA9" s="342">
        <f t="shared" si="36"/>
        <v>0</v>
      </c>
      <c r="BB9" s="342">
        <f t="shared" si="37"/>
        <v>0</v>
      </c>
      <c r="BC9" s="342">
        <f t="shared" si="38"/>
        <v>0</v>
      </c>
      <c r="BD9" s="342">
        <f t="shared" si="39"/>
        <v>0</v>
      </c>
      <c r="BE9" s="342">
        <f>VLOOKUP($E9,'波及効果（総括表）'!$A$9:$AH$126,'波及効果（総括表）'!$AG$128,FALSE)</f>
        <v>0</v>
      </c>
      <c r="BF9" s="334"/>
      <c r="BG9" s="335"/>
      <c r="BH9" s="335"/>
      <c r="BI9" s="335"/>
      <c r="BJ9" s="335"/>
      <c r="BK9" s="335"/>
      <c r="BL9" s="335"/>
      <c r="BM9" s="335"/>
      <c r="BN9" s="335"/>
      <c r="BO9" s="335"/>
      <c r="BP9" s="335"/>
      <c r="BQ9" s="335"/>
      <c r="BR9" s="335"/>
      <c r="BS9" s="335"/>
      <c r="BT9" s="335"/>
      <c r="BU9" s="335"/>
      <c r="BV9" s="335"/>
      <c r="BW9" s="335"/>
      <c r="BX9" s="335"/>
      <c r="BY9" s="335"/>
      <c r="BZ9" s="335"/>
      <c r="CA9" s="604">
        <v>0.7302392344497608</v>
      </c>
      <c r="CB9" s="605">
        <v>1.6985645933014354E-3</v>
      </c>
      <c r="CC9" s="605">
        <v>0.12059808612440191</v>
      </c>
      <c r="CD9" s="605">
        <v>3.9641148325358852E-2</v>
      </c>
      <c r="CE9" s="605">
        <v>9.4856459330143542E-2</v>
      </c>
      <c r="CF9" s="605">
        <v>0</v>
      </c>
      <c r="CG9" s="605">
        <v>1.8444976076555025E-2</v>
      </c>
      <c r="CH9" s="605">
        <v>-5.4784688995215313E-3</v>
      </c>
      <c r="CI9" s="605">
        <v>0.26976076555023926</v>
      </c>
      <c r="CJ9" s="605">
        <v>1</v>
      </c>
    </row>
    <row r="10" spans="1:88" s="336" customFormat="1">
      <c r="A10" s="337" t="s">
        <v>412</v>
      </c>
      <c r="B10" s="338" t="s">
        <v>609</v>
      </c>
      <c r="C10" s="337" t="s">
        <v>412</v>
      </c>
      <c r="D10" s="338" t="s">
        <v>609</v>
      </c>
      <c r="E10" s="339" t="s">
        <v>261</v>
      </c>
      <c r="F10" s="340" t="s">
        <v>2</v>
      </c>
      <c r="G10" s="332">
        <f>VLOOKUP($E10,'与件データ（生産者価格表示）（分析年価格）'!$A$8:$I$115,9,FALSE)</f>
        <v>0</v>
      </c>
      <c r="H10" s="341">
        <f t="shared" si="40"/>
        <v>0</v>
      </c>
      <c r="I10" s="342">
        <f t="shared" si="41"/>
        <v>0</v>
      </c>
      <c r="J10" s="342">
        <f t="shared" si="42"/>
        <v>0</v>
      </c>
      <c r="K10" s="342">
        <f t="shared" si="43"/>
        <v>0</v>
      </c>
      <c r="L10" s="342">
        <f t="shared" si="0"/>
        <v>0</v>
      </c>
      <c r="M10" s="342">
        <f t="shared" si="1"/>
        <v>0</v>
      </c>
      <c r="N10" s="342">
        <f t="shared" si="2"/>
        <v>0</v>
      </c>
      <c r="O10" s="342">
        <f t="shared" si="3"/>
        <v>0</v>
      </c>
      <c r="P10" s="342">
        <f t="shared" si="4"/>
        <v>0</v>
      </c>
      <c r="Q10" s="342">
        <f>VLOOKUP($E10,'波及効果（総括表）'!$A$9:$AH$126,'波及効果（総括表）'!$M$128,FALSE)</f>
        <v>0</v>
      </c>
      <c r="R10" s="341">
        <f t="shared" si="44"/>
        <v>0</v>
      </c>
      <c r="S10" s="342">
        <f t="shared" si="5"/>
        <v>0</v>
      </c>
      <c r="T10" s="342">
        <f t="shared" si="6"/>
        <v>0</v>
      </c>
      <c r="U10" s="342">
        <f t="shared" si="7"/>
        <v>0</v>
      </c>
      <c r="V10" s="342">
        <f t="shared" si="8"/>
        <v>0</v>
      </c>
      <c r="W10" s="342">
        <f t="shared" si="9"/>
        <v>0</v>
      </c>
      <c r="X10" s="342">
        <f t="shared" si="10"/>
        <v>0</v>
      </c>
      <c r="Y10" s="342">
        <f t="shared" si="11"/>
        <v>0</v>
      </c>
      <c r="Z10" s="342">
        <f t="shared" si="12"/>
        <v>0</v>
      </c>
      <c r="AA10" s="342">
        <f>VLOOKUP($E10,'波及効果（総括表）'!$A$9:$AH$126,'波及効果（総括表）'!$Q$128,FALSE)</f>
        <v>0</v>
      </c>
      <c r="AB10" s="341">
        <f t="shared" si="13"/>
        <v>0</v>
      </c>
      <c r="AC10" s="342">
        <f t="shared" si="14"/>
        <v>0</v>
      </c>
      <c r="AD10" s="342">
        <f t="shared" si="15"/>
        <v>0</v>
      </c>
      <c r="AE10" s="342">
        <f t="shared" si="16"/>
        <v>0</v>
      </c>
      <c r="AF10" s="342">
        <f t="shared" si="17"/>
        <v>0</v>
      </c>
      <c r="AG10" s="342">
        <f t="shared" si="18"/>
        <v>0</v>
      </c>
      <c r="AH10" s="342">
        <f t="shared" si="19"/>
        <v>0</v>
      </c>
      <c r="AI10" s="342">
        <f t="shared" si="20"/>
        <v>0</v>
      </c>
      <c r="AJ10" s="342">
        <f t="shared" si="21"/>
        <v>0</v>
      </c>
      <c r="AK10" s="342">
        <f>VLOOKUP($E10,'波及効果（総括表）'!$A$9:$AH$126,'波及効果（総括表）'!$U$128,FALSE)</f>
        <v>0</v>
      </c>
      <c r="AL10" s="341">
        <f t="shared" si="22"/>
        <v>0</v>
      </c>
      <c r="AM10" s="342">
        <f t="shared" si="23"/>
        <v>0</v>
      </c>
      <c r="AN10" s="342">
        <f t="shared" si="24"/>
        <v>0</v>
      </c>
      <c r="AO10" s="342">
        <f t="shared" si="25"/>
        <v>0</v>
      </c>
      <c r="AP10" s="342">
        <f t="shared" si="26"/>
        <v>0</v>
      </c>
      <c r="AQ10" s="342">
        <f t="shared" si="27"/>
        <v>0</v>
      </c>
      <c r="AR10" s="342">
        <f t="shared" si="28"/>
        <v>0</v>
      </c>
      <c r="AS10" s="342">
        <f t="shared" si="29"/>
        <v>0</v>
      </c>
      <c r="AT10" s="342">
        <f t="shared" si="30"/>
        <v>0</v>
      </c>
      <c r="AU10" s="342">
        <f>VLOOKUP($E10,'波及効果（総括表）'!$A$9:$AH$126,'波及効果（総括表）'!$AC$128,FALSE)</f>
        <v>0</v>
      </c>
      <c r="AV10" s="341">
        <f t="shared" si="31"/>
        <v>0</v>
      </c>
      <c r="AW10" s="342">
        <f t="shared" si="32"/>
        <v>0</v>
      </c>
      <c r="AX10" s="342">
        <f t="shared" si="33"/>
        <v>0</v>
      </c>
      <c r="AY10" s="342">
        <f t="shared" si="34"/>
        <v>0</v>
      </c>
      <c r="AZ10" s="342">
        <f t="shared" si="35"/>
        <v>0</v>
      </c>
      <c r="BA10" s="342">
        <f t="shared" si="36"/>
        <v>0</v>
      </c>
      <c r="BB10" s="342">
        <f t="shared" si="37"/>
        <v>0</v>
      </c>
      <c r="BC10" s="342">
        <f t="shared" si="38"/>
        <v>0</v>
      </c>
      <c r="BD10" s="342">
        <f t="shared" si="39"/>
        <v>0</v>
      </c>
      <c r="BE10" s="342">
        <f>VLOOKUP($E10,'波及効果（総括表）'!$A$9:$AH$126,'波及効果（総括表）'!$AG$128,FALSE)</f>
        <v>0</v>
      </c>
      <c r="BF10" s="334"/>
      <c r="BG10" s="335"/>
      <c r="BH10" s="335"/>
      <c r="BI10" s="335"/>
      <c r="BJ10" s="335"/>
      <c r="BK10" s="335"/>
      <c r="BL10" s="335"/>
      <c r="BM10" s="335"/>
      <c r="BN10" s="335"/>
      <c r="BO10" s="335"/>
      <c r="BP10" s="335"/>
      <c r="BQ10" s="335"/>
      <c r="BR10" s="335"/>
      <c r="BS10" s="335"/>
      <c r="BT10" s="335"/>
      <c r="BU10" s="335"/>
      <c r="BV10" s="335"/>
      <c r="BW10" s="335"/>
      <c r="BX10" s="335"/>
      <c r="BY10" s="335"/>
      <c r="BZ10" s="335"/>
      <c r="CA10" s="604">
        <v>0.36737998843261999</v>
      </c>
      <c r="CB10" s="605">
        <v>1.3880855986119144E-3</v>
      </c>
      <c r="CC10" s="605">
        <v>0.1691150954308849</v>
      </c>
      <c r="CD10" s="605">
        <v>0.24441873915558127</v>
      </c>
      <c r="CE10" s="605">
        <v>0.1589358010410642</v>
      </c>
      <c r="CF10" s="605">
        <v>0</v>
      </c>
      <c r="CG10" s="605">
        <v>5.8762290341237707E-2</v>
      </c>
      <c r="CH10" s="605">
        <v>0</v>
      </c>
      <c r="CI10" s="605">
        <v>0.63262001156738001</v>
      </c>
      <c r="CJ10" s="605">
        <v>1</v>
      </c>
    </row>
    <row r="11" spans="1:88" s="336" customFormat="1">
      <c r="A11" s="337" t="s">
        <v>412</v>
      </c>
      <c r="B11" s="338" t="s">
        <v>609</v>
      </c>
      <c r="C11" s="337" t="s">
        <v>412</v>
      </c>
      <c r="D11" s="338" t="s">
        <v>609</v>
      </c>
      <c r="E11" s="339" t="s">
        <v>262</v>
      </c>
      <c r="F11" s="340" t="s">
        <v>3</v>
      </c>
      <c r="G11" s="332">
        <f>VLOOKUP($E11,'与件データ（生産者価格表示）（分析年価格）'!$A$8:$I$115,9,FALSE)</f>
        <v>0</v>
      </c>
      <c r="H11" s="341">
        <f t="shared" si="40"/>
        <v>0</v>
      </c>
      <c r="I11" s="342">
        <f t="shared" si="41"/>
        <v>0</v>
      </c>
      <c r="J11" s="342">
        <f t="shared" si="42"/>
        <v>0</v>
      </c>
      <c r="K11" s="342">
        <f t="shared" si="43"/>
        <v>0</v>
      </c>
      <c r="L11" s="342">
        <f t="shared" si="0"/>
        <v>0</v>
      </c>
      <c r="M11" s="342">
        <f t="shared" si="1"/>
        <v>0</v>
      </c>
      <c r="N11" s="342">
        <f t="shared" si="2"/>
        <v>0</v>
      </c>
      <c r="O11" s="342">
        <f t="shared" si="3"/>
        <v>0</v>
      </c>
      <c r="P11" s="342">
        <f t="shared" si="4"/>
        <v>0</v>
      </c>
      <c r="Q11" s="342">
        <f>VLOOKUP($E11,'波及効果（総括表）'!$A$9:$AH$126,'波及効果（総括表）'!$M$128,FALSE)</f>
        <v>0</v>
      </c>
      <c r="R11" s="341">
        <f t="shared" si="44"/>
        <v>0</v>
      </c>
      <c r="S11" s="342">
        <f t="shared" si="5"/>
        <v>0</v>
      </c>
      <c r="T11" s="342">
        <f t="shared" si="6"/>
        <v>0</v>
      </c>
      <c r="U11" s="342">
        <f t="shared" si="7"/>
        <v>0</v>
      </c>
      <c r="V11" s="342">
        <f t="shared" si="8"/>
        <v>0</v>
      </c>
      <c r="W11" s="342">
        <f t="shared" si="9"/>
        <v>0</v>
      </c>
      <c r="X11" s="342">
        <f t="shared" si="10"/>
        <v>0</v>
      </c>
      <c r="Y11" s="342">
        <f t="shared" si="11"/>
        <v>0</v>
      </c>
      <c r="Z11" s="342">
        <f t="shared" si="12"/>
        <v>0</v>
      </c>
      <c r="AA11" s="342">
        <f>VLOOKUP($E11,'波及効果（総括表）'!$A$9:$AH$126,'波及効果（総括表）'!$Q$128,FALSE)</f>
        <v>0</v>
      </c>
      <c r="AB11" s="341">
        <f t="shared" si="13"/>
        <v>0</v>
      </c>
      <c r="AC11" s="342">
        <f t="shared" si="14"/>
        <v>0</v>
      </c>
      <c r="AD11" s="342">
        <f t="shared" si="15"/>
        <v>0</v>
      </c>
      <c r="AE11" s="342">
        <f t="shared" si="16"/>
        <v>0</v>
      </c>
      <c r="AF11" s="342">
        <f t="shared" si="17"/>
        <v>0</v>
      </c>
      <c r="AG11" s="342">
        <f t="shared" si="18"/>
        <v>0</v>
      </c>
      <c r="AH11" s="342">
        <f t="shared" si="19"/>
        <v>0</v>
      </c>
      <c r="AI11" s="342">
        <f t="shared" si="20"/>
        <v>0</v>
      </c>
      <c r="AJ11" s="342">
        <f t="shared" si="21"/>
        <v>0</v>
      </c>
      <c r="AK11" s="342">
        <f>VLOOKUP($E11,'波及効果（総括表）'!$A$9:$AH$126,'波及効果（総括表）'!$U$128,FALSE)</f>
        <v>0</v>
      </c>
      <c r="AL11" s="341">
        <f t="shared" si="22"/>
        <v>0</v>
      </c>
      <c r="AM11" s="342">
        <f t="shared" si="23"/>
        <v>0</v>
      </c>
      <c r="AN11" s="342">
        <f t="shared" si="24"/>
        <v>0</v>
      </c>
      <c r="AO11" s="342">
        <f t="shared" si="25"/>
        <v>0</v>
      </c>
      <c r="AP11" s="342">
        <f t="shared" si="26"/>
        <v>0</v>
      </c>
      <c r="AQ11" s="342">
        <f t="shared" si="27"/>
        <v>0</v>
      </c>
      <c r="AR11" s="342">
        <f t="shared" si="28"/>
        <v>0</v>
      </c>
      <c r="AS11" s="342">
        <f t="shared" si="29"/>
        <v>0</v>
      </c>
      <c r="AT11" s="342">
        <f t="shared" si="30"/>
        <v>0</v>
      </c>
      <c r="AU11" s="342">
        <f>VLOOKUP($E11,'波及効果（総括表）'!$A$9:$AH$126,'波及効果（総括表）'!$AC$128,FALSE)</f>
        <v>0</v>
      </c>
      <c r="AV11" s="341">
        <f t="shared" si="31"/>
        <v>0</v>
      </c>
      <c r="AW11" s="342">
        <f t="shared" si="32"/>
        <v>0</v>
      </c>
      <c r="AX11" s="342">
        <f t="shared" si="33"/>
        <v>0</v>
      </c>
      <c r="AY11" s="342">
        <f t="shared" si="34"/>
        <v>0</v>
      </c>
      <c r="AZ11" s="342">
        <f t="shared" si="35"/>
        <v>0</v>
      </c>
      <c r="BA11" s="342">
        <f t="shared" si="36"/>
        <v>0</v>
      </c>
      <c r="BB11" s="342">
        <f t="shared" si="37"/>
        <v>0</v>
      </c>
      <c r="BC11" s="342">
        <f t="shared" si="38"/>
        <v>0</v>
      </c>
      <c r="BD11" s="342">
        <f t="shared" si="39"/>
        <v>0</v>
      </c>
      <c r="BE11" s="342">
        <f>VLOOKUP($E11,'波及効果（総括表）'!$A$9:$AH$126,'波及効果（総括表）'!$AG$128,FALSE)</f>
        <v>0</v>
      </c>
      <c r="BF11" s="334"/>
      <c r="BG11" s="335"/>
      <c r="BH11" s="335"/>
      <c r="BI11" s="335"/>
      <c r="BJ11" s="335"/>
      <c r="BK11" s="335"/>
      <c r="BL11" s="335"/>
      <c r="BM11" s="335"/>
      <c r="BN11" s="335"/>
      <c r="BO11" s="335"/>
      <c r="BP11" s="335"/>
      <c r="BQ11" s="335"/>
      <c r="BR11" s="335"/>
      <c r="BS11" s="335"/>
      <c r="BT11" s="335"/>
      <c r="BU11" s="335"/>
      <c r="BV11" s="335"/>
      <c r="BW11" s="335"/>
      <c r="BX11" s="335"/>
      <c r="BY11" s="335"/>
      <c r="BZ11" s="335"/>
      <c r="CA11" s="604">
        <v>0.30984102104791761</v>
      </c>
      <c r="CB11" s="605">
        <v>1.3770712046574115E-2</v>
      </c>
      <c r="CC11" s="605">
        <v>0.22721674876847289</v>
      </c>
      <c r="CD11" s="605">
        <v>0.35154500671742051</v>
      </c>
      <c r="CE11" s="605">
        <v>7.0756829377519037E-2</v>
      </c>
      <c r="CF11" s="605">
        <v>0</v>
      </c>
      <c r="CG11" s="605">
        <v>3.9240931482310795E-2</v>
      </c>
      <c r="CH11" s="605">
        <v>-1.2371249440214957E-2</v>
      </c>
      <c r="CI11" s="605">
        <v>0.69015897895208245</v>
      </c>
      <c r="CJ11" s="605">
        <v>1</v>
      </c>
    </row>
    <row r="12" spans="1:88" s="336" customFormat="1">
      <c r="A12" s="343" t="s">
        <v>412</v>
      </c>
      <c r="B12" s="344" t="s">
        <v>609</v>
      </c>
      <c r="C12" s="343" t="s">
        <v>412</v>
      </c>
      <c r="D12" s="344" t="s">
        <v>609</v>
      </c>
      <c r="E12" s="345" t="s">
        <v>263</v>
      </c>
      <c r="F12" s="346" t="s">
        <v>4</v>
      </c>
      <c r="G12" s="347">
        <f>VLOOKUP($E12,'与件データ（生産者価格表示）（分析年価格）'!$A$8:$I$115,9,FALSE)</f>
        <v>0</v>
      </c>
      <c r="H12" s="348">
        <f t="shared" si="40"/>
        <v>0</v>
      </c>
      <c r="I12" s="349">
        <f t="shared" si="41"/>
        <v>0</v>
      </c>
      <c r="J12" s="349">
        <f t="shared" si="42"/>
        <v>0</v>
      </c>
      <c r="K12" s="349">
        <f t="shared" si="43"/>
        <v>0</v>
      </c>
      <c r="L12" s="349">
        <f t="shared" si="0"/>
        <v>0</v>
      </c>
      <c r="M12" s="349">
        <f t="shared" si="1"/>
        <v>0</v>
      </c>
      <c r="N12" s="349">
        <f t="shared" si="2"/>
        <v>0</v>
      </c>
      <c r="O12" s="349">
        <f t="shared" si="3"/>
        <v>0</v>
      </c>
      <c r="P12" s="349">
        <f t="shared" si="4"/>
        <v>0</v>
      </c>
      <c r="Q12" s="349">
        <f>VLOOKUP($E12,'波及効果（総括表）'!$A$9:$AH$126,'波及効果（総括表）'!$M$128,FALSE)</f>
        <v>0</v>
      </c>
      <c r="R12" s="348">
        <f t="shared" si="44"/>
        <v>0</v>
      </c>
      <c r="S12" s="349">
        <f t="shared" si="5"/>
        <v>0</v>
      </c>
      <c r="T12" s="349">
        <f t="shared" si="6"/>
        <v>0</v>
      </c>
      <c r="U12" s="349">
        <f t="shared" si="7"/>
        <v>0</v>
      </c>
      <c r="V12" s="349">
        <f t="shared" si="8"/>
        <v>0</v>
      </c>
      <c r="W12" s="349">
        <f t="shared" si="9"/>
        <v>0</v>
      </c>
      <c r="X12" s="349">
        <f t="shared" si="10"/>
        <v>0</v>
      </c>
      <c r="Y12" s="349">
        <f t="shared" si="11"/>
        <v>0</v>
      </c>
      <c r="Z12" s="349">
        <f t="shared" si="12"/>
        <v>0</v>
      </c>
      <c r="AA12" s="349">
        <f>VLOOKUP($E12,'波及効果（総括表）'!$A$9:$AH$126,'波及効果（総括表）'!$Q$128,FALSE)</f>
        <v>0</v>
      </c>
      <c r="AB12" s="348">
        <f t="shared" si="13"/>
        <v>0</v>
      </c>
      <c r="AC12" s="349">
        <f t="shared" si="14"/>
        <v>0</v>
      </c>
      <c r="AD12" s="349">
        <f t="shared" si="15"/>
        <v>0</v>
      </c>
      <c r="AE12" s="349">
        <f t="shared" si="16"/>
        <v>0</v>
      </c>
      <c r="AF12" s="349">
        <f t="shared" si="17"/>
        <v>0</v>
      </c>
      <c r="AG12" s="349">
        <f t="shared" si="18"/>
        <v>0</v>
      </c>
      <c r="AH12" s="349">
        <f t="shared" si="19"/>
        <v>0</v>
      </c>
      <c r="AI12" s="349">
        <f t="shared" si="20"/>
        <v>0</v>
      </c>
      <c r="AJ12" s="349">
        <f t="shared" si="21"/>
        <v>0</v>
      </c>
      <c r="AK12" s="349">
        <f>VLOOKUP($E12,'波及効果（総括表）'!$A$9:$AH$126,'波及効果（総括表）'!$U$128,FALSE)</f>
        <v>0</v>
      </c>
      <c r="AL12" s="348">
        <f t="shared" si="22"/>
        <v>0</v>
      </c>
      <c r="AM12" s="349">
        <f t="shared" si="23"/>
        <v>0</v>
      </c>
      <c r="AN12" s="349">
        <f t="shared" si="24"/>
        <v>0</v>
      </c>
      <c r="AO12" s="349">
        <f t="shared" si="25"/>
        <v>0</v>
      </c>
      <c r="AP12" s="349">
        <f t="shared" si="26"/>
        <v>0</v>
      </c>
      <c r="AQ12" s="349">
        <f t="shared" si="27"/>
        <v>0</v>
      </c>
      <c r="AR12" s="349">
        <f t="shared" si="28"/>
        <v>0</v>
      </c>
      <c r="AS12" s="349">
        <f t="shared" si="29"/>
        <v>0</v>
      </c>
      <c r="AT12" s="349">
        <f t="shared" si="30"/>
        <v>0</v>
      </c>
      <c r="AU12" s="349">
        <f>VLOOKUP($E12,'波及効果（総括表）'!$A$9:$AH$126,'波及効果（総括表）'!$AC$128,FALSE)</f>
        <v>0</v>
      </c>
      <c r="AV12" s="348">
        <f t="shared" si="31"/>
        <v>0</v>
      </c>
      <c r="AW12" s="349">
        <f t="shared" si="32"/>
        <v>0</v>
      </c>
      <c r="AX12" s="349">
        <f t="shared" si="33"/>
        <v>0</v>
      </c>
      <c r="AY12" s="349">
        <f t="shared" si="34"/>
        <v>0</v>
      </c>
      <c r="AZ12" s="349">
        <f t="shared" si="35"/>
        <v>0</v>
      </c>
      <c r="BA12" s="349">
        <f t="shared" si="36"/>
        <v>0</v>
      </c>
      <c r="BB12" s="349">
        <f t="shared" si="37"/>
        <v>0</v>
      </c>
      <c r="BC12" s="349">
        <f t="shared" si="38"/>
        <v>0</v>
      </c>
      <c r="BD12" s="349">
        <f t="shared" si="39"/>
        <v>0</v>
      </c>
      <c r="BE12" s="349">
        <f>VLOOKUP($E12,'波及効果（総括表）'!$A$9:$AH$126,'波及効果（総括表）'!$AG$128,FALSE)</f>
        <v>0</v>
      </c>
      <c r="BF12" s="334"/>
      <c r="BG12" s="335"/>
      <c r="BH12" s="335"/>
      <c r="BI12" s="335"/>
      <c r="BJ12" s="335"/>
      <c r="BK12" s="335"/>
      <c r="BL12" s="335"/>
      <c r="BM12" s="335"/>
      <c r="BN12" s="335"/>
      <c r="BO12" s="335"/>
      <c r="BP12" s="33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5"/>
      <c r="CA12" s="606">
        <v>0.36313107920333487</v>
      </c>
      <c r="CB12" s="607">
        <v>4.8633626679018063E-3</v>
      </c>
      <c r="CC12" s="607">
        <v>8.1982399258916164E-2</v>
      </c>
      <c r="CD12" s="607">
        <v>0.41778601204261234</v>
      </c>
      <c r="CE12" s="607">
        <v>9.8193608151922185E-2</v>
      </c>
      <c r="CF12" s="607">
        <v>0</v>
      </c>
      <c r="CG12" s="607">
        <v>3.4043538675312644E-2</v>
      </c>
      <c r="CH12" s="607">
        <v>0</v>
      </c>
      <c r="CI12" s="607">
        <v>0.63686892079666513</v>
      </c>
      <c r="CJ12" s="607">
        <v>1</v>
      </c>
    </row>
    <row r="13" spans="1:88" s="336" customFormat="1">
      <c r="A13" s="337" t="s">
        <v>413</v>
      </c>
      <c r="B13" s="338" t="s">
        <v>159</v>
      </c>
      <c r="C13" s="337" t="s">
        <v>414</v>
      </c>
      <c r="D13" s="338" t="s">
        <v>159</v>
      </c>
      <c r="E13" s="339" t="s">
        <v>264</v>
      </c>
      <c r="F13" s="340" t="s">
        <v>5</v>
      </c>
      <c r="G13" s="332">
        <f>VLOOKUP($E13,'与件データ（生産者価格表示）（分析年価格）'!$A$8:$I$115,9,FALSE)</f>
        <v>0</v>
      </c>
      <c r="H13" s="341">
        <f t="shared" si="40"/>
        <v>0</v>
      </c>
      <c r="I13" s="342">
        <f t="shared" si="41"/>
        <v>0</v>
      </c>
      <c r="J13" s="342">
        <f t="shared" si="42"/>
        <v>0</v>
      </c>
      <c r="K13" s="342">
        <f t="shared" si="43"/>
        <v>0</v>
      </c>
      <c r="L13" s="342">
        <f t="shared" si="0"/>
        <v>0</v>
      </c>
      <c r="M13" s="342">
        <f t="shared" si="1"/>
        <v>0</v>
      </c>
      <c r="N13" s="342">
        <f t="shared" si="2"/>
        <v>0</v>
      </c>
      <c r="O13" s="342">
        <f t="shared" si="3"/>
        <v>0</v>
      </c>
      <c r="P13" s="342">
        <f t="shared" si="4"/>
        <v>0</v>
      </c>
      <c r="Q13" s="342">
        <f>VLOOKUP($E13,'波及効果（総括表）'!$A$9:$AH$126,'波及効果（総括表）'!$M$128,FALSE)</f>
        <v>0</v>
      </c>
      <c r="R13" s="341">
        <f t="shared" si="44"/>
        <v>0</v>
      </c>
      <c r="S13" s="342">
        <f t="shared" si="5"/>
        <v>0</v>
      </c>
      <c r="T13" s="342">
        <f t="shared" si="6"/>
        <v>0</v>
      </c>
      <c r="U13" s="342">
        <f t="shared" si="7"/>
        <v>0</v>
      </c>
      <c r="V13" s="342">
        <f t="shared" si="8"/>
        <v>0</v>
      </c>
      <c r="W13" s="342">
        <f t="shared" si="9"/>
        <v>0</v>
      </c>
      <c r="X13" s="342">
        <f t="shared" si="10"/>
        <v>0</v>
      </c>
      <c r="Y13" s="342">
        <f t="shared" si="11"/>
        <v>0</v>
      </c>
      <c r="Z13" s="342">
        <f t="shared" si="12"/>
        <v>0</v>
      </c>
      <c r="AA13" s="342">
        <f>VLOOKUP($E13,'波及効果（総括表）'!$A$9:$AH$126,'波及効果（総括表）'!$Q$128,FALSE)</f>
        <v>0</v>
      </c>
      <c r="AB13" s="341">
        <f t="shared" si="13"/>
        <v>0</v>
      </c>
      <c r="AC13" s="342">
        <f t="shared" si="14"/>
        <v>0</v>
      </c>
      <c r="AD13" s="342">
        <f t="shared" si="15"/>
        <v>0</v>
      </c>
      <c r="AE13" s="342">
        <f t="shared" si="16"/>
        <v>0</v>
      </c>
      <c r="AF13" s="342">
        <f t="shared" si="17"/>
        <v>0</v>
      </c>
      <c r="AG13" s="342">
        <f t="shared" si="18"/>
        <v>0</v>
      </c>
      <c r="AH13" s="342">
        <f t="shared" si="19"/>
        <v>0</v>
      </c>
      <c r="AI13" s="342">
        <f t="shared" si="20"/>
        <v>0</v>
      </c>
      <c r="AJ13" s="342">
        <f t="shared" si="21"/>
        <v>0</v>
      </c>
      <c r="AK13" s="342">
        <f>VLOOKUP($E13,'波及効果（総括表）'!$A$9:$AH$126,'波及効果（総括表）'!$U$128,FALSE)</f>
        <v>0</v>
      </c>
      <c r="AL13" s="341">
        <f t="shared" si="22"/>
        <v>0</v>
      </c>
      <c r="AM13" s="342">
        <f t="shared" si="23"/>
        <v>0</v>
      </c>
      <c r="AN13" s="342">
        <f t="shared" si="24"/>
        <v>0</v>
      </c>
      <c r="AO13" s="342">
        <f t="shared" si="25"/>
        <v>0</v>
      </c>
      <c r="AP13" s="342">
        <f t="shared" si="26"/>
        <v>0</v>
      </c>
      <c r="AQ13" s="342">
        <f t="shared" si="27"/>
        <v>0</v>
      </c>
      <c r="AR13" s="342">
        <f t="shared" si="28"/>
        <v>0</v>
      </c>
      <c r="AS13" s="342">
        <f t="shared" si="29"/>
        <v>0</v>
      </c>
      <c r="AT13" s="342">
        <f t="shared" si="30"/>
        <v>0</v>
      </c>
      <c r="AU13" s="342">
        <f>VLOOKUP($E13,'波及効果（総括表）'!$A$9:$AH$126,'波及効果（総括表）'!$AC$128,FALSE)</f>
        <v>0</v>
      </c>
      <c r="AV13" s="341">
        <f t="shared" si="31"/>
        <v>0</v>
      </c>
      <c r="AW13" s="342">
        <f t="shared" si="32"/>
        <v>0</v>
      </c>
      <c r="AX13" s="342">
        <f t="shared" si="33"/>
        <v>0</v>
      </c>
      <c r="AY13" s="342">
        <f t="shared" si="34"/>
        <v>0</v>
      </c>
      <c r="AZ13" s="342">
        <f t="shared" si="35"/>
        <v>0</v>
      </c>
      <c r="BA13" s="342">
        <f t="shared" si="36"/>
        <v>0</v>
      </c>
      <c r="BB13" s="342">
        <f t="shared" si="37"/>
        <v>0</v>
      </c>
      <c r="BC13" s="342">
        <f t="shared" si="38"/>
        <v>0</v>
      </c>
      <c r="BD13" s="342">
        <f t="shared" si="39"/>
        <v>0</v>
      </c>
      <c r="BE13" s="342">
        <f>VLOOKUP($E13,'波及効果（総括表）'!$A$9:$AH$126,'波及効果（総括表）'!$AG$128,FALSE)</f>
        <v>0</v>
      </c>
      <c r="BF13" s="334"/>
      <c r="BG13" s="335"/>
      <c r="BH13" s="335"/>
      <c r="BI13" s="335"/>
      <c r="BJ13" s="335"/>
      <c r="BK13" s="335"/>
      <c r="BL13" s="335"/>
      <c r="BM13" s="335"/>
      <c r="BN13" s="335"/>
      <c r="BO13" s="335"/>
      <c r="BP13" s="335"/>
      <c r="BQ13" s="335"/>
      <c r="BR13" s="335"/>
      <c r="BS13" s="335"/>
      <c r="BT13" s="335"/>
      <c r="BU13" s="335"/>
      <c r="BV13" s="335"/>
      <c r="BW13" s="335"/>
      <c r="BX13" s="335"/>
      <c r="BY13" s="335"/>
      <c r="BZ13" s="335"/>
      <c r="CA13" s="604">
        <v>0</v>
      </c>
      <c r="CB13" s="605">
        <v>0</v>
      </c>
      <c r="CC13" s="605">
        <v>0</v>
      </c>
      <c r="CD13" s="605">
        <v>0</v>
      </c>
      <c r="CE13" s="605">
        <v>0</v>
      </c>
      <c r="CF13" s="605">
        <v>0</v>
      </c>
      <c r="CG13" s="605">
        <v>0</v>
      </c>
      <c r="CH13" s="605">
        <v>0</v>
      </c>
      <c r="CI13" s="605">
        <v>0</v>
      </c>
      <c r="CJ13" s="605">
        <v>0</v>
      </c>
    </row>
    <row r="14" spans="1:88" s="336" customFormat="1">
      <c r="A14" s="337" t="s">
        <v>413</v>
      </c>
      <c r="B14" s="338" t="s">
        <v>159</v>
      </c>
      <c r="C14" s="337" t="s">
        <v>414</v>
      </c>
      <c r="D14" s="338" t="s">
        <v>159</v>
      </c>
      <c r="E14" s="339" t="s">
        <v>265</v>
      </c>
      <c r="F14" s="340" t="s">
        <v>605</v>
      </c>
      <c r="G14" s="332">
        <f>VLOOKUP($E14,'与件データ（生産者価格表示）（分析年価格）'!$A$8:$I$115,9,FALSE)</f>
        <v>0</v>
      </c>
      <c r="H14" s="341">
        <f t="shared" si="40"/>
        <v>0</v>
      </c>
      <c r="I14" s="342">
        <f t="shared" si="41"/>
        <v>0</v>
      </c>
      <c r="J14" s="342">
        <f t="shared" si="42"/>
        <v>0</v>
      </c>
      <c r="K14" s="342">
        <f t="shared" si="43"/>
        <v>0</v>
      </c>
      <c r="L14" s="342">
        <f t="shared" si="0"/>
        <v>0</v>
      </c>
      <c r="M14" s="342">
        <f t="shared" si="1"/>
        <v>0</v>
      </c>
      <c r="N14" s="342">
        <f t="shared" si="2"/>
        <v>0</v>
      </c>
      <c r="O14" s="342">
        <f t="shared" si="3"/>
        <v>0</v>
      </c>
      <c r="P14" s="342">
        <f t="shared" si="4"/>
        <v>0</v>
      </c>
      <c r="Q14" s="342">
        <f>VLOOKUP($E14,'波及効果（総括表）'!$A$9:$AH$126,'波及効果（総括表）'!$M$128,FALSE)</f>
        <v>0</v>
      </c>
      <c r="R14" s="341">
        <f t="shared" si="44"/>
        <v>0</v>
      </c>
      <c r="S14" s="342">
        <f t="shared" si="5"/>
        <v>0</v>
      </c>
      <c r="T14" s="342">
        <f t="shared" si="6"/>
        <v>0</v>
      </c>
      <c r="U14" s="342">
        <f t="shared" si="7"/>
        <v>0</v>
      </c>
      <c r="V14" s="342">
        <f t="shared" si="8"/>
        <v>0</v>
      </c>
      <c r="W14" s="342">
        <f t="shared" si="9"/>
        <v>0</v>
      </c>
      <c r="X14" s="342">
        <f t="shared" si="10"/>
        <v>0</v>
      </c>
      <c r="Y14" s="342">
        <f t="shared" si="11"/>
        <v>0</v>
      </c>
      <c r="Z14" s="342">
        <f t="shared" si="12"/>
        <v>0</v>
      </c>
      <c r="AA14" s="342">
        <f>VLOOKUP($E14,'波及効果（総括表）'!$A$9:$AH$126,'波及効果（総括表）'!$Q$128,FALSE)</f>
        <v>0</v>
      </c>
      <c r="AB14" s="341">
        <f t="shared" si="13"/>
        <v>0</v>
      </c>
      <c r="AC14" s="342">
        <f t="shared" si="14"/>
        <v>0</v>
      </c>
      <c r="AD14" s="342">
        <f t="shared" si="15"/>
        <v>0</v>
      </c>
      <c r="AE14" s="342">
        <f t="shared" si="16"/>
        <v>0</v>
      </c>
      <c r="AF14" s="342">
        <f t="shared" si="17"/>
        <v>0</v>
      </c>
      <c r="AG14" s="342">
        <f t="shared" si="18"/>
        <v>0</v>
      </c>
      <c r="AH14" s="342">
        <f t="shared" si="19"/>
        <v>0</v>
      </c>
      <c r="AI14" s="342">
        <f t="shared" si="20"/>
        <v>0</v>
      </c>
      <c r="AJ14" s="342">
        <f t="shared" si="21"/>
        <v>0</v>
      </c>
      <c r="AK14" s="342">
        <f>VLOOKUP($E14,'波及効果（総括表）'!$A$9:$AH$126,'波及効果（総括表）'!$U$128,FALSE)</f>
        <v>0</v>
      </c>
      <c r="AL14" s="341">
        <f t="shared" si="22"/>
        <v>0</v>
      </c>
      <c r="AM14" s="342">
        <f t="shared" si="23"/>
        <v>0</v>
      </c>
      <c r="AN14" s="342">
        <f t="shared" si="24"/>
        <v>0</v>
      </c>
      <c r="AO14" s="342">
        <f t="shared" si="25"/>
        <v>0</v>
      </c>
      <c r="AP14" s="342">
        <f t="shared" si="26"/>
        <v>0</v>
      </c>
      <c r="AQ14" s="342">
        <f t="shared" si="27"/>
        <v>0</v>
      </c>
      <c r="AR14" s="342">
        <f t="shared" si="28"/>
        <v>0</v>
      </c>
      <c r="AS14" s="342">
        <f t="shared" si="29"/>
        <v>0</v>
      </c>
      <c r="AT14" s="342">
        <f t="shared" si="30"/>
        <v>0</v>
      </c>
      <c r="AU14" s="342">
        <f>VLOOKUP($E14,'波及効果（総括表）'!$A$9:$AH$126,'波及効果（総括表）'!$AC$128,FALSE)</f>
        <v>0</v>
      </c>
      <c r="AV14" s="341">
        <f t="shared" si="31"/>
        <v>0</v>
      </c>
      <c r="AW14" s="342">
        <f t="shared" si="32"/>
        <v>0</v>
      </c>
      <c r="AX14" s="342">
        <f t="shared" si="33"/>
        <v>0</v>
      </c>
      <c r="AY14" s="342">
        <f t="shared" si="34"/>
        <v>0</v>
      </c>
      <c r="AZ14" s="342">
        <f t="shared" si="35"/>
        <v>0</v>
      </c>
      <c r="BA14" s="342">
        <f t="shared" si="36"/>
        <v>0</v>
      </c>
      <c r="BB14" s="342">
        <f t="shared" si="37"/>
        <v>0</v>
      </c>
      <c r="BC14" s="342">
        <f t="shared" si="38"/>
        <v>0</v>
      </c>
      <c r="BD14" s="342">
        <f t="shared" si="39"/>
        <v>0</v>
      </c>
      <c r="BE14" s="342">
        <f>VLOOKUP($E14,'波及効果（総括表）'!$A$9:$AH$126,'波及効果（総括表）'!$AG$128,FALSE)</f>
        <v>0</v>
      </c>
      <c r="BF14" s="334"/>
      <c r="BG14" s="335"/>
      <c r="BH14" s="335"/>
      <c r="BI14" s="335"/>
      <c r="BJ14" s="335"/>
      <c r="BK14" s="335"/>
      <c r="BL14" s="335"/>
      <c r="BM14" s="335"/>
      <c r="BN14" s="335"/>
      <c r="BO14" s="335"/>
      <c r="BP14" s="335"/>
      <c r="BQ14" s="335"/>
      <c r="BR14" s="335"/>
      <c r="BS14" s="335"/>
      <c r="BT14" s="335"/>
      <c r="BU14" s="335"/>
      <c r="BV14" s="335"/>
      <c r="BW14" s="335"/>
      <c r="BX14" s="335"/>
      <c r="BY14" s="335"/>
      <c r="BZ14" s="335"/>
      <c r="CA14" s="604">
        <v>0.51197870452528838</v>
      </c>
      <c r="CB14" s="605">
        <v>2.3312091635073001E-2</v>
      </c>
      <c r="CC14" s="605">
        <v>0.18552875695732837</v>
      </c>
      <c r="CD14" s="605">
        <v>0.1417278373800113</v>
      </c>
      <c r="CE14" s="605">
        <v>9.8007582479632163E-2</v>
      </c>
      <c r="CF14" s="605">
        <v>0</v>
      </c>
      <c r="CG14" s="605">
        <v>3.9445027022666772E-2</v>
      </c>
      <c r="CH14" s="605">
        <v>0</v>
      </c>
      <c r="CI14" s="605">
        <v>0.48802129547471162</v>
      </c>
      <c r="CJ14" s="605">
        <v>1</v>
      </c>
    </row>
    <row r="15" spans="1:88" s="336" customFormat="1">
      <c r="A15" s="337" t="s">
        <v>415</v>
      </c>
      <c r="B15" s="338" t="s">
        <v>160</v>
      </c>
      <c r="C15" s="337" t="s">
        <v>416</v>
      </c>
      <c r="D15" s="338" t="s">
        <v>161</v>
      </c>
      <c r="E15" s="339" t="s">
        <v>266</v>
      </c>
      <c r="F15" s="340" t="s">
        <v>6</v>
      </c>
      <c r="G15" s="332">
        <f>VLOOKUP($E15,'与件データ（生産者価格表示）（分析年価格）'!$A$8:$I$115,9,FALSE)</f>
        <v>0</v>
      </c>
      <c r="H15" s="341">
        <f t="shared" si="40"/>
        <v>0</v>
      </c>
      <c r="I15" s="342">
        <f t="shared" si="41"/>
        <v>0</v>
      </c>
      <c r="J15" s="342">
        <f t="shared" si="42"/>
        <v>0</v>
      </c>
      <c r="K15" s="342">
        <f t="shared" si="43"/>
        <v>0</v>
      </c>
      <c r="L15" s="342">
        <f t="shared" si="0"/>
        <v>0</v>
      </c>
      <c r="M15" s="342">
        <f t="shared" si="1"/>
        <v>0</v>
      </c>
      <c r="N15" s="342">
        <f t="shared" si="2"/>
        <v>0</v>
      </c>
      <c r="O15" s="342">
        <f t="shared" si="3"/>
        <v>0</v>
      </c>
      <c r="P15" s="342">
        <f t="shared" si="4"/>
        <v>0</v>
      </c>
      <c r="Q15" s="342">
        <f>VLOOKUP($E15,'波及効果（総括表）'!$A$9:$AH$126,'波及効果（総括表）'!$M$128,FALSE)</f>
        <v>0</v>
      </c>
      <c r="R15" s="341">
        <f t="shared" si="44"/>
        <v>0</v>
      </c>
      <c r="S15" s="342">
        <f t="shared" si="5"/>
        <v>0</v>
      </c>
      <c r="T15" s="342">
        <f t="shared" si="6"/>
        <v>0</v>
      </c>
      <c r="U15" s="342">
        <f t="shared" si="7"/>
        <v>0</v>
      </c>
      <c r="V15" s="342">
        <f t="shared" si="8"/>
        <v>0</v>
      </c>
      <c r="W15" s="342">
        <f t="shared" si="9"/>
        <v>0</v>
      </c>
      <c r="X15" s="342">
        <f t="shared" si="10"/>
        <v>0</v>
      </c>
      <c r="Y15" s="342">
        <f t="shared" si="11"/>
        <v>0</v>
      </c>
      <c r="Z15" s="342">
        <f t="shared" si="12"/>
        <v>0</v>
      </c>
      <c r="AA15" s="342">
        <f>VLOOKUP($E15,'波及効果（総括表）'!$A$9:$AH$126,'波及効果（総括表）'!$Q$128,FALSE)</f>
        <v>0</v>
      </c>
      <c r="AB15" s="341">
        <f t="shared" si="13"/>
        <v>0</v>
      </c>
      <c r="AC15" s="342">
        <f t="shared" si="14"/>
        <v>0</v>
      </c>
      <c r="AD15" s="342">
        <f t="shared" si="15"/>
        <v>0</v>
      </c>
      <c r="AE15" s="342">
        <f t="shared" si="16"/>
        <v>0</v>
      </c>
      <c r="AF15" s="342">
        <f t="shared" si="17"/>
        <v>0</v>
      </c>
      <c r="AG15" s="342">
        <f t="shared" si="18"/>
        <v>0</v>
      </c>
      <c r="AH15" s="342">
        <f t="shared" si="19"/>
        <v>0</v>
      </c>
      <c r="AI15" s="342">
        <f t="shared" si="20"/>
        <v>0</v>
      </c>
      <c r="AJ15" s="342">
        <f t="shared" si="21"/>
        <v>0</v>
      </c>
      <c r="AK15" s="342">
        <f>VLOOKUP($E15,'波及効果（総括表）'!$A$9:$AH$126,'波及効果（総括表）'!$U$128,FALSE)</f>
        <v>0</v>
      </c>
      <c r="AL15" s="341">
        <f t="shared" si="22"/>
        <v>0</v>
      </c>
      <c r="AM15" s="342">
        <f t="shared" si="23"/>
        <v>0</v>
      </c>
      <c r="AN15" s="342">
        <f t="shared" si="24"/>
        <v>0</v>
      </c>
      <c r="AO15" s="342">
        <f t="shared" si="25"/>
        <v>0</v>
      </c>
      <c r="AP15" s="342">
        <f t="shared" si="26"/>
        <v>0</v>
      </c>
      <c r="AQ15" s="342">
        <f t="shared" si="27"/>
        <v>0</v>
      </c>
      <c r="AR15" s="342">
        <f t="shared" si="28"/>
        <v>0</v>
      </c>
      <c r="AS15" s="342">
        <f t="shared" si="29"/>
        <v>0</v>
      </c>
      <c r="AT15" s="342">
        <f t="shared" si="30"/>
        <v>0</v>
      </c>
      <c r="AU15" s="342">
        <f>VLOOKUP($E15,'波及効果（総括表）'!$A$9:$AH$126,'波及効果（総括表）'!$AC$128,FALSE)</f>
        <v>0</v>
      </c>
      <c r="AV15" s="341">
        <f t="shared" si="31"/>
        <v>0</v>
      </c>
      <c r="AW15" s="342">
        <f t="shared" si="32"/>
        <v>0</v>
      </c>
      <c r="AX15" s="342">
        <f t="shared" si="33"/>
        <v>0</v>
      </c>
      <c r="AY15" s="342">
        <f t="shared" si="34"/>
        <v>0</v>
      </c>
      <c r="AZ15" s="342">
        <f t="shared" si="35"/>
        <v>0</v>
      </c>
      <c r="BA15" s="342">
        <f t="shared" si="36"/>
        <v>0</v>
      </c>
      <c r="BB15" s="342">
        <f t="shared" si="37"/>
        <v>0</v>
      </c>
      <c r="BC15" s="342">
        <f t="shared" si="38"/>
        <v>0</v>
      </c>
      <c r="BD15" s="342">
        <f t="shared" si="39"/>
        <v>0</v>
      </c>
      <c r="BE15" s="342">
        <f>VLOOKUP($E15,'波及効果（総括表）'!$A$9:$AH$126,'波及効果（総括表）'!$AG$128,FALSE)</f>
        <v>0</v>
      </c>
      <c r="BF15" s="334"/>
      <c r="BG15" s="335"/>
      <c r="BH15" s="335"/>
      <c r="BI15" s="335"/>
      <c r="BJ15" s="335"/>
      <c r="BK15" s="335"/>
      <c r="BL15" s="335"/>
      <c r="BM15" s="335"/>
      <c r="BN15" s="335"/>
      <c r="BO15" s="335"/>
      <c r="BP15" s="335"/>
      <c r="BQ15" s="335"/>
      <c r="BR15" s="335"/>
      <c r="BS15" s="335"/>
      <c r="BT15" s="335"/>
      <c r="BU15" s="335"/>
      <c r="BV15" s="335"/>
      <c r="BW15" s="335"/>
      <c r="BX15" s="335"/>
      <c r="BY15" s="335"/>
      <c r="BZ15" s="335"/>
      <c r="CA15" s="604">
        <v>0.66830628211116305</v>
      </c>
      <c r="CB15" s="605">
        <v>6.123014946286782E-3</v>
      </c>
      <c r="CC15" s="605">
        <v>0.15683870465514557</v>
      </c>
      <c r="CD15" s="605">
        <v>9.7761462712128294E-2</v>
      </c>
      <c r="CE15" s="605">
        <v>5.5890452280865636E-2</v>
      </c>
      <c r="CF15" s="605">
        <v>0</v>
      </c>
      <c r="CG15" s="605">
        <v>1.7897108049198193E-2</v>
      </c>
      <c r="CH15" s="605">
        <v>-2.8170247547874825E-3</v>
      </c>
      <c r="CI15" s="605">
        <v>0.331693717888837</v>
      </c>
      <c r="CJ15" s="605">
        <v>1</v>
      </c>
    </row>
    <row r="16" spans="1:88" s="336" customFormat="1">
      <c r="A16" s="337" t="s">
        <v>415</v>
      </c>
      <c r="B16" s="338" t="s">
        <v>160</v>
      </c>
      <c r="C16" s="337" t="s">
        <v>416</v>
      </c>
      <c r="D16" s="338" t="s">
        <v>161</v>
      </c>
      <c r="E16" s="339" t="s">
        <v>267</v>
      </c>
      <c r="F16" s="340" t="s">
        <v>7</v>
      </c>
      <c r="G16" s="332">
        <f>VLOOKUP($E16,'与件データ（生産者価格表示）（分析年価格）'!$A$8:$I$115,9,FALSE)</f>
        <v>0</v>
      </c>
      <c r="H16" s="341">
        <f t="shared" si="40"/>
        <v>0</v>
      </c>
      <c r="I16" s="342">
        <f t="shared" si="41"/>
        <v>0</v>
      </c>
      <c r="J16" s="342">
        <f t="shared" si="42"/>
        <v>0</v>
      </c>
      <c r="K16" s="342">
        <f t="shared" si="43"/>
        <v>0</v>
      </c>
      <c r="L16" s="342">
        <f t="shared" si="0"/>
        <v>0</v>
      </c>
      <c r="M16" s="342">
        <f t="shared" si="1"/>
        <v>0</v>
      </c>
      <c r="N16" s="342">
        <f t="shared" si="2"/>
        <v>0</v>
      </c>
      <c r="O16" s="342">
        <f t="shared" si="3"/>
        <v>0</v>
      </c>
      <c r="P16" s="342">
        <f t="shared" si="4"/>
        <v>0</v>
      </c>
      <c r="Q16" s="342">
        <f>VLOOKUP($E16,'波及効果（総括表）'!$A$9:$AH$126,'波及効果（総括表）'!$M$128,FALSE)</f>
        <v>0</v>
      </c>
      <c r="R16" s="341">
        <f t="shared" si="44"/>
        <v>0</v>
      </c>
      <c r="S16" s="342">
        <f t="shared" si="5"/>
        <v>0</v>
      </c>
      <c r="T16" s="342">
        <f t="shared" si="6"/>
        <v>0</v>
      </c>
      <c r="U16" s="342">
        <f t="shared" si="7"/>
        <v>0</v>
      </c>
      <c r="V16" s="342">
        <f t="shared" si="8"/>
        <v>0</v>
      </c>
      <c r="W16" s="342">
        <f t="shared" si="9"/>
        <v>0</v>
      </c>
      <c r="X16" s="342">
        <f t="shared" si="10"/>
        <v>0</v>
      </c>
      <c r="Y16" s="342">
        <f t="shared" si="11"/>
        <v>0</v>
      </c>
      <c r="Z16" s="342">
        <f t="shared" si="12"/>
        <v>0</v>
      </c>
      <c r="AA16" s="342">
        <f>VLOOKUP($E16,'波及効果（総括表）'!$A$9:$AH$126,'波及効果（総括表）'!$Q$128,FALSE)</f>
        <v>0</v>
      </c>
      <c r="AB16" s="341">
        <f t="shared" si="13"/>
        <v>0</v>
      </c>
      <c r="AC16" s="342">
        <f t="shared" si="14"/>
        <v>0</v>
      </c>
      <c r="AD16" s="342">
        <f t="shared" si="15"/>
        <v>0</v>
      </c>
      <c r="AE16" s="342">
        <f t="shared" si="16"/>
        <v>0</v>
      </c>
      <c r="AF16" s="342">
        <f t="shared" si="17"/>
        <v>0</v>
      </c>
      <c r="AG16" s="342">
        <f t="shared" si="18"/>
        <v>0</v>
      </c>
      <c r="AH16" s="342">
        <f t="shared" si="19"/>
        <v>0</v>
      </c>
      <c r="AI16" s="342">
        <f t="shared" si="20"/>
        <v>0</v>
      </c>
      <c r="AJ16" s="342">
        <f t="shared" si="21"/>
        <v>0</v>
      </c>
      <c r="AK16" s="342">
        <f>VLOOKUP($E16,'波及効果（総括表）'!$A$9:$AH$126,'波及効果（総括表）'!$U$128,FALSE)</f>
        <v>0</v>
      </c>
      <c r="AL16" s="341">
        <f t="shared" si="22"/>
        <v>0</v>
      </c>
      <c r="AM16" s="342">
        <f t="shared" si="23"/>
        <v>0</v>
      </c>
      <c r="AN16" s="342">
        <f t="shared" si="24"/>
        <v>0</v>
      </c>
      <c r="AO16" s="342">
        <f t="shared" si="25"/>
        <v>0</v>
      </c>
      <c r="AP16" s="342">
        <f t="shared" si="26"/>
        <v>0</v>
      </c>
      <c r="AQ16" s="342">
        <f t="shared" si="27"/>
        <v>0</v>
      </c>
      <c r="AR16" s="342">
        <f t="shared" si="28"/>
        <v>0</v>
      </c>
      <c r="AS16" s="342">
        <f t="shared" si="29"/>
        <v>0</v>
      </c>
      <c r="AT16" s="342">
        <f t="shared" si="30"/>
        <v>0</v>
      </c>
      <c r="AU16" s="342">
        <f>VLOOKUP($E16,'波及効果（総括表）'!$A$9:$AH$126,'波及効果（総括表）'!$AC$128,FALSE)</f>
        <v>0</v>
      </c>
      <c r="AV16" s="341">
        <f t="shared" si="31"/>
        <v>0</v>
      </c>
      <c r="AW16" s="342">
        <f t="shared" si="32"/>
        <v>0</v>
      </c>
      <c r="AX16" s="342">
        <f t="shared" si="33"/>
        <v>0</v>
      </c>
      <c r="AY16" s="342">
        <f t="shared" si="34"/>
        <v>0</v>
      </c>
      <c r="AZ16" s="342">
        <f t="shared" si="35"/>
        <v>0</v>
      </c>
      <c r="BA16" s="342">
        <f t="shared" si="36"/>
        <v>0</v>
      </c>
      <c r="BB16" s="342">
        <f t="shared" si="37"/>
        <v>0</v>
      </c>
      <c r="BC16" s="342">
        <f t="shared" si="38"/>
        <v>0</v>
      </c>
      <c r="BD16" s="342">
        <f t="shared" si="39"/>
        <v>0</v>
      </c>
      <c r="BE16" s="342">
        <f>VLOOKUP($E16,'波及効果（総括表）'!$A$9:$AH$126,'波及効果（総括表）'!$AG$128,FALSE)</f>
        <v>0</v>
      </c>
      <c r="BF16" s="334"/>
      <c r="BG16" s="335"/>
      <c r="BH16" s="335"/>
      <c r="BI16" s="335"/>
      <c r="BJ16" s="335"/>
      <c r="BK16" s="335"/>
      <c r="BL16" s="335"/>
      <c r="BM16" s="335"/>
      <c r="BN16" s="335"/>
      <c r="BO16" s="335"/>
      <c r="BP16" s="335"/>
      <c r="BQ16" s="335"/>
      <c r="BR16" s="335"/>
      <c r="BS16" s="335"/>
      <c r="BT16" s="335"/>
      <c r="BU16" s="335"/>
      <c r="BV16" s="335"/>
      <c r="BW16" s="335"/>
      <c r="BX16" s="335"/>
      <c r="BY16" s="335"/>
      <c r="BZ16" s="335"/>
      <c r="CA16" s="604">
        <v>0.61134735344242763</v>
      </c>
      <c r="CB16" s="605">
        <v>5.4933236262554395E-3</v>
      </c>
      <c r="CC16" s="605">
        <v>0.11866902725151811</v>
      </c>
      <c r="CD16" s="605">
        <v>0.11741151943345964</v>
      </c>
      <c r="CE16" s="605">
        <v>9.6513725035987888E-2</v>
      </c>
      <c r="CF16" s="605">
        <v>0</v>
      </c>
      <c r="CG16" s="605">
        <v>5.0565051210351278E-2</v>
      </c>
      <c r="CH16" s="605">
        <v>0</v>
      </c>
      <c r="CI16" s="605">
        <v>0.38865264655757237</v>
      </c>
      <c r="CJ16" s="605">
        <v>1</v>
      </c>
    </row>
    <row r="17" spans="1:88" s="336" customFormat="1">
      <c r="A17" s="343" t="s">
        <v>415</v>
      </c>
      <c r="B17" s="344" t="s">
        <v>160</v>
      </c>
      <c r="C17" s="343" t="s">
        <v>416</v>
      </c>
      <c r="D17" s="344" t="s">
        <v>161</v>
      </c>
      <c r="E17" s="345" t="s">
        <v>268</v>
      </c>
      <c r="F17" s="346" t="s">
        <v>378</v>
      </c>
      <c r="G17" s="347">
        <f>VLOOKUP($E17,'与件データ（生産者価格表示）（分析年価格）'!$A$8:$I$115,9,FALSE)</f>
        <v>0</v>
      </c>
      <c r="H17" s="348">
        <f t="shared" si="40"/>
        <v>0</v>
      </c>
      <c r="I17" s="349">
        <f t="shared" si="41"/>
        <v>0</v>
      </c>
      <c r="J17" s="349">
        <f t="shared" si="42"/>
        <v>0</v>
      </c>
      <c r="K17" s="349">
        <f t="shared" si="43"/>
        <v>0</v>
      </c>
      <c r="L17" s="349">
        <f t="shared" si="0"/>
        <v>0</v>
      </c>
      <c r="M17" s="349">
        <f t="shared" si="1"/>
        <v>0</v>
      </c>
      <c r="N17" s="349">
        <f t="shared" si="2"/>
        <v>0</v>
      </c>
      <c r="O17" s="349">
        <f t="shared" si="3"/>
        <v>0</v>
      </c>
      <c r="P17" s="349">
        <f t="shared" si="4"/>
        <v>0</v>
      </c>
      <c r="Q17" s="349">
        <f>VLOOKUP($E17,'波及効果（総括表）'!$A$9:$AH$126,'波及効果（総括表）'!$M$128,FALSE)</f>
        <v>0</v>
      </c>
      <c r="R17" s="348">
        <f t="shared" si="44"/>
        <v>0</v>
      </c>
      <c r="S17" s="349">
        <f t="shared" si="5"/>
        <v>0</v>
      </c>
      <c r="T17" s="349">
        <f t="shared" si="6"/>
        <v>0</v>
      </c>
      <c r="U17" s="349">
        <f t="shared" si="7"/>
        <v>0</v>
      </c>
      <c r="V17" s="349">
        <f t="shared" si="8"/>
        <v>0</v>
      </c>
      <c r="W17" s="349">
        <f t="shared" si="9"/>
        <v>0</v>
      </c>
      <c r="X17" s="349">
        <f t="shared" si="10"/>
        <v>0</v>
      </c>
      <c r="Y17" s="349">
        <f t="shared" si="11"/>
        <v>0</v>
      </c>
      <c r="Z17" s="349">
        <f t="shared" si="12"/>
        <v>0</v>
      </c>
      <c r="AA17" s="349">
        <f>VLOOKUP($E17,'波及効果（総括表）'!$A$9:$AH$126,'波及効果（総括表）'!$Q$128,FALSE)</f>
        <v>0</v>
      </c>
      <c r="AB17" s="348">
        <f t="shared" si="13"/>
        <v>0</v>
      </c>
      <c r="AC17" s="349">
        <f t="shared" si="14"/>
        <v>0</v>
      </c>
      <c r="AD17" s="349">
        <f t="shared" si="15"/>
        <v>0</v>
      </c>
      <c r="AE17" s="349">
        <f t="shared" si="16"/>
        <v>0</v>
      </c>
      <c r="AF17" s="349">
        <f t="shared" si="17"/>
        <v>0</v>
      </c>
      <c r="AG17" s="349">
        <f t="shared" si="18"/>
        <v>0</v>
      </c>
      <c r="AH17" s="349">
        <f t="shared" si="19"/>
        <v>0</v>
      </c>
      <c r="AI17" s="349">
        <f t="shared" si="20"/>
        <v>0</v>
      </c>
      <c r="AJ17" s="349">
        <f t="shared" si="21"/>
        <v>0</v>
      </c>
      <c r="AK17" s="349">
        <f>VLOOKUP($E17,'波及効果（総括表）'!$A$9:$AH$126,'波及効果（総括表）'!$U$128,FALSE)</f>
        <v>0</v>
      </c>
      <c r="AL17" s="348">
        <f t="shared" si="22"/>
        <v>0</v>
      </c>
      <c r="AM17" s="349">
        <f t="shared" si="23"/>
        <v>0</v>
      </c>
      <c r="AN17" s="349">
        <f t="shared" si="24"/>
        <v>0</v>
      </c>
      <c r="AO17" s="349">
        <f t="shared" si="25"/>
        <v>0</v>
      </c>
      <c r="AP17" s="349">
        <f t="shared" si="26"/>
        <v>0</v>
      </c>
      <c r="AQ17" s="349">
        <f t="shared" si="27"/>
        <v>0</v>
      </c>
      <c r="AR17" s="349">
        <f t="shared" si="28"/>
        <v>0</v>
      </c>
      <c r="AS17" s="349">
        <f t="shared" si="29"/>
        <v>0</v>
      </c>
      <c r="AT17" s="349">
        <f t="shared" si="30"/>
        <v>0</v>
      </c>
      <c r="AU17" s="349">
        <f>VLOOKUP($E17,'波及効果（総括表）'!$A$9:$AH$126,'波及効果（総括表）'!$AC$128,FALSE)</f>
        <v>0</v>
      </c>
      <c r="AV17" s="348">
        <f t="shared" si="31"/>
        <v>0</v>
      </c>
      <c r="AW17" s="349">
        <f t="shared" si="32"/>
        <v>0</v>
      </c>
      <c r="AX17" s="349">
        <f t="shared" si="33"/>
        <v>0</v>
      </c>
      <c r="AY17" s="349">
        <f t="shared" si="34"/>
        <v>0</v>
      </c>
      <c r="AZ17" s="349">
        <f t="shared" si="35"/>
        <v>0</v>
      </c>
      <c r="BA17" s="349">
        <f t="shared" si="36"/>
        <v>0</v>
      </c>
      <c r="BB17" s="349">
        <f t="shared" si="37"/>
        <v>0</v>
      </c>
      <c r="BC17" s="349">
        <f t="shared" si="38"/>
        <v>0</v>
      </c>
      <c r="BD17" s="349">
        <f t="shared" si="39"/>
        <v>0</v>
      </c>
      <c r="BE17" s="349">
        <f>VLOOKUP($E17,'波及効果（総括表）'!$A$9:$AH$126,'波及効果（総括表）'!$AG$128,FALSE)</f>
        <v>0</v>
      </c>
      <c r="BF17" s="334"/>
      <c r="BG17" s="335"/>
      <c r="BH17" s="335"/>
      <c r="BI17" s="335"/>
      <c r="BJ17" s="335"/>
      <c r="BK17" s="335"/>
      <c r="BL17" s="335"/>
      <c r="BM17" s="335"/>
      <c r="BN17" s="335"/>
      <c r="BO17" s="335"/>
      <c r="BP17" s="335"/>
      <c r="BQ17" s="335"/>
      <c r="BR17" s="335"/>
      <c r="BS17" s="335"/>
      <c r="BT17" s="335"/>
      <c r="BU17" s="335"/>
      <c r="BV17" s="335"/>
      <c r="BW17" s="335"/>
      <c r="BX17" s="335"/>
      <c r="BY17" s="335"/>
      <c r="BZ17" s="335"/>
      <c r="CA17" s="606">
        <v>0.5421036106750392</v>
      </c>
      <c r="CB17" s="607">
        <v>2.3861852433281006E-3</v>
      </c>
      <c r="CC17" s="607">
        <v>7.9937205651491372E-2</v>
      </c>
      <c r="CD17" s="607">
        <v>0.20747252747252748</v>
      </c>
      <c r="CE17" s="607">
        <v>0.11390894819466248</v>
      </c>
      <c r="CF17" s="607">
        <v>0</v>
      </c>
      <c r="CG17" s="607">
        <v>5.4191522762951333E-2</v>
      </c>
      <c r="CH17" s="607">
        <v>0</v>
      </c>
      <c r="CI17" s="607">
        <v>0.45789638932496074</v>
      </c>
      <c r="CJ17" s="607">
        <v>1</v>
      </c>
    </row>
    <row r="18" spans="1:88" s="336" customFormat="1">
      <c r="A18" s="337" t="s">
        <v>415</v>
      </c>
      <c r="B18" s="338" t="s">
        <v>160</v>
      </c>
      <c r="C18" s="337" t="s">
        <v>416</v>
      </c>
      <c r="D18" s="338" t="s">
        <v>161</v>
      </c>
      <c r="E18" s="339" t="s">
        <v>269</v>
      </c>
      <c r="F18" s="340" t="s">
        <v>8</v>
      </c>
      <c r="G18" s="332">
        <f>VLOOKUP($E18,'与件データ（生産者価格表示）（分析年価格）'!$A$8:$I$115,9,FALSE)</f>
        <v>0</v>
      </c>
      <c r="H18" s="341">
        <f t="shared" si="40"/>
        <v>0</v>
      </c>
      <c r="I18" s="342">
        <f t="shared" si="41"/>
        <v>0</v>
      </c>
      <c r="J18" s="342">
        <f t="shared" si="42"/>
        <v>0</v>
      </c>
      <c r="K18" s="342">
        <f t="shared" si="43"/>
        <v>0</v>
      </c>
      <c r="L18" s="342">
        <f t="shared" si="0"/>
        <v>0</v>
      </c>
      <c r="M18" s="342">
        <f t="shared" si="1"/>
        <v>0</v>
      </c>
      <c r="N18" s="342">
        <f t="shared" si="2"/>
        <v>0</v>
      </c>
      <c r="O18" s="342">
        <f t="shared" si="3"/>
        <v>0</v>
      </c>
      <c r="P18" s="342">
        <f t="shared" si="4"/>
        <v>0</v>
      </c>
      <c r="Q18" s="342">
        <f>VLOOKUP($E18,'波及効果（総括表）'!$A$9:$AH$126,'波及効果（総括表）'!$M$128,FALSE)</f>
        <v>0</v>
      </c>
      <c r="R18" s="341">
        <f t="shared" si="44"/>
        <v>0</v>
      </c>
      <c r="S18" s="342">
        <f t="shared" si="5"/>
        <v>0</v>
      </c>
      <c r="T18" s="342">
        <f t="shared" si="6"/>
        <v>0</v>
      </c>
      <c r="U18" s="342">
        <f t="shared" si="7"/>
        <v>0</v>
      </c>
      <c r="V18" s="342">
        <f t="shared" si="8"/>
        <v>0</v>
      </c>
      <c r="W18" s="342">
        <f t="shared" si="9"/>
        <v>0</v>
      </c>
      <c r="X18" s="342">
        <f t="shared" si="10"/>
        <v>0</v>
      </c>
      <c r="Y18" s="342">
        <f t="shared" si="11"/>
        <v>0</v>
      </c>
      <c r="Z18" s="342">
        <f t="shared" si="12"/>
        <v>0</v>
      </c>
      <c r="AA18" s="342">
        <f>VLOOKUP($E18,'波及効果（総括表）'!$A$9:$AH$126,'波及効果（総括表）'!$Q$128,FALSE)</f>
        <v>0</v>
      </c>
      <c r="AB18" s="341">
        <f t="shared" si="13"/>
        <v>0</v>
      </c>
      <c r="AC18" s="342">
        <f t="shared" si="14"/>
        <v>0</v>
      </c>
      <c r="AD18" s="342">
        <f t="shared" si="15"/>
        <v>0</v>
      </c>
      <c r="AE18" s="342">
        <f t="shared" si="16"/>
        <v>0</v>
      </c>
      <c r="AF18" s="342">
        <f t="shared" si="17"/>
        <v>0</v>
      </c>
      <c r="AG18" s="342">
        <f t="shared" si="18"/>
        <v>0</v>
      </c>
      <c r="AH18" s="342">
        <f t="shared" si="19"/>
        <v>0</v>
      </c>
      <c r="AI18" s="342">
        <f t="shared" si="20"/>
        <v>0</v>
      </c>
      <c r="AJ18" s="342">
        <f t="shared" si="21"/>
        <v>0</v>
      </c>
      <c r="AK18" s="342">
        <f>VLOOKUP($E18,'波及効果（総括表）'!$A$9:$AH$126,'波及効果（総括表）'!$U$128,FALSE)</f>
        <v>0</v>
      </c>
      <c r="AL18" s="341">
        <f t="shared" si="22"/>
        <v>0</v>
      </c>
      <c r="AM18" s="342">
        <f t="shared" si="23"/>
        <v>0</v>
      </c>
      <c r="AN18" s="342">
        <f t="shared" si="24"/>
        <v>0</v>
      </c>
      <c r="AO18" s="342">
        <f t="shared" si="25"/>
        <v>0</v>
      </c>
      <c r="AP18" s="342">
        <f t="shared" si="26"/>
        <v>0</v>
      </c>
      <c r="AQ18" s="342">
        <f t="shared" si="27"/>
        <v>0</v>
      </c>
      <c r="AR18" s="342">
        <f t="shared" si="28"/>
        <v>0</v>
      </c>
      <c r="AS18" s="342">
        <f t="shared" si="29"/>
        <v>0</v>
      </c>
      <c r="AT18" s="342">
        <f t="shared" si="30"/>
        <v>0</v>
      </c>
      <c r="AU18" s="342">
        <f>VLOOKUP($E18,'波及効果（総括表）'!$A$9:$AH$126,'波及効果（総括表）'!$AC$128,FALSE)</f>
        <v>0</v>
      </c>
      <c r="AV18" s="341">
        <f t="shared" si="31"/>
        <v>0</v>
      </c>
      <c r="AW18" s="342">
        <f t="shared" si="32"/>
        <v>0</v>
      </c>
      <c r="AX18" s="342">
        <f t="shared" si="33"/>
        <v>0</v>
      </c>
      <c r="AY18" s="342">
        <f t="shared" si="34"/>
        <v>0</v>
      </c>
      <c r="AZ18" s="342">
        <f t="shared" si="35"/>
        <v>0</v>
      </c>
      <c r="BA18" s="342">
        <f t="shared" si="36"/>
        <v>0</v>
      </c>
      <c r="BB18" s="342">
        <f t="shared" si="37"/>
        <v>0</v>
      </c>
      <c r="BC18" s="342">
        <f t="shared" si="38"/>
        <v>0</v>
      </c>
      <c r="BD18" s="342">
        <f t="shared" si="39"/>
        <v>0</v>
      </c>
      <c r="BE18" s="342">
        <f>VLOOKUP($E18,'波及効果（総括表）'!$A$9:$AH$126,'波及効果（総括表）'!$AG$128,FALSE)</f>
        <v>0</v>
      </c>
      <c r="BF18" s="334"/>
      <c r="BG18" s="335"/>
      <c r="BH18" s="335"/>
      <c r="BI18" s="335"/>
      <c r="BJ18" s="335"/>
      <c r="BK18" s="335"/>
      <c r="BL18" s="335"/>
      <c r="BM18" s="335"/>
      <c r="BN18" s="335"/>
      <c r="BO18" s="335"/>
      <c r="BP18" s="335"/>
      <c r="BQ18" s="335"/>
      <c r="BR18" s="335"/>
      <c r="BS18" s="335"/>
      <c r="BT18" s="335"/>
      <c r="BU18" s="335"/>
      <c r="BV18" s="335"/>
      <c r="BW18" s="335"/>
      <c r="BX18" s="335"/>
      <c r="BY18" s="335"/>
      <c r="BZ18" s="335"/>
      <c r="CA18" s="604">
        <v>0</v>
      </c>
      <c r="CB18" s="605">
        <v>0</v>
      </c>
      <c r="CC18" s="605">
        <v>0</v>
      </c>
      <c r="CD18" s="605">
        <v>0</v>
      </c>
      <c r="CE18" s="605">
        <v>0</v>
      </c>
      <c r="CF18" s="605">
        <v>0</v>
      </c>
      <c r="CG18" s="605">
        <v>0</v>
      </c>
      <c r="CH18" s="605">
        <v>0</v>
      </c>
      <c r="CI18" s="605">
        <v>0</v>
      </c>
      <c r="CJ18" s="605">
        <v>0</v>
      </c>
    </row>
    <row r="19" spans="1:88" s="336" customFormat="1">
      <c r="A19" s="337" t="s">
        <v>415</v>
      </c>
      <c r="B19" s="338" t="s">
        <v>160</v>
      </c>
      <c r="C19" s="337" t="s">
        <v>417</v>
      </c>
      <c r="D19" s="338" t="s">
        <v>162</v>
      </c>
      <c r="E19" s="339" t="s">
        <v>270</v>
      </c>
      <c r="F19" s="340" t="s">
        <v>9</v>
      </c>
      <c r="G19" s="332">
        <f>VLOOKUP($E19,'与件データ（生産者価格表示）（分析年価格）'!$A$8:$I$115,9,FALSE)</f>
        <v>0</v>
      </c>
      <c r="H19" s="341">
        <f t="shared" si="40"/>
        <v>0</v>
      </c>
      <c r="I19" s="342">
        <f t="shared" si="41"/>
        <v>0</v>
      </c>
      <c r="J19" s="342">
        <f t="shared" si="42"/>
        <v>0</v>
      </c>
      <c r="K19" s="342">
        <f t="shared" si="43"/>
        <v>0</v>
      </c>
      <c r="L19" s="342">
        <f t="shared" si="0"/>
        <v>0</v>
      </c>
      <c r="M19" s="342">
        <f t="shared" si="1"/>
        <v>0</v>
      </c>
      <c r="N19" s="342">
        <f t="shared" si="2"/>
        <v>0</v>
      </c>
      <c r="O19" s="342">
        <f t="shared" si="3"/>
        <v>0</v>
      </c>
      <c r="P19" s="342">
        <f t="shared" si="4"/>
        <v>0</v>
      </c>
      <c r="Q19" s="342">
        <f>VLOOKUP($E19,'波及効果（総括表）'!$A$9:$AH$126,'波及効果（総括表）'!$M$128,FALSE)</f>
        <v>0</v>
      </c>
      <c r="R19" s="341">
        <f t="shared" si="44"/>
        <v>0</v>
      </c>
      <c r="S19" s="342">
        <f t="shared" si="5"/>
        <v>0</v>
      </c>
      <c r="T19" s="342">
        <f t="shared" si="6"/>
        <v>0</v>
      </c>
      <c r="U19" s="342">
        <f t="shared" si="7"/>
        <v>0</v>
      </c>
      <c r="V19" s="342">
        <f t="shared" si="8"/>
        <v>0</v>
      </c>
      <c r="W19" s="342">
        <f t="shared" si="9"/>
        <v>0</v>
      </c>
      <c r="X19" s="342">
        <f t="shared" si="10"/>
        <v>0</v>
      </c>
      <c r="Y19" s="342">
        <f t="shared" si="11"/>
        <v>0</v>
      </c>
      <c r="Z19" s="342">
        <f t="shared" si="12"/>
        <v>0</v>
      </c>
      <c r="AA19" s="342">
        <f>VLOOKUP($E19,'波及効果（総括表）'!$A$9:$AH$126,'波及効果（総括表）'!$Q$128,FALSE)</f>
        <v>0</v>
      </c>
      <c r="AB19" s="341">
        <f t="shared" si="13"/>
        <v>0</v>
      </c>
      <c r="AC19" s="342">
        <f t="shared" si="14"/>
        <v>0</v>
      </c>
      <c r="AD19" s="342">
        <f t="shared" si="15"/>
        <v>0</v>
      </c>
      <c r="AE19" s="342">
        <f t="shared" si="16"/>
        <v>0</v>
      </c>
      <c r="AF19" s="342">
        <f t="shared" si="17"/>
        <v>0</v>
      </c>
      <c r="AG19" s="342">
        <f t="shared" si="18"/>
        <v>0</v>
      </c>
      <c r="AH19" s="342">
        <f t="shared" si="19"/>
        <v>0</v>
      </c>
      <c r="AI19" s="342">
        <f t="shared" si="20"/>
        <v>0</v>
      </c>
      <c r="AJ19" s="342">
        <f t="shared" si="21"/>
        <v>0</v>
      </c>
      <c r="AK19" s="342">
        <f>VLOOKUP($E19,'波及効果（総括表）'!$A$9:$AH$126,'波及効果（総括表）'!$U$128,FALSE)</f>
        <v>0</v>
      </c>
      <c r="AL19" s="341">
        <f t="shared" si="22"/>
        <v>0</v>
      </c>
      <c r="AM19" s="342">
        <f t="shared" si="23"/>
        <v>0</v>
      </c>
      <c r="AN19" s="342">
        <f t="shared" si="24"/>
        <v>0</v>
      </c>
      <c r="AO19" s="342">
        <f t="shared" si="25"/>
        <v>0</v>
      </c>
      <c r="AP19" s="342">
        <f t="shared" si="26"/>
        <v>0</v>
      </c>
      <c r="AQ19" s="342">
        <f t="shared" si="27"/>
        <v>0</v>
      </c>
      <c r="AR19" s="342">
        <f t="shared" si="28"/>
        <v>0</v>
      </c>
      <c r="AS19" s="342">
        <f t="shared" si="29"/>
        <v>0</v>
      </c>
      <c r="AT19" s="342">
        <f t="shared" si="30"/>
        <v>0</v>
      </c>
      <c r="AU19" s="342">
        <f>VLOOKUP($E19,'波及効果（総括表）'!$A$9:$AH$126,'波及効果（総括表）'!$AC$128,FALSE)</f>
        <v>0</v>
      </c>
      <c r="AV19" s="341">
        <f t="shared" si="31"/>
        <v>0</v>
      </c>
      <c r="AW19" s="342">
        <f t="shared" si="32"/>
        <v>0</v>
      </c>
      <c r="AX19" s="342">
        <f t="shared" si="33"/>
        <v>0</v>
      </c>
      <c r="AY19" s="342">
        <f t="shared" si="34"/>
        <v>0</v>
      </c>
      <c r="AZ19" s="342">
        <f t="shared" si="35"/>
        <v>0</v>
      </c>
      <c r="BA19" s="342">
        <f t="shared" si="36"/>
        <v>0</v>
      </c>
      <c r="BB19" s="342">
        <f t="shared" si="37"/>
        <v>0</v>
      </c>
      <c r="BC19" s="342">
        <f t="shared" si="38"/>
        <v>0</v>
      </c>
      <c r="BD19" s="342">
        <f t="shared" si="39"/>
        <v>0</v>
      </c>
      <c r="BE19" s="342">
        <f>VLOOKUP($E19,'波及効果（総括表）'!$A$9:$AH$126,'波及効果（総括表）'!$AG$128,FALSE)</f>
        <v>0</v>
      </c>
      <c r="BF19" s="334"/>
      <c r="BG19" s="335"/>
      <c r="BH19" s="335"/>
      <c r="BI19" s="335"/>
      <c r="BJ19" s="335"/>
      <c r="BK19" s="335"/>
      <c r="BL19" s="335"/>
      <c r="BM19" s="335"/>
      <c r="BN19" s="335"/>
      <c r="BO19" s="335"/>
      <c r="BP19" s="335"/>
      <c r="BQ19" s="335"/>
      <c r="BR19" s="335"/>
      <c r="BS19" s="335"/>
      <c r="BT19" s="335"/>
      <c r="BU19" s="335"/>
      <c r="BV19" s="335"/>
      <c r="BW19" s="335"/>
      <c r="BX19" s="335"/>
      <c r="BY19" s="335"/>
      <c r="BZ19" s="335"/>
      <c r="CA19" s="604">
        <v>0.62976424202106085</v>
      </c>
      <c r="CB19" s="605">
        <v>7.5286787493306943E-3</v>
      </c>
      <c r="CC19" s="605">
        <v>0.23118235952686148</v>
      </c>
      <c r="CD19" s="605">
        <v>-1.9470720903441451E-2</v>
      </c>
      <c r="CE19" s="605">
        <v>0.17064464311791144</v>
      </c>
      <c r="CF19" s="605">
        <v>0</v>
      </c>
      <c r="CG19" s="605">
        <v>-1.9649202511722995E-2</v>
      </c>
      <c r="CH19" s="605">
        <v>0</v>
      </c>
      <c r="CI19" s="605">
        <v>0.37023575797893915</v>
      </c>
      <c r="CJ19" s="605">
        <v>1</v>
      </c>
    </row>
    <row r="20" spans="1:88" s="336" customFormat="1">
      <c r="A20" s="337" t="s">
        <v>415</v>
      </c>
      <c r="B20" s="338" t="s">
        <v>160</v>
      </c>
      <c r="C20" s="337" t="s">
        <v>417</v>
      </c>
      <c r="D20" s="338" t="s">
        <v>162</v>
      </c>
      <c r="E20" s="339" t="s">
        <v>271</v>
      </c>
      <c r="F20" s="340" t="s">
        <v>10</v>
      </c>
      <c r="G20" s="332">
        <f>VLOOKUP($E20,'与件データ（生産者価格表示）（分析年価格）'!$A$8:$I$115,9,FALSE)</f>
        <v>0</v>
      </c>
      <c r="H20" s="341">
        <f t="shared" si="40"/>
        <v>0</v>
      </c>
      <c r="I20" s="342">
        <f t="shared" si="41"/>
        <v>0</v>
      </c>
      <c r="J20" s="342">
        <f t="shared" si="42"/>
        <v>0</v>
      </c>
      <c r="K20" s="342">
        <f t="shared" si="43"/>
        <v>0</v>
      </c>
      <c r="L20" s="342">
        <f t="shared" si="0"/>
        <v>0</v>
      </c>
      <c r="M20" s="342">
        <f t="shared" si="1"/>
        <v>0</v>
      </c>
      <c r="N20" s="342">
        <f t="shared" si="2"/>
        <v>0</v>
      </c>
      <c r="O20" s="342">
        <f t="shared" si="3"/>
        <v>0</v>
      </c>
      <c r="P20" s="342">
        <f t="shared" si="4"/>
        <v>0</v>
      </c>
      <c r="Q20" s="342">
        <f>VLOOKUP($E20,'波及効果（総括表）'!$A$9:$AH$126,'波及効果（総括表）'!$M$128,FALSE)</f>
        <v>0</v>
      </c>
      <c r="R20" s="341">
        <f t="shared" si="44"/>
        <v>0</v>
      </c>
      <c r="S20" s="342">
        <f t="shared" si="5"/>
        <v>0</v>
      </c>
      <c r="T20" s="342">
        <f t="shared" si="6"/>
        <v>0</v>
      </c>
      <c r="U20" s="342">
        <f t="shared" si="7"/>
        <v>0</v>
      </c>
      <c r="V20" s="342">
        <f t="shared" si="8"/>
        <v>0</v>
      </c>
      <c r="W20" s="342">
        <f t="shared" si="9"/>
        <v>0</v>
      </c>
      <c r="X20" s="342">
        <f t="shared" si="10"/>
        <v>0</v>
      </c>
      <c r="Y20" s="342">
        <f t="shared" si="11"/>
        <v>0</v>
      </c>
      <c r="Z20" s="342">
        <f t="shared" si="12"/>
        <v>0</v>
      </c>
      <c r="AA20" s="342">
        <f>VLOOKUP($E20,'波及効果（総括表）'!$A$9:$AH$126,'波及効果（総括表）'!$Q$128,FALSE)</f>
        <v>0</v>
      </c>
      <c r="AB20" s="341">
        <f t="shared" si="13"/>
        <v>0</v>
      </c>
      <c r="AC20" s="342">
        <f t="shared" si="14"/>
        <v>0</v>
      </c>
      <c r="AD20" s="342">
        <f t="shared" si="15"/>
        <v>0</v>
      </c>
      <c r="AE20" s="342">
        <f t="shared" si="16"/>
        <v>0</v>
      </c>
      <c r="AF20" s="342">
        <f t="shared" si="17"/>
        <v>0</v>
      </c>
      <c r="AG20" s="342">
        <f t="shared" si="18"/>
        <v>0</v>
      </c>
      <c r="AH20" s="342">
        <f t="shared" si="19"/>
        <v>0</v>
      </c>
      <c r="AI20" s="342">
        <f t="shared" si="20"/>
        <v>0</v>
      </c>
      <c r="AJ20" s="342">
        <f t="shared" si="21"/>
        <v>0</v>
      </c>
      <c r="AK20" s="342">
        <f>VLOOKUP($E20,'波及効果（総括表）'!$A$9:$AH$126,'波及効果（総括表）'!$U$128,FALSE)</f>
        <v>0</v>
      </c>
      <c r="AL20" s="341">
        <f t="shared" si="22"/>
        <v>0</v>
      </c>
      <c r="AM20" s="342">
        <f t="shared" si="23"/>
        <v>0</v>
      </c>
      <c r="AN20" s="342">
        <f t="shared" si="24"/>
        <v>0</v>
      </c>
      <c r="AO20" s="342">
        <f t="shared" si="25"/>
        <v>0</v>
      </c>
      <c r="AP20" s="342">
        <f t="shared" si="26"/>
        <v>0</v>
      </c>
      <c r="AQ20" s="342">
        <f t="shared" si="27"/>
        <v>0</v>
      </c>
      <c r="AR20" s="342">
        <f t="shared" si="28"/>
        <v>0</v>
      </c>
      <c r="AS20" s="342">
        <f t="shared" si="29"/>
        <v>0</v>
      </c>
      <c r="AT20" s="342">
        <f t="shared" si="30"/>
        <v>0</v>
      </c>
      <c r="AU20" s="342">
        <f>VLOOKUP($E20,'波及効果（総括表）'!$A$9:$AH$126,'波及効果（総括表）'!$AC$128,FALSE)</f>
        <v>0</v>
      </c>
      <c r="AV20" s="341">
        <f t="shared" si="31"/>
        <v>0</v>
      </c>
      <c r="AW20" s="342">
        <f t="shared" si="32"/>
        <v>0</v>
      </c>
      <c r="AX20" s="342">
        <f t="shared" si="33"/>
        <v>0</v>
      </c>
      <c r="AY20" s="342">
        <f t="shared" si="34"/>
        <v>0</v>
      </c>
      <c r="AZ20" s="342">
        <f t="shared" si="35"/>
        <v>0</v>
      </c>
      <c r="BA20" s="342">
        <f t="shared" si="36"/>
        <v>0</v>
      </c>
      <c r="BB20" s="342">
        <f t="shared" si="37"/>
        <v>0</v>
      </c>
      <c r="BC20" s="342">
        <f t="shared" si="38"/>
        <v>0</v>
      </c>
      <c r="BD20" s="342">
        <f t="shared" si="39"/>
        <v>0</v>
      </c>
      <c r="BE20" s="342">
        <f>VLOOKUP($E20,'波及効果（総括表）'!$A$9:$AH$126,'波及効果（総括表）'!$AG$128,FALSE)</f>
        <v>0</v>
      </c>
      <c r="BF20" s="334"/>
      <c r="BG20" s="335"/>
      <c r="BH20" s="335"/>
      <c r="BI20" s="335"/>
      <c r="BJ20" s="335"/>
      <c r="BK20" s="335"/>
      <c r="BL20" s="335"/>
      <c r="BM20" s="335"/>
      <c r="BN20" s="335"/>
      <c r="BO20" s="335"/>
      <c r="BP20" s="335"/>
      <c r="BQ20" s="335"/>
      <c r="BR20" s="335"/>
      <c r="BS20" s="335"/>
      <c r="BT20" s="335"/>
      <c r="BU20" s="335"/>
      <c r="BV20" s="335"/>
      <c r="BW20" s="335"/>
      <c r="BX20" s="335"/>
      <c r="BY20" s="335"/>
      <c r="BZ20" s="335"/>
      <c r="CA20" s="604">
        <v>0.5868055003576822</v>
      </c>
      <c r="CB20" s="605">
        <v>8.1551545982036407E-3</v>
      </c>
      <c r="CC20" s="605">
        <v>0.25122009379222637</v>
      </c>
      <c r="CD20" s="605">
        <v>2.5482870995946268E-2</v>
      </c>
      <c r="CE20" s="605">
        <v>0.10242429059693188</v>
      </c>
      <c r="CF20" s="605">
        <v>0</v>
      </c>
      <c r="CG20" s="605">
        <v>2.5912089659009617E-2</v>
      </c>
      <c r="CH20" s="605">
        <v>0</v>
      </c>
      <c r="CI20" s="605">
        <v>0.4131944996423178</v>
      </c>
      <c r="CJ20" s="605">
        <v>1</v>
      </c>
    </row>
    <row r="21" spans="1:88" s="336" customFormat="1">
      <c r="A21" s="337" t="s">
        <v>415</v>
      </c>
      <c r="B21" s="338" t="s">
        <v>160</v>
      </c>
      <c r="C21" s="337" t="s">
        <v>418</v>
      </c>
      <c r="D21" s="338" t="s">
        <v>163</v>
      </c>
      <c r="E21" s="339" t="s">
        <v>272</v>
      </c>
      <c r="F21" s="340" t="s">
        <v>379</v>
      </c>
      <c r="G21" s="332">
        <f>VLOOKUP($E21,'与件データ（生産者価格表示）（分析年価格）'!$A$8:$I$115,9,FALSE)</f>
        <v>0</v>
      </c>
      <c r="H21" s="341">
        <f t="shared" si="40"/>
        <v>0</v>
      </c>
      <c r="I21" s="342">
        <f t="shared" si="41"/>
        <v>0</v>
      </c>
      <c r="J21" s="342">
        <f t="shared" si="42"/>
        <v>0</v>
      </c>
      <c r="K21" s="342">
        <f t="shared" si="43"/>
        <v>0</v>
      </c>
      <c r="L21" s="342">
        <f t="shared" si="0"/>
        <v>0</v>
      </c>
      <c r="M21" s="342">
        <f t="shared" si="1"/>
        <v>0</v>
      </c>
      <c r="N21" s="342">
        <f t="shared" si="2"/>
        <v>0</v>
      </c>
      <c r="O21" s="342">
        <f t="shared" si="3"/>
        <v>0</v>
      </c>
      <c r="P21" s="342">
        <f t="shared" si="4"/>
        <v>0</v>
      </c>
      <c r="Q21" s="342">
        <f>VLOOKUP($E21,'波及効果（総括表）'!$A$9:$AH$126,'波及効果（総括表）'!$M$128,FALSE)</f>
        <v>0</v>
      </c>
      <c r="R21" s="341">
        <f t="shared" si="44"/>
        <v>0</v>
      </c>
      <c r="S21" s="342">
        <f t="shared" si="5"/>
        <v>0</v>
      </c>
      <c r="T21" s="342">
        <f t="shared" si="6"/>
        <v>0</v>
      </c>
      <c r="U21" s="342">
        <f t="shared" si="7"/>
        <v>0</v>
      </c>
      <c r="V21" s="342">
        <f t="shared" si="8"/>
        <v>0</v>
      </c>
      <c r="W21" s="342">
        <f t="shared" si="9"/>
        <v>0</v>
      </c>
      <c r="X21" s="342">
        <f t="shared" si="10"/>
        <v>0</v>
      </c>
      <c r="Y21" s="342">
        <f t="shared" si="11"/>
        <v>0</v>
      </c>
      <c r="Z21" s="342">
        <f t="shared" si="12"/>
        <v>0</v>
      </c>
      <c r="AA21" s="342">
        <f>VLOOKUP($E21,'波及効果（総括表）'!$A$9:$AH$126,'波及効果（総括表）'!$Q$128,FALSE)</f>
        <v>0</v>
      </c>
      <c r="AB21" s="341">
        <f t="shared" si="13"/>
        <v>0</v>
      </c>
      <c r="AC21" s="342">
        <f t="shared" si="14"/>
        <v>0</v>
      </c>
      <c r="AD21" s="342">
        <f t="shared" si="15"/>
        <v>0</v>
      </c>
      <c r="AE21" s="342">
        <f t="shared" si="16"/>
        <v>0</v>
      </c>
      <c r="AF21" s="342">
        <f t="shared" si="17"/>
        <v>0</v>
      </c>
      <c r="AG21" s="342">
        <f t="shared" si="18"/>
        <v>0</v>
      </c>
      <c r="AH21" s="342">
        <f t="shared" si="19"/>
        <v>0</v>
      </c>
      <c r="AI21" s="342">
        <f t="shared" si="20"/>
        <v>0</v>
      </c>
      <c r="AJ21" s="342">
        <f t="shared" si="21"/>
        <v>0</v>
      </c>
      <c r="AK21" s="342">
        <f>VLOOKUP($E21,'波及効果（総括表）'!$A$9:$AH$126,'波及効果（総括表）'!$U$128,FALSE)</f>
        <v>0</v>
      </c>
      <c r="AL21" s="341">
        <f t="shared" si="22"/>
        <v>0</v>
      </c>
      <c r="AM21" s="342">
        <f t="shared" si="23"/>
        <v>0</v>
      </c>
      <c r="AN21" s="342">
        <f t="shared" si="24"/>
        <v>0</v>
      </c>
      <c r="AO21" s="342">
        <f t="shared" si="25"/>
        <v>0</v>
      </c>
      <c r="AP21" s="342">
        <f t="shared" si="26"/>
        <v>0</v>
      </c>
      <c r="AQ21" s="342">
        <f t="shared" si="27"/>
        <v>0</v>
      </c>
      <c r="AR21" s="342">
        <f t="shared" si="28"/>
        <v>0</v>
      </c>
      <c r="AS21" s="342">
        <f t="shared" si="29"/>
        <v>0</v>
      </c>
      <c r="AT21" s="342">
        <f t="shared" si="30"/>
        <v>0</v>
      </c>
      <c r="AU21" s="342">
        <f>VLOOKUP($E21,'波及効果（総括表）'!$A$9:$AH$126,'波及効果（総括表）'!$AC$128,FALSE)</f>
        <v>0</v>
      </c>
      <c r="AV21" s="341">
        <f t="shared" si="31"/>
        <v>0</v>
      </c>
      <c r="AW21" s="342">
        <f t="shared" si="32"/>
        <v>0</v>
      </c>
      <c r="AX21" s="342">
        <f t="shared" si="33"/>
        <v>0</v>
      </c>
      <c r="AY21" s="342">
        <f t="shared" si="34"/>
        <v>0</v>
      </c>
      <c r="AZ21" s="342">
        <f t="shared" si="35"/>
        <v>0</v>
      </c>
      <c r="BA21" s="342">
        <f t="shared" si="36"/>
        <v>0</v>
      </c>
      <c r="BB21" s="342">
        <f t="shared" si="37"/>
        <v>0</v>
      </c>
      <c r="BC21" s="342">
        <f t="shared" si="38"/>
        <v>0</v>
      </c>
      <c r="BD21" s="342">
        <f t="shared" si="39"/>
        <v>0</v>
      </c>
      <c r="BE21" s="342">
        <f>VLOOKUP($E21,'波及効果（総括表）'!$A$9:$AH$126,'波及効果（総括表）'!$AG$128,FALSE)</f>
        <v>0</v>
      </c>
      <c r="BF21" s="334"/>
      <c r="BG21" s="335"/>
      <c r="BH21" s="335"/>
      <c r="BI21" s="335"/>
      <c r="BJ21" s="335"/>
      <c r="BK21" s="335"/>
      <c r="BL21" s="335"/>
      <c r="BM21" s="335"/>
      <c r="BN21" s="335"/>
      <c r="BO21" s="335"/>
      <c r="BP21" s="335"/>
      <c r="BQ21" s="335"/>
      <c r="BR21" s="335"/>
      <c r="BS21" s="335"/>
      <c r="BT21" s="335"/>
      <c r="BU21" s="335"/>
      <c r="BV21" s="335"/>
      <c r="BW21" s="335"/>
      <c r="BX21" s="335"/>
      <c r="BY21" s="335"/>
      <c r="BZ21" s="335"/>
      <c r="CA21" s="604">
        <v>0.53432100989177589</v>
      </c>
      <c r="CB21" s="605">
        <v>6.4694315606190237E-3</v>
      </c>
      <c r="CC21" s="605">
        <v>0.16191591239999401</v>
      </c>
      <c r="CD21" s="605">
        <v>0.177106317827712</v>
      </c>
      <c r="CE21" s="605">
        <v>7.6222212215367527E-2</v>
      </c>
      <c r="CF21" s="605">
        <v>0</v>
      </c>
      <c r="CG21" s="605">
        <v>4.3965116104531604E-2</v>
      </c>
      <c r="CH21" s="605">
        <v>0</v>
      </c>
      <c r="CI21" s="605">
        <v>0.46567899010822411</v>
      </c>
      <c r="CJ21" s="605">
        <v>1</v>
      </c>
    </row>
    <row r="22" spans="1:88" s="336" customFormat="1">
      <c r="A22" s="343" t="s">
        <v>415</v>
      </c>
      <c r="B22" s="344" t="s">
        <v>160</v>
      </c>
      <c r="C22" s="343" t="s">
        <v>418</v>
      </c>
      <c r="D22" s="344" t="s">
        <v>163</v>
      </c>
      <c r="E22" s="345" t="s">
        <v>273</v>
      </c>
      <c r="F22" s="346" t="s">
        <v>11</v>
      </c>
      <c r="G22" s="347">
        <f>VLOOKUP($E22,'与件データ（生産者価格表示）（分析年価格）'!$A$8:$I$115,9,FALSE)</f>
        <v>0</v>
      </c>
      <c r="H22" s="348">
        <f t="shared" si="40"/>
        <v>0</v>
      </c>
      <c r="I22" s="349">
        <f t="shared" si="41"/>
        <v>0</v>
      </c>
      <c r="J22" s="349">
        <f t="shared" si="42"/>
        <v>0</v>
      </c>
      <c r="K22" s="349">
        <f t="shared" si="43"/>
        <v>0</v>
      </c>
      <c r="L22" s="349">
        <f t="shared" si="0"/>
        <v>0</v>
      </c>
      <c r="M22" s="349">
        <f t="shared" si="1"/>
        <v>0</v>
      </c>
      <c r="N22" s="349">
        <f t="shared" si="2"/>
        <v>0</v>
      </c>
      <c r="O22" s="349">
        <f t="shared" si="3"/>
        <v>0</v>
      </c>
      <c r="P22" s="349">
        <f t="shared" si="4"/>
        <v>0</v>
      </c>
      <c r="Q22" s="349">
        <f>VLOOKUP($E22,'波及効果（総括表）'!$A$9:$AH$126,'波及効果（総括表）'!$M$128,FALSE)</f>
        <v>0</v>
      </c>
      <c r="R22" s="348">
        <f t="shared" si="44"/>
        <v>0</v>
      </c>
      <c r="S22" s="349">
        <f t="shared" si="5"/>
        <v>0</v>
      </c>
      <c r="T22" s="349">
        <f t="shared" si="6"/>
        <v>0</v>
      </c>
      <c r="U22" s="349">
        <f t="shared" si="7"/>
        <v>0</v>
      </c>
      <c r="V22" s="349">
        <f t="shared" si="8"/>
        <v>0</v>
      </c>
      <c r="W22" s="349">
        <f t="shared" si="9"/>
        <v>0</v>
      </c>
      <c r="X22" s="349">
        <f t="shared" si="10"/>
        <v>0</v>
      </c>
      <c r="Y22" s="349">
        <f t="shared" si="11"/>
        <v>0</v>
      </c>
      <c r="Z22" s="349">
        <f t="shared" si="12"/>
        <v>0</v>
      </c>
      <c r="AA22" s="349">
        <f>VLOOKUP($E22,'波及効果（総括表）'!$A$9:$AH$126,'波及効果（総括表）'!$Q$128,FALSE)</f>
        <v>0</v>
      </c>
      <c r="AB22" s="348">
        <f t="shared" si="13"/>
        <v>0</v>
      </c>
      <c r="AC22" s="349">
        <f t="shared" si="14"/>
        <v>0</v>
      </c>
      <c r="AD22" s="349">
        <f t="shared" si="15"/>
        <v>0</v>
      </c>
      <c r="AE22" s="349">
        <f t="shared" si="16"/>
        <v>0</v>
      </c>
      <c r="AF22" s="349">
        <f t="shared" si="17"/>
        <v>0</v>
      </c>
      <c r="AG22" s="349">
        <f t="shared" si="18"/>
        <v>0</v>
      </c>
      <c r="AH22" s="349">
        <f t="shared" si="19"/>
        <v>0</v>
      </c>
      <c r="AI22" s="349">
        <f t="shared" si="20"/>
        <v>0</v>
      </c>
      <c r="AJ22" s="349">
        <f t="shared" si="21"/>
        <v>0</v>
      </c>
      <c r="AK22" s="349">
        <f>VLOOKUP($E22,'波及効果（総括表）'!$A$9:$AH$126,'波及効果（総括表）'!$U$128,FALSE)</f>
        <v>0</v>
      </c>
      <c r="AL22" s="348">
        <f t="shared" si="22"/>
        <v>0</v>
      </c>
      <c r="AM22" s="349">
        <f t="shared" si="23"/>
        <v>0</v>
      </c>
      <c r="AN22" s="349">
        <f t="shared" si="24"/>
        <v>0</v>
      </c>
      <c r="AO22" s="349">
        <f t="shared" si="25"/>
        <v>0</v>
      </c>
      <c r="AP22" s="349">
        <f t="shared" si="26"/>
        <v>0</v>
      </c>
      <c r="AQ22" s="349">
        <f t="shared" si="27"/>
        <v>0</v>
      </c>
      <c r="AR22" s="349">
        <f t="shared" si="28"/>
        <v>0</v>
      </c>
      <c r="AS22" s="349">
        <f t="shared" si="29"/>
        <v>0</v>
      </c>
      <c r="AT22" s="349">
        <f t="shared" si="30"/>
        <v>0</v>
      </c>
      <c r="AU22" s="349">
        <f>VLOOKUP($E22,'波及効果（総括表）'!$A$9:$AH$126,'波及効果（総括表）'!$AC$128,FALSE)</f>
        <v>0</v>
      </c>
      <c r="AV22" s="348">
        <f t="shared" si="31"/>
        <v>0</v>
      </c>
      <c r="AW22" s="349">
        <f t="shared" si="32"/>
        <v>0</v>
      </c>
      <c r="AX22" s="349">
        <f t="shared" si="33"/>
        <v>0</v>
      </c>
      <c r="AY22" s="349">
        <f t="shared" si="34"/>
        <v>0</v>
      </c>
      <c r="AZ22" s="349">
        <f t="shared" si="35"/>
        <v>0</v>
      </c>
      <c r="BA22" s="349">
        <f t="shared" si="36"/>
        <v>0</v>
      </c>
      <c r="BB22" s="349">
        <f t="shared" si="37"/>
        <v>0</v>
      </c>
      <c r="BC22" s="349">
        <f t="shared" si="38"/>
        <v>0</v>
      </c>
      <c r="BD22" s="349">
        <f t="shared" si="39"/>
        <v>0</v>
      </c>
      <c r="BE22" s="349">
        <f>VLOOKUP($E22,'波及効果（総括表）'!$A$9:$AH$126,'波及効果（総括表）'!$AG$128,FALSE)</f>
        <v>0</v>
      </c>
      <c r="BF22" s="334"/>
      <c r="BG22" s="335"/>
      <c r="BH22" s="335"/>
      <c r="BI22" s="335"/>
      <c r="BJ22" s="335"/>
      <c r="BK22" s="335"/>
      <c r="BL22" s="335"/>
      <c r="BM22" s="335"/>
      <c r="BN22" s="335"/>
      <c r="BO22" s="335"/>
      <c r="BP22" s="335"/>
      <c r="BQ22" s="335"/>
      <c r="BR22" s="335"/>
      <c r="BS22" s="335"/>
      <c r="BT22" s="335"/>
      <c r="BU22" s="335"/>
      <c r="BV22" s="335"/>
      <c r="BW22" s="335"/>
      <c r="BX22" s="335"/>
      <c r="BY22" s="335"/>
      <c r="BZ22" s="335"/>
      <c r="CA22" s="606">
        <v>0.57474972626310028</v>
      </c>
      <c r="CB22" s="607">
        <v>1.2865634287501955E-2</v>
      </c>
      <c r="CC22" s="607">
        <v>0.2928007195369936</v>
      </c>
      <c r="CD22" s="607">
        <v>1.0235804786485218E-2</v>
      </c>
      <c r="CE22" s="607">
        <v>7.1083607070233062E-2</v>
      </c>
      <c r="CF22" s="607">
        <v>0</v>
      </c>
      <c r="CG22" s="607">
        <v>3.826450805568591E-2</v>
      </c>
      <c r="CH22" s="607">
        <v>0</v>
      </c>
      <c r="CI22" s="607">
        <v>0.42525027373689972</v>
      </c>
      <c r="CJ22" s="607">
        <v>1</v>
      </c>
    </row>
    <row r="23" spans="1:88" s="336" customFormat="1">
      <c r="A23" s="337" t="s">
        <v>415</v>
      </c>
      <c r="B23" s="338" t="s">
        <v>160</v>
      </c>
      <c r="C23" s="337" t="s">
        <v>418</v>
      </c>
      <c r="D23" s="338" t="s">
        <v>163</v>
      </c>
      <c r="E23" s="339" t="s">
        <v>274</v>
      </c>
      <c r="F23" s="340" t="s">
        <v>12</v>
      </c>
      <c r="G23" s="332">
        <f>VLOOKUP($E23,'与件データ（生産者価格表示）（分析年価格）'!$A$8:$I$115,9,FALSE)</f>
        <v>0</v>
      </c>
      <c r="H23" s="341">
        <f t="shared" si="40"/>
        <v>0</v>
      </c>
      <c r="I23" s="342">
        <f t="shared" si="41"/>
        <v>0</v>
      </c>
      <c r="J23" s="342">
        <f t="shared" si="42"/>
        <v>0</v>
      </c>
      <c r="K23" s="342">
        <f t="shared" si="43"/>
        <v>0</v>
      </c>
      <c r="L23" s="342">
        <f t="shared" si="0"/>
        <v>0</v>
      </c>
      <c r="M23" s="342">
        <f t="shared" si="1"/>
        <v>0</v>
      </c>
      <c r="N23" s="342">
        <f t="shared" si="2"/>
        <v>0</v>
      </c>
      <c r="O23" s="342">
        <f t="shared" si="3"/>
        <v>0</v>
      </c>
      <c r="P23" s="342">
        <f t="shared" si="4"/>
        <v>0</v>
      </c>
      <c r="Q23" s="342">
        <f>VLOOKUP($E23,'波及効果（総括表）'!$A$9:$AH$126,'波及効果（総括表）'!$M$128,FALSE)</f>
        <v>0</v>
      </c>
      <c r="R23" s="341">
        <f t="shared" si="44"/>
        <v>0</v>
      </c>
      <c r="S23" s="342">
        <f t="shared" si="5"/>
        <v>0</v>
      </c>
      <c r="T23" s="342">
        <f t="shared" si="6"/>
        <v>0</v>
      </c>
      <c r="U23" s="342">
        <f t="shared" si="7"/>
        <v>0</v>
      </c>
      <c r="V23" s="342">
        <f t="shared" si="8"/>
        <v>0</v>
      </c>
      <c r="W23" s="342">
        <f t="shared" si="9"/>
        <v>0</v>
      </c>
      <c r="X23" s="342">
        <f t="shared" si="10"/>
        <v>0</v>
      </c>
      <c r="Y23" s="342">
        <f t="shared" si="11"/>
        <v>0</v>
      </c>
      <c r="Z23" s="342">
        <f t="shared" si="12"/>
        <v>0</v>
      </c>
      <c r="AA23" s="342">
        <f>VLOOKUP($E23,'波及効果（総括表）'!$A$9:$AH$126,'波及効果（総括表）'!$Q$128,FALSE)</f>
        <v>0</v>
      </c>
      <c r="AB23" s="341">
        <f t="shared" si="13"/>
        <v>0</v>
      </c>
      <c r="AC23" s="342">
        <f t="shared" si="14"/>
        <v>0</v>
      </c>
      <c r="AD23" s="342">
        <f t="shared" si="15"/>
        <v>0</v>
      </c>
      <c r="AE23" s="342">
        <f t="shared" si="16"/>
        <v>0</v>
      </c>
      <c r="AF23" s="342">
        <f t="shared" si="17"/>
        <v>0</v>
      </c>
      <c r="AG23" s="342">
        <f t="shared" si="18"/>
        <v>0</v>
      </c>
      <c r="AH23" s="342">
        <f t="shared" si="19"/>
        <v>0</v>
      </c>
      <c r="AI23" s="342">
        <f t="shared" si="20"/>
        <v>0</v>
      </c>
      <c r="AJ23" s="342">
        <f t="shared" si="21"/>
        <v>0</v>
      </c>
      <c r="AK23" s="342">
        <f>VLOOKUP($E23,'波及効果（総括表）'!$A$9:$AH$126,'波及効果（総括表）'!$U$128,FALSE)</f>
        <v>0</v>
      </c>
      <c r="AL23" s="341">
        <f t="shared" si="22"/>
        <v>0</v>
      </c>
      <c r="AM23" s="342">
        <f t="shared" si="23"/>
        <v>0</v>
      </c>
      <c r="AN23" s="342">
        <f t="shared" si="24"/>
        <v>0</v>
      </c>
      <c r="AO23" s="342">
        <f t="shared" si="25"/>
        <v>0</v>
      </c>
      <c r="AP23" s="342">
        <f t="shared" si="26"/>
        <v>0</v>
      </c>
      <c r="AQ23" s="342">
        <f t="shared" si="27"/>
        <v>0</v>
      </c>
      <c r="AR23" s="342">
        <f t="shared" si="28"/>
        <v>0</v>
      </c>
      <c r="AS23" s="342">
        <f t="shared" si="29"/>
        <v>0</v>
      </c>
      <c r="AT23" s="342">
        <f t="shared" si="30"/>
        <v>0</v>
      </c>
      <c r="AU23" s="342">
        <f>VLOOKUP($E23,'波及効果（総括表）'!$A$9:$AH$126,'波及効果（総括表）'!$AC$128,FALSE)</f>
        <v>0</v>
      </c>
      <c r="AV23" s="341">
        <f t="shared" si="31"/>
        <v>0</v>
      </c>
      <c r="AW23" s="342">
        <f t="shared" si="32"/>
        <v>0</v>
      </c>
      <c r="AX23" s="342">
        <f t="shared" si="33"/>
        <v>0</v>
      </c>
      <c r="AY23" s="342">
        <f t="shared" si="34"/>
        <v>0</v>
      </c>
      <c r="AZ23" s="342">
        <f t="shared" si="35"/>
        <v>0</v>
      </c>
      <c r="BA23" s="342">
        <f t="shared" si="36"/>
        <v>0</v>
      </c>
      <c r="BB23" s="342">
        <f t="shared" si="37"/>
        <v>0</v>
      </c>
      <c r="BC23" s="342">
        <f t="shared" si="38"/>
        <v>0</v>
      </c>
      <c r="BD23" s="342">
        <f t="shared" si="39"/>
        <v>0</v>
      </c>
      <c r="BE23" s="342">
        <f>VLOOKUP($E23,'波及効果（総括表）'!$A$9:$AH$126,'波及効果（総括表）'!$AG$128,FALSE)</f>
        <v>0</v>
      </c>
      <c r="BF23" s="334"/>
      <c r="BG23" s="335"/>
      <c r="BH23" s="335"/>
      <c r="BI23" s="335"/>
      <c r="BJ23" s="335"/>
      <c r="BK23" s="335"/>
      <c r="BL23" s="335"/>
      <c r="BM23" s="335"/>
      <c r="BN23" s="335"/>
      <c r="BO23" s="335"/>
      <c r="BP23" s="335"/>
      <c r="BQ23" s="335"/>
      <c r="BR23" s="335"/>
      <c r="BS23" s="335"/>
      <c r="BT23" s="335"/>
      <c r="BU23" s="335"/>
      <c r="BV23" s="335"/>
      <c r="BW23" s="335"/>
      <c r="BX23" s="335"/>
      <c r="BY23" s="335"/>
      <c r="BZ23" s="335"/>
      <c r="CA23" s="604">
        <v>0.69954865432121693</v>
      </c>
      <c r="CB23" s="605">
        <v>1.2091606456286335E-2</v>
      </c>
      <c r="CC23" s="605">
        <v>0.10633555600958414</v>
      </c>
      <c r="CD23" s="605">
        <v>5.9482902728505357E-2</v>
      </c>
      <c r="CE23" s="605">
        <v>9.3398837274094981E-2</v>
      </c>
      <c r="CF23" s="605">
        <v>0</v>
      </c>
      <c r="CG23" s="605">
        <v>2.9142443210312226E-2</v>
      </c>
      <c r="CH23" s="605">
        <v>0</v>
      </c>
      <c r="CI23" s="605">
        <v>0.30045134567878301</v>
      </c>
      <c r="CJ23" s="605">
        <v>1</v>
      </c>
    </row>
    <row r="24" spans="1:88" s="336" customFormat="1">
      <c r="A24" s="337" t="s">
        <v>415</v>
      </c>
      <c r="B24" s="338" t="s">
        <v>160</v>
      </c>
      <c r="C24" s="337" t="s">
        <v>418</v>
      </c>
      <c r="D24" s="338" t="s">
        <v>163</v>
      </c>
      <c r="E24" s="339" t="s">
        <v>275</v>
      </c>
      <c r="F24" s="340" t="s">
        <v>13</v>
      </c>
      <c r="G24" s="332">
        <f>VLOOKUP($E24,'与件データ（生産者価格表示）（分析年価格）'!$A$8:$I$115,9,FALSE)</f>
        <v>0</v>
      </c>
      <c r="H24" s="341">
        <f t="shared" si="40"/>
        <v>0</v>
      </c>
      <c r="I24" s="342">
        <f t="shared" si="41"/>
        <v>0</v>
      </c>
      <c r="J24" s="342">
        <f t="shared" si="42"/>
        <v>0</v>
      </c>
      <c r="K24" s="342">
        <f t="shared" si="43"/>
        <v>0</v>
      </c>
      <c r="L24" s="342">
        <f t="shared" si="0"/>
        <v>0</v>
      </c>
      <c r="M24" s="342">
        <f t="shared" si="1"/>
        <v>0</v>
      </c>
      <c r="N24" s="342">
        <f t="shared" si="2"/>
        <v>0</v>
      </c>
      <c r="O24" s="342">
        <f t="shared" si="3"/>
        <v>0</v>
      </c>
      <c r="P24" s="342">
        <f t="shared" si="4"/>
        <v>0</v>
      </c>
      <c r="Q24" s="342">
        <f>VLOOKUP($E24,'波及効果（総括表）'!$A$9:$AH$126,'波及効果（総括表）'!$M$128,FALSE)</f>
        <v>0</v>
      </c>
      <c r="R24" s="341">
        <f t="shared" si="44"/>
        <v>0</v>
      </c>
      <c r="S24" s="342">
        <f t="shared" si="5"/>
        <v>0</v>
      </c>
      <c r="T24" s="342">
        <f t="shared" si="6"/>
        <v>0</v>
      </c>
      <c r="U24" s="342">
        <f t="shared" si="7"/>
        <v>0</v>
      </c>
      <c r="V24" s="342">
        <f t="shared" si="8"/>
        <v>0</v>
      </c>
      <c r="W24" s="342">
        <f t="shared" si="9"/>
        <v>0</v>
      </c>
      <c r="X24" s="342">
        <f t="shared" si="10"/>
        <v>0</v>
      </c>
      <c r="Y24" s="342">
        <f t="shared" si="11"/>
        <v>0</v>
      </c>
      <c r="Z24" s="342">
        <f t="shared" si="12"/>
        <v>0</v>
      </c>
      <c r="AA24" s="342">
        <f>VLOOKUP($E24,'波及効果（総括表）'!$A$9:$AH$126,'波及効果（総括表）'!$Q$128,FALSE)</f>
        <v>0</v>
      </c>
      <c r="AB24" s="341">
        <f t="shared" si="13"/>
        <v>0</v>
      </c>
      <c r="AC24" s="342">
        <f t="shared" si="14"/>
        <v>0</v>
      </c>
      <c r="AD24" s="342">
        <f t="shared" si="15"/>
        <v>0</v>
      </c>
      <c r="AE24" s="342">
        <f t="shared" si="16"/>
        <v>0</v>
      </c>
      <c r="AF24" s="342">
        <f t="shared" si="17"/>
        <v>0</v>
      </c>
      <c r="AG24" s="342">
        <f t="shared" si="18"/>
        <v>0</v>
      </c>
      <c r="AH24" s="342">
        <f t="shared" si="19"/>
        <v>0</v>
      </c>
      <c r="AI24" s="342">
        <f t="shared" si="20"/>
        <v>0</v>
      </c>
      <c r="AJ24" s="342">
        <f t="shared" si="21"/>
        <v>0</v>
      </c>
      <c r="AK24" s="342">
        <f>VLOOKUP($E24,'波及効果（総括表）'!$A$9:$AH$126,'波及効果（総括表）'!$U$128,FALSE)</f>
        <v>0</v>
      </c>
      <c r="AL24" s="341">
        <f t="shared" si="22"/>
        <v>0</v>
      </c>
      <c r="AM24" s="342">
        <f t="shared" si="23"/>
        <v>0</v>
      </c>
      <c r="AN24" s="342">
        <f t="shared" si="24"/>
        <v>0</v>
      </c>
      <c r="AO24" s="342">
        <f t="shared" si="25"/>
        <v>0</v>
      </c>
      <c r="AP24" s="342">
        <f t="shared" si="26"/>
        <v>0</v>
      </c>
      <c r="AQ24" s="342">
        <f t="shared" si="27"/>
        <v>0</v>
      </c>
      <c r="AR24" s="342">
        <f t="shared" si="28"/>
        <v>0</v>
      </c>
      <c r="AS24" s="342">
        <f t="shared" si="29"/>
        <v>0</v>
      </c>
      <c r="AT24" s="342">
        <f t="shared" si="30"/>
        <v>0</v>
      </c>
      <c r="AU24" s="342">
        <f>VLOOKUP($E24,'波及効果（総括表）'!$A$9:$AH$126,'波及効果（総括表）'!$AC$128,FALSE)</f>
        <v>0</v>
      </c>
      <c r="AV24" s="341">
        <f t="shared" si="31"/>
        <v>0</v>
      </c>
      <c r="AW24" s="342">
        <f t="shared" si="32"/>
        <v>0</v>
      </c>
      <c r="AX24" s="342">
        <f t="shared" si="33"/>
        <v>0</v>
      </c>
      <c r="AY24" s="342">
        <f t="shared" si="34"/>
        <v>0</v>
      </c>
      <c r="AZ24" s="342">
        <f t="shared" si="35"/>
        <v>0</v>
      </c>
      <c r="BA24" s="342">
        <f t="shared" si="36"/>
        <v>0</v>
      </c>
      <c r="BB24" s="342">
        <f t="shared" si="37"/>
        <v>0</v>
      </c>
      <c r="BC24" s="342">
        <f t="shared" si="38"/>
        <v>0</v>
      </c>
      <c r="BD24" s="342">
        <f t="shared" si="39"/>
        <v>0</v>
      </c>
      <c r="BE24" s="342">
        <f>VLOOKUP($E24,'波及効果（総括表）'!$A$9:$AH$126,'波及効果（総括表）'!$AG$128,FALSE)</f>
        <v>0</v>
      </c>
      <c r="BF24" s="334"/>
      <c r="BG24" s="335"/>
      <c r="BH24" s="335"/>
      <c r="BI24" s="335"/>
      <c r="BJ24" s="335"/>
      <c r="BK24" s="335"/>
      <c r="BL24" s="335"/>
      <c r="BM24" s="335"/>
      <c r="BN24" s="335"/>
      <c r="BO24" s="335"/>
      <c r="BP24" s="335"/>
      <c r="BQ24" s="335"/>
      <c r="BR24" s="335"/>
      <c r="BS24" s="335"/>
      <c r="BT24" s="335"/>
      <c r="BU24" s="335"/>
      <c r="BV24" s="335"/>
      <c r="BW24" s="335"/>
      <c r="BX24" s="335"/>
      <c r="BY24" s="335"/>
      <c r="BZ24" s="335"/>
      <c r="CA24" s="604">
        <v>0.56838734994559692</v>
      </c>
      <c r="CB24" s="605">
        <v>1.1076824286962881E-2</v>
      </c>
      <c r="CC24" s="605">
        <v>0.20568824358311186</v>
      </c>
      <c r="CD24" s="605">
        <v>0.10097568806521236</v>
      </c>
      <c r="CE24" s="605">
        <v>6.7977097194227926E-2</v>
      </c>
      <c r="CF24" s="605">
        <v>0</v>
      </c>
      <c r="CG24" s="605">
        <v>4.589479692488807E-2</v>
      </c>
      <c r="CH24" s="605">
        <v>0</v>
      </c>
      <c r="CI24" s="605">
        <v>0.43161265005440308</v>
      </c>
      <c r="CJ24" s="605">
        <v>1</v>
      </c>
    </row>
    <row r="25" spans="1:88" s="336" customFormat="1">
      <c r="A25" s="337" t="s">
        <v>415</v>
      </c>
      <c r="B25" s="338" t="s">
        <v>160</v>
      </c>
      <c r="C25" s="350" t="s">
        <v>419</v>
      </c>
      <c r="D25" s="338" t="s">
        <v>610</v>
      </c>
      <c r="E25" s="339" t="s">
        <v>276</v>
      </c>
      <c r="F25" s="340" t="s">
        <v>14</v>
      </c>
      <c r="G25" s="332">
        <f>VLOOKUP($E25,'与件データ（生産者価格表示）（分析年価格）'!$A$8:$I$115,9,FALSE)</f>
        <v>0</v>
      </c>
      <c r="H25" s="341">
        <f t="shared" si="40"/>
        <v>0</v>
      </c>
      <c r="I25" s="342">
        <f t="shared" si="41"/>
        <v>0</v>
      </c>
      <c r="J25" s="342">
        <f t="shared" si="42"/>
        <v>0</v>
      </c>
      <c r="K25" s="342">
        <f t="shared" si="43"/>
        <v>0</v>
      </c>
      <c r="L25" s="342">
        <f t="shared" si="0"/>
        <v>0</v>
      </c>
      <c r="M25" s="342">
        <f t="shared" si="1"/>
        <v>0</v>
      </c>
      <c r="N25" s="342">
        <f t="shared" si="2"/>
        <v>0</v>
      </c>
      <c r="O25" s="342">
        <f t="shared" si="3"/>
        <v>0</v>
      </c>
      <c r="P25" s="342">
        <f t="shared" si="4"/>
        <v>0</v>
      </c>
      <c r="Q25" s="342">
        <f>VLOOKUP($E25,'波及効果（総括表）'!$A$9:$AH$126,'波及効果（総括表）'!$M$128,FALSE)</f>
        <v>0</v>
      </c>
      <c r="R25" s="341">
        <f t="shared" si="44"/>
        <v>0</v>
      </c>
      <c r="S25" s="342">
        <f t="shared" si="5"/>
        <v>0</v>
      </c>
      <c r="T25" s="342">
        <f t="shared" si="6"/>
        <v>0</v>
      </c>
      <c r="U25" s="342">
        <f t="shared" si="7"/>
        <v>0</v>
      </c>
      <c r="V25" s="342">
        <f t="shared" si="8"/>
        <v>0</v>
      </c>
      <c r="W25" s="342">
        <f t="shared" si="9"/>
        <v>0</v>
      </c>
      <c r="X25" s="342">
        <f t="shared" si="10"/>
        <v>0</v>
      </c>
      <c r="Y25" s="342">
        <f t="shared" si="11"/>
        <v>0</v>
      </c>
      <c r="Z25" s="342">
        <f t="shared" si="12"/>
        <v>0</v>
      </c>
      <c r="AA25" s="342">
        <f>VLOOKUP($E25,'波及効果（総括表）'!$A$9:$AH$126,'波及効果（総括表）'!$Q$128,FALSE)</f>
        <v>0</v>
      </c>
      <c r="AB25" s="341">
        <f t="shared" si="13"/>
        <v>0</v>
      </c>
      <c r="AC25" s="342">
        <f t="shared" si="14"/>
        <v>0</v>
      </c>
      <c r="AD25" s="342">
        <f t="shared" si="15"/>
        <v>0</v>
      </c>
      <c r="AE25" s="342">
        <f t="shared" si="16"/>
        <v>0</v>
      </c>
      <c r="AF25" s="342">
        <f t="shared" si="17"/>
        <v>0</v>
      </c>
      <c r="AG25" s="342">
        <f t="shared" si="18"/>
        <v>0</v>
      </c>
      <c r="AH25" s="342">
        <f t="shared" si="19"/>
        <v>0</v>
      </c>
      <c r="AI25" s="342">
        <f t="shared" si="20"/>
        <v>0</v>
      </c>
      <c r="AJ25" s="342">
        <f t="shared" si="21"/>
        <v>0</v>
      </c>
      <c r="AK25" s="342">
        <f>VLOOKUP($E25,'波及効果（総括表）'!$A$9:$AH$126,'波及効果（総括表）'!$U$128,FALSE)</f>
        <v>0</v>
      </c>
      <c r="AL25" s="341">
        <f t="shared" si="22"/>
        <v>0</v>
      </c>
      <c r="AM25" s="342">
        <f t="shared" si="23"/>
        <v>0</v>
      </c>
      <c r="AN25" s="342">
        <f t="shared" si="24"/>
        <v>0</v>
      </c>
      <c r="AO25" s="342">
        <f t="shared" si="25"/>
        <v>0</v>
      </c>
      <c r="AP25" s="342">
        <f t="shared" si="26"/>
        <v>0</v>
      </c>
      <c r="AQ25" s="342">
        <f t="shared" si="27"/>
        <v>0</v>
      </c>
      <c r="AR25" s="342">
        <f t="shared" si="28"/>
        <v>0</v>
      </c>
      <c r="AS25" s="342">
        <f t="shared" si="29"/>
        <v>0</v>
      </c>
      <c r="AT25" s="342">
        <f t="shared" si="30"/>
        <v>0</v>
      </c>
      <c r="AU25" s="342">
        <f>VLOOKUP($E25,'波及効果（総括表）'!$A$9:$AH$126,'波及効果（総括表）'!$AC$128,FALSE)</f>
        <v>0</v>
      </c>
      <c r="AV25" s="341">
        <f t="shared" si="31"/>
        <v>0</v>
      </c>
      <c r="AW25" s="342">
        <f t="shared" si="32"/>
        <v>0</v>
      </c>
      <c r="AX25" s="342">
        <f t="shared" si="33"/>
        <v>0</v>
      </c>
      <c r="AY25" s="342">
        <f t="shared" si="34"/>
        <v>0</v>
      </c>
      <c r="AZ25" s="342">
        <f t="shared" si="35"/>
        <v>0</v>
      </c>
      <c r="BA25" s="342">
        <f t="shared" si="36"/>
        <v>0</v>
      </c>
      <c r="BB25" s="342">
        <f t="shared" si="37"/>
        <v>0</v>
      </c>
      <c r="BC25" s="342">
        <f t="shared" si="38"/>
        <v>0</v>
      </c>
      <c r="BD25" s="342">
        <f t="shared" si="39"/>
        <v>0</v>
      </c>
      <c r="BE25" s="342">
        <f>VLOOKUP($E25,'波及効果（総括表）'!$A$9:$AH$126,'波及効果（総括表）'!$AG$128,FALSE)</f>
        <v>0</v>
      </c>
      <c r="BF25" s="334"/>
      <c r="BG25" s="335"/>
      <c r="BH25" s="335"/>
      <c r="BI25" s="335"/>
      <c r="BJ25" s="335"/>
      <c r="BK25" s="335"/>
      <c r="BL25" s="335"/>
      <c r="BM25" s="335"/>
      <c r="BN25" s="335"/>
      <c r="BO25" s="335"/>
      <c r="BP25" s="335"/>
      <c r="BQ25" s="335"/>
      <c r="BR25" s="335"/>
      <c r="BS25" s="335"/>
      <c r="BT25" s="335"/>
      <c r="BU25" s="335"/>
      <c r="BV25" s="335"/>
      <c r="BW25" s="335"/>
      <c r="BX25" s="335"/>
      <c r="BY25" s="335"/>
      <c r="BZ25" s="335"/>
      <c r="CA25" s="604">
        <v>0.39561607923099329</v>
      </c>
      <c r="CB25" s="605">
        <v>1.1942907078357122E-2</v>
      </c>
      <c r="CC25" s="605">
        <v>0.26261287503641129</v>
      </c>
      <c r="CD25" s="605">
        <v>0.13405184969414508</v>
      </c>
      <c r="CE25" s="605">
        <v>0.15106321002039033</v>
      </c>
      <c r="CF25" s="605">
        <v>0</v>
      </c>
      <c r="CG25" s="605">
        <v>4.4713078939702881E-2</v>
      </c>
      <c r="CH25" s="605">
        <v>0</v>
      </c>
      <c r="CI25" s="605">
        <v>0.60438392076900671</v>
      </c>
      <c r="CJ25" s="605">
        <v>1</v>
      </c>
    </row>
    <row r="26" spans="1:88" s="336" customFormat="1">
      <c r="A26" s="337" t="s">
        <v>415</v>
      </c>
      <c r="B26" s="338" t="s">
        <v>160</v>
      </c>
      <c r="C26" s="337" t="s">
        <v>420</v>
      </c>
      <c r="D26" s="338" t="s">
        <v>164</v>
      </c>
      <c r="E26" s="339" t="s">
        <v>277</v>
      </c>
      <c r="F26" s="340" t="s">
        <v>15</v>
      </c>
      <c r="G26" s="332">
        <f>VLOOKUP($E26,'与件データ（生産者価格表示）（分析年価格）'!$A$8:$I$115,9,FALSE)</f>
        <v>0</v>
      </c>
      <c r="H26" s="341">
        <f t="shared" si="40"/>
        <v>0</v>
      </c>
      <c r="I26" s="342">
        <f t="shared" si="41"/>
        <v>0</v>
      </c>
      <c r="J26" s="342">
        <f t="shared" si="42"/>
        <v>0</v>
      </c>
      <c r="K26" s="342">
        <f t="shared" si="43"/>
        <v>0</v>
      </c>
      <c r="L26" s="342">
        <f t="shared" si="0"/>
        <v>0</v>
      </c>
      <c r="M26" s="342">
        <f t="shared" si="1"/>
        <v>0</v>
      </c>
      <c r="N26" s="342">
        <f t="shared" si="2"/>
        <v>0</v>
      </c>
      <c r="O26" s="342">
        <f t="shared" si="3"/>
        <v>0</v>
      </c>
      <c r="P26" s="342">
        <f t="shared" si="4"/>
        <v>0</v>
      </c>
      <c r="Q26" s="342">
        <f>VLOOKUP($E26,'波及効果（総括表）'!$A$9:$AH$126,'波及効果（総括表）'!$M$128,FALSE)</f>
        <v>0</v>
      </c>
      <c r="R26" s="341">
        <f t="shared" si="44"/>
        <v>0</v>
      </c>
      <c r="S26" s="342">
        <f t="shared" si="5"/>
        <v>0</v>
      </c>
      <c r="T26" s="342">
        <f t="shared" si="6"/>
        <v>0</v>
      </c>
      <c r="U26" s="342">
        <f t="shared" si="7"/>
        <v>0</v>
      </c>
      <c r="V26" s="342">
        <f t="shared" si="8"/>
        <v>0</v>
      </c>
      <c r="W26" s="342">
        <f t="shared" si="9"/>
        <v>0</v>
      </c>
      <c r="X26" s="342">
        <f t="shared" si="10"/>
        <v>0</v>
      </c>
      <c r="Y26" s="342">
        <f t="shared" si="11"/>
        <v>0</v>
      </c>
      <c r="Z26" s="342">
        <f t="shared" si="12"/>
        <v>0</v>
      </c>
      <c r="AA26" s="342">
        <f>VLOOKUP($E26,'波及効果（総括表）'!$A$9:$AH$126,'波及効果（総括表）'!$Q$128,FALSE)</f>
        <v>0</v>
      </c>
      <c r="AB26" s="341">
        <f t="shared" si="13"/>
        <v>0</v>
      </c>
      <c r="AC26" s="342">
        <f t="shared" si="14"/>
        <v>0</v>
      </c>
      <c r="AD26" s="342">
        <f t="shared" si="15"/>
        <v>0</v>
      </c>
      <c r="AE26" s="342">
        <f t="shared" si="16"/>
        <v>0</v>
      </c>
      <c r="AF26" s="342">
        <f t="shared" si="17"/>
        <v>0</v>
      </c>
      <c r="AG26" s="342">
        <f t="shared" si="18"/>
        <v>0</v>
      </c>
      <c r="AH26" s="342">
        <f t="shared" si="19"/>
        <v>0</v>
      </c>
      <c r="AI26" s="342">
        <f t="shared" si="20"/>
        <v>0</v>
      </c>
      <c r="AJ26" s="342">
        <f t="shared" si="21"/>
        <v>0</v>
      </c>
      <c r="AK26" s="342">
        <f>VLOOKUP($E26,'波及効果（総括表）'!$A$9:$AH$126,'波及効果（総括表）'!$U$128,FALSE)</f>
        <v>0</v>
      </c>
      <c r="AL26" s="341">
        <f t="shared" si="22"/>
        <v>0</v>
      </c>
      <c r="AM26" s="342">
        <f t="shared" si="23"/>
        <v>0</v>
      </c>
      <c r="AN26" s="342">
        <f t="shared" si="24"/>
        <v>0</v>
      </c>
      <c r="AO26" s="342">
        <f t="shared" si="25"/>
        <v>0</v>
      </c>
      <c r="AP26" s="342">
        <f t="shared" si="26"/>
        <v>0</v>
      </c>
      <c r="AQ26" s="342">
        <f t="shared" si="27"/>
        <v>0</v>
      </c>
      <c r="AR26" s="342">
        <f t="shared" si="28"/>
        <v>0</v>
      </c>
      <c r="AS26" s="342">
        <f t="shared" si="29"/>
        <v>0</v>
      </c>
      <c r="AT26" s="342">
        <f t="shared" si="30"/>
        <v>0</v>
      </c>
      <c r="AU26" s="342">
        <f>VLOOKUP($E26,'波及効果（総括表）'!$A$9:$AH$126,'波及効果（総括表）'!$AC$128,FALSE)</f>
        <v>0</v>
      </c>
      <c r="AV26" s="341">
        <f t="shared" si="31"/>
        <v>0</v>
      </c>
      <c r="AW26" s="342">
        <f t="shared" si="32"/>
        <v>0</v>
      </c>
      <c r="AX26" s="342">
        <f t="shared" si="33"/>
        <v>0</v>
      </c>
      <c r="AY26" s="342">
        <f t="shared" si="34"/>
        <v>0</v>
      </c>
      <c r="AZ26" s="342">
        <f t="shared" si="35"/>
        <v>0</v>
      </c>
      <c r="BA26" s="342">
        <f t="shared" si="36"/>
        <v>0</v>
      </c>
      <c r="BB26" s="342">
        <f t="shared" si="37"/>
        <v>0</v>
      </c>
      <c r="BC26" s="342">
        <f t="shared" si="38"/>
        <v>0</v>
      </c>
      <c r="BD26" s="342">
        <f t="shared" si="39"/>
        <v>0</v>
      </c>
      <c r="BE26" s="342">
        <f>VLOOKUP($E26,'波及効果（総括表）'!$A$9:$AH$126,'波及効果（総括表）'!$AG$128,FALSE)</f>
        <v>0</v>
      </c>
      <c r="BF26" s="334"/>
      <c r="BG26" s="335"/>
      <c r="BH26" s="335"/>
      <c r="BI26" s="335"/>
      <c r="BJ26" s="335"/>
      <c r="BK26" s="335"/>
      <c r="BL26" s="335"/>
      <c r="BM26" s="335"/>
      <c r="BN26" s="335"/>
      <c r="BO26" s="335"/>
      <c r="BP26" s="335"/>
      <c r="BQ26" s="335"/>
      <c r="BR26" s="335"/>
      <c r="BS26" s="335"/>
      <c r="BT26" s="335"/>
      <c r="BU26" s="335"/>
      <c r="BV26" s="335"/>
      <c r="BW26" s="335"/>
      <c r="BX26" s="335"/>
      <c r="BY26" s="335"/>
      <c r="BZ26" s="335"/>
      <c r="CA26" s="604">
        <v>0.68640000000000001</v>
      </c>
      <c r="CB26" s="605">
        <v>3.3599999999999998E-2</v>
      </c>
      <c r="CC26" s="605">
        <v>0.12479999999999999</v>
      </c>
      <c r="CD26" s="605">
        <v>0.1152</v>
      </c>
      <c r="CE26" s="605">
        <v>0</v>
      </c>
      <c r="CF26" s="605">
        <v>0</v>
      </c>
      <c r="CG26" s="605">
        <v>0.04</v>
      </c>
      <c r="CH26" s="605">
        <v>0</v>
      </c>
      <c r="CI26" s="605">
        <v>0.31359999999999999</v>
      </c>
      <c r="CJ26" s="605">
        <v>1</v>
      </c>
    </row>
    <row r="27" spans="1:88" s="336" customFormat="1">
      <c r="A27" s="343" t="s">
        <v>415</v>
      </c>
      <c r="B27" s="344" t="s">
        <v>160</v>
      </c>
      <c r="C27" s="343" t="s">
        <v>420</v>
      </c>
      <c r="D27" s="344" t="s">
        <v>164</v>
      </c>
      <c r="E27" s="345" t="s">
        <v>278</v>
      </c>
      <c r="F27" s="346" t="s">
        <v>16</v>
      </c>
      <c r="G27" s="347">
        <f>VLOOKUP($E27,'与件データ（生産者価格表示）（分析年価格）'!$A$8:$I$115,9,FALSE)</f>
        <v>0</v>
      </c>
      <c r="H27" s="348">
        <f t="shared" si="40"/>
        <v>0</v>
      </c>
      <c r="I27" s="349">
        <f t="shared" si="41"/>
        <v>0</v>
      </c>
      <c r="J27" s="349">
        <f t="shared" si="42"/>
        <v>0</v>
      </c>
      <c r="K27" s="349">
        <f t="shared" si="43"/>
        <v>0</v>
      </c>
      <c r="L27" s="349">
        <f t="shared" si="0"/>
        <v>0</v>
      </c>
      <c r="M27" s="349">
        <f t="shared" si="1"/>
        <v>0</v>
      </c>
      <c r="N27" s="349">
        <f t="shared" si="2"/>
        <v>0</v>
      </c>
      <c r="O27" s="349">
        <f t="shared" si="3"/>
        <v>0</v>
      </c>
      <c r="P27" s="349">
        <f t="shared" si="4"/>
        <v>0</v>
      </c>
      <c r="Q27" s="349">
        <f>VLOOKUP($E27,'波及効果（総括表）'!$A$9:$AH$126,'波及効果（総括表）'!$M$128,FALSE)</f>
        <v>0</v>
      </c>
      <c r="R27" s="348">
        <f t="shared" si="44"/>
        <v>0</v>
      </c>
      <c r="S27" s="349">
        <f t="shared" si="5"/>
        <v>0</v>
      </c>
      <c r="T27" s="349">
        <f t="shared" si="6"/>
        <v>0</v>
      </c>
      <c r="U27" s="349">
        <f t="shared" si="7"/>
        <v>0</v>
      </c>
      <c r="V27" s="349">
        <f t="shared" si="8"/>
        <v>0</v>
      </c>
      <c r="W27" s="349">
        <f t="shared" si="9"/>
        <v>0</v>
      </c>
      <c r="X27" s="349">
        <f t="shared" si="10"/>
        <v>0</v>
      </c>
      <c r="Y27" s="349">
        <f t="shared" si="11"/>
        <v>0</v>
      </c>
      <c r="Z27" s="349">
        <f t="shared" si="12"/>
        <v>0</v>
      </c>
      <c r="AA27" s="349">
        <f>VLOOKUP($E27,'波及効果（総括表）'!$A$9:$AH$126,'波及効果（総括表）'!$Q$128,FALSE)</f>
        <v>0</v>
      </c>
      <c r="AB27" s="348">
        <f t="shared" si="13"/>
        <v>0</v>
      </c>
      <c r="AC27" s="349">
        <f t="shared" si="14"/>
        <v>0</v>
      </c>
      <c r="AD27" s="349">
        <f t="shared" si="15"/>
        <v>0</v>
      </c>
      <c r="AE27" s="349">
        <f t="shared" si="16"/>
        <v>0</v>
      </c>
      <c r="AF27" s="349">
        <f t="shared" si="17"/>
        <v>0</v>
      </c>
      <c r="AG27" s="349">
        <f t="shared" si="18"/>
        <v>0</v>
      </c>
      <c r="AH27" s="349">
        <f t="shared" si="19"/>
        <v>0</v>
      </c>
      <c r="AI27" s="349">
        <f t="shared" si="20"/>
        <v>0</v>
      </c>
      <c r="AJ27" s="349">
        <f t="shared" si="21"/>
        <v>0</v>
      </c>
      <c r="AK27" s="349">
        <f>VLOOKUP($E27,'波及効果（総括表）'!$A$9:$AH$126,'波及効果（総括表）'!$U$128,FALSE)</f>
        <v>0</v>
      </c>
      <c r="AL27" s="348">
        <f t="shared" si="22"/>
        <v>0</v>
      </c>
      <c r="AM27" s="349">
        <f t="shared" si="23"/>
        <v>0</v>
      </c>
      <c r="AN27" s="349">
        <f t="shared" si="24"/>
        <v>0</v>
      </c>
      <c r="AO27" s="349">
        <f t="shared" si="25"/>
        <v>0</v>
      </c>
      <c r="AP27" s="349">
        <f t="shared" si="26"/>
        <v>0</v>
      </c>
      <c r="AQ27" s="349">
        <f t="shared" si="27"/>
        <v>0</v>
      </c>
      <c r="AR27" s="349">
        <f t="shared" si="28"/>
        <v>0</v>
      </c>
      <c r="AS27" s="349">
        <f t="shared" si="29"/>
        <v>0</v>
      </c>
      <c r="AT27" s="349">
        <f t="shared" si="30"/>
        <v>0</v>
      </c>
      <c r="AU27" s="349">
        <f>VLOOKUP($E27,'波及効果（総括表）'!$A$9:$AH$126,'波及効果（総括表）'!$AC$128,FALSE)</f>
        <v>0</v>
      </c>
      <c r="AV27" s="348">
        <f t="shared" si="31"/>
        <v>0</v>
      </c>
      <c r="AW27" s="349">
        <f t="shared" si="32"/>
        <v>0</v>
      </c>
      <c r="AX27" s="349">
        <f t="shared" si="33"/>
        <v>0</v>
      </c>
      <c r="AY27" s="349">
        <f t="shared" si="34"/>
        <v>0</v>
      </c>
      <c r="AZ27" s="349">
        <f t="shared" si="35"/>
        <v>0</v>
      </c>
      <c r="BA27" s="349">
        <f t="shared" si="36"/>
        <v>0</v>
      </c>
      <c r="BB27" s="349">
        <f t="shared" si="37"/>
        <v>0</v>
      </c>
      <c r="BC27" s="349">
        <f t="shared" si="38"/>
        <v>0</v>
      </c>
      <c r="BD27" s="349">
        <f t="shared" si="39"/>
        <v>0</v>
      </c>
      <c r="BE27" s="349">
        <f>VLOOKUP($E27,'波及効果（総括表）'!$A$9:$AH$126,'波及効果（総括表）'!$AG$128,FALSE)</f>
        <v>0</v>
      </c>
      <c r="BF27" s="334"/>
      <c r="BG27" s="335"/>
      <c r="BH27" s="335"/>
      <c r="BI27" s="335"/>
      <c r="BJ27" s="335"/>
      <c r="BK27" s="335"/>
      <c r="BL27" s="335"/>
      <c r="BM27" s="335"/>
      <c r="BN27" s="335"/>
      <c r="BO27" s="335"/>
      <c r="BP27" s="335"/>
      <c r="BQ27" s="335"/>
      <c r="BR27" s="335"/>
      <c r="BS27" s="335"/>
      <c r="BT27" s="335"/>
      <c r="BU27" s="335"/>
      <c r="BV27" s="335"/>
      <c r="BW27" s="335"/>
      <c r="BX27" s="335"/>
      <c r="BY27" s="335"/>
      <c r="BZ27" s="335"/>
      <c r="CA27" s="606">
        <v>0.51737853963443503</v>
      </c>
      <c r="CB27" s="607">
        <v>3.8355904915238184E-3</v>
      </c>
      <c r="CC27" s="607">
        <v>0.12529595605644475</v>
      </c>
      <c r="CD27" s="607">
        <v>0.25722132777725165</v>
      </c>
      <c r="CE27" s="607">
        <v>8.8265934274078986E-2</v>
      </c>
      <c r="CF27" s="607">
        <v>0</v>
      </c>
      <c r="CG27" s="607">
        <v>8.0026517662657448E-3</v>
      </c>
      <c r="CH27" s="607">
        <v>0</v>
      </c>
      <c r="CI27" s="607">
        <v>0.48262146036556491</v>
      </c>
      <c r="CJ27" s="607">
        <v>1</v>
      </c>
    </row>
    <row r="28" spans="1:88" s="336" customFormat="1">
      <c r="A28" s="337" t="s">
        <v>415</v>
      </c>
      <c r="B28" s="338" t="s">
        <v>160</v>
      </c>
      <c r="C28" s="337" t="s">
        <v>420</v>
      </c>
      <c r="D28" s="338" t="s">
        <v>164</v>
      </c>
      <c r="E28" s="339" t="s">
        <v>279</v>
      </c>
      <c r="F28" s="340" t="s">
        <v>611</v>
      </c>
      <c r="G28" s="332">
        <f>VLOOKUP($E28,'与件データ（生産者価格表示）（分析年価格）'!$A$8:$I$115,9,FALSE)</f>
        <v>0</v>
      </c>
      <c r="H28" s="341">
        <f t="shared" si="40"/>
        <v>0</v>
      </c>
      <c r="I28" s="342">
        <f t="shared" si="41"/>
        <v>0</v>
      </c>
      <c r="J28" s="342">
        <f t="shared" si="42"/>
        <v>0</v>
      </c>
      <c r="K28" s="342">
        <f t="shared" si="43"/>
        <v>0</v>
      </c>
      <c r="L28" s="342">
        <f t="shared" si="0"/>
        <v>0</v>
      </c>
      <c r="M28" s="342">
        <f t="shared" si="1"/>
        <v>0</v>
      </c>
      <c r="N28" s="342">
        <f t="shared" si="2"/>
        <v>0</v>
      </c>
      <c r="O28" s="342">
        <f t="shared" si="3"/>
        <v>0</v>
      </c>
      <c r="P28" s="342">
        <f t="shared" si="4"/>
        <v>0</v>
      </c>
      <c r="Q28" s="342">
        <f>VLOOKUP($E28,'波及効果（総括表）'!$A$9:$AH$126,'波及効果（総括表）'!$M$128,FALSE)</f>
        <v>0</v>
      </c>
      <c r="R28" s="341">
        <f t="shared" si="44"/>
        <v>0</v>
      </c>
      <c r="S28" s="342">
        <f t="shared" si="5"/>
        <v>0</v>
      </c>
      <c r="T28" s="342">
        <f t="shared" si="6"/>
        <v>0</v>
      </c>
      <c r="U28" s="342">
        <f t="shared" si="7"/>
        <v>0</v>
      </c>
      <c r="V28" s="342">
        <f t="shared" si="8"/>
        <v>0</v>
      </c>
      <c r="W28" s="342">
        <f t="shared" si="9"/>
        <v>0</v>
      </c>
      <c r="X28" s="342">
        <f t="shared" si="10"/>
        <v>0</v>
      </c>
      <c r="Y28" s="342">
        <f t="shared" si="11"/>
        <v>0</v>
      </c>
      <c r="Z28" s="342">
        <f t="shared" si="12"/>
        <v>0</v>
      </c>
      <c r="AA28" s="342">
        <f>VLOOKUP($E28,'波及効果（総括表）'!$A$9:$AH$126,'波及効果（総括表）'!$Q$128,FALSE)</f>
        <v>0</v>
      </c>
      <c r="AB28" s="341">
        <f t="shared" si="13"/>
        <v>0</v>
      </c>
      <c r="AC28" s="342">
        <f t="shared" si="14"/>
        <v>0</v>
      </c>
      <c r="AD28" s="342">
        <f t="shared" si="15"/>
        <v>0</v>
      </c>
      <c r="AE28" s="342">
        <f t="shared" si="16"/>
        <v>0</v>
      </c>
      <c r="AF28" s="342">
        <f t="shared" si="17"/>
        <v>0</v>
      </c>
      <c r="AG28" s="342">
        <f t="shared" si="18"/>
        <v>0</v>
      </c>
      <c r="AH28" s="342">
        <f t="shared" si="19"/>
        <v>0</v>
      </c>
      <c r="AI28" s="342">
        <f t="shared" si="20"/>
        <v>0</v>
      </c>
      <c r="AJ28" s="342">
        <f t="shared" si="21"/>
        <v>0</v>
      </c>
      <c r="AK28" s="342">
        <f>VLOOKUP($E28,'波及効果（総括表）'!$A$9:$AH$126,'波及効果（総括表）'!$U$128,FALSE)</f>
        <v>0</v>
      </c>
      <c r="AL28" s="341">
        <f t="shared" si="22"/>
        <v>0</v>
      </c>
      <c r="AM28" s="342">
        <f t="shared" si="23"/>
        <v>0</v>
      </c>
      <c r="AN28" s="342">
        <f t="shared" si="24"/>
        <v>0</v>
      </c>
      <c r="AO28" s="342">
        <f t="shared" si="25"/>
        <v>0</v>
      </c>
      <c r="AP28" s="342">
        <f t="shared" si="26"/>
        <v>0</v>
      </c>
      <c r="AQ28" s="342">
        <f t="shared" si="27"/>
        <v>0</v>
      </c>
      <c r="AR28" s="342">
        <f t="shared" si="28"/>
        <v>0</v>
      </c>
      <c r="AS28" s="342">
        <f t="shared" si="29"/>
        <v>0</v>
      </c>
      <c r="AT28" s="342">
        <f t="shared" si="30"/>
        <v>0</v>
      </c>
      <c r="AU28" s="342">
        <f>VLOOKUP($E28,'波及効果（総括表）'!$A$9:$AH$126,'波及効果（総括表）'!$AC$128,FALSE)</f>
        <v>0</v>
      </c>
      <c r="AV28" s="341">
        <f t="shared" si="31"/>
        <v>0</v>
      </c>
      <c r="AW28" s="342">
        <f t="shared" si="32"/>
        <v>0</v>
      </c>
      <c r="AX28" s="342">
        <f t="shared" si="33"/>
        <v>0</v>
      </c>
      <c r="AY28" s="342">
        <f t="shared" si="34"/>
        <v>0</v>
      </c>
      <c r="AZ28" s="342">
        <f t="shared" si="35"/>
        <v>0</v>
      </c>
      <c r="BA28" s="342">
        <f t="shared" si="36"/>
        <v>0</v>
      </c>
      <c r="BB28" s="342">
        <f t="shared" si="37"/>
        <v>0</v>
      </c>
      <c r="BC28" s="342">
        <f t="shared" si="38"/>
        <v>0</v>
      </c>
      <c r="BD28" s="342">
        <f t="shared" si="39"/>
        <v>0</v>
      </c>
      <c r="BE28" s="342">
        <f>VLOOKUP($E28,'波及効果（総括表）'!$A$9:$AH$126,'波及効果（総括表）'!$AG$128,FALSE)</f>
        <v>0</v>
      </c>
      <c r="BF28" s="334"/>
      <c r="BG28" s="335"/>
      <c r="BH28" s="335"/>
      <c r="BI28" s="335"/>
      <c r="BJ28" s="335"/>
      <c r="BK28" s="335"/>
      <c r="BL28" s="335"/>
      <c r="BM28" s="335"/>
      <c r="BN28" s="335"/>
      <c r="BO28" s="335"/>
      <c r="BP28" s="335"/>
      <c r="BQ28" s="335"/>
      <c r="BR28" s="335"/>
      <c r="BS28" s="335"/>
      <c r="BT28" s="335"/>
      <c r="BU28" s="335"/>
      <c r="BV28" s="335"/>
      <c r="BW28" s="335"/>
      <c r="BX28" s="335"/>
      <c r="BY28" s="335"/>
      <c r="BZ28" s="335"/>
      <c r="CA28" s="604">
        <v>0.72972972972972971</v>
      </c>
      <c r="CB28" s="605">
        <v>0</v>
      </c>
      <c r="CC28" s="605">
        <v>1.3513513513513514E-2</v>
      </c>
      <c r="CD28" s="605">
        <v>0.21621621621621623</v>
      </c>
      <c r="CE28" s="605">
        <v>5.4054054054054057E-2</v>
      </c>
      <c r="CF28" s="605">
        <v>0</v>
      </c>
      <c r="CG28" s="605">
        <v>-1.3513513513513514E-2</v>
      </c>
      <c r="CH28" s="605">
        <v>0</v>
      </c>
      <c r="CI28" s="605">
        <v>0.27027027027027029</v>
      </c>
      <c r="CJ28" s="605">
        <v>1</v>
      </c>
    </row>
    <row r="29" spans="1:88" s="336" customFormat="1">
      <c r="A29" s="337" t="s">
        <v>415</v>
      </c>
      <c r="B29" s="338" t="s">
        <v>160</v>
      </c>
      <c r="C29" s="337" t="s">
        <v>420</v>
      </c>
      <c r="D29" s="338" t="s">
        <v>164</v>
      </c>
      <c r="E29" s="339" t="s">
        <v>280</v>
      </c>
      <c r="F29" s="340" t="s">
        <v>612</v>
      </c>
      <c r="G29" s="332">
        <f>VLOOKUP($E29,'与件データ（生産者価格表示）（分析年価格）'!$A$8:$I$115,9,FALSE)</f>
        <v>0</v>
      </c>
      <c r="H29" s="341">
        <f t="shared" si="40"/>
        <v>0</v>
      </c>
      <c r="I29" s="342">
        <f t="shared" si="41"/>
        <v>0</v>
      </c>
      <c r="J29" s="342">
        <f t="shared" si="42"/>
        <v>0</v>
      </c>
      <c r="K29" s="342">
        <f t="shared" si="43"/>
        <v>0</v>
      </c>
      <c r="L29" s="342">
        <f t="shared" si="0"/>
        <v>0</v>
      </c>
      <c r="M29" s="342">
        <f t="shared" si="1"/>
        <v>0</v>
      </c>
      <c r="N29" s="342">
        <f t="shared" si="2"/>
        <v>0</v>
      </c>
      <c r="O29" s="342">
        <f t="shared" si="3"/>
        <v>0</v>
      </c>
      <c r="P29" s="342">
        <f t="shared" si="4"/>
        <v>0</v>
      </c>
      <c r="Q29" s="342">
        <f>VLOOKUP($E29,'波及効果（総括表）'!$A$9:$AH$126,'波及効果（総括表）'!$M$128,FALSE)</f>
        <v>0</v>
      </c>
      <c r="R29" s="341">
        <f t="shared" si="44"/>
        <v>0</v>
      </c>
      <c r="S29" s="342">
        <f t="shared" si="5"/>
        <v>0</v>
      </c>
      <c r="T29" s="342">
        <f t="shared" si="6"/>
        <v>0</v>
      </c>
      <c r="U29" s="342">
        <f t="shared" si="7"/>
        <v>0</v>
      </c>
      <c r="V29" s="342">
        <f t="shared" si="8"/>
        <v>0</v>
      </c>
      <c r="W29" s="342">
        <f t="shared" si="9"/>
        <v>0</v>
      </c>
      <c r="X29" s="342">
        <f t="shared" si="10"/>
        <v>0</v>
      </c>
      <c r="Y29" s="342">
        <f t="shared" si="11"/>
        <v>0</v>
      </c>
      <c r="Z29" s="342">
        <f t="shared" si="12"/>
        <v>0</v>
      </c>
      <c r="AA29" s="342">
        <f>VLOOKUP($E29,'波及効果（総括表）'!$A$9:$AH$126,'波及効果（総括表）'!$Q$128,FALSE)</f>
        <v>0</v>
      </c>
      <c r="AB29" s="341">
        <f t="shared" si="13"/>
        <v>0</v>
      </c>
      <c r="AC29" s="342">
        <f t="shared" si="14"/>
        <v>0</v>
      </c>
      <c r="AD29" s="342">
        <f t="shared" si="15"/>
        <v>0</v>
      </c>
      <c r="AE29" s="342">
        <f t="shared" si="16"/>
        <v>0</v>
      </c>
      <c r="AF29" s="342">
        <f t="shared" si="17"/>
        <v>0</v>
      </c>
      <c r="AG29" s="342">
        <f t="shared" si="18"/>
        <v>0</v>
      </c>
      <c r="AH29" s="342">
        <f t="shared" si="19"/>
        <v>0</v>
      </c>
      <c r="AI29" s="342">
        <f t="shared" si="20"/>
        <v>0</v>
      </c>
      <c r="AJ29" s="342">
        <f t="shared" si="21"/>
        <v>0</v>
      </c>
      <c r="AK29" s="342">
        <f>VLOOKUP($E29,'波及効果（総括表）'!$A$9:$AH$126,'波及効果（総括表）'!$U$128,FALSE)</f>
        <v>0</v>
      </c>
      <c r="AL29" s="341">
        <f t="shared" si="22"/>
        <v>0</v>
      </c>
      <c r="AM29" s="342">
        <f t="shared" si="23"/>
        <v>0</v>
      </c>
      <c r="AN29" s="342">
        <f t="shared" si="24"/>
        <v>0</v>
      </c>
      <c r="AO29" s="342">
        <f t="shared" si="25"/>
        <v>0</v>
      </c>
      <c r="AP29" s="342">
        <f t="shared" si="26"/>
        <v>0</v>
      </c>
      <c r="AQ29" s="342">
        <f t="shared" si="27"/>
        <v>0</v>
      </c>
      <c r="AR29" s="342">
        <f t="shared" si="28"/>
        <v>0</v>
      </c>
      <c r="AS29" s="342">
        <f t="shared" si="29"/>
        <v>0</v>
      </c>
      <c r="AT29" s="342">
        <f t="shared" si="30"/>
        <v>0</v>
      </c>
      <c r="AU29" s="342">
        <f>VLOOKUP($E29,'波及効果（総括表）'!$A$9:$AH$126,'波及効果（総括表）'!$AC$128,FALSE)</f>
        <v>0</v>
      </c>
      <c r="AV29" s="341">
        <f t="shared" si="31"/>
        <v>0</v>
      </c>
      <c r="AW29" s="342">
        <f t="shared" si="32"/>
        <v>0</v>
      </c>
      <c r="AX29" s="342">
        <f t="shared" si="33"/>
        <v>0</v>
      </c>
      <c r="AY29" s="342">
        <f t="shared" si="34"/>
        <v>0</v>
      </c>
      <c r="AZ29" s="342">
        <f t="shared" si="35"/>
        <v>0</v>
      </c>
      <c r="BA29" s="342">
        <f t="shared" si="36"/>
        <v>0</v>
      </c>
      <c r="BB29" s="342">
        <f t="shared" si="37"/>
        <v>0</v>
      </c>
      <c r="BC29" s="342">
        <f t="shared" si="38"/>
        <v>0</v>
      </c>
      <c r="BD29" s="342">
        <f t="shared" si="39"/>
        <v>0</v>
      </c>
      <c r="BE29" s="342">
        <f>VLOOKUP($E29,'波及効果（総括表）'!$A$9:$AH$126,'波及効果（総括表）'!$AG$128,FALSE)</f>
        <v>0</v>
      </c>
      <c r="BF29" s="334"/>
      <c r="BG29" s="335"/>
      <c r="BH29" s="335"/>
      <c r="BI29" s="335"/>
      <c r="BJ29" s="335"/>
      <c r="BK29" s="335"/>
      <c r="BL29" s="335"/>
      <c r="BM29" s="335"/>
      <c r="BN29" s="335"/>
      <c r="BO29" s="335"/>
      <c r="BP29" s="335"/>
      <c r="BQ29" s="335"/>
      <c r="BR29" s="335"/>
      <c r="BS29" s="335"/>
      <c r="BT29" s="335"/>
      <c r="BU29" s="335"/>
      <c r="BV29" s="335"/>
      <c r="BW29" s="335"/>
      <c r="BX29" s="335"/>
      <c r="BY29" s="335"/>
      <c r="BZ29" s="335"/>
      <c r="CA29" s="604">
        <v>0.62152424218688807</v>
      </c>
      <c r="CB29" s="605">
        <v>1.0182501762356074E-2</v>
      </c>
      <c r="CC29" s="605">
        <v>9.5558862692880081E-2</v>
      </c>
      <c r="CD29" s="605">
        <v>6.7909454061251665E-2</v>
      </c>
      <c r="CE29" s="605">
        <v>0.19793216887287537</v>
      </c>
      <c r="CF29" s="605">
        <v>0</v>
      </c>
      <c r="CG29" s="605">
        <v>6.8927704237487274E-3</v>
      </c>
      <c r="CH29" s="605">
        <v>0</v>
      </c>
      <c r="CI29" s="605">
        <v>0.37847575781311193</v>
      </c>
      <c r="CJ29" s="605">
        <v>1</v>
      </c>
    </row>
    <row r="30" spans="1:88" s="336" customFormat="1">
      <c r="A30" s="337" t="s">
        <v>415</v>
      </c>
      <c r="B30" s="338" t="s">
        <v>160</v>
      </c>
      <c r="C30" s="337" t="s">
        <v>420</v>
      </c>
      <c r="D30" s="338" t="s">
        <v>164</v>
      </c>
      <c r="E30" s="339" t="s">
        <v>281</v>
      </c>
      <c r="F30" s="340" t="s">
        <v>18</v>
      </c>
      <c r="G30" s="332">
        <f>VLOOKUP($E30,'与件データ（生産者価格表示）（分析年価格）'!$A$8:$I$115,9,FALSE)</f>
        <v>0</v>
      </c>
      <c r="H30" s="341">
        <f t="shared" si="40"/>
        <v>0</v>
      </c>
      <c r="I30" s="342">
        <f t="shared" si="41"/>
        <v>0</v>
      </c>
      <c r="J30" s="342">
        <f t="shared" si="42"/>
        <v>0</v>
      </c>
      <c r="K30" s="342">
        <f t="shared" si="43"/>
        <v>0</v>
      </c>
      <c r="L30" s="342">
        <f t="shared" si="0"/>
        <v>0</v>
      </c>
      <c r="M30" s="342">
        <f t="shared" si="1"/>
        <v>0</v>
      </c>
      <c r="N30" s="342">
        <f t="shared" si="2"/>
        <v>0</v>
      </c>
      <c r="O30" s="342">
        <f t="shared" si="3"/>
        <v>0</v>
      </c>
      <c r="P30" s="342">
        <f t="shared" si="4"/>
        <v>0</v>
      </c>
      <c r="Q30" s="342">
        <f>VLOOKUP($E30,'波及効果（総括表）'!$A$9:$AH$126,'波及効果（総括表）'!$M$128,FALSE)</f>
        <v>0</v>
      </c>
      <c r="R30" s="341">
        <f t="shared" si="44"/>
        <v>0</v>
      </c>
      <c r="S30" s="342">
        <f t="shared" si="5"/>
        <v>0</v>
      </c>
      <c r="T30" s="342">
        <f t="shared" si="6"/>
        <v>0</v>
      </c>
      <c r="U30" s="342">
        <f t="shared" si="7"/>
        <v>0</v>
      </c>
      <c r="V30" s="342">
        <f t="shared" si="8"/>
        <v>0</v>
      </c>
      <c r="W30" s="342">
        <f t="shared" si="9"/>
        <v>0</v>
      </c>
      <c r="X30" s="342">
        <f t="shared" si="10"/>
        <v>0</v>
      </c>
      <c r="Y30" s="342">
        <f t="shared" si="11"/>
        <v>0</v>
      </c>
      <c r="Z30" s="342">
        <f t="shared" si="12"/>
        <v>0</v>
      </c>
      <c r="AA30" s="342">
        <f>VLOOKUP($E30,'波及効果（総括表）'!$A$9:$AH$126,'波及効果（総括表）'!$Q$128,FALSE)</f>
        <v>0</v>
      </c>
      <c r="AB30" s="341">
        <f t="shared" si="13"/>
        <v>0</v>
      </c>
      <c r="AC30" s="342">
        <f t="shared" si="14"/>
        <v>0</v>
      </c>
      <c r="AD30" s="342">
        <f t="shared" si="15"/>
        <v>0</v>
      </c>
      <c r="AE30" s="342">
        <f t="shared" si="16"/>
        <v>0</v>
      </c>
      <c r="AF30" s="342">
        <f t="shared" si="17"/>
        <v>0</v>
      </c>
      <c r="AG30" s="342">
        <f t="shared" si="18"/>
        <v>0</v>
      </c>
      <c r="AH30" s="342">
        <f t="shared" si="19"/>
        <v>0</v>
      </c>
      <c r="AI30" s="342">
        <f t="shared" si="20"/>
        <v>0</v>
      </c>
      <c r="AJ30" s="342">
        <f t="shared" si="21"/>
        <v>0</v>
      </c>
      <c r="AK30" s="342">
        <f>VLOOKUP($E30,'波及効果（総括表）'!$A$9:$AH$126,'波及効果（総括表）'!$U$128,FALSE)</f>
        <v>0</v>
      </c>
      <c r="AL30" s="341">
        <f t="shared" si="22"/>
        <v>0</v>
      </c>
      <c r="AM30" s="342">
        <f t="shared" si="23"/>
        <v>0</v>
      </c>
      <c r="AN30" s="342">
        <f t="shared" si="24"/>
        <v>0</v>
      </c>
      <c r="AO30" s="342">
        <f t="shared" si="25"/>
        <v>0</v>
      </c>
      <c r="AP30" s="342">
        <f t="shared" si="26"/>
        <v>0</v>
      </c>
      <c r="AQ30" s="342">
        <f t="shared" si="27"/>
        <v>0</v>
      </c>
      <c r="AR30" s="342">
        <f t="shared" si="28"/>
        <v>0</v>
      </c>
      <c r="AS30" s="342">
        <f t="shared" si="29"/>
        <v>0</v>
      </c>
      <c r="AT30" s="342">
        <f t="shared" si="30"/>
        <v>0</v>
      </c>
      <c r="AU30" s="342">
        <f>VLOOKUP($E30,'波及効果（総括表）'!$A$9:$AH$126,'波及効果（総括表）'!$AC$128,FALSE)</f>
        <v>0</v>
      </c>
      <c r="AV30" s="341">
        <f t="shared" si="31"/>
        <v>0</v>
      </c>
      <c r="AW30" s="342">
        <f t="shared" si="32"/>
        <v>0</v>
      </c>
      <c r="AX30" s="342">
        <f t="shared" si="33"/>
        <v>0</v>
      </c>
      <c r="AY30" s="342">
        <f t="shared" si="34"/>
        <v>0</v>
      </c>
      <c r="AZ30" s="342">
        <f t="shared" si="35"/>
        <v>0</v>
      </c>
      <c r="BA30" s="342">
        <f t="shared" si="36"/>
        <v>0</v>
      </c>
      <c r="BB30" s="342">
        <f t="shared" si="37"/>
        <v>0</v>
      </c>
      <c r="BC30" s="342">
        <f t="shared" si="38"/>
        <v>0</v>
      </c>
      <c r="BD30" s="342">
        <f t="shared" si="39"/>
        <v>0</v>
      </c>
      <c r="BE30" s="342">
        <f>VLOOKUP($E30,'波及効果（総括表）'!$A$9:$AH$126,'波及効果（総括表）'!$AG$128,FALSE)</f>
        <v>0</v>
      </c>
      <c r="BF30" s="334"/>
      <c r="BG30" s="335"/>
      <c r="BH30" s="335"/>
      <c r="BI30" s="335"/>
      <c r="BJ30" s="335"/>
      <c r="BK30" s="335"/>
      <c r="BL30" s="335"/>
      <c r="BM30" s="335"/>
      <c r="BN30" s="335"/>
      <c r="BO30" s="335"/>
      <c r="BP30" s="335"/>
      <c r="BQ30" s="335"/>
      <c r="BR30" s="335"/>
      <c r="BS30" s="335"/>
      <c r="BT30" s="335"/>
      <c r="BU30" s="335"/>
      <c r="BV30" s="335"/>
      <c r="BW30" s="335"/>
      <c r="BX30" s="335"/>
      <c r="BY30" s="335"/>
      <c r="BZ30" s="335"/>
      <c r="CA30" s="604">
        <v>0.65419278996865204</v>
      </c>
      <c r="CB30" s="605">
        <v>7.0532915360501571E-3</v>
      </c>
      <c r="CC30" s="605">
        <v>0.10109717868338558</v>
      </c>
      <c r="CD30" s="605">
        <v>0.13655956112852666</v>
      </c>
      <c r="CE30" s="605">
        <v>0.11481191222570533</v>
      </c>
      <c r="CF30" s="605">
        <v>0</v>
      </c>
      <c r="CG30" s="605">
        <v>-1.371473354231975E-2</v>
      </c>
      <c r="CH30" s="605">
        <v>0</v>
      </c>
      <c r="CI30" s="605">
        <v>0.34580721003134796</v>
      </c>
      <c r="CJ30" s="605">
        <v>1</v>
      </c>
    </row>
    <row r="31" spans="1:88" s="336" customFormat="1">
      <c r="A31" s="337" t="s">
        <v>415</v>
      </c>
      <c r="B31" s="338" t="s">
        <v>160</v>
      </c>
      <c r="C31" s="337" t="s">
        <v>420</v>
      </c>
      <c r="D31" s="338" t="s">
        <v>164</v>
      </c>
      <c r="E31" s="339" t="s">
        <v>282</v>
      </c>
      <c r="F31" s="340" t="s">
        <v>19</v>
      </c>
      <c r="G31" s="332">
        <f>VLOOKUP($E31,'与件データ（生産者価格表示）（分析年価格）'!$A$8:$I$115,9,FALSE)</f>
        <v>0</v>
      </c>
      <c r="H31" s="341">
        <f t="shared" si="40"/>
        <v>0</v>
      </c>
      <c r="I31" s="342">
        <f t="shared" si="41"/>
        <v>0</v>
      </c>
      <c r="J31" s="342">
        <f t="shared" si="42"/>
        <v>0</v>
      </c>
      <c r="K31" s="342">
        <f t="shared" si="43"/>
        <v>0</v>
      </c>
      <c r="L31" s="342">
        <f t="shared" si="0"/>
        <v>0</v>
      </c>
      <c r="M31" s="342">
        <f t="shared" si="1"/>
        <v>0</v>
      </c>
      <c r="N31" s="342">
        <f t="shared" si="2"/>
        <v>0</v>
      </c>
      <c r="O31" s="342">
        <f t="shared" si="3"/>
        <v>0</v>
      </c>
      <c r="P31" s="342">
        <f t="shared" si="4"/>
        <v>0</v>
      </c>
      <c r="Q31" s="342">
        <f>VLOOKUP($E31,'波及効果（総括表）'!$A$9:$AH$126,'波及効果（総括表）'!$M$128,FALSE)</f>
        <v>0</v>
      </c>
      <c r="R31" s="341">
        <f t="shared" si="44"/>
        <v>0</v>
      </c>
      <c r="S31" s="342">
        <f t="shared" si="5"/>
        <v>0</v>
      </c>
      <c r="T31" s="342">
        <f t="shared" si="6"/>
        <v>0</v>
      </c>
      <c r="U31" s="342">
        <f t="shared" si="7"/>
        <v>0</v>
      </c>
      <c r="V31" s="342">
        <f t="shared" si="8"/>
        <v>0</v>
      </c>
      <c r="W31" s="342">
        <f t="shared" si="9"/>
        <v>0</v>
      </c>
      <c r="X31" s="342">
        <f t="shared" si="10"/>
        <v>0</v>
      </c>
      <c r="Y31" s="342">
        <f t="shared" si="11"/>
        <v>0</v>
      </c>
      <c r="Z31" s="342">
        <f t="shared" si="12"/>
        <v>0</v>
      </c>
      <c r="AA31" s="342">
        <f>VLOOKUP($E31,'波及効果（総括表）'!$A$9:$AH$126,'波及効果（総括表）'!$Q$128,FALSE)</f>
        <v>0</v>
      </c>
      <c r="AB31" s="341">
        <f t="shared" si="13"/>
        <v>0</v>
      </c>
      <c r="AC31" s="342">
        <f t="shared" si="14"/>
        <v>0</v>
      </c>
      <c r="AD31" s="342">
        <f t="shared" si="15"/>
        <v>0</v>
      </c>
      <c r="AE31" s="342">
        <f t="shared" si="16"/>
        <v>0</v>
      </c>
      <c r="AF31" s="342">
        <f t="shared" si="17"/>
        <v>0</v>
      </c>
      <c r="AG31" s="342">
        <f t="shared" si="18"/>
        <v>0</v>
      </c>
      <c r="AH31" s="342">
        <f t="shared" si="19"/>
        <v>0</v>
      </c>
      <c r="AI31" s="342">
        <f t="shared" si="20"/>
        <v>0</v>
      </c>
      <c r="AJ31" s="342">
        <f t="shared" si="21"/>
        <v>0</v>
      </c>
      <c r="AK31" s="342">
        <f>VLOOKUP($E31,'波及効果（総括表）'!$A$9:$AH$126,'波及効果（総括表）'!$U$128,FALSE)</f>
        <v>0</v>
      </c>
      <c r="AL31" s="341">
        <f t="shared" si="22"/>
        <v>0</v>
      </c>
      <c r="AM31" s="342">
        <f t="shared" si="23"/>
        <v>0</v>
      </c>
      <c r="AN31" s="342">
        <f t="shared" si="24"/>
        <v>0</v>
      </c>
      <c r="AO31" s="342">
        <f t="shared" si="25"/>
        <v>0</v>
      </c>
      <c r="AP31" s="342">
        <f t="shared" si="26"/>
        <v>0</v>
      </c>
      <c r="AQ31" s="342">
        <f t="shared" si="27"/>
        <v>0</v>
      </c>
      <c r="AR31" s="342">
        <f t="shared" si="28"/>
        <v>0</v>
      </c>
      <c r="AS31" s="342">
        <f t="shared" si="29"/>
        <v>0</v>
      </c>
      <c r="AT31" s="342">
        <f t="shared" si="30"/>
        <v>0</v>
      </c>
      <c r="AU31" s="342">
        <f>VLOOKUP($E31,'波及効果（総括表）'!$A$9:$AH$126,'波及効果（総括表）'!$AC$128,FALSE)</f>
        <v>0</v>
      </c>
      <c r="AV31" s="341">
        <f t="shared" si="31"/>
        <v>0</v>
      </c>
      <c r="AW31" s="342">
        <f t="shared" si="32"/>
        <v>0</v>
      </c>
      <c r="AX31" s="342">
        <f t="shared" si="33"/>
        <v>0</v>
      </c>
      <c r="AY31" s="342">
        <f t="shared" si="34"/>
        <v>0</v>
      </c>
      <c r="AZ31" s="342">
        <f t="shared" si="35"/>
        <v>0</v>
      </c>
      <c r="BA31" s="342">
        <f t="shared" si="36"/>
        <v>0</v>
      </c>
      <c r="BB31" s="342">
        <f t="shared" si="37"/>
        <v>0</v>
      </c>
      <c r="BC31" s="342">
        <f t="shared" si="38"/>
        <v>0</v>
      </c>
      <c r="BD31" s="342">
        <f t="shared" si="39"/>
        <v>0</v>
      </c>
      <c r="BE31" s="342">
        <f>VLOOKUP($E31,'波及効果（総括表）'!$A$9:$AH$126,'波及効果（総括表）'!$AG$128,FALSE)</f>
        <v>0</v>
      </c>
      <c r="BF31" s="334"/>
      <c r="BG31" s="335"/>
      <c r="BH31" s="335"/>
      <c r="BI31" s="335"/>
      <c r="BJ31" s="335"/>
      <c r="BK31" s="335"/>
      <c r="BL31" s="335"/>
      <c r="BM31" s="335"/>
      <c r="BN31" s="335"/>
      <c r="BO31" s="335"/>
      <c r="BP31" s="335"/>
      <c r="BQ31" s="335"/>
      <c r="BR31" s="335"/>
      <c r="BS31" s="335"/>
      <c r="BT31" s="335"/>
      <c r="BU31" s="335"/>
      <c r="BV31" s="335"/>
      <c r="BW31" s="335"/>
      <c r="BX31" s="335"/>
      <c r="BY31" s="335"/>
      <c r="BZ31" s="335"/>
      <c r="CA31" s="604">
        <v>0.58363542206110819</v>
      </c>
      <c r="CB31" s="605">
        <v>1.1393060590367685E-2</v>
      </c>
      <c r="CC31" s="605">
        <v>0.16804764370792336</v>
      </c>
      <c r="CD31" s="605">
        <v>0.20403935784567581</v>
      </c>
      <c r="CE31" s="605">
        <v>5.3081305023303986E-2</v>
      </c>
      <c r="CF31" s="605">
        <v>0</v>
      </c>
      <c r="CG31" s="605">
        <v>-2.0196789228379079E-2</v>
      </c>
      <c r="CH31" s="605">
        <v>0</v>
      </c>
      <c r="CI31" s="605">
        <v>0.41636457793889176</v>
      </c>
      <c r="CJ31" s="605">
        <v>1</v>
      </c>
    </row>
    <row r="32" spans="1:88" s="336" customFormat="1">
      <c r="A32" s="343" t="s">
        <v>415</v>
      </c>
      <c r="B32" s="344" t="s">
        <v>160</v>
      </c>
      <c r="C32" s="343" t="s">
        <v>420</v>
      </c>
      <c r="D32" s="344" t="s">
        <v>164</v>
      </c>
      <c r="E32" s="345" t="s">
        <v>283</v>
      </c>
      <c r="F32" s="346" t="s">
        <v>20</v>
      </c>
      <c r="G32" s="347">
        <f>VLOOKUP($E32,'与件データ（生産者価格表示）（分析年価格）'!$A$8:$I$115,9,FALSE)</f>
        <v>0</v>
      </c>
      <c r="H32" s="348">
        <f t="shared" si="40"/>
        <v>0</v>
      </c>
      <c r="I32" s="349">
        <f t="shared" si="41"/>
        <v>0</v>
      </c>
      <c r="J32" s="349">
        <f t="shared" si="42"/>
        <v>0</v>
      </c>
      <c r="K32" s="349">
        <f t="shared" si="43"/>
        <v>0</v>
      </c>
      <c r="L32" s="349">
        <f t="shared" si="0"/>
        <v>0</v>
      </c>
      <c r="M32" s="349">
        <f t="shared" si="1"/>
        <v>0</v>
      </c>
      <c r="N32" s="349">
        <f t="shared" si="2"/>
        <v>0</v>
      </c>
      <c r="O32" s="349">
        <f t="shared" si="3"/>
        <v>0</v>
      </c>
      <c r="P32" s="349">
        <f t="shared" si="4"/>
        <v>0</v>
      </c>
      <c r="Q32" s="349">
        <f>VLOOKUP($E32,'波及効果（総括表）'!$A$9:$AH$126,'波及効果（総括表）'!$M$128,FALSE)</f>
        <v>0</v>
      </c>
      <c r="R32" s="348">
        <f t="shared" si="44"/>
        <v>0</v>
      </c>
      <c r="S32" s="349">
        <f t="shared" si="5"/>
        <v>0</v>
      </c>
      <c r="T32" s="349">
        <f t="shared" si="6"/>
        <v>0</v>
      </c>
      <c r="U32" s="349">
        <f t="shared" si="7"/>
        <v>0</v>
      </c>
      <c r="V32" s="349">
        <f t="shared" si="8"/>
        <v>0</v>
      </c>
      <c r="W32" s="349">
        <f t="shared" si="9"/>
        <v>0</v>
      </c>
      <c r="X32" s="349">
        <f t="shared" si="10"/>
        <v>0</v>
      </c>
      <c r="Y32" s="349">
        <f t="shared" si="11"/>
        <v>0</v>
      </c>
      <c r="Z32" s="349">
        <f t="shared" si="12"/>
        <v>0</v>
      </c>
      <c r="AA32" s="349">
        <f>VLOOKUP($E32,'波及効果（総括表）'!$A$9:$AH$126,'波及効果（総括表）'!$Q$128,FALSE)</f>
        <v>0</v>
      </c>
      <c r="AB32" s="348">
        <f t="shared" si="13"/>
        <v>0</v>
      </c>
      <c r="AC32" s="349">
        <f t="shared" si="14"/>
        <v>0</v>
      </c>
      <c r="AD32" s="349">
        <f t="shared" si="15"/>
        <v>0</v>
      </c>
      <c r="AE32" s="349">
        <f t="shared" si="16"/>
        <v>0</v>
      </c>
      <c r="AF32" s="349">
        <f t="shared" si="17"/>
        <v>0</v>
      </c>
      <c r="AG32" s="349">
        <f t="shared" si="18"/>
        <v>0</v>
      </c>
      <c r="AH32" s="349">
        <f t="shared" si="19"/>
        <v>0</v>
      </c>
      <c r="AI32" s="349">
        <f t="shared" si="20"/>
        <v>0</v>
      </c>
      <c r="AJ32" s="349">
        <f t="shared" si="21"/>
        <v>0</v>
      </c>
      <c r="AK32" s="349">
        <f>VLOOKUP($E32,'波及効果（総括表）'!$A$9:$AH$126,'波及効果（総括表）'!$U$128,FALSE)</f>
        <v>0</v>
      </c>
      <c r="AL32" s="348">
        <f t="shared" si="22"/>
        <v>0</v>
      </c>
      <c r="AM32" s="349">
        <f t="shared" si="23"/>
        <v>0</v>
      </c>
      <c r="AN32" s="349">
        <f t="shared" si="24"/>
        <v>0</v>
      </c>
      <c r="AO32" s="349">
        <f t="shared" si="25"/>
        <v>0</v>
      </c>
      <c r="AP32" s="349">
        <f t="shared" si="26"/>
        <v>0</v>
      </c>
      <c r="AQ32" s="349">
        <f t="shared" si="27"/>
        <v>0</v>
      </c>
      <c r="AR32" s="349">
        <f t="shared" si="28"/>
        <v>0</v>
      </c>
      <c r="AS32" s="349">
        <f t="shared" si="29"/>
        <v>0</v>
      </c>
      <c r="AT32" s="349">
        <f t="shared" si="30"/>
        <v>0</v>
      </c>
      <c r="AU32" s="349">
        <f>VLOOKUP($E32,'波及効果（総括表）'!$A$9:$AH$126,'波及効果（総括表）'!$AC$128,FALSE)</f>
        <v>0</v>
      </c>
      <c r="AV32" s="348">
        <f t="shared" si="31"/>
        <v>0</v>
      </c>
      <c r="AW32" s="349">
        <f t="shared" si="32"/>
        <v>0</v>
      </c>
      <c r="AX32" s="349">
        <f t="shared" si="33"/>
        <v>0</v>
      </c>
      <c r="AY32" s="349">
        <f t="shared" si="34"/>
        <v>0</v>
      </c>
      <c r="AZ32" s="349">
        <f t="shared" si="35"/>
        <v>0</v>
      </c>
      <c r="BA32" s="349">
        <f t="shared" si="36"/>
        <v>0</v>
      </c>
      <c r="BB32" s="349">
        <f t="shared" si="37"/>
        <v>0</v>
      </c>
      <c r="BC32" s="349">
        <f t="shared" si="38"/>
        <v>0</v>
      </c>
      <c r="BD32" s="349">
        <f t="shared" si="39"/>
        <v>0</v>
      </c>
      <c r="BE32" s="349">
        <f>VLOOKUP($E32,'波及効果（総括表）'!$A$9:$AH$126,'波及効果（総括表）'!$AG$128,FALSE)</f>
        <v>0</v>
      </c>
      <c r="BF32" s="334"/>
      <c r="BG32" s="335"/>
      <c r="BH32" s="335"/>
      <c r="BI32" s="335"/>
      <c r="BJ32" s="335"/>
      <c r="BK32" s="335"/>
      <c r="BL32" s="335"/>
      <c r="BM32" s="335"/>
      <c r="BN32" s="335"/>
      <c r="BO32" s="335"/>
      <c r="BP32" s="335"/>
      <c r="BQ32" s="335"/>
      <c r="BR32" s="335"/>
      <c r="BS32" s="335"/>
      <c r="BT32" s="335"/>
      <c r="BU32" s="335"/>
      <c r="BV32" s="335"/>
      <c r="BW32" s="335"/>
      <c r="BX32" s="335"/>
      <c r="BY32" s="335"/>
      <c r="BZ32" s="335"/>
      <c r="CA32" s="606">
        <v>0.58612921434802689</v>
      </c>
      <c r="CB32" s="607">
        <v>8.0566531533843074E-3</v>
      </c>
      <c r="CC32" s="607">
        <v>9.7813927233540307E-2</v>
      </c>
      <c r="CD32" s="607">
        <v>1.3444860676348334E-2</v>
      </c>
      <c r="CE32" s="607">
        <v>0.28082824447067278</v>
      </c>
      <c r="CF32" s="607">
        <v>0</v>
      </c>
      <c r="CG32" s="607">
        <v>1.3727100118027403E-2</v>
      </c>
      <c r="CH32" s="607">
        <v>0</v>
      </c>
      <c r="CI32" s="607">
        <v>0.41387078565197311</v>
      </c>
      <c r="CJ32" s="607">
        <v>1</v>
      </c>
    </row>
    <row r="33" spans="1:88" s="336" customFormat="1">
      <c r="A33" s="337" t="s">
        <v>415</v>
      </c>
      <c r="B33" s="338" t="s">
        <v>160</v>
      </c>
      <c r="C33" s="337" t="s">
        <v>420</v>
      </c>
      <c r="D33" s="338" t="s">
        <v>164</v>
      </c>
      <c r="E33" s="339" t="s">
        <v>284</v>
      </c>
      <c r="F33" s="340" t="s">
        <v>380</v>
      </c>
      <c r="G33" s="332">
        <f>VLOOKUP($E33,'与件データ（生産者価格表示）（分析年価格）'!$A$8:$I$115,9,FALSE)</f>
        <v>0</v>
      </c>
      <c r="H33" s="341">
        <f t="shared" si="40"/>
        <v>0</v>
      </c>
      <c r="I33" s="342">
        <f t="shared" si="41"/>
        <v>0</v>
      </c>
      <c r="J33" s="342">
        <f t="shared" si="42"/>
        <v>0</v>
      </c>
      <c r="K33" s="342">
        <f t="shared" si="43"/>
        <v>0</v>
      </c>
      <c r="L33" s="342">
        <f t="shared" si="0"/>
        <v>0</v>
      </c>
      <c r="M33" s="342">
        <f t="shared" si="1"/>
        <v>0</v>
      </c>
      <c r="N33" s="342">
        <f t="shared" si="2"/>
        <v>0</v>
      </c>
      <c r="O33" s="342">
        <f t="shared" si="3"/>
        <v>0</v>
      </c>
      <c r="P33" s="342">
        <f t="shared" si="4"/>
        <v>0</v>
      </c>
      <c r="Q33" s="342">
        <f>VLOOKUP($E33,'波及効果（総括表）'!$A$9:$AH$126,'波及効果（総括表）'!$M$128,FALSE)</f>
        <v>0</v>
      </c>
      <c r="R33" s="341">
        <f t="shared" si="44"/>
        <v>0</v>
      </c>
      <c r="S33" s="342">
        <f t="shared" si="5"/>
        <v>0</v>
      </c>
      <c r="T33" s="342">
        <f t="shared" si="6"/>
        <v>0</v>
      </c>
      <c r="U33" s="342">
        <f t="shared" si="7"/>
        <v>0</v>
      </c>
      <c r="V33" s="342">
        <f t="shared" si="8"/>
        <v>0</v>
      </c>
      <c r="W33" s="342">
        <f t="shared" si="9"/>
        <v>0</v>
      </c>
      <c r="X33" s="342">
        <f t="shared" si="10"/>
        <v>0</v>
      </c>
      <c r="Y33" s="342">
        <f t="shared" si="11"/>
        <v>0</v>
      </c>
      <c r="Z33" s="342">
        <f t="shared" si="12"/>
        <v>0</v>
      </c>
      <c r="AA33" s="342">
        <f>VLOOKUP($E33,'波及効果（総括表）'!$A$9:$AH$126,'波及効果（総括表）'!$Q$128,FALSE)</f>
        <v>0</v>
      </c>
      <c r="AB33" s="341">
        <f t="shared" si="13"/>
        <v>0</v>
      </c>
      <c r="AC33" s="342">
        <f t="shared" si="14"/>
        <v>0</v>
      </c>
      <c r="AD33" s="342">
        <f t="shared" si="15"/>
        <v>0</v>
      </c>
      <c r="AE33" s="342">
        <f t="shared" si="16"/>
        <v>0</v>
      </c>
      <c r="AF33" s="342">
        <f t="shared" si="17"/>
        <v>0</v>
      </c>
      <c r="AG33" s="342">
        <f t="shared" si="18"/>
        <v>0</v>
      </c>
      <c r="AH33" s="342">
        <f t="shared" si="19"/>
        <v>0</v>
      </c>
      <c r="AI33" s="342">
        <f t="shared" si="20"/>
        <v>0</v>
      </c>
      <c r="AJ33" s="342">
        <f t="shared" si="21"/>
        <v>0</v>
      </c>
      <c r="AK33" s="342">
        <f>VLOOKUP($E33,'波及効果（総括表）'!$A$9:$AH$126,'波及効果（総括表）'!$U$128,FALSE)</f>
        <v>0</v>
      </c>
      <c r="AL33" s="341">
        <f t="shared" si="22"/>
        <v>0</v>
      </c>
      <c r="AM33" s="342">
        <f t="shared" si="23"/>
        <v>0</v>
      </c>
      <c r="AN33" s="342">
        <f t="shared" si="24"/>
        <v>0</v>
      </c>
      <c r="AO33" s="342">
        <f t="shared" si="25"/>
        <v>0</v>
      </c>
      <c r="AP33" s="342">
        <f t="shared" si="26"/>
        <v>0</v>
      </c>
      <c r="AQ33" s="342">
        <f t="shared" si="27"/>
        <v>0</v>
      </c>
      <c r="AR33" s="342">
        <f t="shared" si="28"/>
        <v>0</v>
      </c>
      <c r="AS33" s="342">
        <f t="shared" si="29"/>
        <v>0</v>
      </c>
      <c r="AT33" s="342">
        <f t="shared" si="30"/>
        <v>0</v>
      </c>
      <c r="AU33" s="342">
        <f>VLOOKUP($E33,'波及効果（総括表）'!$A$9:$AH$126,'波及効果（総括表）'!$AC$128,FALSE)</f>
        <v>0</v>
      </c>
      <c r="AV33" s="341">
        <f t="shared" si="31"/>
        <v>0</v>
      </c>
      <c r="AW33" s="342">
        <f t="shared" si="32"/>
        <v>0</v>
      </c>
      <c r="AX33" s="342">
        <f t="shared" si="33"/>
        <v>0</v>
      </c>
      <c r="AY33" s="342">
        <f t="shared" si="34"/>
        <v>0</v>
      </c>
      <c r="AZ33" s="342">
        <f t="shared" si="35"/>
        <v>0</v>
      </c>
      <c r="BA33" s="342">
        <f t="shared" si="36"/>
        <v>0</v>
      </c>
      <c r="BB33" s="342">
        <f t="shared" si="37"/>
        <v>0</v>
      </c>
      <c r="BC33" s="342">
        <f t="shared" si="38"/>
        <v>0</v>
      </c>
      <c r="BD33" s="342">
        <f t="shared" si="39"/>
        <v>0</v>
      </c>
      <c r="BE33" s="342">
        <f>VLOOKUP($E33,'波及効果（総括表）'!$A$9:$AH$126,'波及効果（総括表）'!$AG$128,FALSE)</f>
        <v>0</v>
      </c>
      <c r="BF33" s="334"/>
      <c r="BG33" s="335"/>
      <c r="BH33" s="335"/>
      <c r="BI33" s="335"/>
      <c r="BJ33" s="335"/>
      <c r="BK33" s="335"/>
      <c r="BL33" s="335"/>
      <c r="BM33" s="335"/>
      <c r="BN33" s="335"/>
      <c r="BO33" s="335"/>
      <c r="BP33" s="335"/>
      <c r="BQ33" s="335"/>
      <c r="BR33" s="335"/>
      <c r="BS33" s="335"/>
      <c r="BT33" s="335"/>
      <c r="BU33" s="335"/>
      <c r="BV33" s="335"/>
      <c r="BW33" s="335"/>
      <c r="BX33" s="335"/>
      <c r="BY33" s="335"/>
      <c r="BZ33" s="335"/>
      <c r="CA33" s="604">
        <v>0.61807024720939752</v>
      </c>
      <c r="CB33" s="605">
        <v>8.0182338846356144E-3</v>
      </c>
      <c r="CC33" s="605">
        <v>0.13846063935480102</v>
      </c>
      <c r="CD33" s="605">
        <v>0.13573724504704576</v>
      </c>
      <c r="CE33" s="605">
        <v>0.10776693355151656</v>
      </c>
      <c r="CF33" s="605">
        <v>0</v>
      </c>
      <c r="CG33" s="605">
        <v>-8.0532990473964113E-3</v>
      </c>
      <c r="CH33" s="605">
        <v>0</v>
      </c>
      <c r="CI33" s="605">
        <v>0.38192975279060254</v>
      </c>
      <c r="CJ33" s="605">
        <v>1</v>
      </c>
    </row>
    <row r="34" spans="1:88" s="336" customFormat="1">
      <c r="A34" s="337" t="s">
        <v>415</v>
      </c>
      <c r="B34" s="338" t="s">
        <v>160</v>
      </c>
      <c r="C34" s="337" t="s">
        <v>421</v>
      </c>
      <c r="D34" s="338" t="s">
        <v>165</v>
      </c>
      <c r="E34" s="339" t="s">
        <v>285</v>
      </c>
      <c r="F34" s="340" t="s">
        <v>21</v>
      </c>
      <c r="G34" s="332">
        <f>VLOOKUP($E34,'与件データ（生産者価格表示）（分析年価格）'!$A$8:$I$115,9,FALSE)</f>
        <v>0</v>
      </c>
      <c r="H34" s="341">
        <f t="shared" si="40"/>
        <v>0</v>
      </c>
      <c r="I34" s="342">
        <f t="shared" si="41"/>
        <v>0</v>
      </c>
      <c r="J34" s="342">
        <f t="shared" si="42"/>
        <v>0</v>
      </c>
      <c r="K34" s="342">
        <f t="shared" si="43"/>
        <v>0</v>
      </c>
      <c r="L34" s="342">
        <f t="shared" si="0"/>
        <v>0</v>
      </c>
      <c r="M34" s="342">
        <f t="shared" si="1"/>
        <v>0</v>
      </c>
      <c r="N34" s="342">
        <f t="shared" si="2"/>
        <v>0</v>
      </c>
      <c r="O34" s="342">
        <f t="shared" si="3"/>
        <v>0</v>
      </c>
      <c r="P34" s="342">
        <f t="shared" si="4"/>
        <v>0</v>
      </c>
      <c r="Q34" s="342">
        <f>VLOOKUP($E34,'波及効果（総括表）'!$A$9:$AH$126,'波及効果（総括表）'!$M$128,FALSE)</f>
        <v>0</v>
      </c>
      <c r="R34" s="341">
        <f t="shared" si="44"/>
        <v>0</v>
      </c>
      <c r="S34" s="342">
        <f t="shared" si="5"/>
        <v>0</v>
      </c>
      <c r="T34" s="342">
        <f t="shared" si="6"/>
        <v>0</v>
      </c>
      <c r="U34" s="342">
        <f t="shared" si="7"/>
        <v>0</v>
      </c>
      <c r="V34" s="342">
        <f t="shared" si="8"/>
        <v>0</v>
      </c>
      <c r="W34" s="342">
        <f t="shared" si="9"/>
        <v>0</v>
      </c>
      <c r="X34" s="342">
        <f t="shared" si="10"/>
        <v>0</v>
      </c>
      <c r="Y34" s="342">
        <f t="shared" si="11"/>
        <v>0</v>
      </c>
      <c r="Z34" s="342">
        <f t="shared" si="12"/>
        <v>0</v>
      </c>
      <c r="AA34" s="342">
        <f>VLOOKUP($E34,'波及効果（総括表）'!$A$9:$AH$126,'波及効果（総括表）'!$Q$128,FALSE)</f>
        <v>0</v>
      </c>
      <c r="AB34" s="341">
        <f t="shared" si="13"/>
        <v>0</v>
      </c>
      <c r="AC34" s="342">
        <f t="shared" si="14"/>
        <v>0</v>
      </c>
      <c r="AD34" s="342">
        <f t="shared" si="15"/>
        <v>0</v>
      </c>
      <c r="AE34" s="342">
        <f t="shared" si="16"/>
        <v>0</v>
      </c>
      <c r="AF34" s="342">
        <f t="shared" si="17"/>
        <v>0</v>
      </c>
      <c r="AG34" s="342">
        <f t="shared" si="18"/>
        <v>0</v>
      </c>
      <c r="AH34" s="342">
        <f t="shared" si="19"/>
        <v>0</v>
      </c>
      <c r="AI34" s="342">
        <f t="shared" si="20"/>
        <v>0</v>
      </c>
      <c r="AJ34" s="342">
        <f t="shared" si="21"/>
        <v>0</v>
      </c>
      <c r="AK34" s="342">
        <f>VLOOKUP($E34,'波及効果（総括表）'!$A$9:$AH$126,'波及効果（総括表）'!$U$128,FALSE)</f>
        <v>0</v>
      </c>
      <c r="AL34" s="341">
        <f t="shared" si="22"/>
        <v>0</v>
      </c>
      <c r="AM34" s="342">
        <f t="shared" si="23"/>
        <v>0</v>
      </c>
      <c r="AN34" s="342">
        <f t="shared" si="24"/>
        <v>0</v>
      </c>
      <c r="AO34" s="342">
        <f t="shared" si="25"/>
        <v>0</v>
      </c>
      <c r="AP34" s="342">
        <f t="shared" si="26"/>
        <v>0</v>
      </c>
      <c r="AQ34" s="342">
        <f t="shared" si="27"/>
        <v>0</v>
      </c>
      <c r="AR34" s="342">
        <f t="shared" si="28"/>
        <v>0</v>
      </c>
      <c r="AS34" s="342">
        <f t="shared" si="29"/>
        <v>0</v>
      </c>
      <c r="AT34" s="342">
        <f t="shared" si="30"/>
        <v>0</v>
      </c>
      <c r="AU34" s="342">
        <f>VLOOKUP($E34,'波及効果（総括表）'!$A$9:$AH$126,'波及効果（総括表）'!$AC$128,FALSE)</f>
        <v>0</v>
      </c>
      <c r="AV34" s="341">
        <f t="shared" si="31"/>
        <v>0</v>
      </c>
      <c r="AW34" s="342">
        <f t="shared" si="32"/>
        <v>0</v>
      </c>
      <c r="AX34" s="342">
        <f t="shared" si="33"/>
        <v>0</v>
      </c>
      <c r="AY34" s="342">
        <f t="shared" si="34"/>
        <v>0</v>
      </c>
      <c r="AZ34" s="342">
        <f t="shared" si="35"/>
        <v>0</v>
      </c>
      <c r="BA34" s="342">
        <f t="shared" si="36"/>
        <v>0</v>
      </c>
      <c r="BB34" s="342">
        <f t="shared" si="37"/>
        <v>0</v>
      </c>
      <c r="BC34" s="342">
        <f t="shared" si="38"/>
        <v>0</v>
      </c>
      <c r="BD34" s="342">
        <f t="shared" si="39"/>
        <v>0</v>
      </c>
      <c r="BE34" s="342">
        <f>VLOOKUP($E34,'波及効果（総括表）'!$A$9:$AH$126,'波及効果（総括表）'!$AG$128,FALSE)</f>
        <v>0</v>
      </c>
      <c r="BF34" s="334"/>
      <c r="BG34" s="335"/>
      <c r="BH34" s="335"/>
      <c r="BI34" s="335"/>
      <c r="BJ34" s="335"/>
      <c r="BK34" s="335"/>
      <c r="BL34" s="335"/>
      <c r="BM34" s="335"/>
      <c r="BN34" s="335"/>
      <c r="BO34" s="335"/>
      <c r="BP34" s="335"/>
      <c r="BQ34" s="335"/>
      <c r="BR34" s="335"/>
      <c r="BS34" s="335"/>
      <c r="BT34" s="335"/>
      <c r="BU34" s="335"/>
      <c r="BV34" s="335"/>
      <c r="BW34" s="335"/>
      <c r="BX34" s="335"/>
      <c r="BY34" s="335"/>
      <c r="BZ34" s="335"/>
      <c r="CA34" s="604">
        <v>0.5926640926640927</v>
      </c>
      <c r="CB34" s="605">
        <v>0</v>
      </c>
      <c r="CC34" s="605">
        <v>1.0424710424710425E-2</v>
      </c>
      <c r="CD34" s="605">
        <v>8.4555984555984551E-2</v>
      </c>
      <c r="CE34" s="605">
        <v>0</v>
      </c>
      <c r="CF34" s="605">
        <v>0</v>
      </c>
      <c r="CG34" s="605">
        <v>0.31621621621621621</v>
      </c>
      <c r="CH34" s="605">
        <v>-3.8610038610038611E-3</v>
      </c>
      <c r="CI34" s="605">
        <v>0.40733590733590735</v>
      </c>
      <c r="CJ34" s="605">
        <v>1</v>
      </c>
    </row>
    <row r="35" spans="1:88" s="336" customFormat="1">
      <c r="A35" s="337" t="s">
        <v>415</v>
      </c>
      <c r="B35" s="338" t="s">
        <v>160</v>
      </c>
      <c r="C35" s="337" t="s">
        <v>421</v>
      </c>
      <c r="D35" s="338" t="s">
        <v>165</v>
      </c>
      <c r="E35" s="339" t="s">
        <v>286</v>
      </c>
      <c r="F35" s="340" t="s">
        <v>22</v>
      </c>
      <c r="G35" s="332">
        <f>VLOOKUP($E35,'与件データ（生産者価格表示）（分析年価格）'!$A$8:$I$115,9,FALSE)</f>
        <v>0</v>
      </c>
      <c r="H35" s="341">
        <f t="shared" si="40"/>
        <v>0</v>
      </c>
      <c r="I35" s="342">
        <f t="shared" si="41"/>
        <v>0</v>
      </c>
      <c r="J35" s="342">
        <f t="shared" si="42"/>
        <v>0</v>
      </c>
      <c r="K35" s="342">
        <f t="shared" si="43"/>
        <v>0</v>
      </c>
      <c r="L35" s="342">
        <f t="shared" si="0"/>
        <v>0</v>
      </c>
      <c r="M35" s="342">
        <f t="shared" si="1"/>
        <v>0</v>
      </c>
      <c r="N35" s="342">
        <f t="shared" si="2"/>
        <v>0</v>
      </c>
      <c r="O35" s="342">
        <f t="shared" si="3"/>
        <v>0</v>
      </c>
      <c r="P35" s="342">
        <f t="shared" si="4"/>
        <v>0</v>
      </c>
      <c r="Q35" s="342">
        <f>VLOOKUP($E35,'波及効果（総括表）'!$A$9:$AH$126,'波及効果（総括表）'!$M$128,FALSE)</f>
        <v>0</v>
      </c>
      <c r="R35" s="341">
        <f t="shared" si="44"/>
        <v>0</v>
      </c>
      <c r="S35" s="342">
        <f t="shared" si="5"/>
        <v>0</v>
      </c>
      <c r="T35" s="342">
        <f t="shared" si="6"/>
        <v>0</v>
      </c>
      <c r="U35" s="342">
        <f t="shared" si="7"/>
        <v>0</v>
      </c>
      <c r="V35" s="342">
        <f t="shared" si="8"/>
        <v>0</v>
      </c>
      <c r="W35" s="342">
        <f t="shared" si="9"/>
        <v>0</v>
      </c>
      <c r="X35" s="342">
        <f t="shared" si="10"/>
        <v>0</v>
      </c>
      <c r="Y35" s="342">
        <f t="shared" si="11"/>
        <v>0</v>
      </c>
      <c r="Z35" s="342">
        <f t="shared" si="12"/>
        <v>0</v>
      </c>
      <c r="AA35" s="342">
        <f>VLOOKUP($E35,'波及効果（総括表）'!$A$9:$AH$126,'波及効果（総括表）'!$Q$128,FALSE)</f>
        <v>0</v>
      </c>
      <c r="AB35" s="341">
        <f t="shared" si="13"/>
        <v>0</v>
      </c>
      <c r="AC35" s="342">
        <f t="shared" si="14"/>
        <v>0</v>
      </c>
      <c r="AD35" s="342">
        <f t="shared" si="15"/>
        <v>0</v>
      </c>
      <c r="AE35" s="342">
        <f t="shared" si="16"/>
        <v>0</v>
      </c>
      <c r="AF35" s="342">
        <f t="shared" si="17"/>
        <v>0</v>
      </c>
      <c r="AG35" s="342">
        <f t="shared" si="18"/>
        <v>0</v>
      </c>
      <c r="AH35" s="342">
        <f t="shared" si="19"/>
        <v>0</v>
      </c>
      <c r="AI35" s="342">
        <f t="shared" si="20"/>
        <v>0</v>
      </c>
      <c r="AJ35" s="342">
        <f t="shared" si="21"/>
        <v>0</v>
      </c>
      <c r="AK35" s="342">
        <f>VLOOKUP($E35,'波及効果（総括表）'!$A$9:$AH$126,'波及効果（総括表）'!$U$128,FALSE)</f>
        <v>0</v>
      </c>
      <c r="AL35" s="341">
        <f t="shared" si="22"/>
        <v>0</v>
      </c>
      <c r="AM35" s="342">
        <f t="shared" si="23"/>
        <v>0</v>
      </c>
      <c r="AN35" s="342">
        <f t="shared" si="24"/>
        <v>0</v>
      </c>
      <c r="AO35" s="342">
        <f t="shared" si="25"/>
        <v>0</v>
      </c>
      <c r="AP35" s="342">
        <f t="shared" si="26"/>
        <v>0</v>
      </c>
      <c r="AQ35" s="342">
        <f t="shared" si="27"/>
        <v>0</v>
      </c>
      <c r="AR35" s="342">
        <f t="shared" si="28"/>
        <v>0</v>
      </c>
      <c r="AS35" s="342">
        <f t="shared" si="29"/>
        <v>0</v>
      </c>
      <c r="AT35" s="342">
        <f t="shared" si="30"/>
        <v>0</v>
      </c>
      <c r="AU35" s="342">
        <f>VLOOKUP($E35,'波及効果（総括表）'!$A$9:$AH$126,'波及効果（総括表）'!$AC$128,FALSE)</f>
        <v>0</v>
      </c>
      <c r="AV35" s="341">
        <f t="shared" si="31"/>
        <v>0</v>
      </c>
      <c r="AW35" s="342">
        <f t="shared" si="32"/>
        <v>0</v>
      </c>
      <c r="AX35" s="342">
        <f t="shared" si="33"/>
        <v>0</v>
      </c>
      <c r="AY35" s="342">
        <f t="shared" si="34"/>
        <v>0</v>
      </c>
      <c r="AZ35" s="342">
        <f t="shared" si="35"/>
        <v>0</v>
      </c>
      <c r="BA35" s="342">
        <f t="shared" si="36"/>
        <v>0</v>
      </c>
      <c r="BB35" s="342">
        <f t="shared" si="37"/>
        <v>0</v>
      </c>
      <c r="BC35" s="342">
        <f t="shared" si="38"/>
        <v>0</v>
      </c>
      <c r="BD35" s="342">
        <f t="shared" si="39"/>
        <v>0</v>
      </c>
      <c r="BE35" s="342">
        <f>VLOOKUP($E35,'波及効果（総括表）'!$A$9:$AH$126,'波及効果（総括表）'!$AG$128,FALSE)</f>
        <v>0</v>
      </c>
      <c r="BF35" s="334"/>
      <c r="BG35" s="335"/>
      <c r="BH35" s="335"/>
      <c r="BI35" s="335"/>
      <c r="BJ35" s="335"/>
      <c r="BK35" s="335"/>
      <c r="BL35" s="335"/>
      <c r="BM35" s="335"/>
      <c r="BN35" s="335"/>
      <c r="BO35" s="335"/>
      <c r="BP35" s="335"/>
      <c r="BQ35" s="335"/>
      <c r="BR35" s="335"/>
      <c r="BS35" s="335"/>
      <c r="BT35" s="335"/>
      <c r="BU35" s="335"/>
      <c r="BV35" s="335"/>
      <c r="BW35" s="335"/>
      <c r="BX35" s="335"/>
      <c r="BY35" s="335"/>
      <c r="BZ35" s="335"/>
      <c r="CA35" s="604">
        <v>0.51622965201286675</v>
      </c>
      <c r="CB35" s="605">
        <v>9.065211034213861E-3</v>
      </c>
      <c r="CC35" s="605">
        <v>7.8467686909055465E-2</v>
      </c>
      <c r="CD35" s="605">
        <v>0.25918705526854469</v>
      </c>
      <c r="CE35" s="605">
        <v>9.328394580368457E-2</v>
      </c>
      <c r="CF35" s="605">
        <v>0</v>
      </c>
      <c r="CG35" s="605">
        <v>4.3766448971634661E-2</v>
      </c>
      <c r="CH35" s="605">
        <v>0</v>
      </c>
      <c r="CI35" s="605">
        <v>0.48377034798713325</v>
      </c>
      <c r="CJ35" s="605">
        <v>1</v>
      </c>
    </row>
    <row r="36" spans="1:88" s="336" customFormat="1">
      <c r="A36" s="337" t="s">
        <v>415</v>
      </c>
      <c r="B36" s="338" t="s">
        <v>160</v>
      </c>
      <c r="C36" s="337" t="s">
        <v>422</v>
      </c>
      <c r="D36" s="338" t="s">
        <v>603</v>
      </c>
      <c r="E36" s="339" t="s">
        <v>287</v>
      </c>
      <c r="F36" s="340" t="s">
        <v>23</v>
      </c>
      <c r="G36" s="332">
        <f>VLOOKUP($E36,'与件データ（生産者価格表示）（分析年価格）'!$A$8:$I$115,9,FALSE)</f>
        <v>0</v>
      </c>
      <c r="H36" s="341">
        <f t="shared" si="40"/>
        <v>0</v>
      </c>
      <c r="I36" s="342">
        <f t="shared" si="41"/>
        <v>0</v>
      </c>
      <c r="J36" s="342">
        <f t="shared" si="42"/>
        <v>0</v>
      </c>
      <c r="K36" s="342">
        <f t="shared" si="43"/>
        <v>0</v>
      </c>
      <c r="L36" s="342">
        <f t="shared" si="0"/>
        <v>0</v>
      </c>
      <c r="M36" s="342">
        <f t="shared" si="1"/>
        <v>0</v>
      </c>
      <c r="N36" s="342">
        <f t="shared" si="2"/>
        <v>0</v>
      </c>
      <c r="O36" s="342">
        <f t="shared" si="3"/>
        <v>0</v>
      </c>
      <c r="P36" s="342">
        <f t="shared" si="4"/>
        <v>0</v>
      </c>
      <c r="Q36" s="342">
        <f>VLOOKUP($E36,'波及効果（総括表）'!$A$9:$AH$126,'波及効果（総括表）'!$M$128,FALSE)</f>
        <v>0</v>
      </c>
      <c r="R36" s="341">
        <f t="shared" si="44"/>
        <v>0</v>
      </c>
      <c r="S36" s="342">
        <f t="shared" si="5"/>
        <v>0</v>
      </c>
      <c r="T36" s="342">
        <f t="shared" si="6"/>
        <v>0</v>
      </c>
      <c r="U36" s="342">
        <f t="shared" si="7"/>
        <v>0</v>
      </c>
      <c r="V36" s="342">
        <f t="shared" si="8"/>
        <v>0</v>
      </c>
      <c r="W36" s="342">
        <f t="shared" si="9"/>
        <v>0</v>
      </c>
      <c r="X36" s="342">
        <f t="shared" si="10"/>
        <v>0</v>
      </c>
      <c r="Y36" s="342">
        <f t="shared" si="11"/>
        <v>0</v>
      </c>
      <c r="Z36" s="342">
        <f t="shared" si="12"/>
        <v>0</v>
      </c>
      <c r="AA36" s="342">
        <f>VLOOKUP($E36,'波及効果（総括表）'!$A$9:$AH$126,'波及効果（総括表）'!$Q$128,FALSE)</f>
        <v>0</v>
      </c>
      <c r="AB36" s="341">
        <f t="shared" si="13"/>
        <v>0</v>
      </c>
      <c r="AC36" s="342">
        <f t="shared" si="14"/>
        <v>0</v>
      </c>
      <c r="AD36" s="342">
        <f t="shared" si="15"/>
        <v>0</v>
      </c>
      <c r="AE36" s="342">
        <f t="shared" si="16"/>
        <v>0</v>
      </c>
      <c r="AF36" s="342">
        <f t="shared" si="17"/>
        <v>0</v>
      </c>
      <c r="AG36" s="342">
        <f t="shared" si="18"/>
        <v>0</v>
      </c>
      <c r="AH36" s="342">
        <f t="shared" si="19"/>
        <v>0</v>
      </c>
      <c r="AI36" s="342">
        <f t="shared" si="20"/>
        <v>0</v>
      </c>
      <c r="AJ36" s="342">
        <f t="shared" si="21"/>
        <v>0</v>
      </c>
      <c r="AK36" s="342">
        <f>VLOOKUP($E36,'波及効果（総括表）'!$A$9:$AH$126,'波及効果（総括表）'!$U$128,FALSE)</f>
        <v>0</v>
      </c>
      <c r="AL36" s="341">
        <f t="shared" si="22"/>
        <v>0</v>
      </c>
      <c r="AM36" s="342">
        <f t="shared" si="23"/>
        <v>0</v>
      </c>
      <c r="AN36" s="342">
        <f t="shared" si="24"/>
        <v>0</v>
      </c>
      <c r="AO36" s="342">
        <f t="shared" si="25"/>
        <v>0</v>
      </c>
      <c r="AP36" s="342">
        <f t="shared" si="26"/>
        <v>0</v>
      </c>
      <c r="AQ36" s="342">
        <f t="shared" si="27"/>
        <v>0</v>
      </c>
      <c r="AR36" s="342">
        <f t="shared" si="28"/>
        <v>0</v>
      </c>
      <c r="AS36" s="342">
        <f t="shared" si="29"/>
        <v>0</v>
      </c>
      <c r="AT36" s="342">
        <f t="shared" si="30"/>
        <v>0</v>
      </c>
      <c r="AU36" s="342">
        <f>VLOOKUP($E36,'波及効果（総括表）'!$A$9:$AH$126,'波及効果（総括表）'!$AC$128,FALSE)</f>
        <v>0</v>
      </c>
      <c r="AV36" s="341">
        <f t="shared" si="31"/>
        <v>0</v>
      </c>
      <c r="AW36" s="342">
        <f t="shared" si="32"/>
        <v>0</v>
      </c>
      <c r="AX36" s="342">
        <f t="shared" si="33"/>
        <v>0</v>
      </c>
      <c r="AY36" s="342">
        <f t="shared" si="34"/>
        <v>0</v>
      </c>
      <c r="AZ36" s="342">
        <f t="shared" si="35"/>
        <v>0</v>
      </c>
      <c r="BA36" s="342">
        <f t="shared" si="36"/>
        <v>0</v>
      </c>
      <c r="BB36" s="342">
        <f t="shared" si="37"/>
        <v>0</v>
      </c>
      <c r="BC36" s="342">
        <f t="shared" si="38"/>
        <v>0</v>
      </c>
      <c r="BD36" s="342">
        <f t="shared" si="39"/>
        <v>0</v>
      </c>
      <c r="BE36" s="342">
        <f>VLOOKUP($E36,'波及効果（総括表）'!$A$9:$AH$126,'波及効果（総括表）'!$AG$128,FALSE)</f>
        <v>0</v>
      </c>
      <c r="BF36" s="334"/>
      <c r="BG36" s="335"/>
      <c r="BH36" s="335"/>
      <c r="BI36" s="335"/>
      <c r="BJ36" s="335"/>
      <c r="BK36" s="335"/>
      <c r="BL36" s="335"/>
      <c r="BM36" s="335"/>
      <c r="BN36" s="335"/>
      <c r="BO36" s="335"/>
      <c r="BP36" s="335"/>
      <c r="BQ36" s="335"/>
      <c r="BR36" s="335"/>
      <c r="BS36" s="335"/>
      <c r="BT36" s="335"/>
      <c r="BU36" s="335"/>
      <c r="BV36" s="335"/>
      <c r="BW36" s="335"/>
      <c r="BX36" s="335"/>
      <c r="BY36" s="335"/>
      <c r="BZ36" s="335"/>
      <c r="CA36" s="604">
        <v>0.5863515332582212</v>
      </c>
      <c r="CB36" s="605">
        <v>1.4560361888606163E-2</v>
      </c>
      <c r="CC36" s="605">
        <v>0.23720667232117615</v>
      </c>
      <c r="CD36" s="605">
        <v>4.007950071525325E-2</v>
      </c>
      <c r="CE36" s="605">
        <v>9.7287101388730646E-2</v>
      </c>
      <c r="CF36" s="605">
        <v>0</v>
      </c>
      <c r="CG36" s="605">
        <v>2.4516940319606377E-2</v>
      </c>
      <c r="CH36" s="605">
        <v>-2.1098915937699121E-6</v>
      </c>
      <c r="CI36" s="605">
        <v>0.4136484667417788</v>
      </c>
      <c r="CJ36" s="605">
        <v>1</v>
      </c>
    </row>
    <row r="37" spans="1:88" s="336" customFormat="1">
      <c r="A37" s="343" t="s">
        <v>415</v>
      </c>
      <c r="B37" s="344" t="s">
        <v>160</v>
      </c>
      <c r="C37" s="343" t="s">
        <v>422</v>
      </c>
      <c r="D37" s="344" t="s">
        <v>603</v>
      </c>
      <c r="E37" s="345" t="s">
        <v>288</v>
      </c>
      <c r="F37" s="346" t="s">
        <v>24</v>
      </c>
      <c r="G37" s="347">
        <f>VLOOKUP($E37,'与件データ（生産者価格表示）（分析年価格）'!$A$8:$I$115,9,FALSE)</f>
        <v>0</v>
      </c>
      <c r="H37" s="348">
        <f t="shared" si="40"/>
        <v>0</v>
      </c>
      <c r="I37" s="349">
        <f t="shared" si="41"/>
        <v>0</v>
      </c>
      <c r="J37" s="349">
        <f t="shared" si="42"/>
        <v>0</v>
      </c>
      <c r="K37" s="349">
        <f t="shared" si="43"/>
        <v>0</v>
      </c>
      <c r="L37" s="349">
        <f t="shared" si="0"/>
        <v>0</v>
      </c>
      <c r="M37" s="349">
        <f t="shared" si="1"/>
        <v>0</v>
      </c>
      <c r="N37" s="349">
        <f t="shared" si="2"/>
        <v>0</v>
      </c>
      <c r="O37" s="349">
        <f t="shared" si="3"/>
        <v>0</v>
      </c>
      <c r="P37" s="349">
        <f t="shared" si="4"/>
        <v>0</v>
      </c>
      <c r="Q37" s="349">
        <f>VLOOKUP($E37,'波及効果（総括表）'!$A$9:$AH$126,'波及効果（総括表）'!$M$128,FALSE)</f>
        <v>0</v>
      </c>
      <c r="R37" s="348">
        <f t="shared" si="44"/>
        <v>0</v>
      </c>
      <c r="S37" s="349">
        <f t="shared" si="5"/>
        <v>0</v>
      </c>
      <c r="T37" s="349">
        <f t="shared" si="6"/>
        <v>0</v>
      </c>
      <c r="U37" s="349">
        <f t="shared" si="7"/>
        <v>0</v>
      </c>
      <c r="V37" s="349">
        <f t="shared" si="8"/>
        <v>0</v>
      </c>
      <c r="W37" s="349">
        <f t="shared" si="9"/>
        <v>0</v>
      </c>
      <c r="X37" s="349">
        <f t="shared" si="10"/>
        <v>0</v>
      </c>
      <c r="Y37" s="349">
        <f t="shared" si="11"/>
        <v>0</v>
      </c>
      <c r="Z37" s="349">
        <f t="shared" si="12"/>
        <v>0</v>
      </c>
      <c r="AA37" s="349">
        <f>VLOOKUP($E37,'波及効果（総括表）'!$A$9:$AH$126,'波及効果（総括表）'!$Q$128,FALSE)</f>
        <v>0</v>
      </c>
      <c r="AB37" s="348">
        <f t="shared" si="13"/>
        <v>0</v>
      </c>
      <c r="AC37" s="349">
        <f t="shared" si="14"/>
        <v>0</v>
      </c>
      <c r="AD37" s="349">
        <f t="shared" si="15"/>
        <v>0</v>
      </c>
      <c r="AE37" s="349">
        <f t="shared" si="16"/>
        <v>0</v>
      </c>
      <c r="AF37" s="349">
        <f t="shared" si="17"/>
        <v>0</v>
      </c>
      <c r="AG37" s="349">
        <f t="shared" si="18"/>
        <v>0</v>
      </c>
      <c r="AH37" s="349">
        <f t="shared" si="19"/>
        <v>0</v>
      </c>
      <c r="AI37" s="349">
        <f t="shared" si="20"/>
        <v>0</v>
      </c>
      <c r="AJ37" s="349">
        <f t="shared" si="21"/>
        <v>0</v>
      </c>
      <c r="AK37" s="349">
        <f>VLOOKUP($E37,'波及効果（総括表）'!$A$9:$AH$126,'波及効果（総括表）'!$U$128,FALSE)</f>
        <v>0</v>
      </c>
      <c r="AL37" s="348">
        <f t="shared" si="22"/>
        <v>0</v>
      </c>
      <c r="AM37" s="349">
        <f t="shared" si="23"/>
        <v>0</v>
      </c>
      <c r="AN37" s="349">
        <f t="shared" si="24"/>
        <v>0</v>
      </c>
      <c r="AO37" s="349">
        <f t="shared" si="25"/>
        <v>0</v>
      </c>
      <c r="AP37" s="349">
        <f t="shared" si="26"/>
        <v>0</v>
      </c>
      <c r="AQ37" s="349">
        <f t="shared" si="27"/>
        <v>0</v>
      </c>
      <c r="AR37" s="349">
        <f t="shared" si="28"/>
        <v>0</v>
      </c>
      <c r="AS37" s="349">
        <f t="shared" si="29"/>
        <v>0</v>
      </c>
      <c r="AT37" s="349">
        <f t="shared" si="30"/>
        <v>0</v>
      </c>
      <c r="AU37" s="349">
        <f>VLOOKUP($E37,'波及効果（総括表）'!$A$9:$AH$126,'波及効果（総括表）'!$AC$128,FALSE)</f>
        <v>0</v>
      </c>
      <c r="AV37" s="348">
        <f t="shared" si="31"/>
        <v>0</v>
      </c>
      <c r="AW37" s="349">
        <f t="shared" si="32"/>
        <v>0</v>
      </c>
      <c r="AX37" s="349">
        <f t="shared" si="33"/>
        <v>0</v>
      </c>
      <c r="AY37" s="349">
        <f t="shared" si="34"/>
        <v>0</v>
      </c>
      <c r="AZ37" s="349">
        <f t="shared" si="35"/>
        <v>0</v>
      </c>
      <c r="BA37" s="349">
        <f t="shared" si="36"/>
        <v>0</v>
      </c>
      <c r="BB37" s="349">
        <f t="shared" si="37"/>
        <v>0</v>
      </c>
      <c r="BC37" s="349">
        <f t="shared" si="38"/>
        <v>0</v>
      </c>
      <c r="BD37" s="349">
        <f t="shared" si="39"/>
        <v>0</v>
      </c>
      <c r="BE37" s="349">
        <f>VLOOKUP($E37,'波及効果（総括表）'!$A$9:$AH$126,'波及効果（総括表）'!$AG$128,FALSE)</f>
        <v>0</v>
      </c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606">
        <v>0.45696741938731</v>
      </c>
      <c r="CB37" s="607">
        <v>1.414287152300104E-2</v>
      </c>
      <c r="CC37" s="607">
        <v>0.332231654531423</v>
      </c>
      <c r="CD37" s="607">
        <v>4.3753984498204876E-2</v>
      </c>
      <c r="CE37" s="607">
        <v>0.1188638727644868</v>
      </c>
      <c r="CF37" s="607">
        <v>0</v>
      </c>
      <c r="CG37" s="607">
        <v>3.4040197295574268E-2</v>
      </c>
      <c r="CH37" s="607">
        <v>0</v>
      </c>
      <c r="CI37" s="607">
        <v>0.54303258061269</v>
      </c>
      <c r="CJ37" s="607">
        <v>1</v>
      </c>
    </row>
    <row r="38" spans="1:88" s="336" customFormat="1">
      <c r="A38" s="337" t="s">
        <v>415</v>
      </c>
      <c r="B38" s="338" t="s">
        <v>160</v>
      </c>
      <c r="C38" s="350" t="s">
        <v>419</v>
      </c>
      <c r="D38" s="338" t="s">
        <v>613</v>
      </c>
      <c r="E38" s="339" t="s">
        <v>289</v>
      </c>
      <c r="F38" s="340" t="s">
        <v>614</v>
      </c>
      <c r="G38" s="332">
        <f>VLOOKUP($E38,'与件データ（生産者価格表示）（分析年価格）'!$A$8:$I$115,9,FALSE)</f>
        <v>0</v>
      </c>
      <c r="H38" s="341">
        <f t="shared" si="40"/>
        <v>0</v>
      </c>
      <c r="I38" s="342">
        <f t="shared" si="41"/>
        <v>0</v>
      </c>
      <c r="J38" s="342">
        <f t="shared" si="42"/>
        <v>0</v>
      </c>
      <c r="K38" s="342">
        <f t="shared" si="43"/>
        <v>0</v>
      </c>
      <c r="L38" s="342">
        <f t="shared" si="0"/>
        <v>0</v>
      </c>
      <c r="M38" s="342">
        <f t="shared" si="1"/>
        <v>0</v>
      </c>
      <c r="N38" s="342">
        <f t="shared" si="2"/>
        <v>0</v>
      </c>
      <c r="O38" s="342">
        <f t="shared" si="3"/>
        <v>0</v>
      </c>
      <c r="P38" s="342">
        <f t="shared" si="4"/>
        <v>0</v>
      </c>
      <c r="Q38" s="342">
        <f>VLOOKUP($E38,'波及効果（総括表）'!$A$9:$AH$126,'波及効果（総括表）'!$M$128,FALSE)</f>
        <v>0</v>
      </c>
      <c r="R38" s="341">
        <f t="shared" si="44"/>
        <v>0</v>
      </c>
      <c r="S38" s="342">
        <f t="shared" si="5"/>
        <v>0</v>
      </c>
      <c r="T38" s="342">
        <f t="shared" si="6"/>
        <v>0</v>
      </c>
      <c r="U38" s="342">
        <f t="shared" si="7"/>
        <v>0</v>
      </c>
      <c r="V38" s="342">
        <f t="shared" si="8"/>
        <v>0</v>
      </c>
      <c r="W38" s="342">
        <f t="shared" si="9"/>
        <v>0</v>
      </c>
      <c r="X38" s="342">
        <f t="shared" si="10"/>
        <v>0</v>
      </c>
      <c r="Y38" s="342">
        <f t="shared" si="11"/>
        <v>0</v>
      </c>
      <c r="Z38" s="342">
        <f t="shared" si="12"/>
        <v>0</v>
      </c>
      <c r="AA38" s="342">
        <f>VLOOKUP($E38,'波及効果（総括表）'!$A$9:$AH$126,'波及効果（総括表）'!$Q$128,FALSE)</f>
        <v>0</v>
      </c>
      <c r="AB38" s="341">
        <f t="shared" si="13"/>
        <v>0</v>
      </c>
      <c r="AC38" s="342">
        <f t="shared" si="14"/>
        <v>0</v>
      </c>
      <c r="AD38" s="342">
        <f t="shared" si="15"/>
        <v>0</v>
      </c>
      <c r="AE38" s="342">
        <f t="shared" si="16"/>
        <v>0</v>
      </c>
      <c r="AF38" s="342">
        <f t="shared" si="17"/>
        <v>0</v>
      </c>
      <c r="AG38" s="342">
        <f t="shared" si="18"/>
        <v>0</v>
      </c>
      <c r="AH38" s="342">
        <f t="shared" si="19"/>
        <v>0</v>
      </c>
      <c r="AI38" s="342">
        <f t="shared" si="20"/>
        <v>0</v>
      </c>
      <c r="AJ38" s="342">
        <f t="shared" si="21"/>
        <v>0</v>
      </c>
      <c r="AK38" s="342">
        <f>VLOOKUP($E38,'波及効果（総括表）'!$A$9:$AH$126,'波及効果（総括表）'!$U$128,FALSE)</f>
        <v>0</v>
      </c>
      <c r="AL38" s="341">
        <f t="shared" si="22"/>
        <v>0</v>
      </c>
      <c r="AM38" s="342">
        <f t="shared" si="23"/>
        <v>0</v>
      </c>
      <c r="AN38" s="342">
        <f t="shared" si="24"/>
        <v>0</v>
      </c>
      <c r="AO38" s="342">
        <f t="shared" si="25"/>
        <v>0</v>
      </c>
      <c r="AP38" s="342">
        <f t="shared" si="26"/>
        <v>0</v>
      </c>
      <c r="AQ38" s="342">
        <f t="shared" si="27"/>
        <v>0</v>
      </c>
      <c r="AR38" s="342">
        <f t="shared" si="28"/>
        <v>0</v>
      </c>
      <c r="AS38" s="342">
        <f t="shared" si="29"/>
        <v>0</v>
      </c>
      <c r="AT38" s="342">
        <f t="shared" si="30"/>
        <v>0</v>
      </c>
      <c r="AU38" s="342">
        <f>VLOOKUP($E38,'波及効果（総括表）'!$A$9:$AH$126,'波及効果（総括表）'!$AC$128,FALSE)</f>
        <v>0</v>
      </c>
      <c r="AV38" s="341">
        <f t="shared" si="31"/>
        <v>0</v>
      </c>
      <c r="AW38" s="342">
        <f t="shared" si="32"/>
        <v>0</v>
      </c>
      <c r="AX38" s="342">
        <f t="shared" si="33"/>
        <v>0</v>
      </c>
      <c r="AY38" s="342">
        <f t="shared" si="34"/>
        <v>0</v>
      </c>
      <c r="AZ38" s="342">
        <f t="shared" si="35"/>
        <v>0</v>
      </c>
      <c r="BA38" s="342">
        <f t="shared" si="36"/>
        <v>0</v>
      </c>
      <c r="BB38" s="342">
        <f t="shared" si="37"/>
        <v>0</v>
      </c>
      <c r="BC38" s="342">
        <f t="shared" si="38"/>
        <v>0</v>
      </c>
      <c r="BD38" s="342">
        <f t="shared" si="39"/>
        <v>0</v>
      </c>
      <c r="BE38" s="342">
        <f>VLOOKUP($E38,'波及効果（総括表）'!$A$9:$AH$126,'波及効果（総括表）'!$AG$128,FALSE)</f>
        <v>0</v>
      </c>
      <c r="BF38" s="334"/>
      <c r="BG38" s="335"/>
      <c r="BH38" s="335"/>
      <c r="BI38" s="335"/>
      <c r="BJ38" s="335"/>
      <c r="BK38" s="335"/>
      <c r="BL38" s="335"/>
      <c r="BM38" s="335"/>
      <c r="BN38" s="335"/>
      <c r="BO38" s="335"/>
      <c r="BP38" s="335"/>
      <c r="BQ38" s="335"/>
      <c r="BR38" s="335"/>
      <c r="BS38" s="335"/>
      <c r="BT38" s="335"/>
      <c r="BU38" s="335"/>
      <c r="BV38" s="335"/>
      <c r="BW38" s="335"/>
      <c r="BX38" s="335"/>
      <c r="BY38" s="335"/>
      <c r="BZ38" s="335"/>
      <c r="CA38" s="604">
        <v>0.69417475728155342</v>
      </c>
      <c r="CB38" s="605">
        <v>4.8543689320388345E-3</v>
      </c>
      <c r="CC38" s="605">
        <v>0.30097087378640774</v>
      </c>
      <c r="CD38" s="605">
        <v>-4.8543689320388349E-2</v>
      </c>
      <c r="CE38" s="605">
        <v>3.3980582524271843E-2</v>
      </c>
      <c r="CF38" s="605">
        <v>0</v>
      </c>
      <c r="CG38" s="605">
        <v>1.4563106796116505E-2</v>
      </c>
      <c r="CH38" s="605">
        <v>0</v>
      </c>
      <c r="CI38" s="605">
        <v>0.30582524271844658</v>
      </c>
      <c r="CJ38" s="605">
        <v>1</v>
      </c>
    </row>
    <row r="39" spans="1:88" s="336" customFormat="1">
      <c r="A39" s="337" t="s">
        <v>415</v>
      </c>
      <c r="B39" s="338" t="s">
        <v>160</v>
      </c>
      <c r="C39" s="337" t="s">
        <v>423</v>
      </c>
      <c r="D39" s="338" t="s">
        <v>166</v>
      </c>
      <c r="E39" s="339" t="s">
        <v>290</v>
      </c>
      <c r="F39" s="340" t="s">
        <v>26</v>
      </c>
      <c r="G39" s="332">
        <f>VLOOKUP($E39,'与件データ（生産者価格表示）（分析年価格）'!$A$8:$I$115,9,FALSE)</f>
        <v>0</v>
      </c>
      <c r="H39" s="341">
        <f t="shared" si="40"/>
        <v>0</v>
      </c>
      <c r="I39" s="342">
        <f t="shared" si="41"/>
        <v>0</v>
      </c>
      <c r="J39" s="342">
        <f t="shared" si="42"/>
        <v>0</v>
      </c>
      <c r="K39" s="342">
        <f t="shared" si="43"/>
        <v>0</v>
      </c>
      <c r="L39" s="342">
        <f t="shared" si="0"/>
        <v>0</v>
      </c>
      <c r="M39" s="342">
        <f t="shared" si="1"/>
        <v>0</v>
      </c>
      <c r="N39" s="342">
        <f t="shared" si="2"/>
        <v>0</v>
      </c>
      <c r="O39" s="342">
        <f t="shared" si="3"/>
        <v>0</v>
      </c>
      <c r="P39" s="342">
        <f t="shared" si="4"/>
        <v>0</v>
      </c>
      <c r="Q39" s="342">
        <f>VLOOKUP($E39,'波及効果（総括表）'!$A$9:$AH$126,'波及効果（総括表）'!$M$128,FALSE)</f>
        <v>0</v>
      </c>
      <c r="R39" s="341">
        <f t="shared" si="44"/>
        <v>0</v>
      </c>
      <c r="S39" s="342">
        <f t="shared" si="5"/>
        <v>0</v>
      </c>
      <c r="T39" s="342">
        <f t="shared" si="6"/>
        <v>0</v>
      </c>
      <c r="U39" s="342">
        <f t="shared" si="7"/>
        <v>0</v>
      </c>
      <c r="V39" s="342">
        <f t="shared" si="8"/>
        <v>0</v>
      </c>
      <c r="W39" s="342">
        <f t="shared" si="9"/>
        <v>0</v>
      </c>
      <c r="X39" s="342">
        <f t="shared" si="10"/>
        <v>0</v>
      </c>
      <c r="Y39" s="342">
        <f t="shared" si="11"/>
        <v>0</v>
      </c>
      <c r="Z39" s="342">
        <f t="shared" si="12"/>
        <v>0</v>
      </c>
      <c r="AA39" s="342">
        <f>VLOOKUP($E39,'波及効果（総括表）'!$A$9:$AH$126,'波及効果（総括表）'!$Q$128,FALSE)</f>
        <v>0</v>
      </c>
      <c r="AB39" s="341">
        <f t="shared" si="13"/>
        <v>0</v>
      </c>
      <c r="AC39" s="342">
        <f t="shared" si="14"/>
        <v>0</v>
      </c>
      <c r="AD39" s="342">
        <f t="shared" si="15"/>
        <v>0</v>
      </c>
      <c r="AE39" s="342">
        <f t="shared" si="16"/>
        <v>0</v>
      </c>
      <c r="AF39" s="342">
        <f t="shared" si="17"/>
        <v>0</v>
      </c>
      <c r="AG39" s="342">
        <f t="shared" si="18"/>
        <v>0</v>
      </c>
      <c r="AH39" s="342">
        <f t="shared" si="19"/>
        <v>0</v>
      </c>
      <c r="AI39" s="342">
        <f t="shared" si="20"/>
        <v>0</v>
      </c>
      <c r="AJ39" s="342">
        <f t="shared" si="21"/>
        <v>0</v>
      </c>
      <c r="AK39" s="342">
        <f>VLOOKUP($E39,'波及効果（総括表）'!$A$9:$AH$126,'波及効果（総括表）'!$U$128,FALSE)</f>
        <v>0</v>
      </c>
      <c r="AL39" s="341">
        <f t="shared" si="22"/>
        <v>0</v>
      </c>
      <c r="AM39" s="342">
        <f t="shared" si="23"/>
        <v>0</v>
      </c>
      <c r="AN39" s="342">
        <f t="shared" si="24"/>
        <v>0</v>
      </c>
      <c r="AO39" s="342">
        <f t="shared" si="25"/>
        <v>0</v>
      </c>
      <c r="AP39" s="342">
        <f t="shared" si="26"/>
        <v>0</v>
      </c>
      <c r="AQ39" s="342">
        <f t="shared" si="27"/>
        <v>0</v>
      </c>
      <c r="AR39" s="342">
        <f t="shared" si="28"/>
        <v>0</v>
      </c>
      <c r="AS39" s="342">
        <f t="shared" si="29"/>
        <v>0</v>
      </c>
      <c r="AT39" s="342">
        <f t="shared" si="30"/>
        <v>0</v>
      </c>
      <c r="AU39" s="342">
        <f>VLOOKUP($E39,'波及効果（総括表）'!$A$9:$AH$126,'波及効果（総括表）'!$AC$128,FALSE)</f>
        <v>0</v>
      </c>
      <c r="AV39" s="341">
        <f t="shared" si="31"/>
        <v>0</v>
      </c>
      <c r="AW39" s="342">
        <f t="shared" si="32"/>
        <v>0</v>
      </c>
      <c r="AX39" s="342">
        <f t="shared" si="33"/>
        <v>0</v>
      </c>
      <c r="AY39" s="342">
        <f t="shared" si="34"/>
        <v>0</v>
      </c>
      <c r="AZ39" s="342">
        <f t="shared" si="35"/>
        <v>0</v>
      </c>
      <c r="BA39" s="342">
        <f t="shared" si="36"/>
        <v>0</v>
      </c>
      <c r="BB39" s="342">
        <f t="shared" si="37"/>
        <v>0</v>
      </c>
      <c r="BC39" s="342">
        <f t="shared" si="38"/>
        <v>0</v>
      </c>
      <c r="BD39" s="342">
        <f t="shared" si="39"/>
        <v>0</v>
      </c>
      <c r="BE39" s="342">
        <f>VLOOKUP($E39,'波及効果（総括表）'!$A$9:$AH$126,'波及効果（総括表）'!$AG$128,FALSE)</f>
        <v>0</v>
      </c>
      <c r="BF39" s="334"/>
      <c r="BG39" s="335"/>
      <c r="BH39" s="335"/>
      <c r="BI39" s="335"/>
      <c r="BJ39" s="335"/>
      <c r="BK39" s="335"/>
      <c r="BL39" s="335"/>
      <c r="BM39" s="335"/>
      <c r="BN39" s="335"/>
      <c r="BO39" s="335"/>
      <c r="BP39" s="335"/>
      <c r="BQ39" s="335"/>
      <c r="BR39" s="335"/>
      <c r="BS39" s="335"/>
      <c r="BT39" s="335"/>
      <c r="BU39" s="335"/>
      <c r="BV39" s="335"/>
      <c r="BW39" s="335"/>
      <c r="BX39" s="335"/>
      <c r="BY39" s="335"/>
      <c r="BZ39" s="335"/>
      <c r="CA39" s="604">
        <v>0.57028630384317769</v>
      </c>
      <c r="CB39" s="605">
        <v>9.6466339953572358E-3</v>
      </c>
      <c r="CC39" s="605">
        <v>0.22924941965437193</v>
      </c>
      <c r="CD39" s="605">
        <v>7.6450864070157332E-2</v>
      </c>
      <c r="CE39" s="605">
        <v>9.6259994841372196E-2</v>
      </c>
      <c r="CF39" s="605">
        <v>0</v>
      </c>
      <c r="CG39" s="605">
        <v>1.8106783595563579E-2</v>
      </c>
      <c r="CH39" s="605">
        <v>0</v>
      </c>
      <c r="CI39" s="605">
        <v>0.42971369615682231</v>
      </c>
      <c r="CJ39" s="605">
        <v>1</v>
      </c>
    </row>
    <row r="40" spans="1:88" s="336" customFormat="1">
      <c r="A40" s="337" t="s">
        <v>415</v>
      </c>
      <c r="B40" s="338" t="s">
        <v>160</v>
      </c>
      <c r="C40" s="337" t="s">
        <v>423</v>
      </c>
      <c r="D40" s="338" t="s">
        <v>166</v>
      </c>
      <c r="E40" s="339" t="s">
        <v>291</v>
      </c>
      <c r="F40" s="340" t="s">
        <v>27</v>
      </c>
      <c r="G40" s="332">
        <f>VLOOKUP($E40,'与件データ（生産者価格表示）（分析年価格）'!$A$8:$I$115,9,FALSE)</f>
        <v>0</v>
      </c>
      <c r="H40" s="341">
        <f t="shared" ref="H40:H71" si="45">Q40*$CA40</f>
        <v>0</v>
      </c>
      <c r="I40" s="342">
        <f t="shared" ref="I40:I71" si="46">Q40*$CB40</f>
        <v>0</v>
      </c>
      <c r="J40" s="342">
        <f t="shared" ref="J40:J71" si="47">Q40*$CC40</f>
        <v>0</v>
      </c>
      <c r="K40" s="342">
        <f t="shared" ref="K40:K71" si="48">Q40*$CD40</f>
        <v>0</v>
      </c>
      <c r="L40" s="342">
        <f t="shared" ref="L40:L71" si="49">Q40*$CE40</f>
        <v>0</v>
      </c>
      <c r="M40" s="342">
        <f t="shared" ref="M40:M71" si="50">Q40*$CF40</f>
        <v>0</v>
      </c>
      <c r="N40" s="342">
        <f t="shared" ref="N40:N71" si="51">Q40*$CG40</f>
        <v>0</v>
      </c>
      <c r="O40" s="342">
        <f t="shared" ref="O40:O71" si="52">Q40*$CH40</f>
        <v>0</v>
      </c>
      <c r="P40" s="342">
        <f t="shared" ref="P40:P71" si="53">Q40*$CI40</f>
        <v>0</v>
      </c>
      <c r="Q40" s="342">
        <f>VLOOKUP($E40,'波及効果（総括表）'!$A$9:$AH$126,'波及効果（総括表）'!$M$128,FALSE)</f>
        <v>0</v>
      </c>
      <c r="R40" s="341">
        <f t="shared" ref="R40:R71" si="54">AA40*$CA40</f>
        <v>0</v>
      </c>
      <c r="S40" s="342">
        <f t="shared" ref="S40:S71" si="55">AA40*$CB40</f>
        <v>0</v>
      </c>
      <c r="T40" s="342">
        <f t="shared" ref="T40:T71" si="56">AA40*$CC40</f>
        <v>0</v>
      </c>
      <c r="U40" s="342">
        <f t="shared" ref="U40:U71" si="57">AA40*$CD40</f>
        <v>0</v>
      </c>
      <c r="V40" s="342">
        <f t="shared" ref="V40:V71" si="58">AA40*$CE40</f>
        <v>0</v>
      </c>
      <c r="W40" s="342">
        <f t="shared" ref="W40:W71" si="59">AA40*$CF40</f>
        <v>0</v>
      </c>
      <c r="X40" s="342">
        <f t="shared" ref="X40:X71" si="60">AA40*$CG40</f>
        <v>0</v>
      </c>
      <c r="Y40" s="342">
        <f t="shared" ref="Y40:Y71" si="61">AA40*$CH40</f>
        <v>0</v>
      </c>
      <c r="Z40" s="342">
        <f t="shared" ref="Z40:Z71" si="62">AA40*$CI40</f>
        <v>0</v>
      </c>
      <c r="AA40" s="342">
        <f>VLOOKUP($E40,'波及効果（総括表）'!$A$9:$AH$126,'波及効果（総括表）'!$Q$128,FALSE)</f>
        <v>0</v>
      </c>
      <c r="AB40" s="341">
        <f t="shared" ref="AB40:AB71" si="63">AK40*$CA40</f>
        <v>0</v>
      </c>
      <c r="AC40" s="342">
        <f t="shared" ref="AC40:AC71" si="64">AK40*$CB40</f>
        <v>0</v>
      </c>
      <c r="AD40" s="342">
        <f t="shared" ref="AD40:AD71" si="65">AK40*$CC40</f>
        <v>0</v>
      </c>
      <c r="AE40" s="342">
        <f t="shared" ref="AE40:AE71" si="66">AK40*$CD40</f>
        <v>0</v>
      </c>
      <c r="AF40" s="342">
        <f t="shared" ref="AF40:AF71" si="67">AK40*$CE40</f>
        <v>0</v>
      </c>
      <c r="AG40" s="342">
        <f t="shared" ref="AG40:AG71" si="68">AK40*$CF40</f>
        <v>0</v>
      </c>
      <c r="AH40" s="342">
        <f t="shared" ref="AH40:AH71" si="69">AK40*$CG40</f>
        <v>0</v>
      </c>
      <c r="AI40" s="342">
        <f t="shared" ref="AI40:AI71" si="70">AK40*$CH40</f>
        <v>0</v>
      </c>
      <c r="AJ40" s="342">
        <f t="shared" ref="AJ40:AJ71" si="71">AK40*$CI40</f>
        <v>0</v>
      </c>
      <c r="AK40" s="342">
        <f>VLOOKUP($E40,'波及効果（総括表）'!$A$9:$AH$126,'波及効果（総括表）'!$U$128,FALSE)</f>
        <v>0</v>
      </c>
      <c r="AL40" s="341">
        <f t="shared" ref="AL40:AL71" si="72">AU40*$CA40</f>
        <v>0</v>
      </c>
      <c r="AM40" s="342">
        <f t="shared" ref="AM40:AM71" si="73">AU40*$CB40</f>
        <v>0</v>
      </c>
      <c r="AN40" s="342">
        <f t="shared" ref="AN40:AN71" si="74">AU40*$CC40</f>
        <v>0</v>
      </c>
      <c r="AO40" s="342">
        <f t="shared" ref="AO40:AO71" si="75">AU40*$CD40</f>
        <v>0</v>
      </c>
      <c r="AP40" s="342">
        <f t="shared" ref="AP40:AP71" si="76">AU40*$CE40</f>
        <v>0</v>
      </c>
      <c r="AQ40" s="342">
        <f t="shared" ref="AQ40:AQ71" si="77">AU40*$CF40</f>
        <v>0</v>
      </c>
      <c r="AR40" s="342">
        <f t="shared" ref="AR40:AR71" si="78">AU40*$CG40</f>
        <v>0</v>
      </c>
      <c r="AS40" s="342">
        <f t="shared" ref="AS40:AS71" si="79">AU40*$CH40</f>
        <v>0</v>
      </c>
      <c r="AT40" s="342">
        <f t="shared" ref="AT40:AT71" si="80">AU40*$CI40</f>
        <v>0</v>
      </c>
      <c r="AU40" s="342">
        <f>VLOOKUP($E40,'波及効果（総括表）'!$A$9:$AH$126,'波及効果（総括表）'!$AC$128,FALSE)</f>
        <v>0</v>
      </c>
      <c r="AV40" s="341">
        <f t="shared" ref="AV40:AV71" si="81">BE40*$CA40</f>
        <v>0</v>
      </c>
      <c r="AW40" s="342">
        <f t="shared" ref="AW40:AW71" si="82">BE40*$CB40</f>
        <v>0</v>
      </c>
      <c r="AX40" s="342">
        <f t="shared" ref="AX40:AX71" si="83">BE40*$CC40</f>
        <v>0</v>
      </c>
      <c r="AY40" s="342">
        <f t="shared" ref="AY40:AY71" si="84">BE40*$CD40</f>
        <v>0</v>
      </c>
      <c r="AZ40" s="342">
        <f t="shared" ref="AZ40:AZ71" si="85">BE40*$CE40</f>
        <v>0</v>
      </c>
      <c r="BA40" s="342">
        <f t="shared" ref="BA40:BA71" si="86">BE40*$CF40</f>
        <v>0</v>
      </c>
      <c r="BB40" s="342">
        <f t="shared" ref="BB40:BB71" si="87">BE40*$CG40</f>
        <v>0</v>
      </c>
      <c r="BC40" s="342">
        <f t="shared" ref="BC40:BC71" si="88">BE40*$CH40</f>
        <v>0</v>
      </c>
      <c r="BD40" s="342">
        <f t="shared" ref="BD40:BD71" si="89">BE40*$CI40</f>
        <v>0</v>
      </c>
      <c r="BE40" s="342">
        <f>VLOOKUP($E40,'波及効果（総括表）'!$A$9:$AH$126,'波及効果（総括表）'!$AG$128,FALSE)</f>
        <v>0</v>
      </c>
      <c r="BF40" s="334"/>
      <c r="BG40" s="335"/>
      <c r="BH40" s="335"/>
      <c r="BI40" s="335"/>
      <c r="BJ40" s="335"/>
      <c r="BK40" s="335"/>
      <c r="BL40" s="335"/>
      <c r="BM40" s="335"/>
      <c r="BN40" s="335"/>
      <c r="BO40" s="335"/>
      <c r="BP40" s="335"/>
      <c r="BQ40" s="335"/>
      <c r="BR40" s="335"/>
      <c r="BS40" s="335"/>
      <c r="BT40" s="335"/>
      <c r="BU40" s="335"/>
      <c r="BV40" s="335"/>
      <c r="BW40" s="335"/>
      <c r="BX40" s="335"/>
      <c r="BY40" s="335"/>
      <c r="BZ40" s="335"/>
      <c r="CA40" s="604">
        <v>0.55504572640106331</v>
      </c>
      <c r="CB40" s="605">
        <v>8.6231448371886961E-3</v>
      </c>
      <c r="CC40" s="605">
        <v>0.17086484604917565</v>
      </c>
      <c r="CD40" s="605">
        <v>0.11441093636277333</v>
      </c>
      <c r="CE40" s="605">
        <v>9.9253188190247144E-2</v>
      </c>
      <c r="CF40" s="605">
        <v>0</v>
      </c>
      <c r="CG40" s="605">
        <v>5.1817980443656847E-2</v>
      </c>
      <c r="CH40" s="605">
        <v>-1.5822284104933388E-5</v>
      </c>
      <c r="CI40" s="605">
        <v>0.44495427359893674</v>
      </c>
      <c r="CJ40" s="605">
        <v>1</v>
      </c>
    </row>
    <row r="41" spans="1:88" s="336" customFormat="1">
      <c r="A41" s="337" t="s">
        <v>415</v>
      </c>
      <c r="B41" s="338" t="s">
        <v>160</v>
      </c>
      <c r="C41" s="337" t="s">
        <v>423</v>
      </c>
      <c r="D41" s="338" t="s">
        <v>166</v>
      </c>
      <c r="E41" s="339" t="s">
        <v>292</v>
      </c>
      <c r="F41" s="340" t="s">
        <v>28</v>
      </c>
      <c r="G41" s="332">
        <f>VLOOKUP($E41,'与件データ（生産者価格表示）（分析年価格）'!$A$8:$I$115,9,FALSE)</f>
        <v>0</v>
      </c>
      <c r="H41" s="341">
        <f t="shared" si="45"/>
        <v>0</v>
      </c>
      <c r="I41" s="342">
        <f t="shared" si="46"/>
        <v>0</v>
      </c>
      <c r="J41" s="342">
        <f t="shared" si="47"/>
        <v>0</v>
      </c>
      <c r="K41" s="342">
        <f t="shared" si="48"/>
        <v>0</v>
      </c>
      <c r="L41" s="342">
        <f t="shared" si="49"/>
        <v>0</v>
      </c>
      <c r="M41" s="342">
        <f t="shared" si="50"/>
        <v>0</v>
      </c>
      <c r="N41" s="342">
        <f t="shared" si="51"/>
        <v>0</v>
      </c>
      <c r="O41" s="342">
        <f t="shared" si="52"/>
        <v>0</v>
      </c>
      <c r="P41" s="342">
        <f t="shared" si="53"/>
        <v>0</v>
      </c>
      <c r="Q41" s="342">
        <f>VLOOKUP($E41,'波及効果（総括表）'!$A$9:$AH$126,'波及効果（総括表）'!$M$128,FALSE)</f>
        <v>0</v>
      </c>
      <c r="R41" s="341">
        <f t="shared" si="54"/>
        <v>0</v>
      </c>
      <c r="S41" s="342">
        <f t="shared" si="55"/>
        <v>0</v>
      </c>
      <c r="T41" s="342">
        <f t="shared" si="56"/>
        <v>0</v>
      </c>
      <c r="U41" s="342">
        <f t="shared" si="57"/>
        <v>0</v>
      </c>
      <c r="V41" s="342">
        <f t="shared" si="58"/>
        <v>0</v>
      </c>
      <c r="W41" s="342">
        <f t="shared" si="59"/>
        <v>0</v>
      </c>
      <c r="X41" s="342">
        <f t="shared" si="60"/>
        <v>0</v>
      </c>
      <c r="Y41" s="342">
        <f t="shared" si="61"/>
        <v>0</v>
      </c>
      <c r="Z41" s="342">
        <f t="shared" si="62"/>
        <v>0</v>
      </c>
      <c r="AA41" s="342">
        <f>VLOOKUP($E41,'波及効果（総括表）'!$A$9:$AH$126,'波及効果（総括表）'!$Q$128,FALSE)</f>
        <v>0</v>
      </c>
      <c r="AB41" s="341">
        <f t="shared" si="63"/>
        <v>0</v>
      </c>
      <c r="AC41" s="342">
        <f t="shared" si="64"/>
        <v>0</v>
      </c>
      <c r="AD41" s="342">
        <f t="shared" si="65"/>
        <v>0</v>
      </c>
      <c r="AE41" s="342">
        <f t="shared" si="66"/>
        <v>0</v>
      </c>
      <c r="AF41" s="342">
        <f t="shared" si="67"/>
        <v>0</v>
      </c>
      <c r="AG41" s="342">
        <f t="shared" si="68"/>
        <v>0</v>
      </c>
      <c r="AH41" s="342">
        <f t="shared" si="69"/>
        <v>0</v>
      </c>
      <c r="AI41" s="342">
        <f t="shared" si="70"/>
        <v>0</v>
      </c>
      <c r="AJ41" s="342">
        <f t="shared" si="71"/>
        <v>0</v>
      </c>
      <c r="AK41" s="342">
        <f>VLOOKUP($E41,'波及効果（総括表）'!$A$9:$AH$126,'波及効果（総括表）'!$U$128,FALSE)</f>
        <v>0</v>
      </c>
      <c r="AL41" s="341">
        <f t="shared" si="72"/>
        <v>0</v>
      </c>
      <c r="AM41" s="342">
        <f t="shared" si="73"/>
        <v>0</v>
      </c>
      <c r="AN41" s="342">
        <f t="shared" si="74"/>
        <v>0</v>
      </c>
      <c r="AO41" s="342">
        <f t="shared" si="75"/>
        <v>0</v>
      </c>
      <c r="AP41" s="342">
        <f t="shared" si="76"/>
        <v>0</v>
      </c>
      <c r="AQ41" s="342">
        <f t="shared" si="77"/>
        <v>0</v>
      </c>
      <c r="AR41" s="342">
        <f t="shared" si="78"/>
        <v>0</v>
      </c>
      <c r="AS41" s="342">
        <f t="shared" si="79"/>
        <v>0</v>
      </c>
      <c r="AT41" s="342">
        <f t="shared" si="80"/>
        <v>0</v>
      </c>
      <c r="AU41" s="342">
        <f>VLOOKUP($E41,'波及効果（総括表）'!$A$9:$AH$126,'波及効果（総括表）'!$AC$128,FALSE)</f>
        <v>0</v>
      </c>
      <c r="AV41" s="341">
        <f t="shared" si="81"/>
        <v>0</v>
      </c>
      <c r="AW41" s="342">
        <f t="shared" si="82"/>
        <v>0</v>
      </c>
      <c r="AX41" s="342">
        <f t="shared" si="83"/>
        <v>0</v>
      </c>
      <c r="AY41" s="342">
        <f t="shared" si="84"/>
        <v>0</v>
      </c>
      <c r="AZ41" s="342">
        <f t="shared" si="85"/>
        <v>0</v>
      </c>
      <c r="BA41" s="342">
        <f t="shared" si="86"/>
        <v>0</v>
      </c>
      <c r="BB41" s="342">
        <f t="shared" si="87"/>
        <v>0</v>
      </c>
      <c r="BC41" s="342">
        <f t="shared" si="88"/>
        <v>0</v>
      </c>
      <c r="BD41" s="342">
        <f t="shared" si="89"/>
        <v>0</v>
      </c>
      <c r="BE41" s="342">
        <f>VLOOKUP($E41,'波及効果（総括表）'!$A$9:$AH$126,'波及効果（総括表）'!$AG$128,FALSE)</f>
        <v>0</v>
      </c>
      <c r="BF41" s="334"/>
      <c r="BG41" s="335"/>
      <c r="BH41" s="335"/>
      <c r="BI41" s="335"/>
      <c r="BJ41" s="335"/>
      <c r="BK41" s="335"/>
      <c r="BL41" s="335"/>
      <c r="BM41" s="335"/>
      <c r="BN41" s="335"/>
      <c r="BO41" s="335"/>
      <c r="BP41" s="335"/>
      <c r="BQ41" s="335"/>
      <c r="BR41" s="335"/>
      <c r="BS41" s="335"/>
      <c r="BT41" s="335"/>
      <c r="BU41" s="335"/>
      <c r="BV41" s="335"/>
      <c r="BW41" s="335"/>
      <c r="BX41" s="335"/>
      <c r="BY41" s="335"/>
      <c r="BZ41" s="335"/>
      <c r="CA41" s="604">
        <v>0.50322647974536028</v>
      </c>
      <c r="CB41" s="605">
        <v>1.0757831388168994E-2</v>
      </c>
      <c r="CC41" s="605">
        <v>0.2773555041483311</v>
      </c>
      <c r="CD41" s="605">
        <v>3.5960899587775902E-2</v>
      </c>
      <c r="CE41" s="605">
        <v>0.14763536430521976</v>
      </c>
      <c r="CF41" s="605">
        <v>0</v>
      </c>
      <c r="CG41" s="605">
        <v>2.5072617536047868E-2</v>
      </c>
      <c r="CH41" s="605">
        <v>-8.696710903936131E-6</v>
      </c>
      <c r="CI41" s="605">
        <v>0.49677352025463972</v>
      </c>
      <c r="CJ41" s="605">
        <v>1</v>
      </c>
    </row>
    <row r="42" spans="1:88" s="336" customFormat="1">
      <c r="A42" s="343" t="s">
        <v>415</v>
      </c>
      <c r="B42" s="344" t="s">
        <v>160</v>
      </c>
      <c r="C42" s="343" t="s">
        <v>423</v>
      </c>
      <c r="D42" s="344" t="s">
        <v>166</v>
      </c>
      <c r="E42" s="345" t="s">
        <v>293</v>
      </c>
      <c r="F42" s="346" t="s">
        <v>29</v>
      </c>
      <c r="G42" s="347">
        <f>VLOOKUP($E42,'与件データ（生産者価格表示）（分析年価格）'!$A$8:$I$115,9,FALSE)</f>
        <v>0</v>
      </c>
      <c r="H42" s="348">
        <f t="shared" si="45"/>
        <v>0</v>
      </c>
      <c r="I42" s="349">
        <f t="shared" si="46"/>
        <v>0</v>
      </c>
      <c r="J42" s="349">
        <f t="shared" si="47"/>
        <v>0</v>
      </c>
      <c r="K42" s="349">
        <f t="shared" si="48"/>
        <v>0</v>
      </c>
      <c r="L42" s="349">
        <f t="shared" si="49"/>
        <v>0</v>
      </c>
      <c r="M42" s="349">
        <f t="shared" si="50"/>
        <v>0</v>
      </c>
      <c r="N42" s="349">
        <f t="shared" si="51"/>
        <v>0</v>
      </c>
      <c r="O42" s="349">
        <f t="shared" si="52"/>
        <v>0</v>
      </c>
      <c r="P42" s="349">
        <f t="shared" si="53"/>
        <v>0</v>
      </c>
      <c r="Q42" s="349">
        <f>VLOOKUP($E42,'波及効果（総括表）'!$A$9:$AH$126,'波及効果（総括表）'!$M$128,FALSE)</f>
        <v>0</v>
      </c>
      <c r="R42" s="348">
        <f t="shared" si="54"/>
        <v>0</v>
      </c>
      <c r="S42" s="349">
        <f t="shared" si="55"/>
        <v>0</v>
      </c>
      <c r="T42" s="349">
        <f t="shared" si="56"/>
        <v>0</v>
      </c>
      <c r="U42" s="349">
        <f t="shared" si="57"/>
        <v>0</v>
      </c>
      <c r="V42" s="349">
        <f t="shared" si="58"/>
        <v>0</v>
      </c>
      <c r="W42" s="349">
        <f t="shared" si="59"/>
        <v>0</v>
      </c>
      <c r="X42" s="349">
        <f t="shared" si="60"/>
        <v>0</v>
      </c>
      <c r="Y42" s="349">
        <f t="shared" si="61"/>
        <v>0</v>
      </c>
      <c r="Z42" s="349">
        <f t="shared" si="62"/>
        <v>0</v>
      </c>
      <c r="AA42" s="349">
        <f>VLOOKUP($E42,'波及効果（総括表）'!$A$9:$AH$126,'波及効果（総括表）'!$Q$128,FALSE)</f>
        <v>0</v>
      </c>
      <c r="AB42" s="348">
        <f t="shared" si="63"/>
        <v>0</v>
      </c>
      <c r="AC42" s="349">
        <f t="shared" si="64"/>
        <v>0</v>
      </c>
      <c r="AD42" s="349">
        <f t="shared" si="65"/>
        <v>0</v>
      </c>
      <c r="AE42" s="349">
        <f t="shared" si="66"/>
        <v>0</v>
      </c>
      <c r="AF42" s="349">
        <f t="shared" si="67"/>
        <v>0</v>
      </c>
      <c r="AG42" s="349">
        <f t="shared" si="68"/>
        <v>0</v>
      </c>
      <c r="AH42" s="349">
        <f t="shared" si="69"/>
        <v>0</v>
      </c>
      <c r="AI42" s="349">
        <f t="shared" si="70"/>
        <v>0</v>
      </c>
      <c r="AJ42" s="349">
        <f t="shared" si="71"/>
        <v>0</v>
      </c>
      <c r="AK42" s="349">
        <f>VLOOKUP($E42,'波及効果（総括表）'!$A$9:$AH$126,'波及効果（総括表）'!$U$128,FALSE)</f>
        <v>0</v>
      </c>
      <c r="AL42" s="348">
        <f t="shared" si="72"/>
        <v>0</v>
      </c>
      <c r="AM42" s="349">
        <f t="shared" si="73"/>
        <v>0</v>
      </c>
      <c r="AN42" s="349">
        <f t="shared" si="74"/>
        <v>0</v>
      </c>
      <c r="AO42" s="349">
        <f t="shared" si="75"/>
        <v>0</v>
      </c>
      <c r="AP42" s="349">
        <f t="shared" si="76"/>
        <v>0</v>
      </c>
      <c r="AQ42" s="349">
        <f t="shared" si="77"/>
        <v>0</v>
      </c>
      <c r="AR42" s="349">
        <f t="shared" si="78"/>
        <v>0</v>
      </c>
      <c r="AS42" s="349">
        <f t="shared" si="79"/>
        <v>0</v>
      </c>
      <c r="AT42" s="349">
        <f t="shared" si="80"/>
        <v>0</v>
      </c>
      <c r="AU42" s="349">
        <f>VLOOKUP($E42,'波及効果（総括表）'!$A$9:$AH$126,'波及効果（総括表）'!$AC$128,FALSE)</f>
        <v>0</v>
      </c>
      <c r="AV42" s="348">
        <f t="shared" si="81"/>
        <v>0</v>
      </c>
      <c r="AW42" s="349">
        <f t="shared" si="82"/>
        <v>0</v>
      </c>
      <c r="AX42" s="349">
        <f t="shared" si="83"/>
        <v>0</v>
      </c>
      <c r="AY42" s="349">
        <f t="shared" si="84"/>
        <v>0</v>
      </c>
      <c r="AZ42" s="349">
        <f t="shared" si="85"/>
        <v>0</v>
      </c>
      <c r="BA42" s="349">
        <f t="shared" si="86"/>
        <v>0</v>
      </c>
      <c r="BB42" s="349">
        <f t="shared" si="87"/>
        <v>0</v>
      </c>
      <c r="BC42" s="349">
        <f t="shared" si="88"/>
        <v>0</v>
      </c>
      <c r="BD42" s="349">
        <f t="shared" si="89"/>
        <v>0</v>
      </c>
      <c r="BE42" s="349">
        <f>VLOOKUP($E42,'波及効果（総括表）'!$A$9:$AH$126,'波及効果（総括表）'!$AG$128,FALSE)</f>
        <v>0</v>
      </c>
      <c r="BF42" s="334"/>
      <c r="BG42" s="335"/>
      <c r="BH42" s="335"/>
      <c r="BI42" s="335"/>
      <c r="BJ42" s="335"/>
      <c r="BK42" s="335"/>
      <c r="BL42" s="335"/>
      <c r="BM42" s="335"/>
      <c r="BN42" s="335"/>
      <c r="BO42" s="335"/>
      <c r="BP42" s="335"/>
      <c r="BQ42" s="335"/>
      <c r="BR42" s="335"/>
      <c r="BS42" s="335"/>
      <c r="BT42" s="335"/>
      <c r="BU42" s="335"/>
      <c r="BV42" s="335"/>
      <c r="BW42" s="335"/>
      <c r="BX42" s="335"/>
      <c r="BY42" s="335"/>
      <c r="BZ42" s="335"/>
      <c r="CA42" s="606">
        <v>0.47978573761020821</v>
      </c>
      <c r="CB42" s="607">
        <v>1.7570520710356433E-2</v>
      </c>
      <c r="CC42" s="607">
        <v>0.26692371455125469</v>
      </c>
      <c r="CD42" s="607">
        <v>0.10163020270779433</v>
      </c>
      <c r="CE42" s="607">
        <v>9.5953379719173088E-2</v>
      </c>
      <c r="CF42" s="607">
        <v>0</v>
      </c>
      <c r="CG42" s="607">
        <v>3.8136444701213232E-2</v>
      </c>
      <c r="CH42" s="607">
        <v>0</v>
      </c>
      <c r="CI42" s="607">
        <v>0.52021426238979174</v>
      </c>
      <c r="CJ42" s="607">
        <v>1</v>
      </c>
    </row>
    <row r="43" spans="1:88" s="336" customFormat="1">
      <c r="A43" s="337" t="s">
        <v>415</v>
      </c>
      <c r="B43" s="338" t="s">
        <v>160</v>
      </c>
      <c r="C43" s="337" t="s">
        <v>424</v>
      </c>
      <c r="D43" s="338" t="s">
        <v>167</v>
      </c>
      <c r="E43" s="339" t="s">
        <v>294</v>
      </c>
      <c r="F43" s="340" t="s">
        <v>30</v>
      </c>
      <c r="G43" s="332">
        <f>VLOOKUP($E43,'与件データ（生産者価格表示）（分析年価格）'!$A$8:$I$115,9,FALSE)</f>
        <v>0</v>
      </c>
      <c r="H43" s="341">
        <f t="shared" si="45"/>
        <v>0</v>
      </c>
      <c r="I43" s="342">
        <f t="shared" si="46"/>
        <v>0</v>
      </c>
      <c r="J43" s="342">
        <f t="shared" si="47"/>
        <v>0</v>
      </c>
      <c r="K43" s="342">
        <f t="shared" si="48"/>
        <v>0</v>
      </c>
      <c r="L43" s="342">
        <f t="shared" si="49"/>
        <v>0</v>
      </c>
      <c r="M43" s="342">
        <f t="shared" si="50"/>
        <v>0</v>
      </c>
      <c r="N43" s="342">
        <f t="shared" si="51"/>
        <v>0</v>
      </c>
      <c r="O43" s="342">
        <f t="shared" si="52"/>
        <v>0</v>
      </c>
      <c r="P43" s="342">
        <f t="shared" si="53"/>
        <v>0</v>
      </c>
      <c r="Q43" s="342">
        <f>VLOOKUP($E43,'波及効果（総括表）'!$A$9:$AH$126,'波及効果（総括表）'!$M$128,FALSE)</f>
        <v>0</v>
      </c>
      <c r="R43" s="341">
        <f t="shared" si="54"/>
        <v>0</v>
      </c>
      <c r="S43" s="342">
        <f t="shared" si="55"/>
        <v>0</v>
      </c>
      <c r="T43" s="342">
        <f t="shared" si="56"/>
        <v>0</v>
      </c>
      <c r="U43" s="342">
        <f t="shared" si="57"/>
        <v>0</v>
      </c>
      <c r="V43" s="342">
        <f t="shared" si="58"/>
        <v>0</v>
      </c>
      <c r="W43" s="342">
        <f t="shared" si="59"/>
        <v>0</v>
      </c>
      <c r="X43" s="342">
        <f t="shared" si="60"/>
        <v>0</v>
      </c>
      <c r="Y43" s="342">
        <f t="shared" si="61"/>
        <v>0</v>
      </c>
      <c r="Z43" s="342">
        <f t="shared" si="62"/>
        <v>0</v>
      </c>
      <c r="AA43" s="342">
        <f>VLOOKUP($E43,'波及効果（総括表）'!$A$9:$AH$126,'波及効果（総括表）'!$Q$128,FALSE)</f>
        <v>0</v>
      </c>
      <c r="AB43" s="341">
        <f t="shared" si="63"/>
        <v>0</v>
      </c>
      <c r="AC43" s="342">
        <f t="shared" si="64"/>
        <v>0</v>
      </c>
      <c r="AD43" s="342">
        <f t="shared" si="65"/>
        <v>0</v>
      </c>
      <c r="AE43" s="342">
        <f t="shared" si="66"/>
        <v>0</v>
      </c>
      <c r="AF43" s="342">
        <f t="shared" si="67"/>
        <v>0</v>
      </c>
      <c r="AG43" s="342">
        <f t="shared" si="68"/>
        <v>0</v>
      </c>
      <c r="AH43" s="342">
        <f t="shared" si="69"/>
        <v>0</v>
      </c>
      <c r="AI43" s="342">
        <f t="shared" si="70"/>
        <v>0</v>
      </c>
      <c r="AJ43" s="342">
        <f t="shared" si="71"/>
        <v>0</v>
      </c>
      <c r="AK43" s="342">
        <f>VLOOKUP($E43,'波及効果（総括表）'!$A$9:$AH$126,'波及効果（総括表）'!$U$128,FALSE)</f>
        <v>0</v>
      </c>
      <c r="AL43" s="341">
        <f t="shared" si="72"/>
        <v>0</v>
      </c>
      <c r="AM43" s="342">
        <f t="shared" si="73"/>
        <v>0</v>
      </c>
      <c r="AN43" s="342">
        <f t="shared" si="74"/>
        <v>0</v>
      </c>
      <c r="AO43" s="342">
        <f t="shared" si="75"/>
        <v>0</v>
      </c>
      <c r="AP43" s="342">
        <f t="shared" si="76"/>
        <v>0</v>
      </c>
      <c r="AQ43" s="342">
        <f t="shared" si="77"/>
        <v>0</v>
      </c>
      <c r="AR43" s="342">
        <f t="shared" si="78"/>
        <v>0</v>
      </c>
      <c r="AS43" s="342">
        <f t="shared" si="79"/>
        <v>0</v>
      </c>
      <c r="AT43" s="342">
        <f t="shared" si="80"/>
        <v>0</v>
      </c>
      <c r="AU43" s="342">
        <f>VLOOKUP($E43,'波及効果（総括表）'!$A$9:$AH$126,'波及効果（総括表）'!$AC$128,FALSE)</f>
        <v>0</v>
      </c>
      <c r="AV43" s="341">
        <f t="shared" si="81"/>
        <v>0</v>
      </c>
      <c r="AW43" s="342">
        <f t="shared" si="82"/>
        <v>0</v>
      </c>
      <c r="AX43" s="342">
        <f t="shared" si="83"/>
        <v>0</v>
      </c>
      <c r="AY43" s="342">
        <f t="shared" si="84"/>
        <v>0</v>
      </c>
      <c r="AZ43" s="342">
        <f t="shared" si="85"/>
        <v>0</v>
      </c>
      <c r="BA43" s="342">
        <f t="shared" si="86"/>
        <v>0</v>
      </c>
      <c r="BB43" s="342">
        <f t="shared" si="87"/>
        <v>0</v>
      </c>
      <c r="BC43" s="342">
        <f t="shared" si="88"/>
        <v>0</v>
      </c>
      <c r="BD43" s="342">
        <f t="shared" si="89"/>
        <v>0</v>
      </c>
      <c r="BE43" s="342">
        <f>VLOOKUP($E43,'波及効果（総括表）'!$A$9:$AH$126,'波及効果（総括表）'!$AG$128,FALSE)</f>
        <v>0</v>
      </c>
      <c r="BF43" s="334"/>
      <c r="BG43" s="335"/>
      <c r="BH43" s="335"/>
      <c r="BI43" s="335"/>
      <c r="BJ43" s="335"/>
      <c r="BK43" s="335"/>
      <c r="BL43" s="335"/>
      <c r="BM43" s="335"/>
      <c r="BN43" s="335"/>
      <c r="BO43" s="335"/>
      <c r="BP43" s="335"/>
      <c r="BQ43" s="335"/>
      <c r="BR43" s="335"/>
      <c r="BS43" s="335"/>
      <c r="BT43" s="335"/>
      <c r="BU43" s="335"/>
      <c r="BV43" s="335"/>
      <c r="BW43" s="335"/>
      <c r="BX43" s="335"/>
      <c r="BY43" s="335"/>
      <c r="BZ43" s="335"/>
      <c r="CA43" s="604">
        <v>0.79847908745247154</v>
      </c>
      <c r="CB43" s="605">
        <v>1.728961905445154E-2</v>
      </c>
      <c r="CC43" s="605">
        <v>5.4810244637348446E-2</v>
      </c>
      <c r="CD43" s="605">
        <v>8.7595953798694309E-2</v>
      </c>
      <c r="CE43" s="605">
        <v>0</v>
      </c>
      <c r="CF43" s="605">
        <v>0</v>
      </c>
      <c r="CG43" s="605">
        <v>4.1825095057034217E-2</v>
      </c>
      <c r="CH43" s="605">
        <v>0</v>
      </c>
      <c r="CI43" s="605">
        <v>0.20152091254752852</v>
      </c>
      <c r="CJ43" s="605">
        <v>1</v>
      </c>
    </row>
    <row r="44" spans="1:88" s="336" customFormat="1">
      <c r="A44" s="337" t="s">
        <v>415</v>
      </c>
      <c r="B44" s="338" t="s">
        <v>160</v>
      </c>
      <c r="C44" s="337" t="s">
        <v>424</v>
      </c>
      <c r="D44" s="338" t="s">
        <v>167</v>
      </c>
      <c r="E44" s="339" t="s">
        <v>295</v>
      </c>
      <c r="F44" s="340" t="s">
        <v>31</v>
      </c>
      <c r="G44" s="332">
        <f>VLOOKUP($E44,'与件データ（生産者価格表示）（分析年価格）'!$A$8:$I$115,9,FALSE)</f>
        <v>0</v>
      </c>
      <c r="H44" s="341">
        <f t="shared" si="45"/>
        <v>0</v>
      </c>
      <c r="I44" s="342">
        <f t="shared" si="46"/>
        <v>0</v>
      </c>
      <c r="J44" s="342">
        <f t="shared" si="47"/>
        <v>0</v>
      </c>
      <c r="K44" s="342">
        <f t="shared" si="48"/>
        <v>0</v>
      </c>
      <c r="L44" s="342">
        <f t="shared" si="49"/>
        <v>0</v>
      </c>
      <c r="M44" s="342">
        <f t="shared" si="50"/>
        <v>0</v>
      </c>
      <c r="N44" s="342">
        <f t="shared" si="51"/>
        <v>0</v>
      </c>
      <c r="O44" s="342">
        <f t="shared" si="52"/>
        <v>0</v>
      </c>
      <c r="P44" s="342">
        <f t="shared" si="53"/>
        <v>0</v>
      </c>
      <c r="Q44" s="342">
        <f>VLOOKUP($E44,'波及効果（総括表）'!$A$9:$AH$126,'波及効果（総括表）'!$M$128,FALSE)</f>
        <v>0</v>
      </c>
      <c r="R44" s="341">
        <f t="shared" si="54"/>
        <v>0</v>
      </c>
      <c r="S44" s="342">
        <f t="shared" si="55"/>
        <v>0</v>
      </c>
      <c r="T44" s="342">
        <f t="shared" si="56"/>
        <v>0</v>
      </c>
      <c r="U44" s="342">
        <f t="shared" si="57"/>
        <v>0</v>
      </c>
      <c r="V44" s="342">
        <f t="shared" si="58"/>
        <v>0</v>
      </c>
      <c r="W44" s="342">
        <f t="shared" si="59"/>
        <v>0</v>
      </c>
      <c r="X44" s="342">
        <f t="shared" si="60"/>
        <v>0</v>
      </c>
      <c r="Y44" s="342">
        <f t="shared" si="61"/>
        <v>0</v>
      </c>
      <c r="Z44" s="342">
        <f t="shared" si="62"/>
        <v>0</v>
      </c>
      <c r="AA44" s="342">
        <f>VLOOKUP($E44,'波及効果（総括表）'!$A$9:$AH$126,'波及効果（総括表）'!$Q$128,FALSE)</f>
        <v>0</v>
      </c>
      <c r="AB44" s="341">
        <f t="shared" si="63"/>
        <v>0</v>
      </c>
      <c r="AC44" s="342">
        <f t="shared" si="64"/>
        <v>0</v>
      </c>
      <c r="AD44" s="342">
        <f t="shared" si="65"/>
        <v>0</v>
      </c>
      <c r="AE44" s="342">
        <f t="shared" si="66"/>
        <v>0</v>
      </c>
      <c r="AF44" s="342">
        <f t="shared" si="67"/>
        <v>0</v>
      </c>
      <c r="AG44" s="342">
        <f t="shared" si="68"/>
        <v>0</v>
      </c>
      <c r="AH44" s="342">
        <f t="shared" si="69"/>
        <v>0</v>
      </c>
      <c r="AI44" s="342">
        <f t="shared" si="70"/>
        <v>0</v>
      </c>
      <c r="AJ44" s="342">
        <f t="shared" si="71"/>
        <v>0</v>
      </c>
      <c r="AK44" s="342">
        <f>VLOOKUP($E44,'波及効果（総括表）'!$A$9:$AH$126,'波及効果（総括表）'!$U$128,FALSE)</f>
        <v>0</v>
      </c>
      <c r="AL44" s="341">
        <f t="shared" si="72"/>
        <v>0</v>
      </c>
      <c r="AM44" s="342">
        <f t="shared" si="73"/>
        <v>0</v>
      </c>
      <c r="AN44" s="342">
        <f t="shared" si="74"/>
        <v>0</v>
      </c>
      <c r="AO44" s="342">
        <f t="shared" si="75"/>
        <v>0</v>
      </c>
      <c r="AP44" s="342">
        <f t="shared" si="76"/>
        <v>0</v>
      </c>
      <c r="AQ44" s="342">
        <f t="shared" si="77"/>
        <v>0</v>
      </c>
      <c r="AR44" s="342">
        <f t="shared" si="78"/>
        <v>0</v>
      </c>
      <c r="AS44" s="342">
        <f t="shared" si="79"/>
        <v>0</v>
      </c>
      <c r="AT44" s="342">
        <f t="shared" si="80"/>
        <v>0</v>
      </c>
      <c r="AU44" s="342">
        <f>VLOOKUP($E44,'波及効果（総括表）'!$A$9:$AH$126,'波及効果（総括表）'!$AC$128,FALSE)</f>
        <v>0</v>
      </c>
      <c r="AV44" s="341">
        <f t="shared" si="81"/>
        <v>0</v>
      </c>
      <c r="AW44" s="342">
        <f t="shared" si="82"/>
        <v>0</v>
      </c>
      <c r="AX44" s="342">
        <f t="shared" si="83"/>
        <v>0</v>
      </c>
      <c r="AY44" s="342">
        <f t="shared" si="84"/>
        <v>0</v>
      </c>
      <c r="AZ44" s="342">
        <f t="shared" si="85"/>
        <v>0</v>
      </c>
      <c r="BA44" s="342">
        <f t="shared" si="86"/>
        <v>0</v>
      </c>
      <c r="BB44" s="342">
        <f t="shared" si="87"/>
        <v>0</v>
      </c>
      <c r="BC44" s="342">
        <f t="shared" si="88"/>
        <v>0</v>
      </c>
      <c r="BD44" s="342">
        <f t="shared" si="89"/>
        <v>0</v>
      </c>
      <c r="BE44" s="342">
        <f>VLOOKUP($E44,'波及効果（総括表）'!$A$9:$AH$126,'波及効果（総括表）'!$AG$128,FALSE)</f>
        <v>0</v>
      </c>
      <c r="BF44" s="334"/>
      <c r="BG44" s="335"/>
      <c r="BH44" s="335"/>
      <c r="BI44" s="335"/>
      <c r="BJ44" s="335"/>
      <c r="BK44" s="335"/>
      <c r="BL44" s="335"/>
      <c r="BM44" s="335"/>
      <c r="BN44" s="335"/>
      <c r="BO44" s="335"/>
      <c r="BP44" s="335"/>
      <c r="BQ44" s="335"/>
      <c r="BR44" s="335"/>
      <c r="BS44" s="335"/>
      <c r="BT44" s="335"/>
      <c r="BU44" s="335"/>
      <c r="BV44" s="335"/>
      <c r="BW44" s="335"/>
      <c r="BX44" s="335"/>
      <c r="BY44" s="335"/>
      <c r="BZ44" s="335"/>
      <c r="CA44" s="604">
        <v>0.77189182301787018</v>
      </c>
      <c r="CB44" s="605">
        <v>1.688274456088937E-3</v>
      </c>
      <c r="CC44" s="605">
        <v>6.8359188354091674E-2</v>
      </c>
      <c r="CD44" s="605">
        <v>0.13864555792692637</v>
      </c>
      <c r="CE44" s="605">
        <v>1.2980600770872487E-2</v>
      </c>
      <c r="CF44" s="605">
        <v>0</v>
      </c>
      <c r="CG44" s="605">
        <v>6.4345554741502883E-3</v>
      </c>
      <c r="CH44" s="605">
        <v>0</v>
      </c>
      <c r="CI44" s="605">
        <v>0.22810817698212976</v>
      </c>
      <c r="CJ44" s="605">
        <v>1</v>
      </c>
    </row>
    <row r="45" spans="1:88" s="336" customFormat="1">
      <c r="A45" s="337" t="s">
        <v>415</v>
      </c>
      <c r="B45" s="338" t="s">
        <v>160</v>
      </c>
      <c r="C45" s="337" t="s">
        <v>424</v>
      </c>
      <c r="D45" s="338" t="s">
        <v>167</v>
      </c>
      <c r="E45" s="339" t="s">
        <v>296</v>
      </c>
      <c r="F45" s="340" t="s">
        <v>615</v>
      </c>
      <c r="G45" s="332">
        <f>VLOOKUP($E45,'与件データ（生産者価格表示）（分析年価格）'!$A$8:$I$115,9,FALSE)</f>
        <v>0</v>
      </c>
      <c r="H45" s="341">
        <f t="shared" si="45"/>
        <v>0</v>
      </c>
      <c r="I45" s="342">
        <f t="shared" si="46"/>
        <v>0</v>
      </c>
      <c r="J45" s="342">
        <f t="shared" si="47"/>
        <v>0</v>
      </c>
      <c r="K45" s="342">
        <f t="shared" si="48"/>
        <v>0</v>
      </c>
      <c r="L45" s="342">
        <f t="shared" si="49"/>
        <v>0</v>
      </c>
      <c r="M45" s="342">
        <f t="shared" si="50"/>
        <v>0</v>
      </c>
      <c r="N45" s="342">
        <f t="shared" si="51"/>
        <v>0</v>
      </c>
      <c r="O45" s="342">
        <f t="shared" si="52"/>
        <v>0</v>
      </c>
      <c r="P45" s="342">
        <f t="shared" si="53"/>
        <v>0</v>
      </c>
      <c r="Q45" s="342">
        <f>VLOOKUP($E45,'波及効果（総括表）'!$A$9:$AH$126,'波及効果（総括表）'!$M$128,FALSE)</f>
        <v>0</v>
      </c>
      <c r="R45" s="341">
        <f t="shared" si="54"/>
        <v>0</v>
      </c>
      <c r="S45" s="342">
        <f t="shared" si="55"/>
        <v>0</v>
      </c>
      <c r="T45" s="342">
        <f t="shared" si="56"/>
        <v>0</v>
      </c>
      <c r="U45" s="342">
        <f t="shared" si="57"/>
        <v>0</v>
      </c>
      <c r="V45" s="342">
        <f t="shared" si="58"/>
        <v>0</v>
      </c>
      <c r="W45" s="342">
        <f t="shared" si="59"/>
        <v>0</v>
      </c>
      <c r="X45" s="342">
        <f t="shared" si="60"/>
        <v>0</v>
      </c>
      <c r="Y45" s="342">
        <f t="shared" si="61"/>
        <v>0</v>
      </c>
      <c r="Z45" s="342">
        <f t="shared" si="62"/>
        <v>0</v>
      </c>
      <c r="AA45" s="342">
        <f>VLOOKUP($E45,'波及効果（総括表）'!$A$9:$AH$126,'波及効果（総括表）'!$Q$128,FALSE)</f>
        <v>0</v>
      </c>
      <c r="AB45" s="341">
        <f t="shared" si="63"/>
        <v>0</v>
      </c>
      <c r="AC45" s="342">
        <f t="shared" si="64"/>
        <v>0</v>
      </c>
      <c r="AD45" s="342">
        <f t="shared" si="65"/>
        <v>0</v>
      </c>
      <c r="AE45" s="342">
        <f t="shared" si="66"/>
        <v>0</v>
      </c>
      <c r="AF45" s="342">
        <f t="shared" si="67"/>
        <v>0</v>
      </c>
      <c r="AG45" s="342">
        <f t="shared" si="68"/>
        <v>0</v>
      </c>
      <c r="AH45" s="342">
        <f t="shared" si="69"/>
        <v>0</v>
      </c>
      <c r="AI45" s="342">
        <f t="shared" si="70"/>
        <v>0</v>
      </c>
      <c r="AJ45" s="342">
        <f t="shared" si="71"/>
        <v>0</v>
      </c>
      <c r="AK45" s="342">
        <f>VLOOKUP($E45,'波及効果（総括表）'!$A$9:$AH$126,'波及効果（総括表）'!$U$128,FALSE)</f>
        <v>0</v>
      </c>
      <c r="AL45" s="341">
        <f t="shared" si="72"/>
        <v>0</v>
      </c>
      <c r="AM45" s="342">
        <f t="shared" si="73"/>
        <v>0</v>
      </c>
      <c r="AN45" s="342">
        <f t="shared" si="74"/>
        <v>0</v>
      </c>
      <c r="AO45" s="342">
        <f t="shared" si="75"/>
        <v>0</v>
      </c>
      <c r="AP45" s="342">
        <f t="shared" si="76"/>
        <v>0</v>
      </c>
      <c r="AQ45" s="342">
        <f t="shared" si="77"/>
        <v>0</v>
      </c>
      <c r="AR45" s="342">
        <f t="shared" si="78"/>
        <v>0</v>
      </c>
      <c r="AS45" s="342">
        <f t="shared" si="79"/>
        <v>0</v>
      </c>
      <c r="AT45" s="342">
        <f t="shared" si="80"/>
        <v>0</v>
      </c>
      <c r="AU45" s="342">
        <f>VLOOKUP($E45,'波及効果（総括表）'!$A$9:$AH$126,'波及効果（総括表）'!$AC$128,FALSE)</f>
        <v>0</v>
      </c>
      <c r="AV45" s="341">
        <f t="shared" si="81"/>
        <v>0</v>
      </c>
      <c r="AW45" s="342">
        <f t="shared" si="82"/>
        <v>0</v>
      </c>
      <c r="AX45" s="342">
        <f t="shared" si="83"/>
        <v>0</v>
      </c>
      <c r="AY45" s="342">
        <f t="shared" si="84"/>
        <v>0</v>
      </c>
      <c r="AZ45" s="342">
        <f t="shared" si="85"/>
        <v>0</v>
      </c>
      <c r="BA45" s="342">
        <f t="shared" si="86"/>
        <v>0</v>
      </c>
      <c r="BB45" s="342">
        <f t="shared" si="87"/>
        <v>0</v>
      </c>
      <c r="BC45" s="342">
        <f t="shared" si="88"/>
        <v>0</v>
      </c>
      <c r="BD45" s="342">
        <f t="shared" si="89"/>
        <v>0</v>
      </c>
      <c r="BE45" s="342">
        <f>VLOOKUP($E45,'波及効果（総括表）'!$A$9:$AH$126,'波及効果（総括表）'!$AG$128,FALSE)</f>
        <v>0</v>
      </c>
      <c r="BF45" s="334"/>
      <c r="BG45" s="335"/>
      <c r="BH45" s="335"/>
      <c r="BI45" s="335"/>
      <c r="BJ45" s="335"/>
      <c r="BK45" s="335"/>
      <c r="BL45" s="335"/>
      <c r="BM45" s="335"/>
      <c r="BN45" s="335"/>
      <c r="BO45" s="335"/>
      <c r="BP45" s="335"/>
      <c r="BQ45" s="335"/>
      <c r="BR45" s="335"/>
      <c r="BS45" s="335"/>
      <c r="BT45" s="335"/>
      <c r="BU45" s="335"/>
      <c r="BV45" s="335"/>
      <c r="BW45" s="335"/>
      <c r="BX45" s="335"/>
      <c r="BY45" s="335"/>
      <c r="BZ45" s="335"/>
      <c r="CA45" s="604">
        <v>0.58990215882545449</v>
      </c>
      <c r="CB45" s="605">
        <v>3.8933339352013813E-3</v>
      </c>
      <c r="CC45" s="605">
        <v>0.2043831040592238</v>
      </c>
      <c r="CD45" s="605">
        <v>0.11955356437543024</v>
      </c>
      <c r="CE45" s="605">
        <v>4.2883098416710869E-2</v>
      </c>
      <c r="CF45" s="605">
        <v>0</v>
      </c>
      <c r="CG45" s="605">
        <v>3.9384740387979192E-2</v>
      </c>
      <c r="CH45" s="605">
        <v>0</v>
      </c>
      <c r="CI45" s="605">
        <v>0.41009784117454551</v>
      </c>
      <c r="CJ45" s="605">
        <v>1</v>
      </c>
    </row>
    <row r="46" spans="1:88" s="336" customFormat="1">
      <c r="A46" s="337" t="s">
        <v>415</v>
      </c>
      <c r="B46" s="338" t="s">
        <v>160</v>
      </c>
      <c r="C46" s="337" t="s">
        <v>424</v>
      </c>
      <c r="D46" s="338" t="s">
        <v>167</v>
      </c>
      <c r="E46" s="339" t="s">
        <v>297</v>
      </c>
      <c r="F46" s="340" t="s">
        <v>33</v>
      </c>
      <c r="G46" s="332">
        <f>VLOOKUP($E46,'与件データ（生産者価格表示）（分析年価格）'!$A$8:$I$115,9,FALSE)</f>
        <v>0</v>
      </c>
      <c r="H46" s="341">
        <f t="shared" si="45"/>
        <v>0</v>
      </c>
      <c r="I46" s="342">
        <f t="shared" si="46"/>
        <v>0</v>
      </c>
      <c r="J46" s="342">
        <f t="shared" si="47"/>
        <v>0</v>
      </c>
      <c r="K46" s="342">
        <f t="shared" si="48"/>
        <v>0</v>
      </c>
      <c r="L46" s="342">
        <f t="shared" si="49"/>
        <v>0</v>
      </c>
      <c r="M46" s="342">
        <f t="shared" si="50"/>
        <v>0</v>
      </c>
      <c r="N46" s="342">
        <f t="shared" si="51"/>
        <v>0</v>
      </c>
      <c r="O46" s="342">
        <f t="shared" si="52"/>
        <v>0</v>
      </c>
      <c r="P46" s="342">
        <f t="shared" si="53"/>
        <v>0</v>
      </c>
      <c r="Q46" s="342">
        <f>VLOOKUP($E46,'波及効果（総括表）'!$A$9:$AH$126,'波及効果（総括表）'!$M$128,FALSE)</f>
        <v>0</v>
      </c>
      <c r="R46" s="341">
        <f t="shared" si="54"/>
        <v>0</v>
      </c>
      <c r="S46" s="342">
        <f t="shared" si="55"/>
        <v>0</v>
      </c>
      <c r="T46" s="342">
        <f t="shared" si="56"/>
        <v>0</v>
      </c>
      <c r="U46" s="342">
        <f t="shared" si="57"/>
        <v>0</v>
      </c>
      <c r="V46" s="342">
        <f t="shared" si="58"/>
        <v>0</v>
      </c>
      <c r="W46" s="342">
        <f t="shared" si="59"/>
        <v>0</v>
      </c>
      <c r="X46" s="342">
        <f t="shared" si="60"/>
        <v>0</v>
      </c>
      <c r="Y46" s="342">
        <f t="shared" si="61"/>
        <v>0</v>
      </c>
      <c r="Z46" s="342">
        <f t="shared" si="62"/>
        <v>0</v>
      </c>
      <c r="AA46" s="342">
        <f>VLOOKUP($E46,'波及効果（総括表）'!$A$9:$AH$126,'波及効果（総括表）'!$Q$128,FALSE)</f>
        <v>0</v>
      </c>
      <c r="AB46" s="341">
        <f t="shared" si="63"/>
        <v>0</v>
      </c>
      <c r="AC46" s="342">
        <f t="shared" si="64"/>
        <v>0</v>
      </c>
      <c r="AD46" s="342">
        <f t="shared" si="65"/>
        <v>0</v>
      </c>
      <c r="AE46" s="342">
        <f t="shared" si="66"/>
        <v>0</v>
      </c>
      <c r="AF46" s="342">
        <f t="shared" si="67"/>
        <v>0</v>
      </c>
      <c r="AG46" s="342">
        <f t="shared" si="68"/>
        <v>0</v>
      </c>
      <c r="AH46" s="342">
        <f t="shared" si="69"/>
        <v>0</v>
      </c>
      <c r="AI46" s="342">
        <f t="shared" si="70"/>
        <v>0</v>
      </c>
      <c r="AJ46" s="342">
        <f t="shared" si="71"/>
        <v>0</v>
      </c>
      <c r="AK46" s="342">
        <f>VLOOKUP($E46,'波及効果（総括表）'!$A$9:$AH$126,'波及効果（総括表）'!$U$128,FALSE)</f>
        <v>0</v>
      </c>
      <c r="AL46" s="341">
        <f t="shared" si="72"/>
        <v>0</v>
      </c>
      <c r="AM46" s="342">
        <f t="shared" si="73"/>
        <v>0</v>
      </c>
      <c r="AN46" s="342">
        <f t="shared" si="74"/>
        <v>0</v>
      </c>
      <c r="AO46" s="342">
        <f t="shared" si="75"/>
        <v>0</v>
      </c>
      <c r="AP46" s="342">
        <f t="shared" si="76"/>
        <v>0</v>
      </c>
      <c r="AQ46" s="342">
        <f t="shared" si="77"/>
        <v>0</v>
      </c>
      <c r="AR46" s="342">
        <f t="shared" si="78"/>
        <v>0</v>
      </c>
      <c r="AS46" s="342">
        <f t="shared" si="79"/>
        <v>0</v>
      </c>
      <c r="AT46" s="342">
        <f t="shared" si="80"/>
        <v>0</v>
      </c>
      <c r="AU46" s="342">
        <f>VLOOKUP($E46,'波及効果（総括表）'!$A$9:$AH$126,'波及効果（総括表）'!$AC$128,FALSE)</f>
        <v>0</v>
      </c>
      <c r="AV46" s="341">
        <f t="shared" si="81"/>
        <v>0</v>
      </c>
      <c r="AW46" s="342">
        <f t="shared" si="82"/>
        <v>0</v>
      </c>
      <c r="AX46" s="342">
        <f t="shared" si="83"/>
        <v>0</v>
      </c>
      <c r="AY46" s="342">
        <f t="shared" si="84"/>
        <v>0</v>
      </c>
      <c r="AZ46" s="342">
        <f t="shared" si="85"/>
        <v>0</v>
      </c>
      <c r="BA46" s="342">
        <f t="shared" si="86"/>
        <v>0</v>
      </c>
      <c r="BB46" s="342">
        <f t="shared" si="87"/>
        <v>0</v>
      </c>
      <c r="BC46" s="342">
        <f t="shared" si="88"/>
        <v>0</v>
      </c>
      <c r="BD46" s="342">
        <f t="shared" si="89"/>
        <v>0</v>
      </c>
      <c r="BE46" s="342">
        <f>VLOOKUP($E46,'波及効果（総括表）'!$A$9:$AH$126,'波及効果（総括表）'!$AG$128,FALSE)</f>
        <v>0</v>
      </c>
      <c r="BF46" s="334"/>
      <c r="BG46" s="335"/>
      <c r="BH46" s="335"/>
      <c r="BI46" s="335"/>
      <c r="BJ46" s="335"/>
      <c r="BK46" s="335"/>
      <c r="BL46" s="335"/>
      <c r="BM46" s="335"/>
      <c r="BN46" s="335"/>
      <c r="BO46" s="335"/>
      <c r="BP46" s="335"/>
      <c r="BQ46" s="335"/>
      <c r="BR46" s="335"/>
      <c r="BS46" s="335"/>
      <c r="BT46" s="335"/>
      <c r="BU46" s="335"/>
      <c r="BV46" s="335"/>
      <c r="BW46" s="335"/>
      <c r="BX46" s="335"/>
      <c r="BY46" s="335"/>
      <c r="BZ46" s="335"/>
      <c r="CA46" s="604">
        <v>0.6448667184510164</v>
      </c>
      <c r="CB46" s="605">
        <v>1.477748517515109E-3</v>
      </c>
      <c r="CC46" s="605">
        <v>9.1544626110679581E-2</v>
      </c>
      <c r="CD46" s="605">
        <v>0.21722903207472102</v>
      </c>
      <c r="CE46" s="605">
        <v>1.1708315177235095E-2</v>
      </c>
      <c r="CF46" s="605">
        <v>0</v>
      </c>
      <c r="CG46" s="605">
        <v>3.3173559668832765E-2</v>
      </c>
      <c r="CH46" s="605">
        <v>0</v>
      </c>
      <c r="CI46" s="605">
        <v>0.35513328154898355</v>
      </c>
      <c r="CJ46" s="605">
        <v>1</v>
      </c>
    </row>
    <row r="47" spans="1:88" s="336" customFormat="1">
      <c r="A47" s="343" t="s">
        <v>415</v>
      </c>
      <c r="B47" s="344" t="s">
        <v>160</v>
      </c>
      <c r="C47" s="343" t="s">
        <v>425</v>
      </c>
      <c r="D47" s="344" t="s">
        <v>168</v>
      </c>
      <c r="E47" s="345" t="s">
        <v>298</v>
      </c>
      <c r="F47" s="346" t="s">
        <v>34</v>
      </c>
      <c r="G47" s="347">
        <f>VLOOKUP($E47,'与件データ（生産者価格表示）（分析年価格）'!$A$8:$I$115,9,FALSE)</f>
        <v>0</v>
      </c>
      <c r="H47" s="348">
        <f t="shared" si="45"/>
        <v>0</v>
      </c>
      <c r="I47" s="349">
        <f t="shared" si="46"/>
        <v>0</v>
      </c>
      <c r="J47" s="349">
        <f t="shared" si="47"/>
        <v>0</v>
      </c>
      <c r="K47" s="349">
        <f t="shared" si="48"/>
        <v>0</v>
      </c>
      <c r="L47" s="349">
        <f t="shared" si="49"/>
        <v>0</v>
      </c>
      <c r="M47" s="349">
        <f t="shared" si="50"/>
        <v>0</v>
      </c>
      <c r="N47" s="349">
        <f t="shared" si="51"/>
        <v>0</v>
      </c>
      <c r="O47" s="349">
        <f t="shared" si="52"/>
        <v>0</v>
      </c>
      <c r="P47" s="349">
        <f t="shared" si="53"/>
        <v>0</v>
      </c>
      <c r="Q47" s="349">
        <f>VLOOKUP($E47,'波及効果（総括表）'!$A$9:$AH$126,'波及効果（総括表）'!$M$128,FALSE)</f>
        <v>0</v>
      </c>
      <c r="R47" s="348">
        <f t="shared" si="54"/>
        <v>0</v>
      </c>
      <c r="S47" s="349">
        <f t="shared" si="55"/>
        <v>0</v>
      </c>
      <c r="T47" s="349">
        <f t="shared" si="56"/>
        <v>0</v>
      </c>
      <c r="U47" s="349">
        <f t="shared" si="57"/>
        <v>0</v>
      </c>
      <c r="V47" s="349">
        <f t="shared" si="58"/>
        <v>0</v>
      </c>
      <c r="W47" s="349">
        <f t="shared" si="59"/>
        <v>0</v>
      </c>
      <c r="X47" s="349">
        <f t="shared" si="60"/>
        <v>0</v>
      </c>
      <c r="Y47" s="349">
        <f t="shared" si="61"/>
        <v>0</v>
      </c>
      <c r="Z47" s="349">
        <f t="shared" si="62"/>
        <v>0</v>
      </c>
      <c r="AA47" s="349">
        <f>VLOOKUP($E47,'波及効果（総括表）'!$A$9:$AH$126,'波及効果（総括表）'!$Q$128,FALSE)</f>
        <v>0</v>
      </c>
      <c r="AB47" s="348">
        <f t="shared" si="63"/>
        <v>0</v>
      </c>
      <c r="AC47" s="349">
        <f t="shared" si="64"/>
        <v>0</v>
      </c>
      <c r="AD47" s="349">
        <f t="shared" si="65"/>
        <v>0</v>
      </c>
      <c r="AE47" s="349">
        <f t="shared" si="66"/>
        <v>0</v>
      </c>
      <c r="AF47" s="349">
        <f t="shared" si="67"/>
        <v>0</v>
      </c>
      <c r="AG47" s="349">
        <f t="shared" si="68"/>
        <v>0</v>
      </c>
      <c r="AH47" s="349">
        <f t="shared" si="69"/>
        <v>0</v>
      </c>
      <c r="AI47" s="349">
        <f t="shared" si="70"/>
        <v>0</v>
      </c>
      <c r="AJ47" s="349">
        <f t="shared" si="71"/>
        <v>0</v>
      </c>
      <c r="AK47" s="349">
        <f>VLOOKUP($E47,'波及効果（総括表）'!$A$9:$AH$126,'波及効果（総括表）'!$U$128,FALSE)</f>
        <v>0</v>
      </c>
      <c r="AL47" s="348">
        <f t="shared" si="72"/>
        <v>0</v>
      </c>
      <c r="AM47" s="349">
        <f t="shared" si="73"/>
        <v>0</v>
      </c>
      <c r="AN47" s="349">
        <f t="shared" si="74"/>
        <v>0</v>
      </c>
      <c r="AO47" s="349">
        <f t="shared" si="75"/>
        <v>0</v>
      </c>
      <c r="AP47" s="349">
        <f t="shared" si="76"/>
        <v>0</v>
      </c>
      <c r="AQ47" s="349">
        <f t="shared" si="77"/>
        <v>0</v>
      </c>
      <c r="AR47" s="349">
        <f t="shared" si="78"/>
        <v>0</v>
      </c>
      <c r="AS47" s="349">
        <f t="shared" si="79"/>
        <v>0</v>
      </c>
      <c r="AT47" s="349">
        <f t="shared" si="80"/>
        <v>0</v>
      </c>
      <c r="AU47" s="349">
        <f>VLOOKUP($E47,'波及効果（総括表）'!$A$9:$AH$126,'波及効果（総括表）'!$AC$128,FALSE)</f>
        <v>0</v>
      </c>
      <c r="AV47" s="348">
        <f t="shared" si="81"/>
        <v>0</v>
      </c>
      <c r="AW47" s="349">
        <f t="shared" si="82"/>
        <v>0</v>
      </c>
      <c r="AX47" s="349">
        <f t="shared" si="83"/>
        <v>0</v>
      </c>
      <c r="AY47" s="349">
        <f t="shared" si="84"/>
        <v>0</v>
      </c>
      <c r="AZ47" s="349">
        <f t="shared" si="85"/>
        <v>0</v>
      </c>
      <c r="BA47" s="349">
        <f t="shared" si="86"/>
        <v>0</v>
      </c>
      <c r="BB47" s="349">
        <f t="shared" si="87"/>
        <v>0</v>
      </c>
      <c r="BC47" s="349">
        <f t="shared" si="88"/>
        <v>0</v>
      </c>
      <c r="BD47" s="349">
        <f t="shared" si="89"/>
        <v>0</v>
      </c>
      <c r="BE47" s="349">
        <f>VLOOKUP($E47,'波及効果（総括表）'!$A$9:$AH$126,'波及効果（総括表）'!$AG$128,FALSE)</f>
        <v>0</v>
      </c>
      <c r="BF47" s="334"/>
      <c r="BG47" s="335"/>
      <c r="BH47" s="335"/>
      <c r="BI47" s="335"/>
      <c r="BJ47" s="335"/>
      <c r="BK47" s="335"/>
      <c r="BL47" s="335"/>
      <c r="BM47" s="335"/>
      <c r="BN47" s="335"/>
      <c r="BO47" s="335"/>
      <c r="BP47" s="335"/>
      <c r="BQ47" s="335"/>
      <c r="BR47" s="335"/>
      <c r="BS47" s="335"/>
      <c r="BT47" s="335"/>
      <c r="BU47" s="335"/>
      <c r="BV47" s="335"/>
      <c r="BW47" s="335"/>
      <c r="BX47" s="335"/>
      <c r="BY47" s="335"/>
      <c r="BZ47" s="335"/>
      <c r="CA47" s="606">
        <v>0.73155507469518544</v>
      </c>
      <c r="CB47" s="607">
        <v>1.9558070825184139E-3</v>
      </c>
      <c r="CC47" s="607">
        <v>5.1017435812076066E-2</v>
      </c>
      <c r="CD47" s="607">
        <v>0.11085680995380966</v>
      </c>
      <c r="CE47" s="607">
        <v>0.10428196912321584</v>
      </c>
      <c r="CF47" s="607">
        <v>0</v>
      </c>
      <c r="CG47" s="607">
        <v>3.3290333319462359E-4</v>
      </c>
      <c r="CH47" s="607">
        <v>0</v>
      </c>
      <c r="CI47" s="607">
        <v>0.26844492530481462</v>
      </c>
      <c r="CJ47" s="607">
        <v>1</v>
      </c>
    </row>
    <row r="48" spans="1:88" s="336" customFormat="1">
      <c r="A48" s="337" t="s">
        <v>415</v>
      </c>
      <c r="B48" s="338" t="s">
        <v>160</v>
      </c>
      <c r="C48" s="337" t="s">
        <v>425</v>
      </c>
      <c r="D48" s="338" t="s">
        <v>168</v>
      </c>
      <c r="E48" s="339" t="s">
        <v>299</v>
      </c>
      <c r="F48" s="340" t="s">
        <v>35</v>
      </c>
      <c r="G48" s="332">
        <f>VLOOKUP($E48,'与件データ（生産者価格表示）（分析年価格）'!$A$8:$I$115,9,FALSE)</f>
        <v>0</v>
      </c>
      <c r="H48" s="341">
        <f t="shared" si="45"/>
        <v>0</v>
      </c>
      <c r="I48" s="342">
        <f t="shared" si="46"/>
        <v>0</v>
      </c>
      <c r="J48" s="342">
        <f t="shared" si="47"/>
        <v>0</v>
      </c>
      <c r="K48" s="342">
        <f t="shared" si="48"/>
        <v>0</v>
      </c>
      <c r="L48" s="342">
        <f t="shared" si="49"/>
        <v>0</v>
      </c>
      <c r="M48" s="342">
        <f t="shared" si="50"/>
        <v>0</v>
      </c>
      <c r="N48" s="342">
        <f t="shared" si="51"/>
        <v>0</v>
      </c>
      <c r="O48" s="342">
        <f t="shared" si="52"/>
        <v>0</v>
      </c>
      <c r="P48" s="342">
        <f t="shared" si="53"/>
        <v>0</v>
      </c>
      <c r="Q48" s="342">
        <f>VLOOKUP($E48,'波及効果（総括表）'!$A$9:$AH$126,'波及効果（総括表）'!$M$128,FALSE)</f>
        <v>0</v>
      </c>
      <c r="R48" s="341">
        <f t="shared" si="54"/>
        <v>0</v>
      </c>
      <c r="S48" s="342">
        <f t="shared" si="55"/>
        <v>0</v>
      </c>
      <c r="T48" s="342">
        <f t="shared" si="56"/>
        <v>0</v>
      </c>
      <c r="U48" s="342">
        <f t="shared" si="57"/>
        <v>0</v>
      </c>
      <c r="V48" s="342">
        <f t="shared" si="58"/>
        <v>0</v>
      </c>
      <c r="W48" s="342">
        <f t="shared" si="59"/>
        <v>0</v>
      </c>
      <c r="X48" s="342">
        <f t="shared" si="60"/>
        <v>0</v>
      </c>
      <c r="Y48" s="342">
        <f t="shared" si="61"/>
        <v>0</v>
      </c>
      <c r="Z48" s="342">
        <f t="shared" si="62"/>
        <v>0</v>
      </c>
      <c r="AA48" s="342">
        <f>VLOOKUP($E48,'波及効果（総括表）'!$A$9:$AH$126,'波及効果（総括表）'!$Q$128,FALSE)</f>
        <v>0</v>
      </c>
      <c r="AB48" s="341">
        <f t="shared" si="63"/>
        <v>0</v>
      </c>
      <c r="AC48" s="342">
        <f t="shared" si="64"/>
        <v>0</v>
      </c>
      <c r="AD48" s="342">
        <f t="shared" si="65"/>
        <v>0</v>
      </c>
      <c r="AE48" s="342">
        <f t="shared" si="66"/>
        <v>0</v>
      </c>
      <c r="AF48" s="342">
        <f t="shared" si="67"/>
        <v>0</v>
      </c>
      <c r="AG48" s="342">
        <f t="shared" si="68"/>
        <v>0</v>
      </c>
      <c r="AH48" s="342">
        <f t="shared" si="69"/>
        <v>0</v>
      </c>
      <c r="AI48" s="342">
        <f t="shared" si="70"/>
        <v>0</v>
      </c>
      <c r="AJ48" s="342">
        <f t="shared" si="71"/>
        <v>0</v>
      </c>
      <c r="AK48" s="342">
        <f>VLOOKUP($E48,'波及効果（総括表）'!$A$9:$AH$126,'波及効果（総括表）'!$U$128,FALSE)</f>
        <v>0</v>
      </c>
      <c r="AL48" s="341">
        <f t="shared" si="72"/>
        <v>0</v>
      </c>
      <c r="AM48" s="342">
        <f t="shared" si="73"/>
        <v>0</v>
      </c>
      <c r="AN48" s="342">
        <f t="shared" si="74"/>
        <v>0</v>
      </c>
      <c r="AO48" s="342">
        <f t="shared" si="75"/>
        <v>0</v>
      </c>
      <c r="AP48" s="342">
        <f t="shared" si="76"/>
        <v>0</v>
      </c>
      <c r="AQ48" s="342">
        <f t="shared" si="77"/>
        <v>0</v>
      </c>
      <c r="AR48" s="342">
        <f t="shared" si="78"/>
        <v>0</v>
      </c>
      <c r="AS48" s="342">
        <f t="shared" si="79"/>
        <v>0</v>
      </c>
      <c r="AT48" s="342">
        <f t="shared" si="80"/>
        <v>0</v>
      </c>
      <c r="AU48" s="342">
        <f>VLOOKUP($E48,'波及効果（総括表）'!$A$9:$AH$126,'波及効果（総括表）'!$AC$128,FALSE)</f>
        <v>0</v>
      </c>
      <c r="AV48" s="341">
        <f t="shared" si="81"/>
        <v>0</v>
      </c>
      <c r="AW48" s="342">
        <f t="shared" si="82"/>
        <v>0</v>
      </c>
      <c r="AX48" s="342">
        <f t="shared" si="83"/>
        <v>0</v>
      </c>
      <c r="AY48" s="342">
        <f t="shared" si="84"/>
        <v>0</v>
      </c>
      <c r="AZ48" s="342">
        <f t="shared" si="85"/>
        <v>0</v>
      </c>
      <c r="BA48" s="342">
        <f t="shared" si="86"/>
        <v>0</v>
      </c>
      <c r="BB48" s="342">
        <f t="shared" si="87"/>
        <v>0</v>
      </c>
      <c r="BC48" s="342">
        <f t="shared" si="88"/>
        <v>0</v>
      </c>
      <c r="BD48" s="342">
        <f t="shared" si="89"/>
        <v>0</v>
      </c>
      <c r="BE48" s="342">
        <f>VLOOKUP($E48,'波及効果（総括表）'!$A$9:$AH$126,'波及効果（総括表）'!$AG$128,FALSE)</f>
        <v>0</v>
      </c>
      <c r="BF48" s="334"/>
      <c r="BG48" s="335"/>
      <c r="BH48" s="335"/>
      <c r="BI48" s="335"/>
      <c r="BJ48" s="335"/>
      <c r="BK48" s="335"/>
      <c r="BL48" s="335"/>
      <c r="BM48" s="335"/>
      <c r="BN48" s="335"/>
      <c r="BO48" s="335"/>
      <c r="BP48" s="335"/>
      <c r="BQ48" s="335"/>
      <c r="BR48" s="335"/>
      <c r="BS48" s="335"/>
      <c r="BT48" s="335"/>
      <c r="BU48" s="335"/>
      <c r="BV48" s="335"/>
      <c r="BW48" s="335"/>
      <c r="BX48" s="335"/>
      <c r="BY48" s="335"/>
      <c r="BZ48" s="335"/>
      <c r="CA48" s="604">
        <v>0.74686028257456827</v>
      </c>
      <c r="CB48" s="605">
        <v>7.8794831542084286E-3</v>
      </c>
      <c r="CC48" s="605">
        <v>0.19713802680835649</v>
      </c>
      <c r="CD48" s="605">
        <v>8.5134645574206011E-3</v>
      </c>
      <c r="CE48" s="605">
        <v>3.3797246709334622E-2</v>
      </c>
      <c r="CF48" s="605">
        <v>0</v>
      </c>
      <c r="CG48" s="605">
        <v>5.8114961961115803E-3</v>
      </c>
      <c r="CH48" s="605">
        <v>0</v>
      </c>
      <c r="CI48" s="605">
        <v>0.25313971742543173</v>
      </c>
      <c r="CJ48" s="605">
        <v>1</v>
      </c>
    </row>
    <row r="49" spans="1:88" s="336" customFormat="1">
      <c r="A49" s="337" t="s">
        <v>415</v>
      </c>
      <c r="B49" s="338" t="s">
        <v>160</v>
      </c>
      <c r="C49" s="337" t="s">
        <v>426</v>
      </c>
      <c r="D49" s="338" t="s">
        <v>169</v>
      </c>
      <c r="E49" s="339" t="s">
        <v>300</v>
      </c>
      <c r="F49" s="340" t="s">
        <v>616</v>
      </c>
      <c r="G49" s="332">
        <f>VLOOKUP($E49,'与件データ（生産者価格表示）（分析年価格）'!$A$8:$I$115,9,FALSE)</f>
        <v>0</v>
      </c>
      <c r="H49" s="341">
        <f t="shared" si="45"/>
        <v>0</v>
      </c>
      <c r="I49" s="342">
        <f t="shared" si="46"/>
        <v>0</v>
      </c>
      <c r="J49" s="342">
        <f t="shared" si="47"/>
        <v>0</v>
      </c>
      <c r="K49" s="342">
        <f t="shared" si="48"/>
        <v>0</v>
      </c>
      <c r="L49" s="342">
        <f t="shared" si="49"/>
        <v>0</v>
      </c>
      <c r="M49" s="342">
        <f t="shared" si="50"/>
        <v>0</v>
      </c>
      <c r="N49" s="342">
        <f t="shared" si="51"/>
        <v>0</v>
      </c>
      <c r="O49" s="342">
        <f t="shared" si="52"/>
        <v>0</v>
      </c>
      <c r="P49" s="342">
        <f t="shared" si="53"/>
        <v>0</v>
      </c>
      <c r="Q49" s="342">
        <f>VLOOKUP($E49,'波及効果（総括表）'!$A$9:$AH$126,'波及効果（総括表）'!$M$128,FALSE)</f>
        <v>0</v>
      </c>
      <c r="R49" s="341">
        <f t="shared" si="54"/>
        <v>0</v>
      </c>
      <c r="S49" s="342">
        <f t="shared" si="55"/>
        <v>0</v>
      </c>
      <c r="T49" s="342">
        <f t="shared" si="56"/>
        <v>0</v>
      </c>
      <c r="U49" s="342">
        <f t="shared" si="57"/>
        <v>0</v>
      </c>
      <c r="V49" s="342">
        <f t="shared" si="58"/>
        <v>0</v>
      </c>
      <c r="W49" s="342">
        <f t="shared" si="59"/>
        <v>0</v>
      </c>
      <c r="X49" s="342">
        <f t="shared" si="60"/>
        <v>0</v>
      </c>
      <c r="Y49" s="342">
        <f t="shared" si="61"/>
        <v>0</v>
      </c>
      <c r="Z49" s="342">
        <f t="shared" si="62"/>
        <v>0</v>
      </c>
      <c r="AA49" s="342">
        <f>VLOOKUP($E49,'波及効果（総括表）'!$A$9:$AH$126,'波及効果（総括表）'!$Q$128,FALSE)</f>
        <v>0</v>
      </c>
      <c r="AB49" s="341">
        <f t="shared" si="63"/>
        <v>0</v>
      </c>
      <c r="AC49" s="342">
        <f t="shared" si="64"/>
        <v>0</v>
      </c>
      <c r="AD49" s="342">
        <f t="shared" si="65"/>
        <v>0</v>
      </c>
      <c r="AE49" s="342">
        <f t="shared" si="66"/>
        <v>0</v>
      </c>
      <c r="AF49" s="342">
        <f t="shared" si="67"/>
        <v>0</v>
      </c>
      <c r="AG49" s="342">
        <f t="shared" si="68"/>
        <v>0</v>
      </c>
      <c r="AH49" s="342">
        <f t="shared" si="69"/>
        <v>0</v>
      </c>
      <c r="AI49" s="342">
        <f t="shared" si="70"/>
        <v>0</v>
      </c>
      <c r="AJ49" s="342">
        <f t="shared" si="71"/>
        <v>0</v>
      </c>
      <c r="AK49" s="342">
        <f>VLOOKUP($E49,'波及効果（総括表）'!$A$9:$AH$126,'波及効果（総括表）'!$U$128,FALSE)</f>
        <v>0</v>
      </c>
      <c r="AL49" s="341">
        <f t="shared" si="72"/>
        <v>0</v>
      </c>
      <c r="AM49" s="342">
        <f t="shared" si="73"/>
        <v>0</v>
      </c>
      <c r="AN49" s="342">
        <f t="shared" si="74"/>
        <v>0</v>
      </c>
      <c r="AO49" s="342">
        <f t="shared" si="75"/>
        <v>0</v>
      </c>
      <c r="AP49" s="342">
        <f t="shared" si="76"/>
        <v>0</v>
      </c>
      <c r="AQ49" s="342">
        <f t="shared" si="77"/>
        <v>0</v>
      </c>
      <c r="AR49" s="342">
        <f t="shared" si="78"/>
        <v>0</v>
      </c>
      <c r="AS49" s="342">
        <f t="shared" si="79"/>
        <v>0</v>
      </c>
      <c r="AT49" s="342">
        <f t="shared" si="80"/>
        <v>0</v>
      </c>
      <c r="AU49" s="342">
        <f>VLOOKUP($E49,'波及効果（総括表）'!$A$9:$AH$126,'波及効果（総括表）'!$AC$128,FALSE)</f>
        <v>0</v>
      </c>
      <c r="AV49" s="341">
        <f t="shared" si="81"/>
        <v>0</v>
      </c>
      <c r="AW49" s="342">
        <f t="shared" si="82"/>
        <v>0</v>
      </c>
      <c r="AX49" s="342">
        <f t="shared" si="83"/>
        <v>0</v>
      </c>
      <c r="AY49" s="342">
        <f t="shared" si="84"/>
        <v>0</v>
      </c>
      <c r="AZ49" s="342">
        <f t="shared" si="85"/>
        <v>0</v>
      </c>
      <c r="BA49" s="342">
        <f t="shared" si="86"/>
        <v>0</v>
      </c>
      <c r="BB49" s="342">
        <f t="shared" si="87"/>
        <v>0</v>
      </c>
      <c r="BC49" s="342">
        <f t="shared" si="88"/>
        <v>0</v>
      </c>
      <c r="BD49" s="342">
        <f t="shared" si="89"/>
        <v>0</v>
      </c>
      <c r="BE49" s="342">
        <f>VLOOKUP($E49,'波及効果（総括表）'!$A$9:$AH$126,'波及効果（総括表）'!$AG$128,FALSE)</f>
        <v>0</v>
      </c>
      <c r="BF49" s="334"/>
      <c r="BG49" s="335"/>
      <c r="BH49" s="335"/>
      <c r="BI49" s="335"/>
      <c r="BJ49" s="335"/>
      <c r="BK49" s="335"/>
      <c r="BL49" s="335"/>
      <c r="BM49" s="335"/>
      <c r="BN49" s="335"/>
      <c r="BO49" s="335"/>
      <c r="BP49" s="335"/>
      <c r="BQ49" s="335"/>
      <c r="BR49" s="335"/>
      <c r="BS49" s="335"/>
      <c r="BT49" s="335"/>
      <c r="BU49" s="335"/>
      <c r="BV49" s="335"/>
      <c r="BW49" s="335"/>
      <c r="BX49" s="335"/>
      <c r="BY49" s="335"/>
      <c r="BZ49" s="335"/>
      <c r="CA49" s="604">
        <v>0.55591028243285967</v>
      </c>
      <c r="CB49" s="605">
        <v>1.2321375750961332E-2</v>
      </c>
      <c r="CC49" s="605">
        <v>0.2413072082088106</v>
      </c>
      <c r="CD49" s="605">
        <v>8.5658041023653375E-2</v>
      </c>
      <c r="CE49" s="605">
        <v>6.1260085066451787E-2</v>
      </c>
      <c r="CF49" s="605">
        <v>0</v>
      </c>
      <c r="CG49" s="605">
        <v>4.3543007517263185E-2</v>
      </c>
      <c r="CH49" s="605">
        <v>0</v>
      </c>
      <c r="CI49" s="605">
        <v>0.44408971756714027</v>
      </c>
      <c r="CJ49" s="605">
        <v>1</v>
      </c>
    </row>
    <row r="50" spans="1:88" s="336" customFormat="1">
      <c r="A50" s="337" t="s">
        <v>415</v>
      </c>
      <c r="B50" s="338" t="s">
        <v>160</v>
      </c>
      <c r="C50" s="337" t="s">
        <v>426</v>
      </c>
      <c r="D50" s="338" t="s">
        <v>169</v>
      </c>
      <c r="E50" s="339" t="s">
        <v>301</v>
      </c>
      <c r="F50" s="340" t="s">
        <v>37</v>
      </c>
      <c r="G50" s="332">
        <f>VLOOKUP($E50,'与件データ（生産者価格表示）（分析年価格）'!$A$8:$I$115,9,FALSE)</f>
        <v>0</v>
      </c>
      <c r="H50" s="341">
        <f t="shared" si="45"/>
        <v>0</v>
      </c>
      <c r="I50" s="342">
        <f t="shared" si="46"/>
        <v>0</v>
      </c>
      <c r="J50" s="342">
        <f t="shared" si="47"/>
        <v>0</v>
      </c>
      <c r="K50" s="342">
        <f t="shared" si="48"/>
        <v>0</v>
      </c>
      <c r="L50" s="342">
        <f t="shared" si="49"/>
        <v>0</v>
      </c>
      <c r="M50" s="342">
        <f t="shared" si="50"/>
        <v>0</v>
      </c>
      <c r="N50" s="342">
        <f t="shared" si="51"/>
        <v>0</v>
      </c>
      <c r="O50" s="342">
        <f t="shared" si="52"/>
        <v>0</v>
      </c>
      <c r="P50" s="342">
        <f t="shared" si="53"/>
        <v>0</v>
      </c>
      <c r="Q50" s="342">
        <f>VLOOKUP($E50,'波及効果（総括表）'!$A$9:$AH$126,'波及効果（総括表）'!$M$128,FALSE)</f>
        <v>0</v>
      </c>
      <c r="R50" s="341">
        <f t="shared" si="54"/>
        <v>0</v>
      </c>
      <c r="S50" s="342">
        <f t="shared" si="55"/>
        <v>0</v>
      </c>
      <c r="T50" s="342">
        <f t="shared" si="56"/>
        <v>0</v>
      </c>
      <c r="U50" s="342">
        <f t="shared" si="57"/>
        <v>0</v>
      </c>
      <c r="V50" s="342">
        <f t="shared" si="58"/>
        <v>0</v>
      </c>
      <c r="W50" s="342">
        <f t="shared" si="59"/>
        <v>0</v>
      </c>
      <c r="X50" s="342">
        <f t="shared" si="60"/>
        <v>0</v>
      </c>
      <c r="Y50" s="342">
        <f t="shared" si="61"/>
        <v>0</v>
      </c>
      <c r="Z50" s="342">
        <f t="shared" si="62"/>
        <v>0</v>
      </c>
      <c r="AA50" s="342">
        <f>VLOOKUP($E50,'波及効果（総括表）'!$A$9:$AH$126,'波及効果（総括表）'!$Q$128,FALSE)</f>
        <v>0</v>
      </c>
      <c r="AB50" s="341">
        <f t="shared" si="63"/>
        <v>0</v>
      </c>
      <c r="AC50" s="342">
        <f t="shared" si="64"/>
        <v>0</v>
      </c>
      <c r="AD50" s="342">
        <f t="shared" si="65"/>
        <v>0</v>
      </c>
      <c r="AE50" s="342">
        <f t="shared" si="66"/>
        <v>0</v>
      </c>
      <c r="AF50" s="342">
        <f t="shared" si="67"/>
        <v>0</v>
      </c>
      <c r="AG50" s="342">
        <f t="shared" si="68"/>
        <v>0</v>
      </c>
      <c r="AH50" s="342">
        <f t="shared" si="69"/>
        <v>0</v>
      </c>
      <c r="AI50" s="342">
        <f t="shared" si="70"/>
        <v>0</v>
      </c>
      <c r="AJ50" s="342">
        <f t="shared" si="71"/>
        <v>0</v>
      </c>
      <c r="AK50" s="342">
        <f>VLOOKUP($E50,'波及効果（総括表）'!$A$9:$AH$126,'波及効果（総括表）'!$U$128,FALSE)</f>
        <v>0</v>
      </c>
      <c r="AL50" s="341">
        <f t="shared" si="72"/>
        <v>0</v>
      </c>
      <c r="AM50" s="342">
        <f t="shared" si="73"/>
        <v>0</v>
      </c>
      <c r="AN50" s="342">
        <f t="shared" si="74"/>
        <v>0</v>
      </c>
      <c r="AO50" s="342">
        <f t="shared" si="75"/>
        <v>0</v>
      </c>
      <c r="AP50" s="342">
        <f t="shared" si="76"/>
        <v>0</v>
      </c>
      <c r="AQ50" s="342">
        <f t="shared" si="77"/>
        <v>0</v>
      </c>
      <c r="AR50" s="342">
        <f t="shared" si="78"/>
        <v>0</v>
      </c>
      <c r="AS50" s="342">
        <f t="shared" si="79"/>
        <v>0</v>
      </c>
      <c r="AT50" s="342">
        <f t="shared" si="80"/>
        <v>0</v>
      </c>
      <c r="AU50" s="342">
        <f>VLOOKUP($E50,'波及効果（総括表）'!$A$9:$AH$126,'波及効果（総括表）'!$AC$128,FALSE)</f>
        <v>0</v>
      </c>
      <c r="AV50" s="341">
        <f t="shared" si="81"/>
        <v>0</v>
      </c>
      <c r="AW50" s="342">
        <f t="shared" si="82"/>
        <v>0</v>
      </c>
      <c r="AX50" s="342">
        <f t="shared" si="83"/>
        <v>0</v>
      </c>
      <c r="AY50" s="342">
        <f t="shared" si="84"/>
        <v>0</v>
      </c>
      <c r="AZ50" s="342">
        <f t="shared" si="85"/>
        <v>0</v>
      </c>
      <c r="BA50" s="342">
        <f t="shared" si="86"/>
        <v>0</v>
      </c>
      <c r="BB50" s="342">
        <f t="shared" si="87"/>
        <v>0</v>
      </c>
      <c r="BC50" s="342">
        <f t="shared" si="88"/>
        <v>0</v>
      </c>
      <c r="BD50" s="342">
        <f t="shared" si="89"/>
        <v>0</v>
      </c>
      <c r="BE50" s="342">
        <f>VLOOKUP($E50,'波及効果（総括表）'!$A$9:$AH$126,'波及効果（総括表）'!$AG$128,FALSE)</f>
        <v>0</v>
      </c>
      <c r="BF50" s="334"/>
      <c r="BG50" s="335"/>
      <c r="BH50" s="335"/>
      <c r="BI50" s="335"/>
      <c r="BJ50" s="335"/>
      <c r="BK50" s="335"/>
      <c r="BL50" s="335"/>
      <c r="BM50" s="335"/>
      <c r="BN50" s="335"/>
      <c r="BO50" s="335"/>
      <c r="BP50" s="335"/>
      <c r="BQ50" s="335"/>
      <c r="BR50" s="335"/>
      <c r="BS50" s="335"/>
      <c r="BT50" s="335"/>
      <c r="BU50" s="335"/>
      <c r="BV50" s="335"/>
      <c r="BW50" s="335"/>
      <c r="BX50" s="335"/>
      <c r="BY50" s="335"/>
      <c r="BZ50" s="335"/>
      <c r="CA50" s="604">
        <v>0.46044943079885831</v>
      </c>
      <c r="CB50" s="605">
        <v>8.299165291459137E-3</v>
      </c>
      <c r="CC50" s="605">
        <v>0.32497626456696688</v>
      </c>
      <c r="CD50" s="605">
        <v>8.6864197382962596E-2</v>
      </c>
      <c r="CE50" s="605">
        <v>8.2365696384127662E-2</v>
      </c>
      <c r="CF50" s="605">
        <v>0</v>
      </c>
      <c r="CG50" s="605">
        <v>3.7051235590271021E-2</v>
      </c>
      <c r="CH50" s="605">
        <v>-5.9900146455858087E-6</v>
      </c>
      <c r="CI50" s="605">
        <v>0.53955056920114175</v>
      </c>
      <c r="CJ50" s="605">
        <v>1</v>
      </c>
    </row>
    <row r="51" spans="1:88" s="336" customFormat="1">
      <c r="A51" s="337" t="s">
        <v>415</v>
      </c>
      <c r="B51" s="338" t="s">
        <v>160</v>
      </c>
      <c r="C51" s="337" t="s">
        <v>427</v>
      </c>
      <c r="D51" s="338" t="s">
        <v>381</v>
      </c>
      <c r="E51" s="339" t="s">
        <v>302</v>
      </c>
      <c r="F51" s="340" t="s">
        <v>381</v>
      </c>
      <c r="G51" s="332">
        <f>VLOOKUP($E51,'与件データ（生産者価格表示）（分析年価格）'!$A$8:$I$115,9,FALSE)</f>
        <v>0</v>
      </c>
      <c r="H51" s="341">
        <f t="shared" si="45"/>
        <v>0</v>
      </c>
      <c r="I51" s="342">
        <f t="shared" si="46"/>
        <v>0</v>
      </c>
      <c r="J51" s="342">
        <f t="shared" si="47"/>
        <v>0</v>
      </c>
      <c r="K51" s="342">
        <f t="shared" si="48"/>
        <v>0</v>
      </c>
      <c r="L51" s="342">
        <f t="shared" si="49"/>
        <v>0</v>
      </c>
      <c r="M51" s="342">
        <f t="shared" si="50"/>
        <v>0</v>
      </c>
      <c r="N51" s="342">
        <f t="shared" si="51"/>
        <v>0</v>
      </c>
      <c r="O51" s="342">
        <f t="shared" si="52"/>
        <v>0</v>
      </c>
      <c r="P51" s="342">
        <f t="shared" si="53"/>
        <v>0</v>
      </c>
      <c r="Q51" s="342">
        <f>VLOOKUP($E51,'波及効果（総括表）'!$A$9:$AH$126,'波及効果（総括表）'!$M$128,FALSE)</f>
        <v>0</v>
      </c>
      <c r="R51" s="341">
        <f t="shared" si="54"/>
        <v>0</v>
      </c>
      <c r="S51" s="342">
        <f t="shared" si="55"/>
        <v>0</v>
      </c>
      <c r="T51" s="342">
        <f t="shared" si="56"/>
        <v>0</v>
      </c>
      <c r="U51" s="342">
        <f t="shared" si="57"/>
        <v>0</v>
      </c>
      <c r="V51" s="342">
        <f t="shared" si="58"/>
        <v>0</v>
      </c>
      <c r="W51" s="342">
        <f t="shared" si="59"/>
        <v>0</v>
      </c>
      <c r="X51" s="342">
        <f t="shared" si="60"/>
        <v>0</v>
      </c>
      <c r="Y51" s="342">
        <f t="shared" si="61"/>
        <v>0</v>
      </c>
      <c r="Z51" s="342">
        <f t="shared" si="62"/>
        <v>0</v>
      </c>
      <c r="AA51" s="342">
        <f>VLOOKUP($E51,'波及効果（総括表）'!$A$9:$AH$126,'波及効果（総括表）'!$Q$128,FALSE)</f>
        <v>0</v>
      </c>
      <c r="AB51" s="341">
        <f t="shared" si="63"/>
        <v>0</v>
      </c>
      <c r="AC51" s="342">
        <f t="shared" si="64"/>
        <v>0</v>
      </c>
      <c r="AD51" s="342">
        <f t="shared" si="65"/>
        <v>0</v>
      </c>
      <c r="AE51" s="342">
        <f t="shared" si="66"/>
        <v>0</v>
      </c>
      <c r="AF51" s="342">
        <f t="shared" si="67"/>
        <v>0</v>
      </c>
      <c r="AG51" s="342">
        <f t="shared" si="68"/>
        <v>0</v>
      </c>
      <c r="AH51" s="342">
        <f t="shared" si="69"/>
        <v>0</v>
      </c>
      <c r="AI51" s="342">
        <f t="shared" si="70"/>
        <v>0</v>
      </c>
      <c r="AJ51" s="342">
        <f t="shared" si="71"/>
        <v>0</v>
      </c>
      <c r="AK51" s="342">
        <f>VLOOKUP($E51,'波及効果（総括表）'!$A$9:$AH$126,'波及効果（総括表）'!$U$128,FALSE)</f>
        <v>0</v>
      </c>
      <c r="AL51" s="341">
        <f t="shared" si="72"/>
        <v>0</v>
      </c>
      <c r="AM51" s="342">
        <f t="shared" si="73"/>
        <v>0</v>
      </c>
      <c r="AN51" s="342">
        <f t="shared" si="74"/>
        <v>0</v>
      </c>
      <c r="AO51" s="342">
        <f t="shared" si="75"/>
        <v>0</v>
      </c>
      <c r="AP51" s="342">
        <f t="shared" si="76"/>
        <v>0</v>
      </c>
      <c r="AQ51" s="342">
        <f t="shared" si="77"/>
        <v>0</v>
      </c>
      <c r="AR51" s="342">
        <f t="shared" si="78"/>
        <v>0</v>
      </c>
      <c r="AS51" s="342">
        <f t="shared" si="79"/>
        <v>0</v>
      </c>
      <c r="AT51" s="342">
        <f t="shared" si="80"/>
        <v>0</v>
      </c>
      <c r="AU51" s="342">
        <f>VLOOKUP($E51,'波及効果（総括表）'!$A$9:$AH$126,'波及効果（総括表）'!$AC$128,FALSE)</f>
        <v>0</v>
      </c>
      <c r="AV51" s="341">
        <f t="shared" si="81"/>
        <v>0</v>
      </c>
      <c r="AW51" s="342">
        <f t="shared" si="82"/>
        <v>0</v>
      </c>
      <c r="AX51" s="342">
        <f t="shared" si="83"/>
        <v>0</v>
      </c>
      <c r="AY51" s="342">
        <f t="shared" si="84"/>
        <v>0</v>
      </c>
      <c r="AZ51" s="342">
        <f t="shared" si="85"/>
        <v>0</v>
      </c>
      <c r="BA51" s="342">
        <f t="shared" si="86"/>
        <v>0</v>
      </c>
      <c r="BB51" s="342">
        <f t="shared" si="87"/>
        <v>0</v>
      </c>
      <c r="BC51" s="342">
        <f t="shared" si="88"/>
        <v>0</v>
      </c>
      <c r="BD51" s="342">
        <f t="shared" si="89"/>
        <v>0</v>
      </c>
      <c r="BE51" s="342">
        <f>VLOOKUP($E51,'波及効果（総括表）'!$A$9:$AH$126,'波及効果（総括表）'!$AG$128,FALSE)</f>
        <v>0</v>
      </c>
      <c r="BF51" s="334"/>
      <c r="BG51" s="335"/>
      <c r="BH51" s="335"/>
      <c r="BI51" s="335"/>
      <c r="BJ51" s="335"/>
      <c r="BK51" s="335"/>
      <c r="BL51" s="335"/>
      <c r="BM51" s="335"/>
      <c r="BN51" s="335"/>
      <c r="BO51" s="335"/>
      <c r="BP51" s="335"/>
      <c r="BQ51" s="335"/>
      <c r="BR51" s="335"/>
      <c r="BS51" s="335"/>
      <c r="BT51" s="335"/>
      <c r="BU51" s="335"/>
      <c r="BV51" s="335"/>
      <c r="BW51" s="335"/>
      <c r="BX51" s="335"/>
      <c r="BY51" s="335"/>
      <c r="BZ51" s="335"/>
      <c r="CA51" s="604">
        <v>0.51819396459139577</v>
      </c>
      <c r="CB51" s="605">
        <v>9.8587806130064556E-3</v>
      </c>
      <c r="CC51" s="605">
        <v>0.27972287652132127</v>
      </c>
      <c r="CD51" s="605">
        <v>8.754946683219321E-2</v>
      </c>
      <c r="CE51" s="605">
        <v>0.10078309590467419</v>
      </c>
      <c r="CF51" s="605">
        <v>0</v>
      </c>
      <c r="CG51" s="605">
        <v>3.8954561506340129E-3</v>
      </c>
      <c r="CH51" s="605">
        <v>-3.6406132248916009E-6</v>
      </c>
      <c r="CI51" s="605">
        <v>0.48180603540860423</v>
      </c>
      <c r="CJ51" s="605">
        <v>1</v>
      </c>
    </row>
    <row r="52" spans="1:88" s="336" customFormat="1">
      <c r="A52" s="343" t="s">
        <v>415</v>
      </c>
      <c r="B52" s="344" t="s">
        <v>160</v>
      </c>
      <c r="C52" s="343" t="s">
        <v>428</v>
      </c>
      <c r="D52" s="344" t="s">
        <v>382</v>
      </c>
      <c r="E52" s="345" t="s">
        <v>303</v>
      </c>
      <c r="F52" s="346" t="s">
        <v>382</v>
      </c>
      <c r="G52" s="347">
        <f>VLOOKUP($E52,'与件データ（生産者価格表示）（分析年価格）'!$A$8:$I$115,9,FALSE)</f>
        <v>0</v>
      </c>
      <c r="H52" s="348">
        <f t="shared" si="45"/>
        <v>0</v>
      </c>
      <c r="I52" s="349">
        <f t="shared" si="46"/>
        <v>0</v>
      </c>
      <c r="J52" s="349">
        <f t="shared" si="47"/>
        <v>0</v>
      </c>
      <c r="K52" s="349">
        <f t="shared" si="48"/>
        <v>0</v>
      </c>
      <c r="L52" s="349">
        <f t="shared" si="49"/>
        <v>0</v>
      </c>
      <c r="M52" s="349">
        <f t="shared" si="50"/>
        <v>0</v>
      </c>
      <c r="N52" s="349">
        <f t="shared" si="51"/>
        <v>0</v>
      </c>
      <c r="O52" s="349">
        <f t="shared" si="52"/>
        <v>0</v>
      </c>
      <c r="P52" s="349">
        <f t="shared" si="53"/>
        <v>0</v>
      </c>
      <c r="Q52" s="349">
        <f>VLOOKUP($E52,'波及効果（総括表）'!$A$9:$AH$126,'波及効果（総括表）'!$M$128,FALSE)</f>
        <v>0</v>
      </c>
      <c r="R52" s="348">
        <f t="shared" si="54"/>
        <v>0</v>
      </c>
      <c r="S52" s="349">
        <f t="shared" si="55"/>
        <v>0</v>
      </c>
      <c r="T52" s="349">
        <f t="shared" si="56"/>
        <v>0</v>
      </c>
      <c r="U52" s="349">
        <f t="shared" si="57"/>
        <v>0</v>
      </c>
      <c r="V52" s="349">
        <f t="shared" si="58"/>
        <v>0</v>
      </c>
      <c r="W52" s="349">
        <f t="shared" si="59"/>
        <v>0</v>
      </c>
      <c r="X52" s="349">
        <f t="shared" si="60"/>
        <v>0</v>
      </c>
      <c r="Y52" s="349">
        <f t="shared" si="61"/>
        <v>0</v>
      </c>
      <c r="Z52" s="349">
        <f t="shared" si="62"/>
        <v>0</v>
      </c>
      <c r="AA52" s="349">
        <f>VLOOKUP($E52,'波及効果（総括表）'!$A$9:$AH$126,'波及効果（総括表）'!$Q$128,FALSE)</f>
        <v>0</v>
      </c>
      <c r="AB52" s="348">
        <f t="shared" si="63"/>
        <v>0</v>
      </c>
      <c r="AC52" s="349">
        <f t="shared" si="64"/>
        <v>0</v>
      </c>
      <c r="AD52" s="349">
        <f t="shared" si="65"/>
        <v>0</v>
      </c>
      <c r="AE52" s="349">
        <f t="shared" si="66"/>
        <v>0</v>
      </c>
      <c r="AF52" s="349">
        <f t="shared" si="67"/>
        <v>0</v>
      </c>
      <c r="AG52" s="349">
        <f t="shared" si="68"/>
        <v>0</v>
      </c>
      <c r="AH52" s="349">
        <f t="shared" si="69"/>
        <v>0</v>
      </c>
      <c r="AI52" s="349">
        <f t="shared" si="70"/>
        <v>0</v>
      </c>
      <c r="AJ52" s="349">
        <f t="shared" si="71"/>
        <v>0</v>
      </c>
      <c r="AK52" s="349">
        <f>VLOOKUP($E52,'波及効果（総括表）'!$A$9:$AH$126,'波及効果（総括表）'!$U$128,FALSE)</f>
        <v>0</v>
      </c>
      <c r="AL52" s="348">
        <f t="shared" si="72"/>
        <v>0</v>
      </c>
      <c r="AM52" s="349">
        <f t="shared" si="73"/>
        <v>0</v>
      </c>
      <c r="AN52" s="349">
        <f t="shared" si="74"/>
        <v>0</v>
      </c>
      <c r="AO52" s="349">
        <f t="shared" si="75"/>
        <v>0</v>
      </c>
      <c r="AP52" s="349">
        <f t="shared" si="76"/>
        <v>0</v>
      </c>
      <c r="AQ52" s="349">
        <f t="shared" si="77"/>
        <v>0</v>
      </c>
      <c r="AR52" s="349">
        <f t="shared" si="78"/>
        <v>0</v>
      </c>
      <c r="AS52" s="349">
        <f t="shared" si="79"/>
        <v>0</v>
      </c>
      <c r="AT52" s="349">
        <f t="shared" si="80"/>
        <v>0</v>
      </c>
      <c r="AU52" s="349">
        <f>VLOOKUP($E52,'波及効果（総括表）'!$A$9:$AH$126,'波及効果（総括表）'!$AC$128,FALSE)</f>
        <v>0</v>
      </c>
      <c r="AV52" s="348">
        <f t="shared" si="81"/>
        <v>0</v>
      </c>
      <c r="AW52" s="349">
        <f t="shared" si="82"/>
        <v>0</v>
      </c>
      <c r="AX52" s="349">
        <f t="shared" si="83"/>
        <v>0</v>
      </c>
      <c r="AY52" s="349">
        <f t="shared" si="84"/>
        <v>0</v>
      </c>
      <c r="AZ52" s="349">
        <f t="shared" si="85"/>
        <v>0</v>
      </c>
      <c r="BA52" s="349">
        <f t="shared" si="86"/>
        <v>0</v>
      </c>
      <c r="BB52" s="349">
        <f t="shared" si="87"/>
        <v>0</v>
      </c>
      <c r="BC52" s="349">
        <f t="shared" si="88"/>
        <v>0</v>
      </c>
      <c r="BD52" s="349">
        <f t="shared" si="89"/>
        <v>0</v>
      </c>
      <c r="BE52" s="349">
        <f>VLOOKUP($E52,'波及効果（総括表）'!$A$9:$AH$126,'波及効果（総括表）'!$AG$128,FALSE)</f>
        <v>0</v>
      </c>
      <c r="BF52" s="334"/>
      <c r="BG52" s="335"/>
      <c r="BH52" s="335"/>
      <c r="BI52" s="335"/>
      <c r="BJ52" s="335"/>
      <c r="BK52" s="335"/>
      <c r="BL52" s="335"/>
      <c r="BM52" s="335"/>
      <c r="BN52" s="335"/>
      <c r="BO52" s="335"/>
      <c r="BP52" s="335"/>
      <c r="BQ52" s="335"/>
      <c r="BR52" s="335"/>
      <c r="BS52" s="335"/>
      <c r="BT52" s="335"/>
      <c r="BU52" s="335"/>
      <c r="BV52" s="335"/>
      <c r="BW52" s="335"/>
      <c r="BX52" s="335"/>
      <c r="BY52" s="335"/>
      <c r="BZ52" s="335"/>
      <c r="CA52" s="606">
        <v>0.51558690790401551</v>
      </c>
      <c r="CB52" s="607">
        <v>1.073126750347551E-2</v>
      </c>
      <c r="CC52" s="607">
        <v>0.34586363911107532</v>
      </c>
      <c r="CD52" s="607">
        <v>2.6323212378860837E-2</v>
      </c>
      <c r="CE52" s="607">
        <v>9.000312292224931E-2</v>
      </c>
      <c r="CF52" s="607">
        <v>0</v>
      </c>
      <c r="CG52" s="607">
        <v>1.1496887151693429E-2</v>
      </c>
      <c r="CH52" s="607">
        <v>-5.0369713698547333E-6</v>
      </c>
      <c r="CI52" s="607">
        <v>0.48441309209598454</v>
      </c>
      <c r="CJ52" s="607">
        <v>1</v>
      </c>
    </row>
    <row r="53" spans="1:88" s="336" customFormat="1">
      <c r="A53" s="337" t="s">
        <v>415</v>
      </c>
      <c r="B53" s="338" t="s">
        <v>160</v>
      </c>
      <c r="C53" s="337" t="s">
        <v>429</v>
      </c>
      <c r="D53" s="338" t="s">
        <v>383</v>
      </c>
      <c r="E53" s="339" t="s">
        <v>304</v>
      </c>
      <c r="F53" s="340" t="s">
        <v>383</v>
      </c>
      <c r="G53" s="332">
        <f>VLOOKUP($E53,'与件データ（生産者価格表示）（分析年価格）'!$A$8:$I$115,9,FALSE)</f>
        <v>0</v>
      </c>
      <c r="H53" s="341">
        <f t="shared" si="45"/>
        <v>0</v>
      </c>
      <c r="I53" s="342">
        <f t="shared" si="46"/>
        <v>0</v>
      </c>
      <c r="J53" s="342">
        <f t="shared" si="47"/>
        <v>0</v>
      </c>
      <c r="K53" s="342">
        <f t="shared" si="48"/>
        <v>0</v>
      </c>
      <c r="L53" s="342">
        <f t="shared" si="49"/>
        <v>0</v>
      </c>
      <c r="M53" s="342">
        <f t="shared" si="50"/>
        <v>0</v>
      </c>
      <c r="N53" s="342">
        <f t="shared" si="51"/>
        <v>0</v>
      </c>
      <c r="O53" s="342">
        <f t="shared" si="52"/>
        <v>0</v>
      </c>
      <c r="P53" s="342">
        <f t="shared" si="53"/>
        <v>0</v>
      </c>
      <c r="Q53" s="342">
        <f>VLOOKUP($E53,'波及効果（総括表）'!$A$9:$AH$126,'波及効果（総括表）'!$M$128,FALSE)</f>
        <v>0</v>
      </c>
      <c r="R53" s="341">
        <f t="shared" si="54"/>
        <v>0</v>
      </c>
      <c r="S53" s="342">
        <f t="shared" si="55"/>
        <v>0</v>
      </c>
      <c r="T53" s="342">
        <f t="shared" si="56"/>
        <v>0</v>
      </c>
      <c r="U53" s="342">
        <f t="shared" si="57"/>
        <v>0</v>
      </c>
      <c r="V53" s="342">
        <f t="shared" si="58"/>
        <v>0</v>
      </c>
      <c r="W53" s="342">
        <f t="shared" si="59"/>
        <v>0</v>
      </c>
      <c r="X53" s="342">
        <f t="shared" si="60"/>
        <v>0</v>
      </c>
      <c r="Y53" s="342">
        <f t="shared" si="61"/>
        <v>0</v>
      </c>
      <c r="Z53" s="342">
        <f t="shared" si="62"/>
        <v>0</v>
      </c>
      <c r="AA53" s="342">
        <f>VLOOKUP($E53,'波及効果（総括表）'!$A$9:$AH$126,'波及効果（総括表）'!$Q$128,FALSE)</f>
        <v>0</v>
      </c>
      <c r="AB53" s="341">
        <f t="shared" si="63"/>
        <v>0</v>
      </c>
      <c r="AC53" s="342">
        <f t="shared" si="64"/>
        <v>0</v>
      </c>
      <c r="AD53" s="342">
        <f t="shared" si="65"/>
        <v>0</v>
      </c>
      <c r="AE53" s="342">
        <f t="shared" si="66"/>
        <v>0</v>
      </c>
      <c r="AF53" s="342">
        <f t="shared" si="67"/>
        <v>0</v>
      </c>
      <c r="AG53" s="342">
        <f t="shared" si="68"/>
        <v>0</v>
      </c>
      <c r="AH53" s="342">
        <f t="shared" si="69"/>
        <v>0</v>
      </c>
      <c r="AI53" s="342">
        <f t="shared" si="70"/>
        <v>0</v>
      </c>
      <c r="AJ53" s="342">
        <f t="shared" si="71"/>
        <v>0</v>
      </c>
      <c r="AK53" s="342">
        <f>VLOOKUP($E53,'波及効果（総括表）'!$A$9:$AH$126,'波及効果（総括表）'!$U$128,FALSE)</f>
        <v>0</v>
      </c>
      <c r="AL53" s="341">
        <f t="shared" si="72"/>
        <v>0</v>
      </c>
      <c r="AM53" s="342">
        <f t="shared" si="73"/>
        <v>0</v>
      </c>
      <c r="AN53" s="342">
        <f t="shared" si="74"/>
        <v>0</v>
      </c>
      <c r="AO53" s="342">
        <f t="shared" si="75"/>
        <v>0</v>
      </c>
      <c r="AP53" s="342">
        <f t="shared" si="76"/>
        <v>0</v>
      </c>
      <c r="AQ53" s="342">
        <f t="shared" si="77"/>
        <v>0</v>
      </c>
      <c r="AR53" s="342">
        <f t="shared" si="78"/>
        <v>0</v>
      </c>
      <c r="AS53" s="342">
        <f t="shared" si="79"/>
        <v>0</v>
      </c>
      <c r="AT53" s="342">
        <f t="shared" si="80"/>
        <v>0</v>
      </c>
      <c r="AU53" s="342">
        <f>VLOOKUP($E53,'波及効果（総括表）'!$A$9:$AH$126,'波及効果（総括表）'!$AC$128,FALSE)</f>
        <v>0</v>
      </c>
      <c r="AV53" s="341">
        <f t="shared" si="81"/>
        <v>0</v>
      </c>
      <c r="AW53" s="342">
        <f t="shared" si="82"/>
        <v>0</v>
      </c>
      <c r="AX53" s="342">
        <f t="shared" si="83"/>
        <v>0</v>
      </c>
      <c r="AY53" s="342">
        <f t="shared" si="84"/>
        <v>0</v>
      </c>
      <c r="AZ53" s="342">
        <f t="shared" si="85"/>
        <v>0</v>
      </c>
      <c r="BA53" s="342">
        <f t="shared" si="86"/>
        <v>0</v>
      </c>
      <c r="BB53" s="342">
        <f t="shared" si="87"/>
        <v>0</v>
      </c>
      <c r="BC53" s="342">
        <f t="shared" si="88"/>
        <v>0</v>
      </c>
      <c r="BD53" s="342">
        <f t="shared" si="89"/>
        <v>0</v>
      </c>
      <c r="BE53" s="342">
        <f>VLOOKUP($E53,'波及効果（総括表）'!$A$9:$AH$126,'波及効果（総括表）'!$AG$128,FALSE)</f>
        <v>0</v>
      </c>
      <c r="BF53" s="334"/>
      <c r="BG53" s="335"/>
      <c r="BH53" s="335"/>
      <c r="BI53" s="335"/>
      <c r="BJ53" s="335"/>
      <c r="BK53" s="335"/>
      <c r="BL53" s="335"/>
      <c r="BM53" s="335"/>
      <c r="BN53" s="335"/>
      <c r="BO53" s="335"/>
      <c r="BP53" s="335"/>
      <c r="BQ53" s="335"/>
      <c r="BR53" s="335"/>
      <c r="BS53" s="335"/>
      <c r="BT53" s="335"/>
      <c r="BU53" s="335"/>
      <c r="BV53" s="335"/>
      <c r="BW53" s="335"/>
      <c r="BX53" s="335"/>
      <c r="BY53" s="335"/>
      <c r="BZ53" s="335"/>
      <c r="CA53" s="604">
        <v>0.58805010079046904</v>
      </c>
      <c r="CB53" s="605">
        <v>1.1166225000566238E-2</v>
      </c>
      <c r="CC53" s="605">
        <v>0.25152318180788658</v>
      </c>
      <c r="CD53" s="605">
        <v>4.1448664809404087E-3</v>
      </c>
      <c r="CE53" s="605">
        <v>0.17161559194582229</v>
      </c>
      <c r="CF53" s="605">
        <v>0</v>
      </c>
      <c r="CG53" s="605">
        <v>-2.6499966025684583E-2</v>
      </c>
      <c r="CH53" s="605">
        <v>0</v>
      </c>
      <c r="CI53" s="605">
        <v>0.4119498992095309</v>
      </c>
      <c r="CJ53" s="605">
        <v>1</v>
      </c>
    </row>
    <row r="54" spans="1:88" s="336" customFormat="1">
      <c r="A54" s="337" t="s">
        <v>415</v>
      </c>
      <c r="B54" s="338" t="s">
        <v>160</v>
      </c>
      <c r="C54" s="337" t="s">
        <v>430</v>
      </c>
      <c r="D54" s="338" t="s">
        <v>171</v>
      </c>
      <c r="E54" s="339" t="s">
        <v>305</v>
      </c>
      <c r="F54" s="340" t="s">
        <v>384</v>
      </c>
      <c r="G54" s="332">
        <f>VLOOKUP($E54,'与件データ（生産者価格表示）（分析年価格）'!$A$8:$I$115,9,FALSE)</f>
        <v>0</v>
      </c>
      <c r="H54" s="341">
        <f t="shared" si="45"/>
        <v>0</v>
      </c>
      <c r="I54" s="342">
        <f t="shared" si="46"/>
        <v>0</v>
      </c>
      <c r="J54" s="342">
        <f t="shared" si="47"/>
        <v>0</v>
      </c>
      <c r="K54" s="342">
        <f t="shared" si="48"/>
        <v>0</v>
      </c>
      <c r="L54" s="342">
        <f t="shared" si="49"/>
        <v>0</v>
      </c>
      <c r="M54" s="342">
        <f t="shared" si="50"/>
        <v>0</v>
      </c>
      <c r="N54" s="342">
        <f t="shared" si="51"/>
        <v>0</v>
      </c>
      <c r="O54" s="342">
        <f t="shared" si="52"/>
        <v>0</v>
      </c>
      <c r="P54" s="342">
        <f t="shared" si="53"/>
        <v>0</v>
      </c>
      <c r="Q54" s="342">
        <f>VLOOKUP($E54,'波及効果（総括表）'!$A$9:$AH$126,'波及効果（総括表）'!$M$128,FALSE)</f>
        <v>0</v>
      </c>
      <c r="R54" s="341">
        <f t="shared" si="54"/>
        <v>0</v>
      </c>
      <c r="S54" s="342">
        <f t="shared" si="55"/>
        <v>0</v>
      </c>
      <c r="T54" s="342">
        <f t="shared" si="56"/>
        <v>0</v>
      </c>
      <c r="U54" s="342">
        <f t="shared" si="57"/>
        <v>0</v>
      </c>
      <c r="V54" s="342">
        <f t="shared" si="58"/>
        <v>0</v>
      </c>
      <c r="W54" s="342">
        <f t="shared" si="59"/>
        <v>0</v>
      </c>
      <c r="X54" s="342">
        <f t="shared" si="60"/>
        <v>0</v>
      </c>
      <c r="Y54" s="342">
        <f t="shared" si="61"/>
        <v>0</v>
      </c>
      <c r="Z54" s="342">
        <f t="shared" si="62"/>
        <v>0</v>
      </c>
      <c r="AA54" s="342">
        <f>VLOOKUP($E54,'波及効果（総括表）'!$A$9:$AH$126,'波及効果（総括表）'!$Q$128,FALSE)</f>
        <v>0</v>
      </c>
      <c r="AB54" s="341">
        <f t="shared" si="63"/>
        <v>0</v>
      </c>
      <c r="AC54" s="342">
        <f t="shared" si="64"/>
        <v>0</v>
      </c>
      <c r="AD54" s="342">
        <f t="shared" si="65"/>
        <v>0</v>
      </c>
      <c r="AE54" s="342">
        <f t="shared" si="66"/>
        <v>0</v>
      </c>
      <c r="AF54" s="342">
        <f t="shared" si="67"/>
        <v>0</v>
      </c>
      <c r="AG54" s="342">
        <f t="shared" si="68"/>
        <v>0</v>
      </c>
      <c r="AH54" s="342">
        <f t="shared" si="69"/>
        <v>0</v>
      </c>
      <c r="AI54" s="342">
        <f t="shared" si="70"/>
        <v>0</v>
      </c>
      <c r="AJ54" s="342">
        <f t="shared" si="71"/>
        <v>0</v>
      </c>
      <c r="AK54" s="342">
        <f>VLOOKUP($E54,'波及効果（総括表）'!$A$9:$AH$126,'波及効果（総括表）'!$U$128,FALSE)</f>
        <v>0</v>
      </c>
      <c r="AL54" s="341">
        <f t="shared" si="72"/>
        <v>0</v>
      </c>
      <c r="AM54" s="342">
        <f t="shared" si="73"/>
        <v>0</v>
      </c>
      <c r="AN54" s="342">
        <f t="shared" si="74"/>
        <v>0</v>
      </c>
      <c r="AO54" s="342">
        <f t="shared" si="75"/>
        <v>0</v>
      </c>
      <c r="AP54" s="342">
        <f t="shared" si="76"/>
        <v>0</v>
      </c>
      <c r="AQ54" s="342">
        <f t="shared" si="77"/>
        <v>0</v>
      </c>
      <c r="AR54" s="342">
        <f t="shared" si="78"/>
        <v>0</v>
      </c>
      <c r="AS54" s="342">
        <f t="shared" si="79"/>
        <v>0</v>
      </c>
      <c r="AT54" s="342">
        <f t="shared" si="80"/>
        <v>0</v>
      </c>
      <c r="AU54" s="342">
        <f>VLOOKUP($E54,'波及効果（総括表）'!$A$9:$AH$126,'波及効果（総括表）'!$AC$128,FALSE)</f>
        <v>0</v>
      </c>
      <c r="AV54" s="341">
        <f t="shared" si="81"/>
        <v>0</v>
      </c>
      <c r="AW54" s="342">
        <f t="shared" si="82"/>
        <v>0</v>
      </c>
      <c r="AX54" s="342">
        <f t="shared" si="83"/>
        <v>0</v>
      </c>
      <c r="AY54" s="342">
        <f t="shared" si="84"/>
        <v>0</v>
      </c>
      <c r="AZ54" s="342">
        <f t="shared" si="85"/>
        <v>0</v>
      </c>
      <c r="BA54" s="342">
        <f t="shared" si="86"/>
        <v>0</v>
      </c>
      <c r="BB54" s="342">
        <f t="shared" si="87"/>
        <v>0</v>
      </c>
      <c r="BC54" s="342">
        <f t="shared" si="88"/>
        <v>0</v>
      </c>
      <c r="BD54" s="342">
        <f t="shared" si="89"/>
        <v>0</v>
      </c>
      <c r="BE54" s="342">
        <f>VLOOKUP($E54,'波及効果（総括表）'!$A$9:$AH$126,'波及効果（総括表）'!$AG$128,FALSE)</f>
        <v>0</v>
      </c>
      <c r="BF54" s="334"/>
      <c r="BG54" s="335"/>
      <c r="BH54" s="335"/>
      <c r="BI54" s="335"/>
      <c r="BJ54" s="335"/>
      <c r="BK54" s="335"/>
      <c r="BL54" s="335"/>
      <c r="BM54" s="335"/>
      <c r="BN54" s="335"/>
      <c r="BO54" s="335"/>
      <c r="BP54" s="335"/>
      <c r="BQ54" s="335"/>
      <c r="BR54" s="335"/>
      <c r="BS54" s="335"/>
      <c r="BT54" s="335"/>
      <c r="BU54" s="335"/>
      <c r="BV54" s="335"/>
      <c r="BW54" s="335"/>
      <c r="BX54" s="335"/>
      <c r="BY54" s="335"/>
      <c r="BZ54" s="335"/>
      <c r="CA54" s="604">
        <v>0.67514124293785316</v>
      </c>
      <c r="CB54" s="605">
        <v>1.4124293785310734E-2</v>
      </c>
      <c r="CC54" s="605">
        <v>0.15889830508474576</v>
      </c>
      <c r="CD54" s="605">
        <v>0</v>
      </c>
      <c r="CE54" s="605">
        <v>0.23375706214689265</v>
      </c>
      <c r="CF54" s="605">
        <v>0</v>
      </c>
      <c r="CG54" s="605">
        <v>-8.1920903954802254E-2</v>
      </c>
      <c r="CH54" s="605">
        <v>0</v>
      </c>
      <c r="CI54" s="605">
        <v>0.3248587570621469</v>
      </c>
      <c r="CJ54" s="605">
        <v>1</v>
      </c>
    </row>
    <row r="55" spans="1:88" s="336" customFormat="1">
      <c r="A55" s="337" t="s">
        <v>415</v>
      </c>
      <c r="B55" s="338" t="s">
        <v>160</v>
      </c>
      <c r="C55" s="337" t="s">
        <v>430</v>
      </c>
      <c r="D55" s="338" t="s">
        <v>171</v>
      </c>
      <c r="E55" s="339" t="s">
        <v>306</v>
      </c>
      <c r="F55" s="340" t="s">
        <v>41</v>
      </c>
      <c r="G55" s="332">
        <f>VLOOKUP($E55,'与件データ（生産者価格表示）（分析年価格）'!$A$8:$I$115,9,FALSE)</f>
        <v>0</v>
      </c>
      <c r="H55" s="341">
        <f t="shared" si="45"/>
        <v>0</v>
      </c>
      <c r="I55" s="342">
        <f t="shared" si="46"/>
        <v>0</v>
      </c>
      <c r="J55" s="342">
        <f t="shared" si="47"/>
        <v>0</v>
      </c>
      <c r="K55" s="342">
        <f t="shared" si="48"/>
        <v>0</v>
      </c>
      <c r="L55" s="342">
        <f t="shared" si="49"/>
        <v>0</v>
      </c>
      <c r="M55" s="342">
        <f t="shared" si="50"/>
        <v>0</v>
      </c>
      <c r="N55" s="342">
        <f t="shared" si="51"/>
        <v>0</v>
      </c>
      <c r="O55" s="342">
        <f t="shared" si="52"/>
        <v>0</v>
      </c>
      <c r="P55" s="342">
        <f t="shared" si="53"/>
        <v>0</v>
      </c>
      <c r="Q55" s="342">
        <f>VLOOKUP($E55,'波及効果（総括表）'!$A$9:$AH$126,'波及効果（総括表）'!$M$128,FALSE)</f>
        <v>0</v>
      </c>
      <c r="R55" s="341">
        <f t="shared" si="54"/>
        <v>0</v>
      </c>
      <c r="S55" s="342">
        <f t="shared" si="55"/>
        <v>0</v>
      </c>
      <c r="T55" s="342">
        <f t="shared" si="56"/>
        <v>0</v>
      </c>
      <c r="U55" s="342">
        <f t="shared" si="57"/>
        <v>0</v>
      </c>
      <c r="V55" s="342">
        <f t="shared" si="58"/>
        <v>0</v>
      </c>
      <c r="W55" s="342">
        <f t="shared" si="59"/>
        <v>0</v>
      </c>
      <c r="X55" s="342">
        <f t="shared" si="60"/>
        <v>0</v>
      </c>
      <c r="Y55" s="342">
        <f t="shared" si="61"/>
        <v>0</v>
      </c>
      <c r="Z55" s="342">
        <f t="shared" si="62"/>
        <v>0</v>
      </c>
      <c r="AA55" s="342">
        <f>VLOOKUP($E55,'波及効果（総括表）'!$A$9:$AH$126,'波及効果（総括表）'!$Q$128,FALSE)</f>
        <v>0</v>
      </c>
      <c r="AB55" s="341">
        <f t="shared" si="63"/>
        <v>0</v>
      </c>
      <c r="AC55" s="342">
        <f t="shared" si="64"/>
        <v>0</v>
      </c>
      <c r="AD55" s="342">
        <f t="shared" si="65"/>
        <v>0</v>
      </c>
      <c r="AE55" s="342">
        <f t="shared" si="66"/>
        <v>0</v>
      </c>
      <c r="AF55" s="342">
        <f t="shared" si="67"/>
        <v>0</v>
      </c>
      <c r="AG55" s="342">
        <f t="shared" si="68"/>
        <v>0</v>
      </c>
      <c r="AH55" s="342">
        <f t="shared" si="69"/>
        <v>0</v>
      </c>
      <c r="AI55" s="342">
        <f t="shared" si="70"/>
        <v>0</v>
      </c>
      <c r="AJ55" s="342">
        <f t="shared" si="71"/>
        <v>0</v>
      </c>
      <c r="AK55" s="342">
        <f>VLOOKUP($E55,'波及効果（総括表）'!$A$9:$AH$126,'波及効果（総括表）'!$U$128,FALSE)</f>
        <v>0</v>
      </c>
      <c r="AL55" s="341">
        <f t="shared" si="72"/>
        <v>0</v>
      </c>
      <c r="AM55" s="342">
        <f t="shared" si="73"/>
        <v>0</v>
      </c>
      <c r="AN55" s="342">
        <f t="shared" si="74"/>
        <v>0</v>
      </c>
      <c r="AO55" s="342">
        <f t="shared" si="75"/>
        <v>0</v>
      </c>
      <c r="AP55" s="342">
        <f t="shared" si="76"/>
        <v>0</v>
      </c>
      <c r="AQ55" s="342">
        <f t="shared" si="77"/>
        <v>0</v>
      </c>
      <c r="AR55" s="342">
        <f t="shared" si="78"/>
        <v>0</v>
      </c>
      <c r="AS55" s="342">
        <f t="shared" si="79"/>
        <v>0</v>
      </c>
      <c r="AT55" s="342">
        <f t="shared" si="80"/>
        <v>0</v>
      </c>
      <c r="AU55" s="342">
        <f>VLOOKUP($E55,'波及効果（総括表）'!$A$9:$AH$126,'波及効果（総括表）'!$AC$128,FALSE)</f>
        <v>0</v>
      </c>
      <c r="AV55" s="341">
        <f t="shared" si="81"/>
        <v>0</v>
      </c>
      <c r="AW55" s="342">
        <f t="shared" si="82"/>
        <v>0</v>
      </c>
      <c r="AX55" s="342">
        <f t="shared" si="83"/>
        <v>0</v>
      </c>
      <c r="AY55" s="342">
        <f t="shared" si="84"/>
        <v>0</v>
      </c>
      <c r="AZ55" s="342">
        <f t="shared" si="85"/>
        <v>0</v>
      </c>
      <c r="BA55" s="342">
        <f t="shared" si="86"/>
        <v>0</v>
      </c>
      <c r="BB55" s="342">
        <f t="shared" si="87"/>
        <v>0</v>
      </c>
      <c r="BC55" s="342">
        <f t="shared" si="88"/>
        <v>0</v>
      </c>
      <c r="BD55" s="342">
        <f t="shared" si="89"/>
        <v>0</v>
      </c>
      <c r="BE55" s="342">
        <f>VLOOKUP($E55,'波及効果（総括表）'!$A$9:$AH$126,'波及効果（総括表）'!$AG$128,FALSE)</f>
        <v>0</v>
      </c>
      <c r="BF55" s="334"/>
      <c r="BG55" s="335"/>
      <c r="BH55" s="335"/>
      <c r="BI55" s="335"/>
      <c r="BJ55" s="335"/>
      <c r="BK55" s="335"/>
      <c r="BL55" s="335"/>
      <c r="BM55" s="335"/>
      <c r="BN55" s="335"/>
      <c r="BO55" s="335"/>
      <c r="BP55" s="335"/>
      <c r="BQ55" s="335"/>
      <c r="BR55" s="335"/>
      <c r="BS55" s="335"/>
      <c r="BT55" s="335"/>
      <c r="BU55" s="335"/>
      <c r="BV55" s="335"/>
      <c r="BW55" s="335"/>
      <c r="BX55" s="335"/>
      <c r="BY55" s="335"/>
      <c r="BZ55" s="335"/>
      <c r="CA55" s="604">
        <v>0.67301257643936774</v>
      </c>
      <c r="CB55" s="605">
        <v>1.0268835814007154E-2</v>
      </c>
      <c r="CC55" s="605">
        <v>0.29055613245644396</v>
      </c>
      <c r="CD55" s="605">
        <v>-9.5436713972539514E-2</v>
      </c>
      <c r="CE55" s="605">
        <v>0.12986615899388484</v>
      </c>
      <c r="CF55" s="605">
        <v>0</v>
      </c>
      <c r="CG55" s="605">
        <v>-8.2612207222799126E-3</v>
      </c>
      <c r="CH55" s="605">
        <v>-5.7690088842736821E-6</v>
      </c>
      <c r="CI55" s="605">
        <v>0.32698742356063226</v>
      </c>
      <c r="CJ55" s="605">
        <v>1</v>
      </c>
    </row>
    <row r="56" spans="1:88" s="336" customFormat="1">
      <c r="A56" s="337" t="s">
        <v>415</v>
      </c>
      <c r="B56" s="338" t="s">
        <v>160</v>
      </c>
      <c r="C56" s="337" t="s">
        <v>431</v>
      </c>
      <c r="D56" s="338" t="s">
        <v>170</v>
      </c>
      <c r="E56" s="339" t="s">
        <v>307</v>
      </c>
      <c r="F56" s="340" t="s">
        <v>38</v>
      </c>
      <c r="G56" s="332">
        <f>VLOOKUP($E56,'与件データ（生産者価格表示）（分析年価格）'!$A$8:$I$115,9,FALSE)</f>
        <v>0</v>
      </c>
      <c r="H56" s="341">
        <f t="shared" si="45"/>
        <v>0</v>
      </c>
      <c r="I56" s="342">
        <f t="shared" si="46"/>
        <v>0</v>
      </c>
      <c r="J56" s="342">
        <f t="shared" si="47"/>
        <v>0</v>
      </c>
      <c r="K56" s="342">
        <f t="shared" si="48"/>
        <v>0</v>
      </c>
      <c r="L56" s="342">
        <f t="shared" si="49"/>
        <v>0</v>
      </c>
      <c r="M56" s="342">
        <f t="shared" si="50"/>
        <v>0</v>
      </c>
      <c r="N56" s="342">
        <f t="shared" si="51"/>
        <v>0</v>
      </c>
      <c r="O56" s="342">
        <f t="shared" si="52"/>
        <v>0</v>
      </c>
      <c r="P56" s="342">
        <f t="shared" si="53"/>
        <v>0</v>
      </c>
      <c r="Q56" s="342">
        <f>VLOOKUP($E56,'波及効果（総括表）'!$A$9:$AH$126,'波及効果（総括表）'!$M$128,FALSE)</f>
        <v>0</v>
      </c>
      <c r="R56" s="341">
        <f t="shared" si="54"/>
        <v>0</v>
      </c>
      <c r="S56" s="342">
        <f t="shared" si="55"/>
        <v>0</v>
      </c>
      <c r="T56" s="342">
        <f t="shared" si="56"/>
        <v>0</v>
      </c>
      <c r="U56" s="342">
        <f t="shared" si="57"/>
        <v>0</v>
      </c>
      <c r="V56" s="342">
        <f t="shared" si="58"/>
        <v>0</v>
      </c>
      <c r="W56" s="342">
        <f t="shared" si="59"/>
        <v>0</v>
      </c>
      <c r="X56" s="342">
        <f t="shared" si="60"/>
        <v>0</v>
      </c>
      <c r="Y56" s="342">
        <f t="shared" si="61"/>
        <v>0</v>
      </c>
      <c r="Z56" s="342">
        <f t="shared" si="62"/>
        <v>0</v>
      </c>
      <c r="AA56" s="342">
        <f>VLOOKUP($E56,'波及効果（総括表）'!$A$9:$AH$126,'波及効果（総括表）'!$Q$128,FALSE)</f>
        <v>0</v>
      </c>
      <c r="AB56" s="341">
        <f t="shared" si="63"/>
        <v>0</v>
      </c>
      <c r="AC56" s="342">
        <f t="shared" si="64"/>
        <v>0</v>
      </c>
      <c r="AD56" s="342">
        <f t="shared" si="65"/>
        <v>0</v>
      </c>
      <c r="AE56" s="342">
        <f t="shared" si="66"/>
        <v>0</v>
      </c>
      <c r="AF56" s="342">
        <f t="shared" si="67"/>
        <v>0</v>
      </c>
      <c r="AG56" s="342">
        <f t="shared" si="68"/>
        <v>0</v>
      </c>
      <c r="AH56" s="342">
        <f t="shared" si="69"/>
        <v>0</v>
      </c>
      <c r="AI56" s="342">
        <f t="shared" si="70"/>
        <v>0</v>
      </c>
      <c r="AJ56" s="342">
        <f t="shared" si="71"/>
        <v>0</v>
      </c>
      <c r="AK56" s="342">
        <f>VLOOKUP($E56,'波及効果（総括表）'!$A$9:$AH$126,'波及効果（総括表）'!$U$128,FALSE)</f>
        <v>0</v>
      </c>
      <c r="AL56" s="341">
        <f t="shared" si="72"/>
        <v>0</v>
      </c>
      <c r="AM56" s="342">
        <f t="shared" si="73"/>
        <v>0</v>
      </c>
      <c r="AN56" s="342">
        <f t="shared" si="74"/>
        <v>0</v>
      </c>
      <c r="AO56" s="342">
        <f t="shared" si="75"/>
        <v>0</v>
      </c>
      <c r="AP56" s="342">
        <f t="shared" si="76"/>
        <v>0</v>
      </c>
      <c r="AQ56" s="342">
        <f t="shared" si="77"/>
        <v>0</v>
      </c>
      <c r="AR56" s="342">
        <f t="shared" si="78"/>
        <v>0</v>
      </c>
      <c r="AS56" s="342">
        <f t="shared" si="79"/>
        <v>0</v>
      </c>
      <c r="AT56" s="342">
        <f t="shared" si="80"/>
        <v>0</v>
      </c>
      <c r="AU56" s="342">
        <f>VLOOKUP($E56,'波及効果（総括表）'!$A$9:$AH$126,'波及効果（総括表）'!$AC$128,FALSE)</f>
        <v>0</v>
      </c>
      <c r="AV56" s="341">
        <f t="shared" si="81"/>
        <v>0</v>
      </c>
      <c r="AW56" s="342">
        <f t="shared" si="82"/>
        <v>0</v>
      </c>
      <c r="AX56" s="342">
        <f t="shared" si="83"/>
        <v>0</v>
      </c>
      <c r="AY56" s="342">
        <f t="shared" si="84"/>
        <v>0</v>
      </c>
      <c r="AZ56" s="342">
        <f t="shared" si="85"/>
        <v>0</v>
      </c>
      <c r="BA56" s="342">
        <f t="shared" si="86"/>
        <v>0</v>
      </c>
      <c r="BB56" s="342">
        <f t="shared" si="87"/>
        <v>0</v>
      </c>
      <c r="BC56" s="342">
        <f t="shared" si="88"/>
        <v>0</v>
      </c>
      <c r="BD56" s="342">
        <f t="shared" si="89"/>
        <v>0</v>
      </c>
      <c r="BE56" s="342">
        <f>VLOOKUP($E56,'波及効果（総括表）'!$A$9:$AH$126,'波及効果（総括表）'!$AG$128,FALSE)</f>
        <v>0</v>
      </c>
      <c r="BF56" s="334"/>
      <c r="BG56" s="335"/>
      <c r="BH56" s="335"/>
      <c r="BI56" s="335"/>
      <c r="BJ56" s="335"/>
      <c r="BK56" s="335"/>
      <c r="BL56" s="335"/>
      <c r="BM56" s="335"/>
      <c r="BN56" s="335"/>
      <c r="BO56" s="335"/>
      <c r="BP56" s="335"/>
      <c r="BQ56" s="335"/>
      <c r="BR56" s="335"/>
      <c r="BS56" s="335"/>
      <c r="BT56" s="335"/>
      <c r="BU56" s="335"/>
      <c r="BV56" s="335"/>
      <c r="BW56" s="335"/>
      <c r="BX56" s="335"/>
      <c r="BY56" s="335"/>
      <c r="BZ56" s="335"/>
      <c r="CA56" s="604">
        <v>0.68079810154940568</v>
      </c>
      <c r="CB56" s="605">
        <v>9.7798970013109922E-3</v>
      </c>
      <c r="CC56" s="605">
        <v>0.20410556535880828</v>
      </c>
      <c r="CD56" s="605">
        <v>-2.2751536406330382E-2</v>
      </c>
      <c r="CE56" s="605">
        <v>0.14433645500860165</v>
      </c>
      <c r="CF56" s="605">
        <v>0</v>
      </c>
      <c r="CG56" s="605">
        <v>-1.6262950895845202E-2</v>
      </c>
      <c r="CH56" s="605">
        <v>-5.5316159509677565E-6</v>
      </c>
      <c r="CI56" s="605">
        <v>0.31920189845059438</v>
      </c>
      <c r="CJ56" s="605">
        <v>1</v>
      </c>
    </row>
    <row r="57" spans="1:88" s="336" customFormat="1">
      <c r="A57" s="343" t="s">
        <v>415</v>
      </c>
      <c r="B57" s="344" t="s">
        <v>160</v>
      </c>
      <c r="C57" s="343" t="s">
        <v>431</v>
      </c>
      <c r="D57" s="344" t="s">
        <v>170</v>
      </c>
      <c r="E57" s="345" t="s">
        <v>308</v>
      </c>
      <c r="F57" s="346" t="s">
        <v>40</v>
      </c>
      <c r="G57" s="347">
        <f>VLOOKUP($E57,'与件データ（生産者価格表示）（分析年価格）'!$A$8:$I$115,9,FALSE)</f>
        <v>0</v>
      </c>
      <c r="H57" s="348">
        <f t="shared" si="45"/>
        <v>0</v>
      </c>
      <c r="I57" s="349">
        <f t="shared" si="46"/>
        <v>0</v>
      </c>
      <c r="J57" s="349">
        <f t="shared" si="47"/>
        <v>0</v>
      </c>
      <c r="K57" s="349">
        <f t="shared" si="48"/>
        <v>0</v>
      </c>
      <c r="L57" s="349">
        <f t="shared" si="49"/>
        <v>0</v>
      </c>
      <c r="M57" s="349">
        <f t="shared" si="50"/>
        <v>0</v>
      </c>
      <c r="N57" s="349">
        <f t="shared" si="51"/>
        <v>0</v>
      </c>
      <c r="O57" s="349">
        <f t="shared" si="52"/>
        <v>0</v>
      </c>
      <c r="P57" s="349">
        <f t="shared" si="53"/>
        <v>0</v>
      </c>
      <c r="Q57" s="349">
        <f>VLOOKUP($E57,'波及効果（総括表）'!$A$9:$AH$126,'波及効果（総括表）'!$M$128,FALSE)</f>
        <v>0</v>
      </c>
      <c r="R57" s="348">
        <f t="shared" si="54"/>
        <v>0</v>
      </c>
      <c r="S57" s="349">
        <f t="shared" si="55"/>
        <v>0</v>
      </c>
      <c r="T57" s="349">
        <f t="shared" si="56"/>
        <v>0</v>
      </c>
      <c r="U57" s="349">
        <f t="shared" si="57"/>
        <v>0</v>
      </c>
      <c r="V57" s="349">
        <f t="shared" si="58"/>
        <v>0</v>
      </c>
      <c r="W57" s="349">
        <f t="shared" si="59"/>
        <v>0</v>
      </c>
      <c r="X57" s="349">
        <f t="shared" si="60"/>
        <v>0</v>
      </c>
      <c r="Y57" s="349">
        <f t="shared" si="61"/>
        <v>0</v>
      </c>
      <c r="Z57" s="349">
        <f t="shared" si="62"/>
        <v>0</v>
      </c>
      <c r="AA57" s="349">
        <f>VLOOKUP($E57,'波及効果（総括表）'!$A$9:$AH$126,'波及効果（総括表）'!$Q$128,FALSE)</f>
        <v>0</v>
      </c>
      <c r="AB57" s="348">
        <f t="shared" si="63"/>
        <v>0</v>
      </c>
      <c r="AC57" s="349">
        <f t="shared" si="64"/>
        <v>0</v>
      </c>
      <c r="AD57" s="349">
        <f t="shared" si="65"/>
        <v>0</v>
      </c>
      <c r="AE57" s="349">
        <f t="shared" si="66"/>
        <v>0</v>
      </c>
      <c r="AF57" s="349">
        <f t="shared" si="67"/>
        <v>0</v>
      </c>
      <c r="AG57" s="349">
        <f t="shared" si="68"/>
        <v>0</v>
      </c>
      <c r="AH57" s="349">
        <f t="shared" si="69"/>
        <v>0</v>
      </c>
      <c r="AI57" s="349">
        <f t="shared" si="70"/>
        <v>0</v>
      </c>
      <c r="AJ57" s="349">
        <f t="shared" si="71"/>
        <v>0</v>
      </c>
      <c r="AK57" s="349">
        <f>VLOOKUP($E57,'波及効果（総括表）'!$A$9:$AH$126,'波及効果（総括表）'!$U$128,FALSE)</f>
        <v>0</v>
      </c>
      <c r="AL57" s="348">
        <f t="shared" si="72"/>
        <v>0</v>
      </c>
      <c r="AM57" s="349">
        <f t="shared" si="73"/>
        <v>0</v>
      </c>
      <c r="AN57" s="349">
        <f t="shared" si="74"/>
        <v>0</v>
      </c>
      <c r="AO57" s="349">
        <f t="shared" si="75"/>
        <v>0</v>
      </c>
      <c r="AP57" s="349">
        <f t="shared" si="76"/>
        <v>0</v>
      </c>
      <c r="AQ57" s="349">
        <f t="shared" si="77"/>
        <v>0</v>
      </c>
      <c r="AR57" s="349">
        <f t="shared" si="78"/>
        <v>0</v>
      </c>
      <c r="AS57" s="349">
        <f t="shared" si="79"/>
        <v>0</v>
      </c>
      <c r="AT57" s="349">
        <f t="shared" si="80"/>
        <v>0</v>
      </c>
      <c r="AU57" s="349">
        <f>VLOOKUP($E57,'波及効果（総括表）'!$A$9:$AH$126,'波及効果（総括表）'!$AC$128,FALSE)</f>
        <v>0</v>
      </c>
      <c r="AV57" s="348">
        <f t="shared" si="81"/>
        <v>0</v>
      </c>
      <c r="AW57" s="349">
        <f t="shared" si="82"/>
        <v>0</v>
      </c>
      <c r="AX57" s="349">
        <f t="shared" si="83"/>
        <v>0</v>
      </c>
      <c r="AY57" s="349">
        <f t="shared" si="84"/>
        <v>0</v>
      </c>
      <c r="AZ57" s="349">
        <f t="shared" si="85"/>
        <v>0</v>
      </c>
      <c r="BA57" s="349">
        <f t="shared" si="86"/>
        <v>0</v>
      </c>
      <c r="BB57" s="349">
        <f t="shared" si="87"/>
        <v>0</v>
      </c>
      <c r="BC57" s="349">
        <f t="shared" si="88"/>
        <v>0</v>
      </c>
      <c r="BD57" s="349">
        <f t="shared" si="89"/>
        <v>0</v>
      </c>
      <c r="BE57" s="349">
        <f>VLOOKUP($E57,'波及効果（総括表）'!$A$9:$AH$126,'波及効果（総括表）'!$AG$128,FALSE)</f>
        <v>0</v>
      </c>
      <c r="BF57" s="334"/>
      <c r="BG57" s="335"/>
      <c r="BH57" s="335"/>
      <c r="BI57" s="335"/>
      <c r="BJ57" s="335"/>
      <c r="BK57" s="335"/>
      <c r="BL57" s="335"/>
      <c r="BM57" s="335"/>
      <c r="BN57" s="335"/>
      <c r="BO57" s="335"/>
      <c r="BP57" s="335"/>
      <c r="BQ57" s="335"/>
      <c r="BR57" s="335"/>
      <c r="BS57" s="335"/>
      <c r="BT57" s="335"/>
      <c r="BU57" s="335"/>
      <c r="BV57" s="335"/>
      <c r="BW57" s="335"/>
      <c r="BX57" s="335"/>
      <c r="BY57" s="335"/>
      <c r="BZ57" s="335"/>
      <c r="CA57" s="606">
        <v>0.61358613733467815</v>
      </c>
      <c r="CB57" s="607">
        <v>7.4571891610095541E-3</v>
      </c>
      <c r="CC57" s="607">
        <v>0.15865226605618957</v>
      </c>
      <c r="CD57" s="607">
        <v>1.3361741672994322E-2</v>
      </c>
      <c r="CE57" s="607">
        <v>0.19631220463071047</v>
      </c>
      <c r="CF57" s="607">
        <v>0</v>
      </c>
      <c r="CG57" s="607">
        <v>1.0630461144417874E-2</v>
      </c>
      <c r="CH57" s="607">
        <v>0</v>
      </c>
      <c r="CI57" s="607">
        <v>0.38641386266532179</v>
      </c>
      <c r="CJ57" s="607">
        <v>1</v>
      </c>
    </row>
    <row r="58" spans="1:88" s="336" customFormat="1">
      <c r="A58" s="337" t="s">
        <v>415</v>
      </c>
      <c r="B58" s="338" t="s">
        <v>160</v>
      </c>
      <c r="C58" s="337" t="s">
        <v>431</v>
      </c>
      <c r="D58" s="338" t="s">
        <v>170</v>
      </c>
      <c r="E58" s="339" t="s">
        <v>309</v>
      </c>
      <c r="F58" s="340" t="s">
        <v>39</v>
      </c>
      <c r="G58" s="332">
        <f>VLOOKUP($E58,'与件データ（生産者価格表示）（分析年価格）'!$A$8:$I$115,9,FALSE)</f>
        <v>0</v>
      </c>
      <c r="H58" s="341">
        <f t="shared" si="45"/>
        <v>0</v>
      </c>
      <c r="I58" s="342">
        <f t="shared" si="46"/>
        <v>0</v>
      </c>
      <c r="J58" s="342">
        <f t="shared" si="47"/>
        <v>0</v>
      </c>
      <c r="K58" s="342">
        <f t="shared" si="48"/>
        <v>0</v>
      </c>
      <c r="L58" s="342">
        <f t="shared" si="49"/>
        <v>0</v>
      </c>
      <c r="M58" s="342">
        <f t="shared" si="50"/>
        <v>0</v>
      </c>
      <c r="N58" s="342">
        <f t="shared" si="51"/>
        <v>0</v>
      </c>
      <c r="O58" s="342">
        <f t="shared" si="52"/>
        <v>0</v>
      </c>
      <c r="P58" s="342">
        <f t="shared" si="53"/>
        <v>0</v>
      </c>
      <c r="Q58" s="342">
        <f>VLOOKUP($E58,'波及効果（総括表）'!$A$9:$AH$126,'波及効果（総括表）'!$M$128,FALSE)</f>
        <v>0</v>
      </c>
      <c r="R58" s="341">
        <f t="shared" si="54"/>
        <v>0</v>
      </c>
      <c r="S58" s="342">
        <f t="shared" si="55"/>
        <v>0</v>
      </c>
      <c r="T58" s="342">
        <f t="shared" si="56"/>
        <v>0</v>
      </c>
      <c r="U58" s="342">
        <f t="shared" si="57"/>
        <v>0</v>
      </c>
      <c r="V58" s="342">
        <f t="shared" si="58"/>
        <v>0</v>
      </c>
      <c r="W58" s="342">
        <f t="shared" si="59"/>
        <v>0</v>
      </c>
      <c r="X58" s="342">
        <f t="shared" si="60"/>
        <v>0</v>
      </c>
      <c r="Y58" s="342">
        <f t="shared" si="61"/>
        <v>0</v>
      </c>
      <c r="Z58" s="342">
        <f t="shared" si="62"/>
        <v>0</v>
      </c>
      <c r="AA58" s="342">
        <f>VLOOKUP($E58,'波及効果（総括表）'!$A$9:$AH$126,'波及効果（総括表）'!$Q$128,FALSE)</f>
        <v>0</v>
      </c>
      <c r="AB58" s="341">
        <f t="shared" si="63"/>
        <v>0</v>
      </c>
      <c r="AC58" s="342">
        <f t="shared" si="64"/>
        <v>0</v>
      </c>
      <c r="AD58" s="342">
        <f t="shared" si="65"/>
        <v>0</v>
      </c>
      <c r="AE58" s="342">
        <f t="shared" si="66"/>
        <v>0</v>
      </c>
      <c r="AF58" s="342">
        <f t="shared" si="67"/>
        <v>0</v>
      </c>
      <c r="AG58" s="342">
        <f t="shared" si="68"/>
        <v>0</v>
      </c>
      <c r="AH58" s="342">
        <f t="shared" si="69"/>
        <v>0</v>
      </c>
      <c r="AI58" s="342">
        <f t="shared" si="70"/>
        <v>0</v>
      </c>
      <c r="AJ58" s="342">
        <f t="shared" si="71"/>
        <v>0</v>
      </c>
      <c r="AK58" s="342">
        <f>VLOOKUP($E58,'波及効果（総括表）'!$A$9:$AH$126,'波及効果（総括表）'!$U$128,FALSE)</f>
        <v>0</v>
      </c>
      <c r="AL58" s="341">
        <f t="shared" si="72"/>
        <v>0</v>
      </c>
      <c r="AM58" s="342">
        <f t="shared" si="73"/>
        <v>0</v>
      </c>
      <c r="AN58" s="342">
        <f t="shared" si="74"/>
        <v>0</v>
      </c>
      <c r="AO58" s="342">
        <f t="shared" si="75"/>
        <v>0</v>
      </c>
      <c r="AP58" s="342">
        <f t="shared" si="76"/>
        <v>0</v>
      </c>
      <c r="AQ58" s="342">
        <f t="shared" si="77"/>
        <v>0</v>
      </c>
      <c r="AR58" s="342">
        <f t="shared" si="78"/>
        <v>0</v>
      </c>
      <c r="AS58" s="342">
        <f t="shared" si="79"/>
        <v>0</v>
      </c>
      <c r="AT58" s="342">
        <f t="shared" si="80"/>
        <v>0</v>
      </c>
      <c r="AU58" s="342">
        <f>VLOOKUP($E58,'波及効果（総括表）'!$A$9:$AH$126,'波及効果（総括表）'!$AC$128,FALSE)</f>
        <v>0</v>
      </c>
      <c r="AV58" s="341">
        <f t="shared" si="81"/>
        <v>0</v>
      </c>
      <c r="AW58" s="342">
        <f t="shared" si="82"/>
        <v>0</v>
      </c>
      <c r="AX58" s="342">
        <f t="shared" si="83"/>
        <v>0</v>
      </c>
      <c r="AY58" s="342">
        <f t="shared" si="84"/>
        <v>0</v>
      </c>
      <c r="AZ58" s="342">
        <f t="shared" si="85"/>
        <v>0</v>
      </c>
      <c r="BA58" s="342">
        <f t="shared" si="86"/>
        <v>0</v>
      </c>
      <c r="BB58" s="342">
        <f t="shared" si="87"/>
        <v>0</v>
      </c>
      <c r="BC58" s="342">
        <f t="shared" si="88"/>
        <v>0</v>
      </c>
      <c r="BD58" s="342">
        <f t="shared" si="89"/>
        <v>0</v>
      </c>
      <c r="BE58" s="342">
        <f>VLOOKUP($E58,'波及効果（総括表）'!$A$9:$AH$126,'波及効果（総括表）'!$AG$128,FALSE)</f>
        <v>0</v>
      </c>
      <c r="BF58" s="334"/>
      <c r="BG58" s="335"/>
      <c r="BH58" s="335"/>
      <c r="BI58" s="335"/>
      <c r="BJ58" s="335"/>
      <c r="BK58" s="335"/>
      <c r="BL58" s="335"/>
      <c r="BM58" s="335"/>
      <c r="BN58" s="335"/>
      <c r="BO58" s="335"/>
      <c r="BP58" s="335"/>
      <c r="BQ58" s="335"/>
      <c r="BR58" s="335"/>
      <c r="BS58" s="335"/>
      <c r="BT58" s="335"/>
      <c r="BU58" s="335"/>
      <c r="BV58" s="335"/>
      <c r="BW58" s="335"/>
      <c r="BX58" s="335"/>
      <c r="BY58" s="335"/>
      <c r="BZ58" s="335"/>
      <c r="CA58" s="604">
        <v>0.65732318544644519</v>
      </c>
      <c r="CB58" s="605">
        <v>1.7820679413402638E-2</v>
      </c>
      <c r="CC58" s="605">
        <v>0.22814182290699833</v>
      </c>
      <c r="CD58" s="605">
        <v>-6.9426396881381108E-2</v>
      </c>
      <c r="CE58" s="605">
        <v>0.20660850194913682</v>
      </c>
      <c r="CF58" s="605">
        <v>0</v>
      </c>
      <c r="CG58" s="605">
        <v>-4.0467792834601821E-2</v>
      </c>
      <c r="CH58" s="605">
        <v>0</v>
      </c>
      <c r="CI58" s="605">
        <v>0.34267681455355486</v>
      </c>
      <c r="CJ58" s="605">
        <v>1</v>
      </c>
    </row>
    <row r="59" spans="1:88" s="336" customFormat="1">
      <c r="A59" s="337" t="s">
        <v>415</v>
      </c>
      <c r="B59" s="338" t="s">
        <v>160</v>
      </c>
      <c r="C59" s="337" t="s">
        <v>431</v>
      </c>
      <c r="D59" s="338" t="s">
        <v>170</v>
      </c>
      <c r="E59" s="339" t="s">
        <v>310</v>
      </c>
      <c r="F59" s="340" t="s">
        <v>385</v>
      </c>
      <c r="G59" s="332">
        <f>VLOOKUP($E59,'与件データ（生産者価格表示）（分析年価格）'!$A$8:$I$115,9,FALSE)</f>
        <v>0</v>
      </c>
      <c r="H59" s="341">
        <f t="shared" si="45"/>
        <v>0</v>
      </c>
      <c r="I59" s="342">
        <f t="shared" si="46"/>
        <v>0</v>
      </c>
      <c r="J59" s="342">
        <f t="shared" si="47"/>
        <v>0</v>
      </c>
      <c r="K59" s="342">
        <f t="shared" si="48"/>
        <v>0</v>
      </c>
      <c r="L59" s="342">
        <f t="shared" si="49"/>
        <v>0</v>
      </c>
      <c r="M59" s="342">
        <f t="shared" si="50"/>
        <v>0</v>
      </c>
      <c r="N59" s="342">
        <f t="shared" si="51"/>
        <v>0</v>
      </c>
      <c r="O59" s="342">
        <f t="shared" si="52"/>
        <v>0</v>
      </c>
      <c r="P59" s="342">
        <f t="shared" si="53"/>
        <v>0</v>
      </c>
      <c r="Q59" s="342">
        <f>VLOOKUP($E59,'波及効果（総括表）'!$A$9:$AH$126,'波及効果（総括表）'!$M$128,FALSE)</f>
        <v>0</v>
      </c>
      <c r="R59" s="341">
        <f t="shared" si="54"/>
        <v>0</v>
      </c>
      <c r="S59" s="342">
        <f t="shared" si="55"/>
        <v>0</v>
      </c>
      <c r="T59" s="342">
        <f t="shared" si="56"/>
        <v>0</v>
      </c>
      <c r="U59" s="342">
        <f t="shared" si="57"/>
        <v>0</v>
      </c>
      <c r="V59" s="342">
        <f t="shared" si="58"/>
        <v>0</v>
      </c>
      <c r="W59" s="342">
        <f t="shared" si="59"/>
        <v>0</v>
      </c>
      <c r="X59" s="342">
        <f t="shared" si="60"/>
        <v>0</v>
      </c>
      <c r="Y59" s="342">
        <f t="shared" si="61"/>
        <v>0</v>
      </c>
      <c r="Z59" s="342">
        <f t="shared" si="62"/>
        <v>0</v>
      </c>
      <c r="AA59" s="342">
        <f>VLOOKUP($E59,'波及効果（総括表）'!$A$9:$AH$126,'波及効果（総括表）'!$Q$128,FALSE)</f>
        <v>0</v>
      </c>
      <c r="AB59" s="341">
        <f t="shared" si="63"/>
        <v>0</v>
      </c>
      <c r="AC59" s="342">
        <f t="shared" si="64"/>
        <v>0</v>
      </c>
      <c r="AD59" s="342">
        <f t="shared" si="65"/>
        <v>0</v>
      </c>
      <c r="AE59" s="342">
        <f t="shared" si="66"/>
        <v>0</v>
      </c>
      <c r="AF59" s="342">
        <f t="shared" si="67"/>
        <v>0</v>
      </c>
      <c r="AG59" s="342">
        <f t="shared" si="68"/>
        <v>0</v>
      </c>
      <c r="AH59" s="342">
        <f t="shared" si="69"/>
        <v>0</v>
      </c>
      <c r="AI59" s="342">
        <f t="shared" si="70"/>
        <v>0</v>
      </c>
      <c r="AJ59" s="342">
        <f t="shared" si="71"/>
        <v>0</v>
      </c>
      <c r="AK59" s="342">
        <f>VLOOKUP($E59,'波及効果（総括表）'!$A$9:$AH$126,'波及効果（総括表）'!$U$128,FALSE)</f>
        <v>0</v>
      </c>
      <c r="AL59" s="341">
        <f t="shared" si="72"/>
        <v>0</v>
      </c>
      <c r="AM59" s="342">
        <f t="shared" si="73"/>
        <v>0</v>
      </c>
      <c r="AN59" s="342">
        <f t="shared" si="74"/>
        <v>0</v>
      </c>
      <c r="AO59" s="342">
        <f t="shared" si="75"/>
        <v>0</v>
      </c>
      <c r="AP59" s="342">
        <f t="shared" si="76"/>
        <v>0</v>
      </c>
      <c r="AQ59" s="342">
        <f t="shared" si="77"/>
        <v>0</v>
      </c>
      <c r="AR59" s="342">
        <f t="shared" si="78"/>
        <v>0</v>
      </c>
      <c r="AS59" s="342">
        <f t="shared" si="79"/>
        <v>0</v>
      </c>
      <c r="AT59" s="342">
        <f t="shared" si="80"/>
        <v>0</v>
      </c>
      <c r="AU59" s="342">
        <f>VLOOKUP($E59,'波及効果（総括表）'!$A$9:$AH$126,'波及効果（総括表）'!$AC$128,FALSE)</f>
        <v>0</v>
      </c>
      <c r="AV59" s="341">
        <f t="shared" si="81"/>
        <v>0</v>
      </c>
      <c r="AW59" s="342">
        <f t="shared" si="82"/>
        <v>0</v>
      </c>
      <c r="AX59" s="342">
        <f t="shared" si="83"/>
        <v>0</v>
      </c>
      <c r="AY59" s="342">
        <f t="shared" si="84"/>
        <v>0</v>
      </c>
      <c r="AZ59" s="342">
        <f t="shared" si="85"/>
        <v>0</v>
      </c>
      <c r="BA59" s="342">
        <f t="shared" si="86"/>
        <v>0</v>
      </c>
      <c r="BB59" s="342">
        <f t="shared" si="87"/>
        <v>0</v>
      </c>
      <c r="BC59" s="342">
        <f t="shared" si="88"/>
        <v>0</v>
      </c>
      <c r="BD59" s="342">
        <f t="shared" si="89"/>
        <v>0</v>
      </c>
      <c r="BE59" s="342">
        <f>VLOOKUP($E59,'波及効果（総括表）'!$A$9:$AH$126,'波及効果（総括表）'!$AG$128,FALSE)</f>
        <v>0</v>
      </c>
      <c r="BF59" s="334"/>
      <c r="BG59" s="335"/>
      <c r="BH59" s="335"/>
      <c r="BI59" s="335"/>
      <c r="BJ59" s="335"/>
      <c r="BK59" s="335"/>
      <c r="BL59" s="335"/>
      <c r="BM59" s="335"/>
      <c r="BN59" s="335"/>
      <c r="BO59" s="335"/>
      <c r="BP59" s="335"/>
      <c r="BQ59" s="335"/>
      <c r="BR59" s="335"/>
      <c r="BS59" s="335"/>
      <c r="BT59" s="335"/>
      <c r="BU59" s="335"/>
      <c r="BV59" s="335"/>
      <c r="BW59" s="335"/>
      <c r="BX59" s="335"/>
      <c r="BY59" s="335"/>
      <c r="BZ59" s="335"/>
      <c r="CA59" s="604">
        <v>0.63599791174031872</v>
      </c>
      <c r="CB59" s="605">
        <v>9.0286521512145685E-3</v>
      </c>
      <c r="CC59" s="605">
        <v>0.17787058931916591</v>
      </c>
      <c r="CD59" s="605">
        <v>6.5319534440929888E-2</v>
      </c>
      <c r="CE59" s="605">
        <v>0.12342228910112704</v>
      </c>
      <c r="CF59" s="605">
        <v>0</v>
      </c>
      <c r="CG59" s="605">
        <v>-1.1638976752756196E-2</v>
      </c>
      <c r="CH59" s="605">
        <v>0</v>
      </c>
      <c r="CI59" s="605">
        <v>0.36400208825968122</v>
      </c>
      <c r="CJ59" s="605">
        <v>1</v>
      </c>
    </row>
    <row r="60" spans="1:88" s="336" customFormat="1">
      <c r="A60" s="337" t="s">
        <v>415</v>
      </c>
      <c r="B60" s="338" t="s">
        <v>160</v>
      </c>
      <c r="C60" s="337" t="s">
        <v>432</v>
      </c>
      <c r="D60" s="338" t="s">
        <v>606</v>
      </c>
      <c r="E60" s="339" t="s">
        <v>311</v>
      </c>
      <c r="F60" s="340" t="s">
        <v>607</v>
      </c>
      <c r="G60" s="332">
        <f>VLOOKUP($E60,'与件データ（生産者価格表示）（分析年価格）'!$A$8:$I$115,9,FALSE)</f>
        <v>0</v>
      </c>
      <c r="H60" s="341">
        <f t="shared" si="45"/>
        <v>0</v>
      </c>
      <c r="I60" s="342">
        <f t="shared" si="46"/>
        <v>0</v>
      </c>
      <c r="J60" s="342">
        <f t="shared" si="47"/>
        <v>0</v>
      </c>
      <c r="K60" s="342">
        <f t="shared" si="48"/>
        <v>0</v>
      </c>
      <c r="L60" s="342">
        <f t="shared" si="49"/>
        <v>0</v>
      </c>
      <c r="M60" s="342">
        <f t="shared" si="50"/>
        <v>0</v>
      </c>
      <c r="N60" s="342">
        <f t="shared" si="51"/>
        <v>0</v>
      </c>
      <c r="O60" s="342">
        <f t="shared" si="52"/>
        <v>0</v>
      </c>
      <c r="P60" s="342">
        <f t="shared" si="53"/>
        <v>0</v>
      </c>
      <c r="Q60" s="342">
        <f>VLOOKUP($E60,'波及効果（総括表）'!$A$9:$AH$126,'波及効果（総括表）'!$M$128,FALSE)</f>
        <v>0</v>
      </c>
      <c r="R60" s="341">
        <f t="shared" si="54"/>
        <v>0</v>
      </c>
      <c r="S60" s="342">
        <f t="shared" si="55"/>
        <v>0</v>
      </c>
      <c r="T60" s="342">
        <f t="shared" si="56"/>
        <v>0</v>
      </c>
      <c r="U60" s="342">
        <f t="shared" si="57"/>
        <v>0</v>
      </c>
      <c r="V60" s="342">
        <f t="shared" si="58"/>
        <v>0</v>
      </c>
      <c r="W60" s="342">
        <f t="shared" si="59"/>
        <v>0</v>
      </c>
      <c r="X60" s="342">
        <f t="shared" si="60"/>
        <v>0</v>
      </c>
      <c r="Y60" s="342">
        <f t="shared" si="61"/>
        <v>0</v>
      </c>
      <c r="Z60" s="342">
        <f t="shared" si="62"/>
        <v>0</v>
      </c>
      <c r="AA60" s="342">
        <f>VLOOKUP($E60,'波及効果（総括表）'!$A$9:$AH$126,'波及効果（総括表）'!$Q$128,FALSE)</f>
        <v>0</v>
      </c>
      <c r="AB60" s="341">
        <f t="shared" si="63"/>
        <v>0</v>
      </c>
      <c r="AC60" s="342">
        <f t="shared" si="64"/>
        <v>0</v>
      </c>
      <c r="AD60" s="342">
        <f t="shared" si="65"/>
        <v>0</v>
      </c>
      <c r="AE60" s="342">
        <f t="shared" si="66"/>
        <v>0</v>
      </c>
      <c r="AF60" s="342">
        <f t="shared" si="67"/>
        <v>0</v>
      </c>
      <c r="AG60" s="342">
        <f t="shared" si="68"/>
        <v>0</v>
      </c>
      <c r="AH60" s="342">
        <f t="shared" si="69"/>
        <v>0</v>
      </c>
      <c r="AI60" s="342">
        <f t="shared" si="70"/>
        <v>0</v>
      </c>
      <c r="AJ60" s="342">
        <f t="shared" si="71"/>
        <v>0</v>
      </c>
      <c r="AK60" s="342">
        <f>VLOOKUP($E60,'波及効果（総括表）'!$A$9:$AH$126,'波及効果（総括表）'!$U$128,FALSE)</f>
        <v>0</v>
      </c>
      <c r="AL60" s="341">
        <f t="shared" si="72"/>
        <v>0</v>
      </c>
      <c r="AM60" s="342">
        <f t="shared" si="73"/>
        <v>0</v>
      </c>
      <c r="AN60" s="342">
        <f t="shared" si="74"/>
        <v>0</v>
      </c>
      <c r="AO60" s="342">
        <f t="shared" si="75"/>
        <v>0</v>
      </c>
      <c r="AP60" s="342">
        <f t="shared" si="76"/>
        <v>0</v>
      </c>
      <c r="AQ60" s="342">
        <f t="shared" si="77"/>
        <v>0</v>
      </c>
      <c r="AR60" s="342">
        <f t="shared" si="78"/>
        <v>0</v>
      </c>
      <c r="AS60" s="342">
        <f t="shared" si="79"/>
        <v>0</v>
      </c>
      <c r="AT60" s="342">
        <f t="shared" si="80"/>
        <v>0</v>
      </c>
      <c r="AU60" s="342">
        <f>VLOOKUP($E60,'波及効果（総括表）'!$A$9:$AH$126,'波及効果（総括表）'!$AC$128,FALSE)</f>
        <v>0</v>
      </c>
      <c r="AV60" s="341">
        <f t="shared" si="81"/>
        <v>0</v>
      </c>
      <c r="AW60" s="342">
        <f t="shared" si="82"/>
        <v>0</v>
      </c>
      <c r="AX60" s="342">
        <f t="shared" si="83"/>
        <v>0</v>
      </c>
      <c r="AY60" s="342">
        <f t="shared" si="84"/>
        <v>0</v>
      </c>
      <c r="AZ60" s="342">
        <f t="shared" si="85"/>
        <v>0</v>
      </c>
      <c r="BA60" s="342">
        <f t="shared" si="86"/>
        <v>0</v>
      </c>
      <c r="BB60" s="342">
        <f t="shared" si="87"/>
        <v>0</v>
      </c>
      <c r="BC60" s="342">
        <f t="shared" si="88"/>
        <v>0</v>
      </c>
      <c r="BD60" s="342">
        <f t="shared" si="89"/>
        <v>0</v>
      </c>
      <c r="BE60" s="342">
        <f>VLOOKUP($E60,'波及効果（総括表）'!$A$9:$AH$126,'波及効果（総括表）'!$AG$128,FALSE)</f>
        <v>0</v>
      </c>
      <c r="BF60" s="334"/>
      <c r="BG60" s="335"/>
      <c r="BH60" s="335"/>
      <c r="BI60" s="335"/>
      <c r="BJ60" s="335"/>
      <c r="BK60" s="335"/>
      <c r="BL60" s="335"/>
      <c r="BM60" s="335"/>
      <c r="BN60" s="335"/>
      <c r="BO60" s="335"/>
      <c r="BP60" s="335"/>
      <c r="BQ60" s="335"/>
      <c r="BR60" s="335"/>
      <c r="BS60" s="335"/>
      <c r="BT60" s="335"/>
      <c r="BU60" s="335"/>
      <c r="BV60" s="335"/>
      <c r="BW60" s="335"/>
      <c r="BX60" s="335"/>
      <c r="BY60" s="335"/>
      <c r="BZ60" s="335"/>
      <c r="CA60" s="604">
        <v>0.63999015453858188</v>
      </c>
      <c r="CB60" s="605">
        <v>9.1949577172594447E-3</v>
      </c>
      <c r="CC60" s="605">
        <v>0.18764394592028694</v>
      </c>
      <c r="CD60" s="605">
        <v>2.8797974647936847E-2</v>
      </c>
      <c r="CE60" s="605">
        <v>0.17611069111622918</v>
      </c>
      <c r="CF60" s="605">
        <v>0</v>
      </c>
      <c r="CG60" s="605">
        <v>-4.1737723940294312E-2</v>
      </c>
      <c r="CH60" s="605">
        <v>0</v>
      </c>
      <c r="CI60" s="605">
        <v>0.36000984546141812</v>
      </c>
      <c r="CJ60" s="605">
        <v>1</v>
      </c>
    </row>
    <row r="61" spans="1:88" s="336" customFormat="1">
      <c r="A61" s="337" t="s">
        <v>415</v>
      </c>
      <c r="B61" s="338" t="s">
        <v>160</v>
      </c>
      <c r="C61" s="337" t="s">
        <v>432</v>
      </c>
      <c r="D61" s="338" t="s">
        <v>606</v>
      </c>
      <c r="E61" s="339" t="s">
        <v>312</v>
      </c>
      <c r="F61" s="340" t="s">
        <v>386</v>
      </c>
      <c r="G61" s="332">
        <f>VLOOKUP($E61,'与件データ（生産者価格表示）（分析年価格）'!$A$8:$I$115,9,FALSE)</f>
        <v>0</v>
      </c>
      <c r="H61" s="341">
        <f t="shared" si="45"/>
        <v>0</v>
      </c>
      <c r="I61" s="342">
        <f t="shared" si="46"/>
        <v>0</v>
      </c>
      <c r="J61" s="342">
        <f t="shared" si="47"/>
        <v>0</v>
      </c>
      <c r="K61" s="342">
        <f t="shared" si="48"/>
        <v>0</v>
      </c>
      <c r="L61" s="342">
        <f t="shared" si="49"/>
        <v>0</v>
      </c>
      <c r="M61" s="342">
        <f t="shared" si="50"/>
        <v>0</v>
      </c>
      <c r="N61" s="342">
        <f t="shared" si="51"/>
        <v>0</v>
      </c>
      <c r="O61" s="342">
        <f t="shared" si="52"/>
        <v>0</v>
      </c>
      <c r="P61" s="342">
        <f t="shared" si="53"/>
        <v>0</v>
      </c>
      <c r="Q61" s="342">
        <f>VLOOKUP($E61,'波及効果（総括表）'!$A$9:$AH$126,'波及効果（総括表）'!$M$128,FALSE)</f>
        <v>0</v>
      </c>
      <c r="R61" s="341">
        <f t="shared" si="54"/>
        <v>0</v>
      </c>
      <c r="S61" s="342">
        <f t="shared" si="55"/>
        <v>0</v>
      </c>
      <c r="T61" s="342">
        <f t="shared" si="56"/>
        <v>0</v>
      </c>
      <c r="U61" s="342">
        <f t="shared" si="57"/>
        <v>0</v>
      </c>
      <c r="V61" s="342">
        <f t="shared" si="58"/>
        <v>0</v>
      </c>
      <c r="W61" s="342">
        <f t="shared" si="59"/>
        <v>0</v>
      </c>
      <c r="X61" s="342">
        <f t="shared" si="60"/>
        <v>0</v>
      </c>
      <c r="Y61" s="342">
        <f t="shared" si="61"/>
        <v>0</v>
      </c>
      <c r="Z61" s="342">
        <f t="shared" si="62"/>
        <v>0</v>
      </c>
      <c r="AA61" s="342">
        <f>VLOOKUP($E61,'波及効果（総括表）'!$A$9:$AH$126,'波及効果（総括表）'!$Q$128,FALSE)</f>
        <v>0</v>
      </c>
      <c r="AB61" s="341">
        <f t="shared" si="63"/>
        <v>0</v>
      </c>
      <c r="AC61" s="342">
        <f t="shared" si="64"/>
        <v>0</v>
      </c>
      <c r="AD61" s="342">
        <f t="shared" si="65"/>
        <v>0</v>
      </c>
      <c r="AE61" s="342">
        <f t="shared" si="66"/>
        <v>0</v>
      </c>
      <c r="AF61" s="342">
        <f t="shared" si="67"/>
        <v>0</v>
      </c>
      <c r="AG61" s="342">
        <f t="shared" si="68"/>
        <v>0</v>
      </c>
      <c r="AH61" s="342">
        <f t="shared" si="69"/>
        <v>0</v>
      </c>
      <c r="AI61" s="342">
        <f t="shared" si="70"/>
        <v>0</v>
      </c>
      <c r="AJ61" s="342">
        <f t="shared" si="71"/>
        <v>0</v>
      </c>
      <c r="AK61" s="342">
        <f>VLOOKUP($E61,'波及効果（総括表）'!$A$9:$AH$126,'波及効果（総括表）'!$U$128,FALSE)</f>
        <v>0</v>
      </c>
      <c r="AL61" s="341">
        <f t="shared" si="72"/>
        <v>0</v>
      </c>
      <c r="AM61" s="342">
        <f t="shared" si="73"/>
        <v>0</v>
      </c>
      <c r="AN61" s="342">
        <f t="shared" si="74"/>
        <v>0</v>
      </c>
      <c r="AO61" s="342">
        <f t="shared" si="75"/>
        <v>0</v>
      </c>
      <c r="AP61" s="342">
        <f t="shared" si="76"/>
        <v>0</v>
      </c>
      <c r="AQ61" s="342">
        <f t="shared" si="77"/>
        <v>0</v>
      </c>
      <c r="AR61" s="342">
        <f t="shared" si="78"/>
        <v>0</v>
      </c>
      <c r="AS61" s="342">
        <f t="shared" si="79"/>
        <v>0</v>
      </c>
      <c r="AT61" s="342">
        <f t="shared" si="80"/>
        <v>0</v>
      </c>
      <c r="AU61" s="342">
        <f>VLOOKUP($E61,'波及効果（総括表）'!$A$9:$AH$126,'波及効果（総括表）'!$AC$128,FALSE)</f>
        <v>0</v>
      </c>
      <c r="AV61" s="341">
        <f t="shared" si="81"/>
        <v>0</v>
      </c>
      <c r="AW61" s="342">
        <f t="shared" si="82"/>
        <v>0</v>
      </c>
      <c r="AX61" s="342">
        <f t="shared" si="83"/>
        <v>0</v>
      </c>
      <c r="AY61" s="342">
        <f t="shared" si="84"/>
        <v>0</v>
      </c>
      <c r="AZ61" s="342">
        <f t="shared" si="85"/>
        <v>0</v>
      </c>
      <c r="BA61" s="342">
        <f t="shared" si="86"/>
        <v>0</v>
      </c>
      <c r="BB61" s="342">
        <f t="shared" si="87"/>
        <v>0</v>
      </c>
      <c r="BC61" s="342">
        <f t="shared" si="88"/>
        <v>0</v>
      </c>
      <c r="BD61" s="342">
        <f t="shared" si="89"/>
        <v>0</v>
      </c>
      <c r="BE61" s="342">
        <f>VLOOKUP($E61,'波及効果（総括表）'!$A$9:$AH$126,'波及効果（総括表）'!$AG$128,FALSE)</f>
        <v>0</v>
      </c>
      <c r="BF61" s="334"/>
      <c r="BG61" s="335"/>
      <c r="BH61" s="335"/>
      <c r="BI61" s="335"/>
      <c r="BJ61" s="335"/>
      <c r="BK61" s="335"/>
      <c r="BL61" s="335"/>
      <c r="BM61" s="335"/>
      <c r="BN61" s="335"/>
      <c r="BO61" s="335"/>
      <c r="BP61" s="335"/>
      <c r="BQ61" s="335"/>
      <c r="BR61" s="335"/>
      <c r="BS61" s="335"/>
      <c r="BT61" s="335"/>
      <c r="BU61" s="335"/>
      <c r="BV61" s="335"/>
      <c r="BW61" s="335"/>
      <c r="BX61" s="335"/>
      <c r="BY61" s="335"/>
      <c r="BZ61" s="335"/>
      <c r="CA61" s="604">
        <v>0.65666915052160957</v>
      </c>
      <c r="CB61" s="605">
        <v>1.4344262295081968E-2</v>
      </c>
      <c r="CC61" s="605">
        <v>9.1281669150521605E-2</v>
      </c>
      <c r="CD61" s="605">
        <v>-3.6140089418777943E-2</v>
      </c>
      <c r="CE61" s="605">
        <v>0.32470193740685543</v>
      </c>
      <c r="CF61" s="605">
        <v>0</v>
      </c>
      <c r="CG61" s="605">
        <v>-5.0856929955290613E-2</v>
      </c>
      <c r="CH61" s="605">
        <v>0</v>
      </c>
      <c r="CI61" s="605">
        <v>0.34333084947839049</v>
      </c>
      <c r="CJ61" s="605">
        <v>1</v>
      </c>
    </row>
    <row r="62" spans="1:88" s="336" customFormat="1">
      <c r="A62" s="343" t="s">
        <v>415</v>
      </c>
      <c r="B62" s="344" t="s">
        <v>160</v>
      </c>
      <c r="C62" s="343" t="s">
        <v>433</v>
      </c>
      <c r="D62" s="344" t="s">
        <v>172</v>
      </c>
      <c r="E62" s="345" t="s">
        <v>313</v>
      </c>
      <c r="F62" s="346" t="s">
        <v>42</v>
      </c>
      <c r="G62" s="347">
        <f>VLOOKUP($E62,'与件データ（生産者価格表示）（分析年価格）'!$A$8:$I$115,9,FALSE)</f>
        <v>0</v>
      </c>
      <c r="H62" s="348">
        <f t="shared" si="45"/>
        <v>0</v>
      </c>
      <c r="I62" s="349">
        <f t="shared" si="46"/>
        <v>0</v>
      </c>
      <c r="J62" s="349">
        <f t="shared" si="47"/>
        <v>0</v>
      </c>
      <c r="K62" s="349">
        <f t="shared" si="48"/>
        <v>0</v>
      </c>
      <c r="L62" s="349">
        <f t="shared" si="49"/>
        <v>0</v>
      </c>
      <c r="M62" s="349">
        <f t="shared" si="50"/>
        <v>0</v>
      </c>
      <c r="N62" s="349">
        <f t="shared" si="51"/>
        <v>0</v>
      </c>
      <c r="O62" s="349">
        <f t="shared" si="52"/>
        <v>0</v>
      </c>
      <c r="P62" s="349">
        <f t="shared" si="53"/>
        <v>0</v>
      </c>
      <c r="Q62" s="349">
        <f>VLOOKUP($E62,'波及効果（総括表）'!$A$9:$AH$126,'波及効果（総括表）'!$M$128,FALSE)</f>
        <v>0</v>
      </c>
      <c r="R62" s="348">
        <f t="shared" si="54"/>
        <v>0</v>
      </c>
      <c r="S62" s="349">
        <f t="shared" si="55"/>
        <v>0</v>
      </c>
      <c r="T62" s="349">
        <f t="shared" si="56"/>
        <v>0</v>
      </c>
      <c r="U62" s="349">
        <f t="shared" si="57"/>
        <v>0</v>
      </c>
      <c r="V62" s="349">
        <f t="shared" si="58"/>
        <v>0</v>
      </c>
      <c r="W62" s="349">
        <f t="shared" si="59"/>
        <v>0</v>
      </c>
      <c r="X62" s="349">
        <f t="shared" si="60"/>
        <v>0</v>
      </c>
      <c r="Y62" s="349">
        <f t="shared" si="61"/>
        <v>0</v>
      </c>
      <c r="Z62" s="349">
        <f t="shared" si="62"/>
        <v>0</v>
      </c>
      <c r="AA62" s="349">
        <f>VLOOKUP($E62,'波及効果（総括表）'!$A$9:$AH$126,'波及効果（総括表）'!$Q$128,FALSE)</f>
        <v>0</v>
      </c>
      <c r="AB62" s="348">
        <f t="shared" si="63"/>
        <v>0</v>
      </c>
      <c r="AC62" s="349">
        <f t="shared" si="64"/>
        <v>0</v>
      </c>
      <c r="AD62" s="349">
        <f t="shared" si="65"/>
        <v>0</v>
      </c>
      <c r="AE62" s="349">
        <f t="shared" si="66"/>
        <v>0</v>
      </c>
      <c r="AF62" s="349">
        <f t="shared" si="67"/>
        <v>0</v>
      </c>
      <c r="AG62" s="349">
        <f t="shared" si="68"/>
        <v>0</v>
      </c>
      <c r="AH62" s="349">
        <f t="shared" si="69"/>
        <v>0</v>
      </c>
      <c r="AI62" s="349">
        <f t="shared" si="70"/>
        <v>0</v>
      </c>
      <c r="AJ62" s="349">
        <f t="shared" si="71"/>
        <v>0</v>
      </c>
      <c r="AK62" s="349">
        <f>VLOOKUP($E62,'波及効果（総括表）'!$A$9:$AH$126,'波及効果（総括表）'!$U$128,FALSE)</f>
        <v>0</v>
      </c>
      <c r="AL62" s="348">
        <f t="shared" si="72"/>
        <v>0</v>
      </c>
      <c r="AM62" s="349">
        <f t="shared" si="73"/>
        <v>0</v>
      </c>
      <c r="AN62" s="349">
        <f t="shared" si="74"/>
        <v>0</v>
      </c>
      <c r="AO62" s="349">
        <f t="shared" si="75"/>
        <v>0</v>
      </c>
      <c r="AP62" s="349">
        <f t="shared" si="76"/>
        <v>0</v>
      </c>
      <c r="AQ62" s="349">
        <f t="shared" si="77"/>
        <v>0</v>
      </c>
      <c r="AR62" s="349">
        <f t="shared" si="78"/>
        <v>0</v>
      </c>
      <c r="AS62" s="349">
        <f t="shared" si="79"/>
        <v>0</v>
      </c>
      <c r="AT62" s="349">
        <f t="shared" si="80"/>
        <v>0</v>
      </c>
      <c r="AU62" s="349">
        <f>VLOOKUP($E62,'波及効果（総括表）'!$A$9:$AH$126,'波及効果（総括表）'!$AC$128,FALSE)</f>
        <v>0</v>
      </c>
      <c r="AV62" s="348">
        <f t="shared" si="81"/>
        <v>0</v>
      </c>
      <c r="AW62" s="349">
        <f t="shared" si="82"/>
        <v>0</v>
      </c>
      <c r="AX62" s="349">
        <f t="shared" si="83"/>
        <v>0</v>
      </c>
      <c r="AY62" s="349">
        <f t="shared" si="84"/>
        <v>0</v>
      </c>
      <c r="AZ62" s="349">
        <f t="shared" si="85"/>
        <v>0</v>
      </c>
      <c r="BA62" s="349">
        <f t="shared" si="86"/>
        <v>0</v>
      </c>
      <c r="BB62" s="349">
        <f t="shared" si="87"/>
        <v>0</v>
      </c>
      <c r="BC62" s="349">
        <f t="shared" si="88"/>
        <v>0</v>
      </c>
      <c r="BD62" s="349">
        <f t="shared" si="89"/>
        <v>0</v>
      </c>
      <c r="BE62" s="349">
        <f>VLOOKUP($E62,'波及効果（総括表）'!$A$9:$AH$126,'波及効果（総括表）'!$AG$128,FALSE)</f>
        <v>0</v>
      </c>
      <c r="BF62" s="334"/>
      <c r="BG62" s="335"/>
      <c r="BH62" s="335"/>
      <c r="BI62" s="335"/>
      <c r="BJ62" s="335"/>
      <c r="BK62" s="335"/>
      <c r="BL62" s="335"/>
      <c r="BM62" s="335"/>
      <c r="BN62" s="335"/>
      <c r="BO62" s="335"/>
      <c r="BP62" s="335"/>
      <c r="BQ62" s="335"/>
      <c r="BR62" s="335"/>
      <c r="BS62" s="335"/>
      <c r="BT62" s="335"/>
      <c r="BU62" s="335"/>
      <c r="BV62" s="335"/>
      <c r="BW62" s="335"/>
      <c r="BX62" s="335"/>
      <c r="BY62" s="335"/>
      <c r="BZ62" s="335"/>
      <c r="CA62" s="606">
        <v>0</v>
      </c>
      <c r="CB62" s="607">
        <v>0</v>
      </c>
      <c r="CC62" s="607">
        <v>0</v>
      </c>
      <c r="CD62" s="607">
        <v>0</v>
      </c>
      <c r="CE62" s="607">
        <v>0</v>
      </c>
      <c r="CF62" s="607">
        <v>0</v>
      </c>
      <c r="CG62" s="607">
        <v>0</v>
      </c>
      <c r="CH62" s="607">
        <v>0</v>
      </c>
      <c r="CI62" s="607">
        <v>0</v>
      </c>
      <c r="CJ62" s="607">
        <v>0</v>
      </c>
    </row>
    <row r="63" spans="1:88" s="336" customFormat="1">
      <c r="A63" s="337" t="s">
        <v>415</v>
      </c>
      <c r="B63" s="338" t="s">
        <v>160</v>
      </c>
      <c r="C63" s="337" t="s">
        <v>433</v>
      </c>
      <c r="D63" s="338" t="s">
        <v>172</v>
      </c>
      <c r="E63" s="339" t="s">
        <v>314</v>
      </c>
      <c r="F63" s="340" t="s">
        <v>43</v>
      </c>
      <c r="G63" s="332">
        <f>VLOOKUP($E63,'与件データ（生産者価格表示）（分析年価格）'!$A$8:$I$115,9,FALSE)</f>
        <v>0</v>
      </c>
      <c r="H63" s="341">
        <f t="shared" si="45"/>
        <v>0</v>
      </c>
      <c r="I63" s="342">
        <f t="shared" si="46"/>
        <v>0</v>
      </c>
      <c r="J63" s="342">
        <f t="shared" si="47"/>
        <v>0</v>
      </c>
      <c r="K63" s="342">
        <f t="shared" si="48"/>
        <v>0</v>
      </c>
      <c r="L63" s="342">
        <f t="shared" si="49"/>
        <v>0</v>
      </c>
      <c r="M63" s="342">
        <f t="shared" si="50"/>
        <v>0</v>
      </c>
      <c r="N63" s="342">
        <f t="shared" si="51"/>
        <v>0</v>
      </c>
      <c r="O63" s="342">
        <f t="shared" si="52"/>
        <v>0</v>
      </c>
      <c r="P63" s="342">
        <f t="shared" si="53"/>
        <v>0</v>
      </c>
      <c r="Q63" s="342">
        <f>VLOOKUP($E63,'波及効果（総括表）'!$A$9:$AH$126,'波及効果（総括表）'!$M$128,FALSE)</f>
        <v>0</v>
      </c>
      <c r="R63" s="341">
        <f t="shared" si="54"/>
        <v>0</v>
      </c>
      <c r="S63" s="342">
        <f t="shared" si="55"/>
        <v>0</v>
      </c>
      <c r="T63" s="342">
        <f t="shared" si="56"/>
        <v>0</v>
      </c>
      <c r="U63" s="342">
        <f t="shared" si="57"/>
        <v>0</v>
      </c>
      <c r="V63" s="342">
        <f t="shared" si="58"/>
        <v>0</v>
      </c>
      <c r="W63" s="342">
        <f t="shared" si="59"/>
        <v>0</v>
      </c>
      <c r="X63" s="342">
        <f t="shared" si="60"/>
        <v>0</v>
      </c>
      <c r="Y63" s="342">
        <f t="shared" si="61"/>
        <v>0</v>
      </c>
      <c r="Z63" s="342">
        <f t="shared" si="62"/>
        <v>0</v>
      </c>
      <c r="AA63" s="342">
        <f>VLOOKUP($E63,'波及効果（総括表）'!$A$9:$AH$126,'波及効果（総括表）'!$Q$128,FALSE)</f>
        <v>0</v>
      </c>
      <c r="AB63" s="341">
        <f t="shared" si="63"/>
        <v>0</v>
      </c>
      <c r="AC63" s="342">
        <f t="shared" si="64"/>
        <v>0</v>
      </c>
      <c r="AD63" s="342">
        <f t="shared" si="65"/>
        <v>0</v>
      </c>
      <c r="AE63" s="342">
        <f t="shared" si="66"/>
        <v>0</v>
      </c>
      <c r="AF63" s="342">
        <f t="shared" si="67"/>
        <v>0</v>
      </c>
      <c r="AG63" s="342">
        <f t="shared" si="68"/>
        <v>0</v>
      </c>
      <c r="AH63" s="342">
        <f t="shared" si="69"/>
        <v>0</v>
      </c>
      <c r="AI63" s="342">
        <f t="shared" si="70"/>
        <v>0</v>
      </c>
      <c r="AJ63" s="342">
        <f t="shared" si="71"/>
        <v>0</v>
      </c>
      <c r="AK63" s="342">
        <f>VLOOKUP($E63,'波及効果（総括表）'!$A$9:$AH$126,'波及効果（総括表）'!$U$128,FALSE)</f>
        <v>0</v>
      </c>
      <c r="AL63" s="341">
        <f t="shared" si="72"/>
        <v>0</v>
      </c>
      <c r="AM63" s="342">
        <f t="shared" si="73"/>
        <v>0</v>
      </c>
      <c r="AN63" s="342">
        <f t="shared" si="74"/>
        <v>0</v>
      </c>
      <c r="AO63" s="342">
        <f t="shared" si="75"/>
        <v>0</v>
      </c>
      <c r="AP63" s="342">
        <f t="shared" si="76"/>
        <v>0</v>
      </c>
      <c r="AQ63" s="342">
        <f t="shared" si="77"/>
        <v>0</v>
      </c>
      <c r="AR63" s="342">
        <f t="shared" si="78"/>
        <v>0</v>
      </c>
      <c r="AS63" s="342">
        <f t="shared" si="79"/>
        <v>0</v>
      </c>
      <c r="AT63" s="342">
        <f t="shared" si="80"/>
        <v>0</v>
      </c>
      <c r="AU63" s="342">
        <f>VLOOKUP($E63,'波及効果（総括表）'!$A$9:$AH$126,'波及効果（総括表）'!$AC$128,FALSE)</f>
        <v>0</v>
      </c>
      <c r="AV63" s="341">
        <f t="shared" si="81"/>
        <v>0</v>
      </c>
      <c r="AW63" s="342">
        <f t="shared" si="82"/>
        <v>0</v>
      </c>
      <c r="AX63" s="342">
        <f t="shared" si="83"/>
        <v>0</v>
      </c>
      <c r="AY63" s="342">
        <f t="shared" si="84"/>
        <v>0</v>
      </c>
      <c r="AZ63" s="342">
        <f t="shared" si="85"/>
        <v>0</v>
      </c>
      <c r="BA63" s="342">
        <f t="shared" si="86"/>
        <v>0</v>
      </c>
      <c r="BB63" s="342">
        <f t="shared" si="87"/>
        <v>0</v>
      </c>
      <c r="BC63" s="342">
        <f t="shared" si="88"/>
        <v>0</v>
      </c>
      <c r="BD63" s="342">
        <f t="shared" si="89"/>
        <v>0</v>
      </c>
      <c r="BE63" s="342">
        <f>VLOOKUP($E63,'波及効果（総括表）'!$A$9:$AH$126,'波及効果（総括表）'!$AG$128,FALSE)</f>
        <v>0</v>
      </c>
      <c r="BF63" s="334"/>
      <c r="BG63" s="335"/>
      <c r="BH63" s="335"/>
      <c r="BI63" s="335"/>
      <c r="BJ63" s="335"/>
      <c r="BK63" s="335"/>
      <c r="BL63" s="335"/>
      <c r="BM63" s="335"/>
      <c r="BN63" s="335"/>
      <c r="BO63" s="335"/>
      <c r="BP63" s="335"/>
      <c r="BQ63" s="335"/>
      <c r="BR63" s="335"/>
      <c r="BS63" s="335"/>
      <c r="BT63" s="335"/>
      <c r="BU63" s="335"/>
      <c r="BV63" s="335"/>
      <c r="BW63" s="335"/>
      <c r="BX63" s="335"/>
      <c r="BY63" s="335"/>
      <c r="BZ63" s="335"/>
      <c r="CA63" s="604">
        <v>0.75077178548514922</v>
      </c>
      <c r="CB63" s="605">
        <v>3.4720911801335999E-3</v>
      </c>
      <c r="CC63" s="605">
        <v>6.6618862512737284E-2</v>
      </c>
      <c r="CD63" s="605">
        <v>2.6214288410008679E-2</v>
      </c>
      <c r="CE63" s="605">
        <v>0.16869834320866514</v>
      </c>
      <c r="CF63" s="605">
        <v>0</v>
      </c>
      <c r="CG63" s="605">
        <v>-1.5767822772389327E-2</v>
      </c>
      <c r="CH63" s="605">
        <v>-7.548024304638261E-6</v>
      </c>
      <c r="CI63" s="605">
        <v>0.24922821451485075</v>
      </c>
      <c r="CJ63" s="605">
        <v>1</v>
      </c>
    </row>
    <row r="64" spans="1:88" s="336" customFormat="1">
      <c r="A64" s="337" t="s">
        <v>415</v>
      </c>
      <c r="B64" s="338" t="s">
        <v>160</v>
      </c>
      <c r="C64" s="337" t="s">
        <v>433</v>
      </c>
      <c r="D64" s="338" t="s">
        <v>172</v>
      </c>
      <c r="E64" s="339" t="s">
        <v>315</v>
      </c>
      <c r="F64" s="340" t="s">
        <v>387</v>
      </c>
      <c r="G64" s="332">
        <f>VLOOKUP($E64,'与件データ（生産者価格表示）（分析年価格）'!$A$8:$I$115,9,FALSE)</f>
        <v>0</v>
      </c>
      <c r="H64" s="341">
        <f t="shared" si="45"/>
        <v>0</v>
      </c>
      <c r="I64" s="342">
        <f t="shared" si="46"/>
        <v>0</v>
      </c>
      <c r="J64" s="342">
        <f t="shared" si="47"/>
        <v>0</v>
      </c>
      <c r="K64" s="342">
        <f t="shared" si="48"/>
        <v>0</v>
      </c>
      <c r="L64" s="342">
        <f t="shared" si="49"/>
        <v>0</v>
      </c>
      <c r="M64" s="342">
        <f t="shared" si="50"/>
        <v>0</v>
      </c>
      <c r="N64" s="342">
        <f t="shared" si="51"/>
        <v>0</v>
      </c>
      <c r="O64" s="342">
        <f t="shared" si="52"/>
        <v>0</v>
      </c>
      <c r="P64" s="342">
        <f t="shared" si="53"/>
        <v>0</v>
      </c>
      <c r="Q64" s="342">
        <f>VLOOKUP($E64,'波及効果（総括表）'!$A$9:$AH$126,'波及効果（総括表）'!$M$128,FALSE)</f>
        <v>0</v>
      </c>
      <c r="R64" s="341">
        <f t="shared" si="54"/>
        <v>0</v>
      </c>
      <c r="S64" s="342">
        <f t="shared" si="55"/>
        <v>0</v>
      </c>
      <c r="T64" s="342">
        <f t="shared" si="56"/>
        <v>0</v>
      </c>
      <c r="U64" s="342">
        <f t="shared" si="57"/>
        <v>0</v>
      </c>
      <c r="V64" s="342">
        <f t="shared" si="58"/>
        <v>0</v>
      </c>
      <c r="W64" s="342">
        <f t="shared" si="59"/>
        <v>0</v>
      </c>
      <c r="X64" s="342">
        <f t="shared" si="60"/>
        <v>0</v>
      </c>
      <c r="Y64" s="342">
        <f t="shared" si="61"/>
        <v>0</v>
      </c>
      <c r="Z64" s="342">
        <f t="shared" si="62"/>
        <v>0</v>
      </c>
      <c r="AA64" s="342">
        <f>VLOOKUP($E64,'波及効果（総括表）'!$A$9:$AH$126,'波及効果（総括表）'!$Q$128,FALSE)</f>
        <v>0</v>
      </c>
      <c r="AB64" s="341">
        <f t="shared" si="63"/>
        <v>0</v>
      </c>
      <c r="AC64" s="342">
        <f t="shared" si="64"/>
        <v>0</v>
      </c>
      <c r="AD64" s="342">
        <f t="shared" si="65"/>
        <v>0</v>
      </c>
      <c r="AE64" s="342">
        <f t="shared" si="66"/>
        <v>0</v>
      </c>
      <c r="AF64" s="342">
        <f t="shared" si="67"/>
        <v>0</v>
      </c>
      <c r="AG64" s="342">
        <f t="shared" si="68"/>
        <v>0</v>
      </c>
      <c r="AH64" s="342">
        <f t="shared" si="69"/>
        <v>0</v>
      </c>
      <c r="AI64" s="342">
        <f t="shared" si="70"/>
        <v>0</v>
      </c>
      <c r="AJ64" s="342">
        <f t="shared" si="71"/>
        <v>0</v>
      </c>
      <c r="AK64" s="342">
        <f>VLOOKUP($E64,'波及効果（総括表）'!$A$9:$AH$126,'波及効果（総括表）'!$U$128,FALSE)</f>
        <v>0</v>
      </c>
      <c r="AL64" s="341">
        <f t="shared" si="72"/>
        <v>0</v>
      </c>
      <c r="AM64" s="342">
        <f t="shared" si="73"/>
        <v>0</v>
      </c>
      <c r="AN64" s="342">
        <f t="shared" si="74"/>
        <v>0</v>
      </c>
      <c r="AO64" s="342">
        <f t="shared" si="75"/>
        <v>0</v>
      </c>
      <c r="AP64" s="342">
        <f t="shared" si="76"/>
        <v>0</v>
      </c>
      <c r="AQ64" s="342">
        <f t="shared" si="77"/>
        <v>0</v>
      </c>
      <c r="AR64" s="342">
        <f t="shared" si="78"/>
        <v>0</v>
      </c>
      <c r="AS64" s="342">
        <f t="shared" si="79"/>
        <v>0</v>
      </c>
      <c r="AT64" s="342">
        <f t="shared" si="80"/>
        <v>0</v>
      </c>
      <c r="AU64" s="342">
        <f>VLOOKUP($E64,'波及効果（総括表）'!$A$9:$AH$126,'波及効果（総括表）'!$AC$128,FALSE)</f>
        <v>0</v>
      </c>
      <c r="AV64" s="341">
        <f t="shared" si="81"/>
        <v>0</v>
      </c>
      <c r="AW64" s="342">
        <f t="shared" si="82"/>
        <v>0</v>
      </c>
      <c r="AX64" s="342">
        <f t="shared" si="83"/>
        <v>0</v>
      </c>
      <c r="AY64" s="342">
        <f t="shared" si="84"/>
        <v>0</v>
      </c>
      <c r="AZ64" s="342">
        <f t="shared" si="85"/>
        <v>0</v>
      </c>
      <c r="BA64" s="342">
        <f t="shared" si="86"/>
        <v>0</v>
      </c>
      <c r="BB64" s="342">
        <f t="shared" si="87"/>
        <v>0</v>
      </c>
      <c r="BC64" s="342">
        <f t="shared" si="88"/>
        <v>0</v>
      </c>
      <c r="BD64" s="342">
        <f t="shared" si="89"/>
        <v>0</v>
      </c>
      <c r="BE64" s="342">
        <f>VLOOKUP($E64,'波及効果（総括表）'!$A$9:$AH$126,'波及効果（総括表）'!$AG$128,FALSE)</f>
        <v>0</v>
      </c>
      <c r="BF64" s="334"/>
      <c r="BG64" s="335"/>
      <c r="BH64" s="335"/>
      <c r="BI64" s="335"/>
      <c r="BJ64" s="335"/>
      <c r="BK64" s="335"/>
      <c r="BL64" s="335"/>
      <c r="BM64" s="335"/>
      <c r="BN64" s="335"/>
      <c r="BO64" s="335"/>
      <c r="BP64" s="335"/>
      <c r="BQ64" s="335"/>
      <c r="BR64" s="335"/>
      <c r="BS64" s="335"/>
      <c r="BT64" s="335"/>
      <c r="BU64" s="335"/>
      <c r="BV64" s="335"/>
      <c r="BW64" s="335"/>
      <c r="BX64" s="335"/>
      <c r="BY64" s="335"/>
      <c r="BZ64" s="335"/>
      <c r="CA64" s="604">
        <v>0.74249412570686824</v>
      </c>
      <c r="CB64" s="605">
        <v>5.1877069523986949E-3</v>
      </c>
      <c r="CC64" s="605">
        <v>0.19188956929863044</v>
      </c>
      <c r="CD64" s="605">
        <v>-3.0840790129985637E-2</v>
      </c>
      <c r="CE64" s="605">
        <v>9.6013893980276793E-2</v>
      </c>
      <c r="CF64" s="605">
        <v>0</v>
      </c>
      <c r="CG64" s="605">
        <v>-4.7415010546684854E-3</v>
      </c>
      <c r="CH64" s="605">
        <v>-3.0047535200687485E-6</v>
      </c>
      <c r="CI64" s="605">
        <v>0.25750587429313171</v>
      </c>
      <c r="CJ64" s="605">
        <v>1</v>
      </c>
    </row>
    <row r="65" spans="1:88" s="336" customFormat="1">
      <c r="A65" s="337" t="s">
        <v>415</v>
      </c>
      <c r="B65" s="338" t="s">
        <v>160</v>
      </c>
      <c r="C65" s="337" t="s">
        <v>433</v>
      </c>
      <c r="D65" s="338" t="s">
        <v>172</v>
      </c>
      <c r="E65" s="339" t="s">
        <v>316</v>
      </c>
      <c r="F65" s="340" t="s">
        <v>44</v>
      </c>
      <c r="G65" s="332">
        <f>VLOOKUP($E65,'与件データ（生産者価格表示）（分析年価格）'!$A$8:$I$115,9,FALSE)</f>
        <v>0</v>
      </c>
      <c r="H65" s="341">
        <f t="shared" si="45"/>
        <v>0</v>
      </c>
      <c r="I65" s="342">
        <f t="shared" si="46"/>
        <v>0</v>
      </c>
      <c r="J65" s="342">
        <f t="shared" si="47"/>
        <v>0</v>
      </c>
      <c r="K65" s="342">
        <f t="shared" si="48"/>
        <v>0</v>
      </c>
      <c r="L65" s="342">
        <f t="shared" si="49"/>
        <v>0</v>
      </c>
      <c r="M65" s="342">
        <f t="shared" si="50"/>
        <v>0</v>
      </c>
      <c r="N65" s="342">
        <f t="shared" si="51"/>
        <v>0</v>
      </c>
      <c r="O65" s="342">
        <f t="shared" si="52"/>
        <v>0</v>
      </c>
      <c r="P65" s="342">
        <f t="shared" si="53"/>
        <v>0</v>
      </c>
      <c r="Q65" s="342">
        <f>VLOOKUP($E65,'波及効果（総括表）'!$A$9:$AH$126,'波及効果（総括表）'!$M$128,FALSE)</f>
        <v>0</v>
      </c>
      <c r="R65" s="341">
        <f t="shared" si="54"/>
        <v>0</v>
      </c>
      <c r="S65" s="342">
        <f t="shared" si="55"/>
        <v>0</v>
      </c>
      <c r="T65" s="342">
        <f t="shared" si="56"/>
        <v>0</v>
      </c>
      <c r="U65" s="342">
        <f t="shared" si="57"/>
        <v>0</v>
      </c>
      <c r="V65" s="342">
        <f t="shared" si="58"/>
        <v>0</v>
      </c>
      <c r="W65" s="342">
        <f t="shared" si="59"/>
        <v>0</v>
      </c>
      <c r="X65" s="342">
        <f t="shared" si="60"/>
        <v>0</v>
      </c>
      <c r="Y65" s="342">
        <f t="shared" si="61"/>
        <v>0</v>
      </c>
      <c r="Z65" s="342">
        <f t="shared" si="62"/>
        <v>0</v>
      </c>
      <c r="AA65" s="342">
        <f>VLOOKUP($E65,'波及効果（総括表）'!$A$9:$AH$126,'波及効果（総括表）'!$Q$128,FALSE)</f>
        <v>0</v>
      </c>
      <c r="AB65" s="341">
        <f t="shared" si="63"/>
        <v>0</v>
      </c>
      <c r="AC65" s="342">
        <f t="shared" si="64"/>
        <v>0</v>
      </c>
      <c r="AD65" s="342">
        <f t="shared" si="65"/>
        <v>0</v>
      </c>
      <c r="AE65" s="342">
        <f t="shared" si="66"/>
        <v>0</v>
      </c>
      <c r="AF65" s="342">
        <f t="shared" si="67"/>
        <v>0</v>
      </c>
      <c r="AG65" s="342">
        <f t="shared" si="68"/>
        <v>0</v>
      </c>
      <c r="AH65" s="342">
        <f t="shared" si="69"/>
        <v>0</v>
      </c>
      <c r="AI65" s="342">
        <f t="shared" si="70"/>
        <v>0</v>
      </c>
      <c r="AJ65" s="342">
        <f t="shared" si="71"/>
        <v>0</v>
      </c>
      <c r="AK65" s="342">
        <f>VLOOKUP($E65,'波及効果（総括表）'!$A$9:$AH$126,'波及効果（総括表）'!$U$128,FALSE)</f>
        <v>0</v>
      </c>
      <c r="AL65" s="341">
        <f t="shared" si="72"/>
        <v>0</v>
      </c>
      <c r="AM65" s="342">
        <f t="shared" si="73"/>
        <v>0</v>
      </c>
      <c r="AN65" s="342">
        <f t="shared" si="74"/>
        <v>0</v>
      </c>
      <c r="AO65" s="342">
        <f t="shared" si="75"/>
        <v>0</v>
      </c>
      <c r="AP65" s="342">
        <f t="shared" si="76"/>
        <v>0</v>
      </c>
      <c r="AQ65" s="342">
        <f t="shared" si="77"/>
        <v>0</v>
      </c>
      <c r="AR65" s="342">
        <f t="shared" si="78"/>
        <v>0</v>
      </c>
      <c r="AS65" s="342">
        <f t="shared" si="79"/>
        <v>0</v>
      </c>
      <c r="AT65" s="342">
        <f t="shared" si="80"/>
        <v>0</v>
      </c>
      <c r="AU65" s="342">
        <f>VLOOKUP($E65,'波及効果（総括表）'!$A$9:$AH$126,'波及効果（総括表）'!$AC$128,FALSE)</f>
        <v>0</v>
      </c>
      <c r="AV65" s="341">
        <f t="shared" si="81"/>
        <v>0</v>
      </c>
      <c r="AW65" s="342">
        <f t="shared" si="82"/>
        <v>0</v>
      </c>
      <c r="AX65" s="342">
        <f t="shared" si="83"/>
        <v>0</v>
      </c>
      <c r="AY65" s="342">
        <f t="shared" si="84"/>
        <v>0</v>
      </c>
      <c r="AZ65" s="342">
        <f t="shared" si="85"/>
        <v>0</v>
      </c>
      <c r="BA65" s="342">
        <f t="shared" si="86"/>
        <v>0</v>
      </c>
      <c r="BB65" s="342">
        <f t="shared" si="87"/>
        <v>0</v>
      </c>
      <c r="BC65" s="342">
        <f t="shared" si="88"/>
        <v>0</v>
      </c>
      <c r="BD65" s="342">
        <f t="shared" si="89"/>
        <v>0</v>
      </c>
      <c r="BE65" s="342">
        <f>VLOOKUP($E65,'波及効果（総括表）'!$A$9:$AH$126,'波及効果（総括表）'!$AG$128,FALSE)</f>
        <v>0</v>
      </c>
      <c r="BF65" s="334"/>
      <c r="BG65" s="335"/>
      <c r="BH65" s="335"/>
      <c r="BI65" s="335"/>
      <c r="BJ65" s="335"/>
      <c r="BK65" s="335"/>
      <c r="BL65" s="335"/>
      <c r="BM65" s="335"/>
      <c r="BN65" s="335"/>
      <c r="BO65" s="335"/>
      <c r="BP65" s="335"/>
      <c r="BQ65" s="335"/>
      <c r="BR65" s="335"/>
      <c r="BS65" s="335"/>
      <c r="BT65" s="335"/>
      <c r="BU65" s="335"/>
      <c r="BV65" s="335"/>
      <c r="BW65" s="335"/>
      <c r="BX65" s="335"/>
      <c r="BY65" s="335"/>
      <c r="BZ65" s="335"/>
      <c r="CA65" s="604">
        <v>0.53121319199057715</v>
      </c>
      <c r="CB65" s="605">
        <v>3.5335689045936395E-3</v>
      </c>
      <c r="CC65" s="605">
        <v>0.17078916372202591</v>
      </c>
      <c r="CD65" s="605">
        <v>4.7114252061248524E-3</v>
      </c>
      <c r="CE65" s="605">
        <v>0.30506478209658422</v>
      </c>
      <c r="CF65" s="605">
        <v>0</v>
      </c>
      <c r="CG65" s="605">
        <v>-1.5312131919905771E-2</v>
      </c>
      <c r="CH65" s="605">
        <v>0</v>
      </c>
      <c r="CI65" s="605">
        <v>0.46878680800942285</v>
      </c>
      <c r="CJ65" s="605">
        <v>1</v>
      </c>
    </row>
    <row r="66" spans="1:88" s="336" customFormat="1">
      <c r="A66" s="337" t="s">
        <v>415</v>
      </c>
      <c r="B66" s="338" t="s">
        <v>160</v>
      </c>
      <c r="C66" s="337" t="s">
        <v>433</v>
      </c>
      <c r="D66" s="338" t="s">
        <v>172</v>
      </c>
      <c r="E66" s="339" t="s">
        <v>317</v>
      </c>
      <c r="F66" s="340" t="s">
        <v>45</v>
      </c>
      <c r="G66" s="332">
        <f>VLOOKUP($E66,'与件データ（生産者価格表示）（分析年価格）'!$A$8:$I$115,9,FALSE)</f>
        <v>0</v>
      </c>
      <c r="H66" s="341">
        <f t="shared" si="45"/>
        <v>0</v>
      </c>
      <c r="I66" s="342">
        <f t="shared" si="46"/>
        <v>0</v>
      </c>
      <c r="J66" s="342">
        <f t="shared" si="47"/>
        <v>0</v>
      </c>
      <c r="K66" s="342">
        <f t="shared" si="48"/>
        <v>0</v>
      </c>
      <c r="L66" s="342">
        <f t="shared" si="49"/>
        <v>0</v>
      </c>
      <c r="M66" s="342">
        <f t="shared" si="50"/>
        <v>0</v>
      </c>
      <c r="N66" s="342">
        <f t="shared" si="51"/>
        <v>0</v>
      </c>
      <c r="O66" s="342">
        <f t="shared" si="52"/>
        <v>0</v>
      </c>
      <c r="P66" s="342">
        <f t="shared" si="53"/>
        <v>0</v>
      </c>
      <c r="Q66" s="342">
        <f>VLOOKUP($E66,'波及効果（総括表）'!$A$9:$AH$126,'波及効果（総括表）'!$M$128,FALSE)</f>
        <v>0</v>
      </c>
      <c r="R66" s="341">
        <f t="shared" si="54"/>
        <v>0</v>
      </c>
      <c r="S66" s="342">
        <f t="shared" si="55"/>
        <v>0</v>
      </c>
      <c r="T66" s="342">
        <f t="shared" si="56"/>
        <v>0</v>
      </c>
      <c r="U66" s="342">
        <f t="shared" si="57"/>
        <v>0</v>
      </c>
      <c r="V66" s="342">
        <f t="shared" si="58"/>
        <v>0</v>
      </c>
      <c r="W66" s="342">
        <f t="shared" si="59"/>
        <v>0</v>
      </c>
      <c r="X66" s="342">
        <f t="shared" si="60"/>
        <v>0</v>
      </c>
      <c r="Y66" s="342">
        <f t="shared" si="61"/>
        <v>0</v>
      </c>
      <c r="Z66" s="342">
        <f t="shared" si="62"/>
        <v>0</v>
      </c>
      <c r="AA66" s="342">
        <f>VLOOKUP($E66,'波及効果（総括表）'!$A$9:$AH$126,'波及効果（総括表）'!$Q$128,FALSE)</f>
        <v>0</v>
      </c>
      <c r="AB66" s="341">
        <f t="shared" si="63"/>
        <v>0</v>
      </c>
      <c r="AC66" s="342">
        <f t="shared" si="64"/>
        <v>0</v>
      </c>
      <c r="AD66" s="342">
        <f t="shared" si="65"/>
        <v>0</v>
      </c>
      <c r="AE66" s="342">
        <f t="shared" si="66"/>
        <v>0</v>
      </c>
      <c r="AF66" s="342">
        <f t="shared" si="67"/>
        <v>0</v>
      </c>
      <c r="AG66" s="342">
        <f t="shared" si="68"/>
        <v>0</v>
      </c>
      <c r="AH66" s="342">
        <f t="shared" si="69"/>
        <v>0</v>
      </c>
      <c r="AI66" s="342">
        <f t="shared" si="70"/>
        <v>0</v>
      </c>
      <c r="AJ66" s="342">
        <f t="shared" si="71"/>
        <v>0</v>
      </c>
      <c r="AK66" s="342">
        <f>VLOOKUP($E66,'波及効果（総括表）'!$A$9:$AH$126,'波及効果（総括表）'!$U$128,FALSE)</f>
        <v>0</v>
      </c>
      <c r="AL66" s="341">
        <f t="shared" si="72"/>
        <v>0</v>
      </c>
      <c r="AM66" s="342">
        <f t="shared" si="73"/>
        <v>0</v>
      </c>
      <c r="AN66" s="342">
        <f t="shared" si="74"/>
        <v>0</v>
      </c>
      <c r="AO66" s="342">
        <f t="shared" si="75"/>
        <v>0</v>
      </c>
      <c r="AP66" s="342">
        <f t="shared" si="76"/>
        <v>0</v>
      </c>
      <c r="AQ66" s="342">
        <f t="shared" si="77"/>
        <v>0</v>
      </c>
      <c r="AR66" s="342">
        <f t="shared" si="78"/>
        <v>0</v>
      </c>
      <c r="AS66" s="342">
        <f t="shared" si="79"/>
        <v>0</v>
      </c>
      <c r="AT66" s="342">
        <f t="shared" si="80"/>
        <v>0</v>
      </c>
      <c r="AU66" s="342">
        <f>VLOOKUP($E66,'波及効果（総括表）'!$A$9:$AH$126,'波及効果（総括表）'!$AC$128,FALSE)</f>
        <v>0</v>
      </c>
      <c r="AV66" s="341">
        <f t="shared" si="81"/>
        <v>0</v>
      </c>
      <c r="AW66" s="342">
        <f t="shared" si="82"/>
        <v>0</v>
      </c>
      <c r="AX66" s="342">
        <f t="shared" si="83"/>
        <v>0</v>
      </c>
      <c r="AY66" s="342">
        <f t="shared" si="84"/>
        <v>0</v>
      </c>
      <c r="AZ66" s="342">
        <f t="shared" si="85"/>
        <v>0</v>
      </c>
      <c r="BA66" s="342">
        <f t="shared" si="86"/>
        <v>0</v>
      </c>
      <c r="BB66" s="342">
        <f t="shared" si="87"/>
        <v>0</v>
      </c>
      <c r="BC66" s="342">
        <f t="shared" si="88"/>
        <v>0</v>
      </c>
      <c r="BD66" s="342">
        <f t="shared" si="89"/>
        <v>0</v>
      </c>
      <c r="BE66" s="342">
        <f>VLOOKUP($E66,'波及効果（総括表）'!$A$9:$AH$126,'波及効果（総括表）'!$AG$128,FALSE)</f>
        <v>0</v>
      </c>
      <c r="BF66" s="334"/>
      <c r="BG66" s="335"/>
      <c r="BH66" s="335"/>
      <c r="BI66" s="335"/>
      <c r="BJ66" s="335"/>
      <c r="BK66" s="335"/>
      <c r="BL66" s="335"/>
      <c r="BM66" s="335"/>
      <c r="BN66" s="335"/>
      <c r="BO66" s="335"/>
      <c r="BP66" s="335"/>
      <c r="BQ66" s="335"/>
      <c r="BR66" s="335"/>
      <c r="BS66" s="335"/>
      <c r="BT66" s="335"/>
      <c r="BU66" s="335"/>
      <c r="BV66" s="335"/>
      <c r="BW66" s="335"/>
      <c r="BX66" s="335"/>
      <c r="BY66" s="335"/>
      <c r="BZ66" s="335"/>
      <c r="CA66" s="604">
        <v>0.58611597847141783</v>
      </c>
      <c r="CB66" s="605">
        <v>8.1672655994772941E-3</v>
      </c>
      <c r="CC66" s="605">
        <v>0.1913879071670643</v>
      </c>
      <c r="CD66" s="605">
        <v>6.2308811737103148E-2</v>
      </c>
      <c r="CE66" s="605">
        <v>0.14333798619979607</v>
      </c>
      <c r="CF66" s="605">
        <v>0</v>
      </c>
      <c r="CG66" s="605">
        <v>8.7579486468738355E-3</v>
      </c>
      <c r="CH66" s="605">
        <v>-7.5897821732516283E-5</v>
      </c>
      <c r="CI66" s="605">
        <v>0.41388402152858211</v>
      </c>
      <c r="CJ66" s="605">
        <v>1</v>
      </c>
    </row>
    <row r="67" spans="1:88" s="336" customFormat="1">
      <c r="A67" s="343" t="s">
        <v>415</v>
      </c>
      <c r="B67" s="344" t="s">
        <v>160</v>
      </c>
      <c r="C67" s="343" t="s">
        <v>419</v>
      </c>
      <c r="D67" s="344" t="s">
        <v>608</v>
      </c>
      <c r="E67" s="345" t="s">
        <v>318</v>
      </c>
      <c r="F67" s="346" t="s">
        <v>46</v>
      </c>
      <c r="G67" s="347">
        <f>VLOOKUP($E67,'与件データ（生産者価格表示）（分析年価格）'!$A$8:$I$115,9,FALSE)</f>
        <v>0</v>
      </c>
      <c r="H67" s="348">
        <f t="shared" si="45"/>
        <v>0</v>
      </c>
      <c r="I67" s="349">
        <f t="shared" si="46"/>
        <v>0</v>
      </c>
      <c r="J67" s="349">
        <f t="shared" si="47"/>
        <v>0</v>
      </c>
      <c r="K67" s="349">
        <f t="shared" si="48"/>
        <v>0</v>
      </c>
      <c r="L67" s="349">
        <f t="shared" si="49"/>
        <v>0</v>
      </c>
      <c r="M67" s="349">
        <f t="shared" si="50"/>
        <v>0</v>
      </c>
      <c r="N67" s="349">
        <f t="shared" si="51"/>
        <v>0</v>
      </c>
      <c r="O67" s="349">
        <f t="shared" si="52"/>
        <v>0</v>
      </c>
      <c r="P67" s="349">
        <f t="shared" si="53"/>
        <v>0</v>
      </c>
      <c r="Q67" s="349">
        <f>VLOOKUP($E67,'波及効果（総括表）'!$A$9:$AH$126,'波及効果（総括表）'!$M$128,FALSE)</f>
        <v>0</v>
      </c>
      <c r="R67" s="348">
        <f t="shared" si="54"/>
        <v>0</v>
      </c>
      <c r="S67" s="349">
        <f t="shared" si="55"/>
        <v>0</v>
      </c>
      <c r="T67" s="349">
        <f t="shared" si="56"/>
        <v>0</v>
      </c>
      <c r="U67" s="349">
        <f t="shared" si="57"/>
        <v>0</v>
      </c>
      <c r="V67" s="349">
        <f t="shared" si="58"/>
        <v>0</v>
      </c>
      <c r="W67" s="349">
        <f t="shared" si="59"/>
        <v>0</v>
      </c>
      <c r="X67" s="349">
        <f t="shared" si="60"/>
        <v>0</v>
      </c>
      <c r="Y67" s="349">
        <f t="shared" si="61"/>
        <v>0</v>
      </c>
      <c r="Z67" s="349">
        <f t="shared" si="62"/>
        <v>0</v>
      </c>
      <c r="AA67" s="349">
        <f>VLOOKUP($E67,'波及効果（総括表）'!$A$9:$AH$126,'波及効果（総括表）'!$Q$128,FALSE)</f>
        <v>0</v>
      </c>
      <c r="AB67" s="348">
        <f t="shared" si="63"/>
        <v>0</v>
      </c>
      <c r="AC67" s="349">
        <f t="shared" si="64"/>
        <v>0</v>
      </c>
      <c r="AD67" s="349">
        <f t="shared" si="65"/>
        <v>0</v>
      </c>
      <c r="AE67" s="349">
        <f t="shared" si="66"/>
        <v>0</v>
      </c>
      <c r="AF67" s="349">
        <f t="shared" si="67"/>
        <v>0</v>
      </c>
      <c r="AG67" s="349">
        <f t="shared" si="68"/>
        <v>0</v>
      </c>
      <c r="AH67" s="349">
        <f t="shared" si="69"/>
        <v>0</v>
      </c>
      <c r="AI67" s="349">
        <f t="shared" si="70"/>
        <v>0</v>
      </c>
      <c r="AJ67" s="349">
        <f t="shared" si="71"/>
        <v>0</v>
      </c>
      <c r="AK67" s="349">
        <f>VLOOKUP($E67,'波及効果（総括表）'!$A$9:$AH$126,'波及効果（総括表）'!$U$128,FALSE)</f>
        <v>0</v>
      </c>
      <c r="AL67" s="348">
        <f t="shared" si="72"/>
        <v>0</v>
      </c>
      <c r="AM67" s="349">
        <f t="shared" si="73"/>
        <v>0</v>
      </c>
      <c r="AN67" s="349">
        <f t="shared" si="74"/>
        <v>0</v>
      </c>
      <c r="AO67" s="349">
        <f t="shared" si="75"/>
        <v>0</v>
      </c>
      <c r="AP67" s="349">
        <f t="shared" si="76"/>
        <v>0</v>
      </c>
      <c r="AQ67" s="349">
        <f t="shared" si="77"/>
        <v>0</v>
      </c>
      <c r="AR67" s="349">
        <f t="shared" si="78"/>
        <v>0</v>
      </c>
      <c r="AS67" s="349">
        <f t="shared" si="79"/>
        <v>0</v>
      </c>
      <c r="AT67" s="349">
        <f t="shared" si="80"/>
        <v>0</v>
      </c>
      <c r="AU67" s="349">
        <f>VLOOKUP($E67,'波及効果（総括表）'!$A$9:$AH$126,'波及効果（総括表）'!$AC$128,FALSE)</f>
        <v>0</v>
      </c>
      <c r="AV67" s="348">
        <f t="shared" si="81"/>
        <v>0</v>
      </c>
      <c r="AW67" s="349">
        <f t="shared" si="82"/>
        <v>0</v>
      </c>
      <c r="AX67" s="349">
        <f t="shared" si="83"/>
        <v>0</v>
      </c>
      <c r="AY67" s="349">
        <f t="shared" si="84"/>
        <v>0</v>
      </c>
      <c r="AZ67" s="349">
        <f t="shared" si="85"/>
        <v>0</v>
      </c>
      <c r="BA67" s="349">
        <f t="shared" si="86"/>
        <v>0</v>
      </c>
      <c r="BB67" s="349">
        <f t="shared" si="87"/>
        <v>0</v>
      </c>
      <c r="BC67" s="349">
        <f t="shared" si="88"/>
        <v>0</v>
      </c>
      <c r="BD67" s="349">
        <f t="shared" si="89"/>
        <v>0</v>
      </c>
      <c r="BE67" s="349">
        <f>VLOOKUP($E67,'波及効果（総括表）'!$A$9:$AH$126,'波及効果（総括表）'!$AG$128,FALSE)</f>
        <v>0</v>
      </c>
      <c r="BF67" s="334"/>
      <c r="BG67" s="335"/>
      <c r="BH67" s="335"/>
      <c r="BI67" s="335"/>
      <c r="BJ67" s="335"/>
      <c r="BK67" s="335"/>
      <c r="BL67" s="335"/>
      <c r="BM67" s="335"/>
      <c r="BN67" s="335"/>
      <c r="BO67" s="335"/>
      <c r="BP67" s="335"/>
      <c r="BQ67" s="335"/>
      <c r="BR67" s="335"/>
      <c r="BS67" s="335"/>
      <c r="BT67" s="335"/>
      <c r="BU67" s="335"/>
      <c r="BV67" s="335"/>
      <c r="BW67" s="335"/>
      <c r="BX67" s="335"/>
      <c r="BY67" s="335"/>
      <c r="BZ67" s="335"/>
      <c r="CA67" s="606">
        <v>0.56101066205744698</v>
      </c>
      <c r="CB67" s="607">
        <v>1.4585073119574295E-2</v>
      </c>
      <c r="CC67" s="607">
        <v>0.23872132994115478</v>
      </c>
      <c r="CD67" s="607">
        <v>3.2665902779126448E-2</v>
      </c>
      <c r="CE67" s="607">
        <v>0.13963605290244896</v>
      </c>
      <c r="CF67" s="607">
        <v>0</v>
      </c>
      <c r="CG67" s="607">
        <v>1.3380979200248588E-2</v>
      </c>
      <c r="CH67" s="607">
        <v>0</v>
      </c>
      <c r="CI67" s="607">
        <v>0.43898933794255307</v>
      </c>
      <c r="CJ67" s="607">
        <v>1</v>
      </c>
    </row>
    <row r="68" spans="1:88" s="336" customFormat="1">
      <c r="A68" s="337" t="s">
        <v>415</v>
      </c>
      <c r="B68" s="338" t="s">
        <v>160</v>
      </c>
      <c r="C68" s="337" t="s">
        <v>419</v>
      </c>
      <c r="D68" s="338" t="s">
        <v>608</v>
      </c>
      <c r="E68" s="339" t="s">
        <v>319</v>
      </c>
      <c r="F68" s="340" t="s">
        <v>47</v>
      </c>
      <c r="G68" s="332">
        <f>VLOOKUP($E68,'与件データ（生産者価格表示）（分析年価格）'!$A$8:$I$115,9,FALSE)</f>
        <v>0</v>
      </c>
      <c r="H68" s="341">
        <f t="shared" si="45"/>
        <v>0</v>
      </c>
      <c r="I68" s="342">
        <f t="shared" si="46"/>
        <v>0</v>
      </c>
      <c r="J68" s="342">
        <f t="shared" si="47"/>
        <v>0</v>
      </c>
      <c r="K68" s="342">
        <f t="shared" si="48"/>
        <v>0</v>
      </c>
      <c r="L68" s="342">
        <f t="shared" si="49"/>
        <v>0</v>
      </c>
      <c r="M68" s="342">
        <f t="shared" si="50"/>
        <v>0</v>
      </c>
      <c r="N68" s="342">
        <f t="shared" si="51"/>
        <v>0</v>
      </c>
      <c r="O68" s="342">
        <f t="shared" si="52"/>
        <v>0</v>
      </c>
      <c r="P68" s="342">
        <f t="shared" si="53"/>
        <v>0</v>
      </c>
      <c r="Q68" s="342">
        <f>VLOOKUP($E68,'波及効果（総括表）'!$A$9:$AH$126,'波及効果（総括表）'!$M$128,FALSE)</f>
        <v>0</v>
      </c>
      <c r="R68" s="341">
        <f t="shared" si="54"/>
        <v>0</v>
      </c>
      <c r="S68" s="342">
        <f t="shared" si="55"/>
        <v>0</v>
      </c>
      <c r="T68" s="342">
        <f t="shared" si="56"/>
        <v>0</v>
      </c>
      <c r="U68" s="342">
        <f t="shared" si="57"/>
        <v>0</v>
      </c>
      <c r="V68" s="342">
        <f t="shared" si="58"/>
        <v>0</v>
      </c>
      <c r="W68" s="342">
        <f t="shared" si="59"/>
        <v>0</v>
      </c>
      <c r="X68" s="342">
        <f t="shared" si="60"/>
        <v>0</v>
      </c>
      <c r="Y68" s="342">
        <f t="shared" si="61"/>
        <v>0</v>
      </c>
      <c r="Z68" s="342">
        <f t="shared" si="62"/>
        <v>0</v>
      </c>
      <c r="AA68" s="342">
        <f>VLOOKUP($E68,'波及効果（総括表）'!$A$9:$AH$126,'波及効果（総括表）'!$Q$128,FALSE)</f>
        <v>0</v>
      </c>
      <c r="AB68" s="341">
        <f t="shared" si="63"/>
        <v>0</v>
      </c>
      <c r="AC68" s="342">
        <f t="shared" si="64"/>
        <v>0</v>
      </c>
      <c r="AD68" s="342">
        <f t="shared" si="65"/>
        <v>0</v>
      </c>
      <c r="AE68" s="342">
        <f t="shared" si="66"/>
        <v>0</v>
      </c>
      <c r="AF68" s="342">
        <f t="shared" si="67"/>
        <v>0</v>
      </c>
      <c r="AG68" s="342">
        <f t="shared" si="68"/>
        <v>0</v>
      </c>
      <c r="AH68" s="342">
        <f t="shared" si="69"/>
        <v>0</v>
      </c>
      <c r="AI68" s="342">
        <f t="shared" si="70"/>
        <v>0</v>
      </c>
      <c r="AJ68" s="342">
        <f t="shared" si="71"/>
        <v>0</v>
      </c>
      <c r="AK68" s="342">
        <f>VLOOKUP($E68,'波及効果（総括表）'!$A$9:$AH$126,'波及効果（総括表）'!$U$128,FALSE)</f>
        <v>0</v>
      </c>
      <c r="AL68" s="341">
        <f t="shared" si="72"/>
        <v>0</v>
      </c>
      <c r="AM68" s="342">
        <f t="shared" si="73"/>
        <v>0</v>
      </c>
      <c r="AN68" s="342">
        <f t="shared" si="74"/>
        <v>0</v>
      </c>
      <c r="AO68" s="342">
        <f t="shared" si="75"/>
        <v>0</v>
      </c>
      <c r="AP68" s="342">
        <f t="shared" si="76"/>
        <v>0</v>
      </c>
      <c r="AQ68" s="342">
        <f t="shared" si="77"/>
        <v>0</v>
      </c>
      <c r="AR68" s="342">
        <f t="shared" si="78"/>
        <v>0</v>
      </c>
      <c r="AS68" s="342">
        <f t="shared" si="79"/>
        <v>0</v>
      </c>
      <c r="AT68" s="342">
        <f t="shared" si="80"/>
        <v>0</v>
      </c>
      <c r="AU68" s="342">
        <f>VLOOKUP($E68,'波及効果（総括表）'!$A$9:$AH$126,'波及効果（総括表）'!$AC$128,FALSE)</f>
        <v>0</v>
      </c>
      <c r="AV68" s="341">
        <f t="shared" si="81"/>
        <v>0</v>
      </c>
      <c r="AW68" s="342">
        <f t="shared" si="82"/>
        <v>0</v>
      </c>
      <c r="AX68" s="342">
        <f t="shared" si="83"/>
        <v>0</v>
      </c>
      <c r="AY68" s="342">
        <f t="shared" si="84"/>
        <v>0</v>
      </c>
      <c r="AZ68" s="342">
        <f t="shared" si="85"/>
        <v>0</v>
      </c>
      <c r="BA68" s="342">
        <f t="shared" si="86"/>
        <v>0</v>
      </c>
      <c r="BB68" s="342">
        <f t="shared" si="87"/>
        <v>0</v>
      </c>
      <c r="BC68" s="342">
        <f t="shared" si="88"/>
        <v>0</v>
      </c>
      <c r="BD68" s="342">
        <f t="shared" si="89"/>
        <v>0</v>
      </c>
      <c r="BE68" s="342">
        <f>VLOOKUP($E68,'波及効果（総括表）'!$A$9:$AH$126,'波及効果（総括表）'!$AG$128,FALSE)</f>
        <v>0</v>
      </c>
      <c r="BF68" s="334"/>
      <c r="BG68" s="335"/>
      <c r="BH68" s="335"/>
      <c r="BI68" s="335"/>
      <c r="BJ68" s="335"/>
      <c r="BK68" s="335"/>
      <c r="BL68" s="335"/>
      <c r="BM68" s="335"/>
      <c r="BN68" s="335"/>
      <c r="BO68" s="335"/>
      <c r="BP68" s="335"/>
      <c r="BQ68" s="335"/>
      <c r="BR68" s="335"/>
      <c r="BS68" s="335"/>
      <c r="BT68" s="335"/>
      <c r="BU68" s="335"/>
      <c r="BV68" s="335"/>
      <c r="BW68" s="335"/>
      <c r="BX68" s="335"/>
      <c r="BY68" s="335"/>
      <c r="BZ68" s="335"/>
      <c r="CA68" s="604">
        <v>0.84221341552913542</v>
      </c>
      <c r="CB68" s="605">
        <v>7.2655217965653896E-3</v>
      </c>
      <c r="CC68" s="605">
        <v>0.25392631733450755</v>
      </c>
      <c r="CD68" s="605">
        <v>-0.15573168941729049</v>
      </c>
      <c r="CE68" s="605">
        <v>3.3245266402465876E-2</v>
      </c>
      <c r="CF68" s="605">
        <v>0</v>
      </c>
      <c r="CG68" s="605">
        <v>1.9081168354616176E-2</v>
      </c>
      <c r="CH68" s="605">
        <v>0</v>
      </c>
      <c r="CI68" s="605">
        <v>0.15778658447086452</v>
      </c>
      <c r="CJ68" s="605">
        <v>1</v>
      </c>
    </row>
    <row r="69" spans="1:88" s="336" customFormat="1">
      <c r="A69" s="337" t="s">
        <v>434</v>
      </c>
      <c r="B69" s="338" t="s">
        <v>173</v>
      </c>
      <c r="C69" s="337" t="s">
        <v>435</v>
      </c>
      <c r="D69" s="338" t="s">
        <v>173</v>
      </c>
      <c r="E69" s="339" t="s">
        <v>320</v>
      </c>
      <c r="F69" s="340" t="s">
        <v>48</v>
      </c>
      <c r="G69" s="332">
        <f>VLOOKUP($E69,'与件データ（生産者価格表示）（分析年価格）'!$A$8:$I$115,9,FALSE)</f>
        <v>0</v>
      </c>
      <c r="H69" s="341">
        <f t="shared" si="45"/>
        <v>0</v>
      </c>
      <c r="I69" s="342">
        <f t="shared" si="46"/>
        <v>0</v>
      </c>
      <c r="J69" s="342">
        <f t="shared" si="47"/>
        <v>0</v>
      </c>
      <c r="K69" s="342">
        <f t="shared" si="48"/>
        <v>0</v>
      </c>
      <c r="L69" s="342">
        <f t="shared" si="49"/>
        <v>0</v>
      </c>
      <c r="M69" s="342">
        <f t="shared" si="50"/>
        <v>0</v>
      </c>
      <c r="N69" s="342">
        <f t="shared" si="51"/>
        <v>0</v>
      </c>
      <c r="O69" s="342">
        <f t="shared" si="52"/>
        <v>0</v>
      </c>
      <c r="P69" s="342">
        <f t="shared" si="53"/>
        <v>0</v>
      </c>
      <c r="Q69" s="342">
        <f>VLOOKUP($E69,'波及効果（総括表）'!$A$9:$AH$126,'波及効果（総括表）'!$M$128,FALSE)</f>
        <v>0</v>
      </c>
      <c r="R69" s="341">
        <f t="shared" si="54"/>
        <v>0</v>
      </c>
      <c r="S69" s="342">
        <f t="shared" si="55"/>
        <v>0</v>
      </c>
      <c r="T69" s="342">
        <f t="shared" si="56"/>
        <v>0</v>
      </c>
      <c r="U69" s="342">
        <f t="shared" si="57"/>
        <v>0</v>
      </c>
      <c r="V69" s="342">
        <f t="shared" si="58"/>
        <v>0</v>
      </c>
      <c r="W69" s="342">
        <f t="shared" si="59"/>
        <v>0</v>
      </c>
      <c r="X69" s="342">
        <f t="shared" si="60"/>
        <v>0</v>
      </c>
      <c r="Y69" s="342">
        <f t="shared" si="61"/>
        <v>0</v>
      </c>
      <c r="Z69" s="342">
        <f t="shared" si="62"/>
        <v>0</v>
      </c>
      <c r="AA69" s="342">
        <f>VLOOKUP($E69,'波及効果（総括表）'!$A$9:$AH$126,'波及効果（総括表）'!$Q$128,FALSE)</f>
        <v>0</v>
      </c>
      <c r="AB69" s="341">
        <f t="shared" si="63"/>
        <v>0</v>
      </c>
      <c r="AC69" s="342">
        <f t="shared" si="64"/>
        <v>0</v>
      </c>
      <c r="AD69" s="342">
        <f t="shared" si="65"/>
        <v>0</v>
      </c>
      <c r="AE69" s="342">
        <f t="shared" si="66"/>
        <v>0</v>
      </c>
      <c r="AF69" s="342">
        <f t="shared" si="67"/>
        <v>0</v>
      </c>
      <c r="AG69" s="342">
        <f t="shared" si="68"/>
        <v>0</v>
      </c>
      <c r="AH69" s="342">
        <f t="shared" si="69"/>
        <v>0</v>
      </c>
      <c r="AI69" s="342">
        <f t="shared" si="70"/>
        <v>0</v>
      </c>
      <c r="AJ69" s="342">
        <f t="shared" si="71"/>
        <v>0</v>
      </c>
      <c r="AK69" s="342">
        <f>VLOOKUP($E69,'波及効果（総括表）'!$A$9:$AH$126,'波及効果（総括表）'!$U$128,FALSE)</f>
        <v>0</v>
      </c>
      <c r="AL69" s="341">
        <f t="shared" si="72"/>
        <v>0</v>
      </c>
      <c r="AM69" s="342">
        <f t="shared" si="73"/>
        <v>0</v>
      </c>
      <c r="AN69" s="342">
        <f t="shared" si="74"/>
        <v>0</v>
      </c>
      <c r="AO69" s="342">
        <f t="shared" si="75"/>
        <v>0</v>
      </c>
      <c r="AP69" s="342">
        <f t="shared" si="76"/>
        <v>0</v>
      </c>
      <c r="AQ69" s="342">
        <f t="shared" si="77"/>
        <v>0</v>
      </c>
      <c r="AR69" s="342">
        <f t="shared" si="78"/>
        <v>0</v>
      </c>
      <c r="AS69" s="342">
        <f t="shared" si="79"/>
        <v>0</v>
      </c>
      <c r="AT69" s="342">
        <f t="shared" si="80"/>
        <v>0</v>
      </c>
      <c r="AU69" s="342">
        <f>VLOOKUP($E69,'波及効果（総括表）'!$A$9:$AH$126,'波及効果（総括表）'!$AC$128,FALSE)</f>
        <v>0</v>
      </c>
      <c r="AV69" s="341">
        <f t="shared" si="81"/>
        <v>0</v>
      </c>
      <c r="AW69" s="342">
        <f t="shared" si="82"/>
        <v>0</v>
      </c>
      <c r="AX69" s="342">
        <f t="shared" si="83"/>
        <v>0</v>
      </c>
      <c r="AY69" s="342">
        <f t="shared" si="84"/>
        <v>0</v>
      </c>
      <c r="AZ69" s="342">
        <f t="shared" si="85"/>
        <v>0</v>
      </c>
      <c r="BA69" s="342">
        <f t="shared" si="86"/>
        <v>0</v>
      </c>
      <c r="BB69" s="342">
        <f t="shared" si="87"/>
        <v>0</v>
      </c>
      <c r="BC69" s="342">
        <f t="shared" si="88"/>
        <v>0</v>
      </c>
      <c r="BD69" s="342">
        <f t="shared" si="89"/>
        <v>0</v>
      </c>
      <c r="BE69" s="342">
        <f>VLOOKUP($E69,'波及効果（総括表）'!$A$9:$AH$126,'波及効果（総括表）'!$AG$128,FALSE)</f>
        <v>0</v>
      </c>
      <c r="BF69" s="334"/>
      <c r="BG69" s="335"/>
      <c r="BH69" s="335"/>
      <c r="BI69" s="335"/>
      <c r="BJ69" s="335"/>
      <c r="BK69" s="335"/>
      <c r="BL69" s="335"/>
      <c r="BM69" s="335"/>
      <c r="BN69" s="335"/>
      <c r="BO69" s="335"/>
      <c r="BP69" s="335"/>
      <c r="BQ69" s="335"/>
      <c r="BR69" s="335"/>
      <c r="BS69" s="335"/>
      <c r="BT69" s="335"/>
      <c r="BU69" s="335"/>
      <c r="BV69" s="335"/>
      <c r="BW69" s="335"/>
      <c r="BX69" s="335"/>
      <c r="BY69" s="335"/>
      <c r="BZ69" s="335"/>
      <c r="CA69" s="604">
        <v>0.51478159740590135</v>
      </c>
      <c r="CB69" s="605">
        <v>1.3136056921567281E-2</v>
      </c>
      <c r="CC69" s="605">
        <v>0.32037966556156339</v>
      </c>
      <c r="CD69" s="605">
        <v>6.9282302060660883E-2</v>
      </c>
      <c r="CE69" s="605">
        <v>3.6296786855059181E-2</v>
      </c>
      <c r="CF69" s="605">
        <v>0</v>
      </c>
      <c r="CG69" s="605">
        <v>4.6127629331405795E-2</v>
      </c>
      <c r="CH69" s="605">
        <v>-4.0381361578749716E-6</v>
      </c>
      <c r="CI69" s="605">
        <v>0.48521840259409865</v>
      </c>
      <c r="CJ69" s="605">
        <v>1</v>
      </c>
    </row>
    <row r="70" spans="1:88" s="336" customFormat="1">
      <c r="A70" s="337" t="s">
        <v>434</v>
      </c>
      <c r="B70" s="338" t="s">
        <v>173</v>
      </c>
      <c r="C70" s="337" t="s">
        <v>435</v>
      </c>
      <c r="D70" s="338" t="s">
        <v>173</v>
      </c>
      <c r="E70" s="339" t="s">
        <v>321</v>
      </c>
      <c r="F70" s="340" t="s">
        <v>49</v>
      </c>
      <c r="G70" s="332">
        <f>VLOOKUP($E70,'与件データ（生産者価格表示）（分析年価格）'!$A$8:$I$115,9,FALSE)</f>
        <v>0</v>
      </c>
      <c r="H70" s="341">
        <f t="shared" si="45"/>
        <v>0</v>
      </c>
      <c r="I70" s="342">
        <f t="shared" si="46"/>
        <v>0</v>
      </c>
      <c r="J70" s="342">
        <f t="shared" si="47"/>
        <v>0</v>
      </c>
      <c r="K70" s="342">
        <f t="shared" si="48"/>
        <v>0</v>
      </c>
      <c r="L70" s="342">
        <f t="shared" si="49"/>
        <v>0</v>
      </c>
      <c r="M70" s="342">
        <f t="shared" si="50"/>
        <v>0</v>
      </c>
      <c r="N70" s="342">
        <f t="shared" si="51"/>
        <v>0</v>
      </c>
      <c r="O70" s="342">
        <f t="shared" si="52"/>
        <v>0</v>
      </c>
      <c r="P70" s="342">
        <f t="shared" si="53"/>
        <v>0</v>
      </c>
      <c r="Q70" s="342">
        <f>VLOOKUP($E70,'波及効果（総括表）'!$A$9:$AH$126,'波及効果（総括表）'!$M$128,FALSE)</f>
        <v>0</v>
      </c>
      <c r="R70" s="341">
        <f t="shared" si="54"/>
        <v>0</v>
      </c>
      <c r="S70" s="342">
        <f t="shared" si="55"/>
        <v>0</v>
      </c>
      <c r="T70" s="342">
        <f t="shared" si="56"/>
        <v>0</v>
      </c>
      <c r="U70" s="342">
        <f t="shared" si="57"/>
        <v>0</v>
      </c>
      <c r="V70" s="342">
        <f t="shared" si="58"/>
        <v>0</v>
      </c>
      <c r="W70" s="342">
        <f t="shared" si="59"/>
        <v>0</v>
      </c>
      <c r="X70" s="342">
        <f t="shared" si="60"/>
        <v>0</v>
      </c>
      <c r="Y70" s="342">
        <f t="shared" si="61"/>
        <v>0</v>
      </c>
      <c r="Z70" s="342">
        <f t="shared" si="62"/>
        <v>0</v>
      </c>
      <c r="AA70" s="342">
        <f>VLOOKUP($E70,'波及効果（総括表）'!$A$9:$AH$126,'波及効果（総括表）'!$Q$128,FALSE)</f>
        <v>0</v>
      </c>
      <c r="AB70" s="341">
        <f t="shared" si="63"/>
        <v>0</v>
      </c>
      <c r="AC70" s="342">
        <f t="shared" si="64"/>
        <v>0</v>
      </c>
      <c r="AD70" s="342">
        <f t="shared" si="65"/>
        <v>0</v>
      </c>
      <c r="AE70" s="342">
        <f t="shared" si="66"/>
        <v>0</v>
      </c>
      <c r="AF70" s="342">
        <f t="shared" si="67"/>
        <v>0</v>
      </c>
      <c r="AG70" s="342">
        <f t="shared" si="68"/>
        <v>0</v>
      </c>
      <c r="AH70" s="342">
        <f t="shared" si="69"/>
        <v>0</v>
      </c>
      <c r="AI70" s="342">
        <f t="shared" si="70"/>
        <v>0</v>
      </c>
      <c r="AJ70" s="342">
        <f t="shared" si="71"/>
        <v>0</v>
      </c>
      <c r="AK70" s="342">
        <f>VLOOKUP($E70,'波及効果（総括表）'!$A$9:$AH$126,'波及効果（総括表）'!$U$128,FALSE)</f>
        <v>0</v>
      </c>
      <c r="AL70" s="341">
        <f t="shared" si="72"/>
        <v>0</v>
      </c>
      <c r="AM70" s="342">
        <f t="shared" si="73"/>
        <v>0</v>
      </c>
      <c r="AN70" s="342">
        <f t="shared" si="74"/>
        <v>0</v>
      </c>
      <c r="AO70" s="342">
        <f t="shared" si="75"/>
        <v>0</v>
      </c>
      <c r="AP70" s="342">
        <f t="shared" si="76"/>
        <v>0</v>
      </c>
      <c r="AQ70" s="342">
        <f t="shared" si="77"/>
        <v>0</v>
      </c>
      <c r="AR70" s="342">
        <f t="shared" si="78"/>
        <v>0</v>
      </c>
      <c r="AS70" s="342">
        <f t="shared" si="79"/>
        <v>0</v>
      </c>
      <c r="AT70" s="342">
        <f t="shared" si="80"/>
        <v>0</v>
      </c>
      <c r="AU70" s="342">
        <f>VLOOKUP($E70,'波及効果（総括表）'!$A$9:$AH$126,'波及効果（総括表）'!$AC$128,FALSE)</f>
        <v>0</v>
      </c>
      <c r="AV70" s="341">
        <f t="shared" si="81"/>
        <v>0</v>
      </c>
      <c r="AW70" s="342">
        <f t="shared" si="82"/>
        <v>0</v>
      </c>
      <c r="AX70" s="342">
        <f t="shared" si="83"/>
        <v>0</v>
      </c>
      <c r="AY70" s="342">
        <f t="shared" si="84"/>
        <v>0</v>
      </c>
      <c r="AZ70" s="342">
        <f t="shared" si="85"/>
        <v>0</v>
      </c>
      <c r="BA70" s="342">
        <f t="shared" si="86"/>
        <v>0</v>
      </c>
      <c r="BB70" s="342">
        <f t="shared" si="87"/>
        <v>0</v>
      </c>
      <c r="BC70" s="342">
        <f t="shared" si="88"/>
        <v>0</v>
      </c>
      <c r="BD70" s="342">
        <f t="shared" si="89"/>
        <v>0</v>
      </c>
      <c r="BE70" s="342">
        <f>VLOOKUP($E70,'波及効果（総括表）'!$A$9:$AH$126,'波及効果（総括表）'!$AG$128,FALSE)</f>
        <v>0</v>
      </c>
      <c r="BF70" s="334"/>
      <c r="BG70" s="335"/>
      <c r="BH70" s="335"/>
      <c r="BI70" s="335"/>
      <c r="BJ70" s="335"/>
      <c r="BK70" s="335"/>
      <c r="BL70" s="335"/>
      <c r="BM70" s="335"/>
      <c r="BN70" s="335"/>
      <c r="BO70" s="335"/>
      <c r="BP70" s="335"/>
      <c r="BQ70" s="335"/>
      <c r="BR70" s="335"/>
      <c r="BS70" s="335"/>
      <c r="BT70" s="335"/>
      <c r="BU70" s="335"/>
      <c r="BV70" s="335"/>
      <c r="BW70" s="335"/>
      <c r="BX70" s="335"/>
      <c r="BY70" s="335"/>
      <c r="BZ70" s="335"/>
      <c r="CA70" s="604">
        <v>0.50251857279079415</v>
      </c>
      <c r="CB70" s="605">
        <v>1.2213057789797491E-2</v>
      </c>
      <c r="CC70" s="605">
        <v>0.34519262367943282</v>
      </c>
      <c r="CD70" s="605">
        <v>6.3403386470280834E-2</v>
      </c>
      <c r="CE70" s="605">
        <v>2.9059212050360682E-2</v>
      </c>
      <c r="CF70" s="605">
        <v>0</v>
      </c>
      <c r="CG70" s="605">
        <v>4.7623921862289288E-2</v>
      </c>
      <c r="CH70" s="605">
        <v>-1.077464295526907E-5</v>
      </c>
      <c r="CI70" s="605">
        <v>0.49748142720920585</v>
      </c>
      <c r="CJ70" s="605">
        <v>1</v>
      </c>
    </row>
    <row r="71" spans="1:88" s="336" customFormat="1">
      <c r="A71" s="337" t="s">
        <v>434</v>
      </c>
      <c r="B71" s="338" t="s">
        <v>173</v>
      </c>
      <c r="C71" s="337" t="s">
        <v>435</v>
      </c>
      <c r="D71" s="338" t="s">
        <v>173</v>
      </c>
      <c r="E71" s="339" t="s">
        <v>322</v>
      </c>
      <c r="F71" s="340" t="s">
        <v>50</v>
      </c>
      <c r="G71" s="332">
        <f>VLOOKUP($E71,'与件データ（生産者価格表示）（分析年価格）'!$A$8:$I$115,9,FALSE)</f>
        <v>0</v>
      </c>
      <c r="H71" s="341">
        <f t="shared" si="45"/>
        <v>0</v>
      </c>
      <c r="I71" s="342">
        <f t="shared" si="46"/>
        <v>0</v>
      </c>
      <c r="J71" s="342">
        <f t="shared" si="47"/>
        <v>0</v>
      </c>
      <c r="K71" s="342">
        <f t="shared" si="48"/>
        <v>0</v>
      </c>
      <c r="L71" s="342">
        <f t="shared" si="49"/>
        <v>0</v>
      </c>
      <c r="M71" s="342">
        <f t="shared" si="50"/>
        <v>0</v>
      </c>
      <c r="N71" s="342">
        <f t="shared" si="51"/>
        <v>0</v>
      </c>
      <c r="O71" s="342">
        <f t="shared" si="52"/>
        <v>0</v>
      </c>
      <c r="P71" s="342">
        <f t="shared" si="53"/>
        <v>0</v>
      </c>
      <c r="Q71" s="342">
        <f>VLOOKUP($E71,'波及効果（総括表）'!$A$9:$AH$126,'波及効果（総括表）'!$M$128,FALSE)</f>
        <v>0</v>
      </c>
      <c r="R71" s="341">
        <f t="shared" si="54"/>
        <v>0</v>
      </c>
      <c r="S71" s="342">
        <f t="shared" si="55"/>
        <v>0</v>
      </c>
      <c r="T71" s="342">
        <f t="shared" si="56"/>
        <v>0</v>
      </c>
      <c r="U71" s="342">
        <f t="shared" si="57"/>
        <v>0</v>
      </c>
      <c r="V71" s="342">
        <f t="shared" si="58"/>
        <v>0</v>
      </c>
      <c r="W71" s="342">
        <f t="shared" si="59"/>
        <v>0</v>
      </c>
      <c r="X71" s="342">
        <f t="shared" si="60"/>
        <v>0</v>
      </c>
      <c r="Y71" s="342">
        <f t="shared" si="61"/>
        <v>0</v>
      </c>
      <c r="Z71" s="342">
        <f t="shared" si="62"/>
        <v>0</v>
      </c>
      <c r="AA71" s="342">
        <f>VLOOKUP($E71,'波及効果（総括表）'!$A$9:$AH$126,'波及効果（総括表）'!$Q$128,FALSE)</f>
        <v>0</v>
      </c>
      <c r="AB71" s="341">
        <f t="shared" si="63"/>
        <v>0</v>
      </c>
      <c r="AC71" s="342">
        <f t="shared" si="64"/>
        <v>0</v>
      </c>
      <c r="AD71" s="342">
        <f t="shared" si="65"/>
        <v>0</v>
      </c>
      <c r="AE71" s="342">
        <f t="shared" si="66"/>
        <v>0</v>
      </c>
      <c r="AF71" s="342">
        <f t="shared" si="67"/>
        <v>0</v>
      </c>
      <c r="AG71" s="342">
        <f t="shared" si="68"/>
        <v>0</v>
      </c>
      <c r="AH71" s="342">
        <f t="shared" si="69"/>
        <v>0</v>
      </c>
      <c r="AI71" s="342">
        <f t="shared" si="70"/>
        <v>0</v>
      </c>
      <c r="AJ71" s="342">
        <f t="shared" si="71"/>
        <v>0</v>
      </c>
      <c r="AK71" s="342">
        <f>VLOOKUP($E71,'波及効果（総括表）'!$A$9:$AH$126,'波及効果（総括表）'!$U$128,FALSE)</f>
        <v>0</v>
      </c>
      <c r="AL71" s="341">
        <f t="shared" si="72"/>
        <v>0</v>
      </c>
      <c r="AM71" s="342">
        <f t="shared" si="73"/>
        <v>0</v>
      </c>
      <c r="AN71" s="342">
        <f t="shared" si="74"/>
        <v>0</v>
      </c>
      <c r="AO71" s="342">
        <f t="shared" si="75"/>
        <v>0</v>
      </c>
      <c r="AP71" s="342">
        <f t="shared" si="76"/>
        <v>0</v>
      </c>
      <c r="AQ71" s="342">
        <f t="shared" si="77"/>
        <v>0</v>
      </c>
      <c r="AR71" s="342">
        <f t="shared" si="78"/>
        <v>0</v>
      </c>
      <c r="AS71" s="342">
        <f t="shared" si="79"/>
        <v>0</v>
      </c>
      <c r="AT71" s="342">
        <f t="shared" si="80"/>
        <v>0</v>
      </c>
      <c r="AU71" s="342">
        <f>VLOOKUP($E71,'波及効果（総括表）'!$A$9:$AH$126,'波及効果（総括表）'!$AC$128,FALSE)</f>
        <v>0</v>
      </c>
      <c r="AV71" s="341">
        <f t="shared" si="81"/>
        <v>0</v>
      </c>
      <c r="AW71" s="342">
        <f t="shared" si="82"/>
        <v>0</v>
      </c>
      <c r="AX71" s="342">
        <f t="shared" si="83"/>
        <v>0</v>
      </c>
      <c r="AY71" s="342">
        <f t="shared" si="84"/>
        <v>0</v>
      </c>
      <c r="AZ71" s="342">
        <f t="shared" si="85"/>
        <v>0</v>
      </c>
      <c r="BA71" s="342">
        <f t="shared" si="86"/>
        <v>0</v>
      </c>
      <c r="BB71" s="342">
        <f t="shared" si="87"/>
        <v>0</v>
      </c>
      <c r="BC71" s="342">
        <f t="shared" si="88"/>
        <v>0</v>
      </c>
      <c r="BD71" s="342">
        <f t="shared" si="89"/>
        <v>0</v>
      </c>
      <c r="BE71" s="342">
        <f>VLOOKUP($E71,'波及効果（総括表）'!$A$9:$AH$126,'波及効果（総括表）'!$AG$128,FALSE)</f>
        <v>0</v>
      </c>
      <c r="BF71" s="334"/>
      <c r="BG71" s="335"/>
      <c r="BH71" s="335"/>
      <c r="BI71" s="335"/>
      <c r="BJ71" s="335"/>
      <c r="BK71" s="335"/>
      <c r="BL71" s="335"/>
      <c r="BM71" s="335"/>
      <c r="BN71" s="335"/>
      <c r="BO71" s="335"/>
      <c r="BP71" s="335"/>
      <c r="BQ71" s="335"/>
      <c r="BR71" s="335"/>
      <c r="BS71" s="335"/>
      <c r="BT71" s="335"/>
      <c r="BU71" s="335"/>
      <c r="BV71" s="335"/>
      <c r="BW71" s="335"/>
      <c r="BX71" s="335"/>
      <c r="BY71" s="335"/>
      <c r="BZ71" s="335"/>
      <c r="CA71" s="604">
        <v>0.48096185120835516</v>
      </c>
      <c r="CB71" s="605">
        <v>9.7577006816858252E-3</v>
      </c>
      <c r="CC71" s="605">
        <v>0.30343839333827904</v>
      </c>
      <c r="CD71" s="605">
        <v>8.9295768521628599E-2</v>
      </c>
      <c r="CE71" s="605">
        <v>6.9879442375678724E-2</v>
      </c>
      <c r="CF71" s="605">
        <v>0</v>
      </c>
      <c r="CG71" s="605">
        <v>4.936845590065414E-2</v>
      </c>
      <c r="CH71" s="605">
        <v>-2.7016120262815138E-3</v>
      </c>
      <c r="CI71" s="605">
        <v>0.51903814879164478</v>
      </c>
      <c r="CJ71" s="605">
        <v>1</v>
      </c>
    </row>
    <row r="72" spans="1:88" s="336" customFormat="1">
      <c r="A72" s="343" t="s">
        <v>434</v>
      </c>
      <c r="B72" s="344" t="s">
        <v>173</v>
      </c>
      <c r="C72" s="343" t="s">
        <v>435</v>
      </c>
      <c r="D72" s="344" t="s">
        <v>173</v>
      </c>
      <c r="E72" s="345" t="s">
        <v>323</v>
      </c>
      <c r="F72" s="346" t="s">
        <v>51</v>
      </c>
      <c r="G72" s="347">
        <f>VLOOKUP($E72,'与件データ（生産者価格表示）（分析年価格）'!$A$8:$I$115,9,FALSE)</f>
        <v>0</v>
      </c>
      <c r="H72" s="348">
        <f t="shared" ref="H72:H103" si="90">Q72*$CA72</f>
        <v>0</v>
      </c>
      <c r="I72" s="349">
        <f t="shared" ref="I72:I103" si="91">Q72*$CB72</f>
        <v>0</v>
      </c>
      <c r="J72" s="349">
        <f t="shared" ref="J72:J103" si="92">Q72*$CC72</f>
        <v>0</v>
      </c>
      <c r="K72" s="349">
        <f t="shared" ref="K72:K103" si="93">Q72*$CD72</f>
        <v>0</v>
      </c>
      <c r="L72" s="349">
        <f t="shared" ref="L72:L103" si="94">Q72*$CE72</f>
        <v>0</v>
      </c>
      <c r="M72" s="349">
        <f t="shared" ref="M72:M103" si="95">Q72*$CF72</f>
        <v>0</v>
      </c>
      <c r="N72" s="349">
        <f t="shared" ref="N72:N103" si="96">Q72*$CG72</f>
        <v>0</v>
      </c>
      <c r="O72" s="349">
        <f t="shared" ref="O72:O103" si="97">Q72*$CH72</f>
        <v>0</v>
      </c>
      <c r="P72" s="349">
        <f t="shared" ref="P72:P103" si="98">Q72*$CI72</f>
        <v>0</v>
      </c>
      <c r="Q72" s="349">
        <f>VLOOKUP($E72,'波及効果（総括表）'!$A$9:$AH$126,'波及効果（総括表）'!$M$128,FALSE)</f>
        <v>0</v>
      </c>
      <c r="R72" s="348">
        <f t="shared" ref="R72:R103" si="99">AA72*$CA72</f>
        <v>0</v>
      </c>
      <c r="S72" s="349">
        <f t="shared" ref="S72:S103" si="100">AA72*$CB72</f>
        <v>0</v>
      </c>
      <c r="T72" s="349">
        <f t="shared" ref="T72:T103" si="101">AA72*$CC72</f>
        <v>0</v>
      </c>
      <c r="U72" s="349">
        <f t="shared" ref="U72:U103" si="102">AA72*$CD72</f>
        <v>0</v>
      </c>
      <c r="V72" s="349">
        <f t="shared" ref="V72:V103" si="103">AA72*$CE72</f>
        <v>0</v>
      </c>
      <c r="W72" s="349">
        <f t="shared" ref="W72:W103" si="104">AA72*$CF72</f>
        <v>0</v>
      </c>
      <c r="X72" s="349">
        <f t="shared" ref="X72:X103" si="105">AA72*$CG72</f>
        <v>0</v>
      </c>
      <c r="Y72" s="349">
        <f t="shared" ref="Y72:Y103" si="106">AA72*$CH72</f>
        <v>0</v>
      </c>
      <c r="Z72" s="349">
        <f t="shared" ref="Z72:Z103" si="107">AA72*$CI72</f>
        <v>0</v>
      </c>
      <c r="AA72" s="349">
        <f>VLOOKUP($E72,'波及効果（総括表）'!$A$9:$AH$126,'波及効果（総括表）'!$Q$128,FALSE)</f>
        <v>0</v>
      </c>
      <c r="AB72" s="348">
        <f t="shared" ref="AB72:AB103" si="108">AK72*$CA72</f>
        <v>0</v>
      </c>
      <c r="AC72" s="349">
        <f t="shared" ref="AC72:AC103" si="109">AK72*$CB72</f>
        <v>0</v>
      </c>
      <c r="AD72" s="349">
        <f t="shared" ref="AD72:AD103" si="110">AK72*$CC72</f>
        <v>0</v>
      </c>
      <c r="AE72" s="349">
        <f t="shared" ref="AE72:AE103" si="111">AK72*$CD72</f>
        <v>0</v>
      </c>
      <c r="AF72" s="349">
        <f t="shared" ref="AF72:AF103" si="112">AK72*$CE72</f>
        <v>0</v>
      </c>
      <c r="AG72" s="349">
        <f t="shared" ref="AG72:AG103" si="113">AK72*$CF72</f>
        <v>0</v>
      </c>
      <c r="AH72" s="349">
        <f t="shared" ref="AH72:AH103" si="114">AK72*$CG72</f>
        <v>0</v>
      </c>
      <c r="AI72" s="349">
        <f t="shared" ref="AI72:AI103" si="115">AK72*$CH72</f>
        <v>0</v>
      </c>
      <c r="AJ72" s="349">
        <f t="shared" ref="AJ72:AJ103" si="116">AK72*$CI72</f>
        <v>0</v>
      </c>
      <c r="AK72" s="349">
        <f>VLOOKUP($E72,'波及効果（総括表）'!$A$9:$AH$126,'波及効果（総括表）'!$U$128,FALSE)</f>
        <v>0</v>
      </c>
      <c r="AL72" s="348">
        <f t="shared" ref="AL72:AL103" si="117">AU72*$CA72</f>
        <v>0</v>
      </c>
      <c r="AM72" s="349">
        <f t="shared" ref="AM72:AM103" si="118">AU72*$CB72</f>
        <v>0</v>
      </c>
      <c r="AN72" s="349">
        <f t="shared" ref="AN72:AN103" si="119">AU72*$CC72</f>
        <v>0</v>
      </c>
      <c r="AO72" s="349">
        <f t="shared" ref="AO72:AO103" si="120">AU72*$CD72</f>
        <v>0</v>
      </c>
      <c r="AP72" s="349">
        <f t="shared" ref="AP72:AP103" si="121">AU72*$CE72</f>
        <v>0</v>
      </c>
      <c r="AQ72" s="349">
        <f t="shared" ref="AQ72:AQ103" si="122">AU72*$CF72</f>
        <v>0</v>
      </c>
      <c r="AR72" s="349">
        <f t="shared" ref="AR72:AR103" si="123">AU72*$CG72</f>
        <v>0</v>
      </c>
      <c r="AS72" s="349">
        <f t="shared" ref="AS72:AS103" si="124">AU72*$CH72</f>
        <v>0</v>
      </c>
      <c r="AT72" s="349">
        <f t="shared" ref="AT72:AT103" si="125">AU72*$CI72</f>
        <v>0</v>
      </c>
      <c r="AU72" s="349">
        <f>VLOOKUP($E72,'波及効果（総括表）'!$A$9:$AH$126,'波及効果（総括表）'!$AC$128,FALSE)</f>
        <v>0</v>
      </c>
      <c r="AV72" s="348">
        <f t="shared" ref="AV72:AV103" si="126">BE72*$CA72</f>
        <v>0</v>
      </c>
      <c r="AW72" s="349">
        <f t="shared" ref="AW72:AW103" si="127">BE72*$CB72</f>
        <v>0</v>
      </c>
      <c r="AX72" s="349">
        <f t="shared" ref="AX72:AX103" si="128">BE72*$CC72</f>
        <v>0</v>
      </c>
      <c r="AY72" s="349">
        <f t="shared" ref="AY72:AY103" si="129">BE72*$CD72</f>
        <v>0</v>
      </c>
      <c r="AZ72" s="349">
        <f t="shared" ref="AZ72:AZ103" si="130">BE72*$CE72</f>
        <v>0</v>
      </c>
      <c r="BA72" s="349">
        <f t="shared" ref="BA72:BA103" si="131">BE72*$CF72</f>
        <v>0</v>
      </c>
      <c r="BB72" s="349">
        <f t="shared" ref="BB72:BB103" si="132">BE72*$CG72</f>
        <v>0</v>
      </c>
      <c r="BC72" s="349">
        <f t="shared" ref="BC72:BC103" si="133">BE72*$CH72</f>
        <v>0</v>
      </c>
      <c r="BD72" s="349">
        <f t="shared" ref="BD72:BD103" si="134">BE72*$CI72</f>
        <v>0</v>
      </c>
      <c r="BE72" s="349">
        <f>VLOOKUP($E72,'波及効果（総括表）'!$A$9:$AH$126,'波及効果（総括表）'!$AG$128,FALSE)</f>
        <v>0</v>
      </c>
      <c r="BF72" s="334"/>
      <c r="BG72" s="335"/>
      <c r="BH72" s="335"/>
      <c r="BI72" s="335"/>
      <c r="BJ72" s="335"/>
      <c r="BK72" s="335"/>
      <c r="BL72" s="335"/>
      <c r="BM72" s="335"/>
      <c r="BN72" s="335"/>
      <c r="BO72" s="335"/>
      <c r="BP72" s="335"/>
      <c r="BQ72" s="335"/>
      <c r="BR72" s="335"/>
      <c r="BS72" s="335"/>
      <c r="BT72" s="335"/>
      <c r="BU72" s="335"/>
      <c r="BV72" s="335"/>
      <c r="BW72" s="335"/>
      <c r="BX72" s="335"/>
      <c r="BY72" s="335"/>
      <c r="BZ72" s="335"/>
      <c r="CA72" s="606">
        <v>0.46516110437257563</v>
      </c>
      <c r="CB72" s="607">
        <v>7.6018686425920814E-3</v>
      </c>
      <c r="CC72" s="607">
        <v>0.31249924942055268</v>
      </c>
      <c r="CD72" s="607">
        <v>0.15007986165319626</v>
      </c>
      <c r="CE72" s="607">
        <v>5.2390445423867227E-2</v>
      </c>
      <c r="CF72" s="607">
        <v>0</v>
      </c>
      <c r="CG72" s="607">
        <v>3.9036135896912419E-2</v>
      </c>
      <c r="CH72" s="607">
        <v>-2.6768665409696284E-2</v>
      </c>
      <c r="CI72" s="607">
        <v>0.53483889562742437</v>
      </c>
      <c r="CJ72" s="607">
        <v>1</v>
      </c>
    </row>
    <row r="73" spans="1:88" s="336" customFormat="1">
      <c r="A73" s="337" t="s">
        <v>436</v>
      </c>
      <c r="B73" s="338" t="s">
        <v>710</v>
      </c>
      <c r="C73" s="337" t="s">
        <v>437</v>
      </c>
      <c r="D73" s="338" t="s">
        <v>711</v>
      </c>
      <c r="E73" s="339" t="s">
        <v>324</v>
      </c>
      <c r="F73" s="340" t="s">
        <v>712</v>
      </c>
      <c r="G73" s="332">
        <f>VLOOKUP($E73,'与件データ（生産者価格表示）（分析年価格）'!$A$8:$I$115,9,FALSE)</f>
        <v>0</v>
      </c>
      <c r="H73" s="341">
        <f t="shared" si="90"/>
        <v>0</v>
      </c>
      <c r="I73" s="342">
        <f t="shared" si="91"/>
        <v>0</v>
      </c>
      <c r="J73" s="342">
        <f t="shared" si="92"/>
        <v>0</v>
      </c>
      <c r="K73" s="342">
        <f t="shared" si="93"/>
        <v>0</v>
      </c>
      <c r="L73" s="342">
        <f t="shared" si="94"/>
        <v>0</v>
      </c>
      <c r="M73" s="342">
        <f t="shared" si="95"/>
        <v>0</v>
      </c>
      <c r="N73" s="342">
        <f t="shared" si="96"/>
        <v>0</v>
      </c>
      <c r="O73" s="342">
        <f t="shared" si="97"/>
        <v>0</v>
      </c>
      <c r="P73" s="342">
        <f t="shared" si="98"/>
        <v>0</v>
      </c>
      <c r="Q73" s="342">
        <f>VLOOKUP($E73,'波及効果（総括表）'!$A$9:$AH$126,'波及効果（総括表）'!$M$128,FALSE)</f>
        <v>0</v>
      </c>
      <c r="R73" s="341">
        <f t="shared" si="99"/>
        <v>0</v>
      </c>
      <c r="S73" s="342">
        <f t="shared" si="100"/>
        <v>0</v>
      </c>
      <c r="T73" s="342">
        <f t="shared" si="101"/>
        <v>0</v>
      </c>
      <c r="U73" s="342">
        <f t="shared" si="102"/>
        <v>0</v>
      </c>
      <c r="V73" s="342">
        <f t="shared" si="103"/>
        <v>0</v>
      </c>
      <c r="W73" s="342">
        <f t="shared" si="104"/>
        <v>0</v>
      </c>
      <c r="X73" s="342">
        <f t="shared" si="105"/>
        <v>0</v>
      </c>
      <c r="Y73" s="342">
        <f t="shared" si="106"/>
        <v>0</v>
      </c>
      <c r="Z73" s="342">
        <f t="shared" si="107"/>
        <v>0</v>
      </c>
      <c r="AA73" s="342">
        <f>VLOOKUP($E73,'波及効果（総括表）'!$A$9:$AH$126,'波及効果（総括表）'!$Q$128,FALSE)</f>
        <v>0</v>
      </c>
      <c r="AB73" s="341">
        <f t="shared" si="108"/>
        <v>0</v>
      </c>
      <c r="AC73" s="342">
        <f t="shared" si="109"/>
        <v>0</v>
      </c>
      <c r="AD73" s="342">
        <f t="shared" si="110"/>
        <v>0</v>
      </c>
      <c r="AE73" s="342">
        <f t="shared" si="111"/>
        <v>0</v>
      </c>
      <c r="AF73" s="342">
        <f t="shared" si="112"/>
        <v>0</v>
      </c>
      <c r="AG73" s="342">
        <f t="shared" si="113"/>
        <v>0</v>
      </c>
      <c r="AH73" s="342">
        <f t="shared" si="114"/>
        <v>0</v>
      </c>
      <c r="AI73" s="342">
        <f t="shared" si="115"/>
        <v>0</v>
      </c>
      <c r="AJ73" s="342">
        <f t="shared" si="116"/>
        <v>0</v>
      </c>
      <c r="AK73" s="342">
        <f>VLOOKUP($E73,'波及効果（総括表）'!$A$9:$AH$126,'波及効果（総括表）'!$U$128,FALSE)</f>
        <v>0</v>
      </c>
      <c r="AL73" s="341">
        <f t="shared" si="117"/>
        <v>0</v>
      </c>
      <c r="AM73" s="342">
        <f t="shared" si="118"/>
        <v>0</v>
      </c>
      <c r="AN73" s="342">
        <f t="shared" si="119"/>
        <v>0</v>
      </c>
      <c r="AO73" s="342">
        <f t="shared" si="120"/>
        <v>0</v>
      </c>
      <c r="AP73" s="342">
        <f t="shared" si="121"/>
        <v>0</v>
      </c>
      <c r="AQ73" s="342">
        <f t="shared" si="122"/>
        <v>0</v>
      </c>
      <c r="AR73" s="342">
        <f t="shared" si="123"/>
        <v>0</v>
      </c>
      <c r="AS73" s="342">
        <f t="shared" si="124"/>
        <v>0</v>
      </c>
      <c r="AT73" s="342">
        <f t="shared" si="125"/>
        <v>0</v>
      </c>
      <c r="AU73" s="342">
        <f>VLOOKUP($E73,'波及効果（総括表）'!$A$9:$AH$126,'波及効果（総括表）'!$AC$128,FALSE)</f>
        <v>0</v>
      </c>
      <c r="AV73" s="341">
        <f t="shared" si="126"/>
        <v>0</v>
      </c>
      <c r="AW73" s="342">
        <f t="shared" si="127"/>
        <v>0</v>
      </c>
      <c r="AX73" s="342">
        <f t="shared" si="128"/>
        <v>0</v>
      </c>
      <c r="AY73" s="342">
        <f t="shared" si="129"/>
        <v>0</v>
      </c>
      <c r="AZ73" s="342">
        <f t="shared" si="130"/>
        <v>0</v>
      </c>
      <c r="BA73" s="342">
        <f t="shared" si="131"/>
        <v>0</v>
      </c>
      <c r="BB73" s="342">
        <f t="shared" si="132"/>
        <v>0</v>
      </c>
      <c r="BC73" s="342">
        <f t="shared" si="133"/>
        <v>0</v>
      </c>
      <c r="BD73" s="342">
        <f t="shared" si="134"/>
        <v>0</v>
      </c>
      <c r="BE73" s="342">
        <f>VLOOKUP($E73,'波及効果（総括表）'!$A$9:$AH$126,'波及効果（総括表）'!$AG$128,FALSE)</f>
        <v>0</v>
      </c>
      <c r="BF73" s="334"/>
      <c r="BG73" s="335"/>
      <c r="BH73" s="335"/>
      <c r="BI73" s="335"/>
      <c r="BJ73" s="335"/>
      <c r="BK73" s="335"/>
      <c r="BL73" s="335"/>
      <c r="BM73" s="335"/>
      <c r="BN73" s="335"/>
      <c r="BO73" s="335"/>
      <c r="BP73" s="335"/>
      <c r="BQ73" s="335"/>
      <c r="BR73" s="335"/>
      <c r="BS73" s="335"/>
      <c r="BT73" s="335"/>
      <c r="BU73" s="335"/>
      <c r="BV73" s="335"/>
      <c r="BW73" s="335"/>
      <c r="BX73" s="335"/>
      <c r="BY73" s="335"/>
      <c r="BZ73" s="335"/>
      <c r="CA73" s="604">
        <v>0.47394461940902127</v>
      </c>
      <c r="CB73" s="605">
        <v>9.2932004749858022E-3</v>
      </c>
      <c r="CC73" s="605">
        <v>0.11721049099075843</v>
      </c>
      <c r="CD73" s="605">
        <v>7.5378181630440392E-3</v>
      </c>
      <c r="CE73" s="605">
        <v>0.32438432546853219</v>
      </c>
      <c r="CF73" s="605">
        <v>0</v>
      </c>
      <c r="CG73" s="605">
        <v>6.7732803276713646E-2</v>
      </c>
      <c r="CH73" s="605">
        <v>-1.032577830553978E-4</v>
      </c>
      <c r="CI73" s="605">
        <v>0.52605538059097867</v>
      </c>
      <c r="CJ73" s="605">
        <v>1</v>
      </c>
    </row>
    <row r="74" spans="1:88" s="336" customFormat="1">
      <c r="A74" s="337" t="s">
        <v>436</v>
      </c>
      <c r="B74" s="338" t="s">
        <v>710</v>
      </c>
      <c r="C74" s="337" t="s">
        <v>437</v>
      </c>
      <c r="D74" s="338" t="s">
        <v>711</v>
      </c>
      <c r="E74" s="339" t="s">
        <v>325</v>
      </c>
      <c r="F74" s="340" t="s">
        <v>52</v>
      </c>
      <c r="G74" s="332">
        <f>VLOOKUP($E74,'与件データ（生産者価格表示）（分析年価格）'!$A$8:$I$115,9,FALSE)</f>
        <v>0</v>
      </c>
      <c r="H74" s="341">
        <f t="shared" si="90"/>
        <v>0</v>
      </c>
      <c r="I74" s="342">
        <f t="shared" si="91"/>
        <v>0</v>
      </c>
      <c r="J74" s="342">
        <f t="shared" si="92"/>
        <v>0</v>
      </c>
      <c r="K74" s="342">
        <f t="shared" si="93"/>
        <v>0</v>
      </c>
      <c r="L74" s="342">
        <f t="shared" si="94"/>
        <v>0</v>
      </c>
      <c r="M74" s="342">
        <f t="shared" si="95"/>
        <v>0</v>
      </c>
      <c r="N74" s="342">
        <f t="shared" si="96"/>
        <v>0</v>
      </c>
      <c r="O74" s="342">
        <f t="shared" si="97"/>
        <v>0</v>
      </c>
      <c r="P74" s="342">
        <f t="shared" si="98"/>
        <v>0</v>
      </c>
      <c r="Q74" s="342">
        <f>VLOOKUP($E74,'波及効果（総括表）'!$A$9:$AH$126,'波及効果（総括表）'!$M$128,FALSE)</f>
        <v>0</v>
      </c>
      <c r="R74" s="341">
        <f t="shared" si="99"/>
        <v>0</v>
      </c>
      <c r="S74" s="342">
        <f t="shared" si="100"/>
        <v>0</v>
      </c>
      <c r="T74" s="342">
        <f t="shared" si="101"/>
        <v>0</v>
      </c>
      <c r="U74" s="342">
        <f t="shared" si="102"/>
        <v>0</v>
      </c>
      <c r="V74" s="342">
        <f t="shared" si="103"/>
        <v>0</v>
      </c>
      <c r="W74" s="342">
        <f t="shared" si="104"/>
        <v>0</v>
      </c>
      <c r="X74" s="342">
        <f t="shared" si="105"/>
        <v>0</v>
      </c>
      <c r="Y74" s="342">
        <f t="shared" si="106"/>
        <v>0</v>
      </c>
      <c r="Z74" s="342">
        <f t="shared" si="107"/>
        <v>0</v>
      </c>
      <c r="AA74" s="342">
        <f>VLOOKUP($E74,'波及効果（総括表）'!$A$9:$AH$126,'波及効果（総括表）'!$Q$128,FALSE)</f>
        <v>0</v>
      </c>
      <c r="AB74" s="341">
        <f t="shared" si="108"/>
        <v>0</v>
      </c>
      <c r="AC74" s="342">
        <f t="shared" si="109"/>
        <v>0</v>
      </c>
      <c r="AD74" s="342">
        <f t="shared" si="110"/>
        <v>0</v>
      </c>
      <c r="AE74" s="342">
        <f t="shared" si="111"/>
        <v>0</v>
      </c>
      <c r="AF74" s="342">
        <f t="shared" si="112"/>
        <v>0</v>
      </c>
      <c r="AG74" s="342">
        <f t="shared" si="113"/>
        <v>0</v>
      </c>
      <c r="AH74" s="342">
        <f t="shared" si="114"/>
        <v>0</v>
      </c>
      <c r="AI74" s="342">
        <f t="shared" si="115"/>
        <v>0</v>
      </c>
      <c r="AJ74" s="342">
        <f t="shared" si="116"/>
        <v>0</v>
      </c>
      <c r="AK74" s="342">
        <f>VLOOKUP($E74,'波及効果（総括表）'!$A$9:$AH$126,'波及効果（総括表）'!$U$128,FALSE)</f>
        <v>0</v>
      </c>
      <c r="AL74" s="341">
        <f t="shared" si="117"/>
        <v>0</v>
      </c>
      <c r="AM74" s="342">
        <f t="shared" si="118"/>
        <v>0</v>
      </c>
      <c r="AN74" s="342">
        <f t="shared" si="119"/>
        <v>0</v>
      </c>
      <c r="AO74" s="342">
        <f t="shared" si="120"/>
        <v>0</v>
      </c>
      <c r="AP74" s="342">
        <f t="shared" si="121"/>
        <v>0</v>
      </c>
      <c r="AQ74" s="342">
        <f t="shared" si="122"/>
        <v>0</v>
      </c>
      <c r="AR74" s="342">
        <f t="shared" si="123"/>
        <v>0</v>
      </c>
      <c r="AS74" s="342">
        <f t="shared" si="124"/>
        <v>0</v>
      </c>
      <c r="AT74" s="342">
        <f t="shared" si="125"/>
        <v>0</v>
      </c>
      <c r="AU74" s="342">
        <f>VLOOKUP($E74,'波及効果（総括表）'!$A$9:$AH$126,'波及効果（総括表）'!$AC$128,FALSE)</f>
        <v>0</v>
      </c>
      <c r="AV74" s="341">
        <f t="shared" si="126"/>
        <v>0</v>
      </c>
      <c r="AW74" s="342">
        <f t="shared" si="127"/>
        <v>0</v>
      </c>
      <c r="AX74" s="342">
        <f t="shared" si="128"/>
        <v>0</v>
      </c>
      <c r="AY74" s="342">
        <f t="shared" si="129"/>
        <v>0</v>
      </c>
      <c r="AZ74" s="342">
        <f t="shared" si="130"/>
        <v>0</v>
      </c>
      <c r="BA74" s="342">
        <f t="shared" si="131"/>
        <v>0</v>
      </c>
      <c r="BB74" s="342">
        <f t="shared" si="132"/>
        <v>0</v>
      </c>
      <c r="BC74" s="342">
        <f t="shared" si="133"/>
        <v>0</v>
      </c>
      <c r="BD74" s="342">
        <f t="shared" si="134"/>
        <v>0</v>
      </c>
      <c r="BE74" s="342">
        <f>VLOOKUP($E74,'波及効果（総括表）'!$A$9:$AH$126,'波及効果（総括表）'!$AG$128,FALSE)</f>
        <v>0</v>
      </c>
      <c r="BF74" s="334"/>
      <c r="BG74" s="335"/>
      <c r="BH74" s="335"/>
      <c r="BI74" s="335"/>
      <c r="BJ74" s="335"/>
      <c r="BK74" s="335"/>
      <c r="BL74" s="335"/>
      <c r="BM74" s="335"/>
      <c r="BN74" s="335"/>
      <c r="BO74" s="335"/>
      <c r="BP74" s="335"/>
      <c r="BQ74" s="335"/>
      <c r="BR74" s="335"/>
      <c r="BS74" s="335"/>
      <c r="BT74" s="335"/>
      <c r="BU74" s="335"/>
      <c r="BV74" s="335"/>
      <c r="BW74" s="335"/>
      <c r="BX74" s="335"/>
      <c r="BY74" s="335"/>
      <c r="BZ74" s="335"/>
      <c r="CA74" s="604">
        <v>0.7512280815901623</v>
      </c>
      <c r="CB74" s="605">
        <v>9.076417580272618E-3</v>
      </c>
      <c r="CC74" s="605">
        <v>8.438791112267803E-2</v>
      </c>
      <c r="CD74" s="605">
        <v>-1.7404600019519177E-2</v>
      </c>
      <c r="CE74" s="605">
        <v>0.17124825140700739</v>
      </c>
      <c r="CF74" s="605">
        <v>0</v>
      </c>
      <c r="CG74" s="605">
        <v>2.3423013110380948E-3</v>
      </c>
      <c r="CH74" s="605">
        <v>-8.783629916392856E-4</v>
      </c>
      <c r="CI74" s="605">
        <v>0.24877191840983767</v>
      </c>
      <c r="CJ74" s="605">
        <v>1</v>
      </c>
    </row>
    <row r="75" spans="1:88" s="336" customFormat="1">
      <c r="A75" s="337" t="s">
        <v>436</v>
      </c>
      <c r="B75" s="338" t="s">
        <v>710</v>
      </c>
      <c r="C75" s="337" t="s">
        <v>438</v>
      </c>
      <c r="D75" s="338" t="s">
        <v>53</v>
      </c>
      <c r="E75" s="339" t="s">
        <v>326</v>
      </c>
      <c r="F75" s="340" t="s">
        <v>53</v>
      </c>
      <c r="G75" s="332">
        <f>VLOOKUP($E75,'与件データ（生産者価格表示）（分析年価格）'!$A$8:$I$115,9,FALSE)</f>
        <v>0</v>
      </c>
      <c r="H75" s="341">
        <f t="shared" si="90"/>
        <v>0</v>
      </c>
      <c r="I75" s="342">
        <f t="shared" si="91"/>
        <v>0</v>
      </c>
      <c r="J75" s="342">
        <f t="shared" si="92"/>
        <v>0</v>
      </c>
      <c r="K75" s="342">
        <f t="shared" si="93"/>
        <v>0</v>
      </c>
      <c r="L75" s="342">
        <f t="shared" si="94"/>
        <v>0</v>
      </c>
      <c r="M75" s="342">
        <f t="shared" si="95"/>
        <v>0</v>
      </c>
      <c r="N75" s="342">
        <f t="shared" si="96"/>
        <v>0</v>
      </c>
      <c r="O75" s="342">
        <f t="shared" si="97"/>
        <v>0</v>
      </c>
      <c r="P75" s="342">
        <f t="shared" si="98"/>
        <v>0</v>
      </c>
      <c r="Q75" s="342">
        <f>VLOOKUP($E75,'波及効果（総括表）'!$A$9:$AH$126,'波及効果（総括表）'!$M$128,FALSE)</f>
        <v>0</v>
      </c>
      <c r="R75" s="341">
        <f t="shared" si="99"/>
        <v>0</v>
      </c>
      <c r="S75" s="342">
        <f t="shared" si="100"/>
        <v>0</v>
      </c>
      <c r="T75" s="342">
        <f t="shared" si="101"/>
        <v>0</v>
      </c>
      <c r="U75" s="342">
        <f t="shared" si="102"/>
        <v>0</v>
      </c>
      <c r="V75" s="342">
        <f t="shared" si="103"/>
        <v>0</v>
      </c>
      <c r="W75" s="342">
        <f t="shared" si="104"/>
        <v>0</v>
      </c>
      <c r="X75" s="342">
        <f t="shared" si="105"/>
        <v>0</v>
      </c>
      <c r="Y75" s="342">
        <f t="shared" si="106"/>
        <v>0</v>
      </c>
      <c r="Z75" s="342">
        <f t="shared" si="107"/>
        <v>0</v>
      </c>
      <c r="AA75" s="342">
        <f>VLOOKUP($E75,'波及効果（総括表）'!$A$9:$AH$126,'波及効果（総括表）'!$Q$128,FALSE)</f>
        <v>0</v>
      </c>
      <c r="AB75" s="341">
        <f t="shared" si="108"/>
        <v>0</v>
      </c>
      <c r="AC75" s="342">
        <f t="shared" si="109"/>
        <v>0</v>
      </c>
      <c r="AD75" s="342">
        <f t="shared" si="110"/>
        <v>0</v>
      </c>
      <c r="AE75" s="342">
        <f t="shared" si="111"/>
        <v>0</v>
      </c>
      <c r="AF75" s="342">
        <f t="shared" si="112"/>
        <v>0</v>
      </c>
      <c r="AG75" s="342">
        <f t="shared" si="113"/>
        <v>0</v>
      </c>
      <c r="AH75" s="342">
        <f t="shared" si="114"/>
        <v>0</v>
      </c>
      <c r="AI75" s="342">
        <f t="shared" si="115"/>
        <v>0</v>
      </c>
      <c r="AJ75" s="342">
        <f t="shared" si="116"/>
        <v>0</v>
      </c>
      <c r="AK75" s="342">
        <f>VLOOKUP($E75,'波及効果（総括表）'!$A$9:$AH$126,'波及効果（総括表）'!$U$128,FALSE)</f>
        <v>0</v>
      </c>
      <c r="AL75" s="341">
        <f t="shared" si="117"/>
        <v>0</v>
      </c>
      <c r="AM75" s="342">
        <f t="shared" si="118"/>
        <v>0</v>
      </c>
      <c r="AN75" s="342">
        <f t="shared" si="119"/>
        <v>0</v>
      </c>
      <c r="AO75" s="342">
        <f t="shared" si="120"/>
        <v>0</v>
      </c>
      <c r="AP75" s="342">
        <f t="shared" si="121"/>
        <v>0</v>
      </c>
      <c r="AQ75" s="342">
        <f t="shared" si="122"/>
        <v>0</v>
      </c>
      <c r="AR75" s="342">
        <f t="shared" si="123"/>
        <v>0</v>
      </c>
      <c r="AS75" s="342">
        <f t="shared" si="124"/>
        <v>0</v>
      </c>
      <c r="AT75" s="342">
        <f t="shared" si="125"/>
        <v>0</v>
      </c>
      <c r="AU75" s="342">
        <f>VLOOKUP($E75,'波及効果（総括表）'!$A$9:$AH$126,'波及効果（総括表）'!$AC$128,FALSE)</f>
        <v>0</v>
      </c>
      <c r="AV75" s="341">
        <f t="shared" si="126"/>
        <v>0</v>
      </c>
      <c r="AW75" s="342">
        <f t="shared" si="127"/>
        <v>0</v>
      </c>
      <c r="AX75" s="342">
        <f t="shared" si="128"/>
        <v>0</v>
      </c>
      <c r="AY75" s="342">
        <f t="shared" si="129"/>
        <v>0</v>
      </c>
      <c r="AZ75" s="342">
        <f t="shared" si="130"/>
        <v>0</v>
      </c>
      <c r="BA75" s="342">
        <f t="shared" si="131"/>
        <v>0</v>
      </c>
      <c r="BB75" s="342">
        <f t="shared" si="132"/>
        <v>0</v>
      </c>
      <c r="BC75" s="342">
        <f t="shared" si="133"/>
        <v>0</v>
      </c>
      <c r="BD75" s="342">
        <f t="shared" si="134"/>
        <v>0</v>
      </c>
      <c r="BE75" s="342">
        <f>VLOOKUP($E75,'波及効果（総括表）'!$A$9:$AH$126,'波及効果（総括表）'!$AG$128,FALSE)</f>
        <v>0</v>
      </c>
      <c r="BF75" s="334"/>
      <c r="BG75" s="335"/>
      <c r="BH75" s="335"/>
      <c r="BI75" s="335"/>
      <c r="BJ75" s="335"/>
      <c r="BK75" s="335"/>
      <c r="BL75" s="335"/>
      <c r="BM75" s="335"/>
      <c r="BN75" s="335"/>
      <c r="BO75" s="335"/>
      <c r="BP75" s="335"/>
      <c r="BQ75" s="335"/>
      <c r="BR75" s="335"/>
      <c r="BS75" s="335"/>
      <c r="BT75" s="335"/>
      <c r="BU75" s="335"/>
      <c r="BV75" s="335"/>
      <c r="BW75" s="335"/>
      <c r="BX75" s="335"/>
      <c r="BY75" s="335"/>
      <c r="BZ75" s="335"/>
      <c r="CA75" s="604">
        <v>0.51290232389849189</v>
      </c>
      <c r="CB75" s="605">
        <v>8.7824613917076456E-3</v>
      </c>
      <c r="CC75" s="605">
        <v>0.12035590349160404</v>
      </c>
      <c r="CD75" s="605">
        <v>0.1330690919855928</v>
      </c>
      <c r="CE75" s="605">
        <v>0.19747380885811555</v>
      </c>
      <c r="CF75" s="605">
        <v>2.4867194052925021E-2</v>
      </c>
      <c r="CG75" s="605">
        <v>3.7004753054947943E-2</v>
      </c>
      <c r="CH75" s="605">
        <v>-3.4455536733384869E-2</v>
      </c>
      <c r="CI75" s="605">
        <v>0.48709767610150817</v>
      </c>
      <c r="CJ75" s="605">
        <v>1</v>
      </c>
    </row>
    <row r="76" spans="1:88" s="336" customFormat="1">
      <c r="A76" s="337" t="s">
        <v>450</v>
      </c>
      <c r="B76" s="338" t="s">
        <v>176</v>
      </c>
      <c r="C76" s="337" t="s">
        <v>439</v>
      </c>
      <c r="D76" s="338" t="s">
        <v>54</v>
      </c>
      <c r="E76" s="339" t="s">
        <v>327</v>
      </c>
      <c r="F76" s="340" t="s">
        <v>54</v>
      </c>
      <c r="G76" s="332">
        <f>VLOOKUP($E76,'与件データ（生産者価格表示）（分析年価格）'!$A$8:$I$115,9,FALSE)</f>
        <v>0</v>
      </c>
      <c r="H76" s="341">
        <f t="shared" si="90"/>
        <v>0</v>
      </c>
      <c r="I76" s="342">
        <f t="shared" si="91"/>
        <v>0</v>
      </c>
      <c r="J76" s="342">
        <f t="shared" si="92"/>
        <v>0</v>
      </c>
      <c r="K76" s="342">
        <f t="shared" si="93"/>
        <v>0</v>
      </c>
      <c r="L76" s="342">
        <f t="shared" si="94"/>
        <v>0</v>
      </c>
      <c r="M76" s="342">
        <f t="shared" si="95"/>
        <v>0</v>
      </c>
      <c r="N76" s="342">
        <f t="shared" si="96"/>
        <v>0</v>
      </c>
      <c r="O76" s="342">
        <f t="shared" si="97"/>
        <v>0</v>
      </c>
      <c r="P76" s="342">
        <f t="shared" si="98"/>
        <v>0</v>
      </c>
      <c r="Q76" s="342">
        <f>VLOOKUP($E76,'波及効果（総括表）'!$A$9:$AH$126,'波及効果（総括表）'!$M$128,FALSE)</f>
        <v>0</v>
      </c>
      <c r="R76" s="341">
        <f t="shared" si="99"/>
        <v>0</v>
      </c>
      <c r="S76" s="342">
        <f t="shared" si="100"/>
        <v>0</v>
      </c>
      <c r="T76" s="342">
        <f t="shared" si="101"/>
        <v>0</v>
      </c>
      <c r="U76" s="342">
        <f t="shared" si="102"/>
        <v>0</v>
      </c>
      <c r="V76" s="342">
        <f t="shared" si="103"/>
        <v>0</v>
      </c>
      <c r="W76" s="342">
        <f t="shared" si="104"/>
        <v>0</v>
      </c>
      <c r="X76" s="342">
        <f t="shared" si="105"/>
        <v>0</v>
      </c>
      <c r="Y76" s="342">
        <f t="shared" si="106"/>
        <v>0</v>
      </c>
      <c r="Z76" s="342">
        <f t="shared" si="107"/>
        <v>0</v>
      </c>
      <c r="AA76" s="342">
        <f>VLOOKUP($E76,'波及効果（総括表）'!$A$9:$AH$126,'波及効果（総括表）'!$Q$128,FALSE)</f>
        <v>0</v>
      </c>
      <c r="AB76" s="341">
        <f t="shared" si="108"/>
        <v>0</v>
      </c>
      <c r="AC76" s="342">
        <f t="shared" si="109"/>
        <v>0</v>
      </c>
      <c r="AD76" s="342">
        <f t="shared" si="110"/>
        <v>0</v>
      </c>
      <c r="AE76" s="342">
        <f t="shared" si="111"/>
        <v>0</v>
      </c>
      <c r="AF76" s="342">
        <f t="shared" si="112"/>
        <v>0</v>
      </c>
      <c r="AG76" s="342">
        <f t="shared" si="113"/>
        <v>0</v>
      </c>
      <c r="AH76" s="342">
        <f t="shared" si="114"/>
        <v>0</v>
      </c>
      <c r="AI76" s="342">
        <f t="shared" si="115"/>
        <v>0</v>
      </c>
      <c r="AJ76" s="342">
        <f t="shared" si="116"/>
        <v>0</v>
      </c>
      <c r="AK76" s="342">
        <f>VLOOKUP($E76,'波及効果（総括表）'!$A$9:$AH$126,'波及効果（総括表）'!$U$128,FALSE)</f>
        <v>0</v>
      </c>
      <c r="AL76" s="341">
        <f t="shared" si="117"/>
        <v>0</v>
      </c>
      <c r="AM76" s="342">
        <f t="shared" si="118"/>
        <v>0</v>
      </c>
      <c r="AN76" s="342">
        <f t="shared" si="119"/>
        <v>0</v>
      </c>
      <c r="AO76" s="342">
        <f t="shared" si="120"/>
        <v>0</v>
      </c>
      <c r="AP76" s="342">
        <f t="shared" si="121"/>
        <v>0</v>
      </c>
      <c r="AQ76" s="342">
        <f t="shared" si="122"/>
        <v>0</v>
      </c>
      <c r="AR76" s="342">
        <f t="shared" si="123"/>
        <v>0</v>
      </c>
      <c r="AS76" s="342">
        <f t="shared" si="124"/>
        <v>0</v>
      </c>
      <c r="AT76" s="342">
        <f t="shared" si="125"/>
        <v>0</v>
      </c>
      <c r="AU76" s="342">
        <f>VLOOKUP($E76,'波及効果（総括表）'!$A$9:$AH$126,'波及効果（総括表）'!$AC$128,FALSE)</f>
        <v>0</v>
      </c>
      <c r="AV76" s="341">
        <f t="shared" si="126"/>
        <v>0</v>
      </c>
      <c r="AW76" s="342">
        <f t="shared" si="127"/>
        <v>0</v>
      </c>
      <c r="AX76" s="342">
        <f t="shared" si="128"/>
        <v>0</v>
      </c>
      <c r="AY76" s="342">
        <f t="shared" si="129"/>
        <v>0</v>
      </c>
      <c r="AZ76" s="342">
        <f t="shared" si="130"/>
        <v>0</v>
      </c>
      <c r="BA76" s="342">
        <f t="shared" si="131"/>
        <v>0</v>
      </c>
      <c r="BB76" s="342">
        <f t="shared" si="132"/>
        <v>0</v>
      </c>
      <c r="BC76" s="342">
        <f t="shared" si="133"/>
        <v>0</v>
      </c>
      <c r="BD76" s="342">
        <f t="shared" si="134"/>
        <v>0</v>
      </c>
      <c r="BE76" s="342">
        <f>VLOOKUP($E76,'波及効果（総括表）'!$A$9:$AH$126,'波及効果（総括表）'!$AG$128,FALSE)</f>
        <v>0</v>
      </c>
      <c r="BF76" s="334"/>
      <c r="BG76" s="335"/>
      <c r="BH76" s="335"/>
      <c r="BI76" s="335"/>
      <c r="BJ76" s="335"/>
      <c r="BK76" s="335"/>
      <c r="BL76" s="335"/>
      <c r="BM76" s="335"/>
      <c r="BN76" s="335"/>
      <c r="BO76" s="335"/>
      <c r="BP76" s="335"/>
      <c r="BQ76" s="335"/>
      <c r="BR76" s="335"/>
      <c r="BS76" s="335"/>
      <c r="BT76" s="335"/>
      <c r="BU76" s="335"/>
      <c r="BV76" s="335"/>
      <c r="BW76" s="335"/>
      <c r="BX76" s="335"/>
      <c r="BY76" s="335"/>
      <c r="BZ76" s="335"/>
      <c r="CA76" s="604">
        <v>0.33460947875166003</v>
      </c>
      <c r="CB76" s="605">
        <v>1.7876411022576363E-2</v>
      </c>
      <c r="CC76" s="605">
        <v>0.45527265936254979</v>
      </c>
      <c r="CD76" s="605">
        <v>7.3248671978751664E-2</v>
      </c>
      <c r="CE76" s="605">
        <v>4.8161520584329348E-2</v>
      </c>
      <c r="CF76" s="605">
        <v>2.9672974767596283E-2</v>
      </c>
      <c r="CG76" s="605">
        <v>4.1158283532536519E-2</v>
      </c>
      <c r="CH76" s="605">
        <v>0</v>
      </c>
      <c r="CI76" s="605">
        <v>0.66539052124833997</v>
      </c>
      <c r="CJ76" s="605">
        <v>1</v>
      </c>
    </row>
    <row r="77" spans="1:88" s="336" customFormat="1">
      <c r="A77" s="343" t="s">
        <v>414</v>
      </c>
      <c r="B77" s="344" t="s">
        <v>55</v>
      </c>
      <c r="C77" s="343" t="s">
        <v>440</v>
      </c>
      <c r="D77" s="344" t="s">
        <v>55</v>
      </c>
      <c r="E77" s="345" t="s">
        <v>328</v>
      </c>
      <c r="F77" s="346" t="s">
        <v>55</v>
      </c>
      <c r="G77" s="347">
        <f>VLOOKUP($E77,'与件データ（生産者価格表示）（分析年価格）'!$A$8:$I$115,9,FALSE)</f>
        <v>0</v>
      </c>
      <c r="H77" s="348">
        <f t="shared" si="90"/>
        <v>0</v>
      </c>
      <c r="I77" s="349">
        <f t="shared" si="91"/>
        <v>0</v>
      </c>
      <c r="J77" s="349">
        <f t="shared" si="92"/>
        <v>0</v>
      </c>
      <c r="K77" s="349">
        <f t="shared" si="93"/>
        <v>0</v>
      </c>
      <c r="L77" s="349">
        <f t="shared" si="94"/>
        <v>0</v>
      </c>
      <c r="M77" s="349">
        <f t="shared" si="95"/>
        <v>0</v>
      </c>
      <c r="N77" s="349">
        <f t="shared" si="96"/>
        <v>0</v>
      </c>
      <c r="O77" s="349">
        <f t="shared" si="97"/>
        <v>0</v>
      </c>
      <c r="P77" s="349">
        <f t="shared" si="98"/>
        <v>0</v>
      </c>
      <c r="Q77" s="349">
        <f>VLOOKUP($E77,'波及効果（総括表）'!$A$9:$AH$126,'波及効果（総括表）'!$M$128,FALSE)</f>
        <v>0</v>
      </c>
      <c r="R77" s="348">
        <f t="shared" si="99"/>
        <v>0</v>
      </c>
      <c r="S77" s="349">
        <f t="shared" si="100"/>
        <v>0</v>
      </c>
      <c r="T77" s="349">
        <f t="shared" si="101"/>
        <v>0</v>
      </c>
      <c r="U77" s="349">
        <f t="shared" si="102"/>
        <v>0</v>
      </c>
      <c r="V77" s="349">
        <f t="shared" si="103"/>
        <v>0</v>
      </c>
      <c r="W77" s="349">
        <f t="shared" si="104"/>
        <v>0</v>
      </c>
      <c r="X77" s="349">
        <f t="shared" si="105"/>
        <v>0</v>
      </c>
      <c r="Y77" s="349">
        <f t="shared" si="106"/>
        <v>0</v>
      </c>
      <c r="Z77" s="349">
        <f t="shared" si="107"/>
        <v>0</v>
      </c>
      <c r="AA77" s="349">
        <f>VLOOKUP($E77,'波及効果（総括表）'!$A$9:$AH$126,'波及効果（総括表）'!$Q$128,FALSE)</f>
        <v>0</v>
      </c>
      <c r="AB77" s="348">
        <f t="shared" si="108"/>
        <v>0</v>
      </c>
      <c r="AC77" s="349">
        <f t="shared" si="109"/>
        <v>0</v>
      </c>
      <c r="AD77" s="349">
        <f t="shared" si="110"/>
        <v>0</v>
      </c>
      <c r="AE77" s="349">
        <f t="shared" si="111"/>
        <v>0</v>
      </c>
      <c r="AF77" s="349">
        <f t="shared" si="112"/>
        <v>0</v>
      </c>
      <c r="AG77" s="349">
        <f t="shared" si="113"/>
        <v>0</v>
      </c>
      <c r="AH77" s="349">
        <f t="shared" si="114"/>
        <v>0</v>
      </c>
      <c r="AI77" s="349">
        <f t="shared" si="115"/>
        <v>0</v>
      </c>
      <c r="AJ77" s="349">
        <f t="shared" si="116"/>
        <v>0</v>
      </c>
      <c r="AK77" s="349">
        <f>VLOOKUP($E77,'波及効果（総括表）'!$A$9:$AH$126,'波及効果（総括表）'!$U$128,FALSE)</f>
        <v>0</v>
      </c>
      <c r="AL77" s="348">
        <f t="shared" si="117"/>
        <v>0</v>
      </c>
      <c r="AM77" s="349">
        <f t="shared" si="118"/>
        <v>0</v>
      </c>
      <c r="AN77" s="349">
        <f t="shared" si="119"/>
        <v>0</v>
      </c>
      <c r="AO77" s="349">
        <f t="shared" si="120"/>
        <v>0</v>
      </c>
      <c r="AP77" s="349">
        <f t="shared" si="121"/>
        <v>0</v>
      </c>
      <c r="AQ77" s="349">
        <f t="shared" si="122"/>
        <v>0</v>
      </c>
      <c r="AR77" s="349">
        <f t="shared" si="123"/>
        <v>0</v>
      </c>
      <c r="AS77" s="349">
        <f t="shared" si="124"/>
        <v>0</v>
      </c>
      <c r="AT77" s="349">
        <f t="shared" si="125"/>
        <v>0</v>
      </c>
      <c r="AU77" s="349">
        <f>VLOOKUP($E77,'波及効果（総括表）'!$A$9:$AH$126,'波及効果（総括表）'!$AC$128,FALSE)</f>
        <v>0</v>
      </c>
      <c r="AV77" s="348">
        <f t="shared" si="126"/>
        <v>0</v>
      </c>
      <c r="AW77" s="349">
        <f t="shared" si="127"/>
        <v>0</v>
      </c>
      <c r="AX77" s="349">
        <f t="shared" si="128"/>
        <v>0</v>
      </c>
      <c r="AY77" s="349">
        <f t="shared" si="129"/>
        <v>0</v>
      </c>
      <c r="AZ77" s="349">
        <f t="shared" si="130"/>
        <v>0</v>
      </c>
      <c r="BA77" s="349">
        <f t="shared" si="131"/>
        <v>0</v>
      </c>
      <c r="BB77" s="349">
        <f t="shared" si="132"/>
        <v>0</v>
      </c>
      <c r="BC77" s="349">
        <f t="shared" si="133"/>
        <v>0</v>
      </c>
      <c r="BD77" s="349">
        <f t="shared" si="134"/>
        <v>0</v>
      </c>
      <c r="BE77" s="349">
        <f>VLOOKUP($E77,'波及効果（総括表）'!$A$9:$AH$126,'波及効果（総括表）'!$AG$128,FALSE)</f>
        <v>0</v>
      </c>
      <c r="BF77" s="334"/>
      <c r="BG77" s="335"/>
      <c r="BH77" s="335"/>
      <c r="BI77" s="335"/>
      <c r="BJ77" s="335"/>
      <c r="BK77" s="335"/>
      <c r="BL77" s="335"/>
      <c r="BM77" s="335"/>
      <c r="BN77" s="335"/>
      <c r="BO77" s="335"/>
      <c r="BP77" s="335"/>
      <c r="BQ77" s="335"/>
      <c r="BR77" s="335"/>
      <c r="BS77" s="335"/>
      <c r="BT77" s="335"/>
      <c r="BU77" s="335"/>
      <c r="BV77" s="335"/>
      <c r="BW77" s="335"/>
      <c r="BX77" s="335"/>
      <c r="BY77" s="335"/>
      <c r="BZ77" s="335"/>
      <c r="CA77" s="606">
        <v>0.29879084264832328</v>
      </c>
      <c r="CB77" s="607">
        <v>1.326311263972485E-2</v>
      </c>
      <c r="CC77" s="607">
        <v>0.44254084264832333</v>
      </c>
      <c r="CD77" s="607">
        <v>8.8960969168406831E-2</v>
      </c>
      <c r="CE77" s="607">
        <v>9.850678663554846E-2</v>
      </c>
      <c r="CF77" s="607">
        <v>0</v>
      </c>
      <c r="CG77" s="607">
        <v>5.868443680137575E-2</v>
      </c>
      <c r="CH77" s="607">
        <v>-7.4699054170249352E-4</v>
      </c>
      <c r="CI77" s="607">
        <v>0.70120915735167666</v>
      </c>
      <c r="CJ77" s="607">
        <v>1</v>
      </c>
    </row>
    <row r="78" spans="1:88" s="336" customFormat="1">
      <c r="A78" s="337" t="s">
        <v>441</v>
      </c>
      <c r="B78" s="338" t="s">
        <v>56</v>
      </c>
      <c r="C78" s="337" t="s">
        <v>442</v>
      </c>
      <c r="D78" s="338" t="s">
        <v>56</v>
      </c>
      <c r="E78" s="339" t="s">
        <v>329</v>
      </c>
      <c r="F78" s="340" t="s">
        <v>56</v>
      </c>
      <c r="G78" s="332">
        <f>VLOOKUP($E78,'与件データ（生産者価格表示）（分析年価格）'!$A$8:$I$115,9,FALSE)</f>
        <v>0</v>
      </c>
      <c r="H78" s="341">
        <f t="shared" si="90"/>
        <v>0</v>
      </c>
      <c r="I78" s="342">
        <f t="shared" si="91"/>
        <v>0</v>
      </c>
      <c r="J78" s="342">
        <f t="shared" si="92"/>
        <v>0</v>
      </c>
      <c r="K78" s="342">
        <f t="shared" si="93"/>
        <v>0</v>
      </c>
      <c r="L78" s="342">
        <f t="shared" si="94"/>
        <v>0</v>
      </c>
      <c r="M78" s="342">
        <f t="shared" si="95"/>
        <v>0</v>
      </c>
      <c r="N78" s="342">
        <f t="shared" si="96"/>
        <v>0</v>
      </c>
      <c r="O78" s="342">
        <f t="shared" si="97"/>
        <v>0</v>
      </c>
      <c r="P78" s="342">
        <f t="shared" si="98"/>
        <v>0</v>
      </c>
      <c r="Q78" s="342">
        <f>VLOOKUP($E78,'波及効果（総括表）'!$A$9:$AH$126,'波及効果（総括表）'!$M$128,FALSE)</f>
        <v>0</v>
      </c>
      <c r="R78" s="341">
        <f t="shared" si="99"/>
        <v>0</v>
      </c>
      <c r="S78" s="342">
        <f t="shared" si="100"/>
        <v>0</v>
      </c>
      <c r="T78" s="342">
        <f t="shared" si="101"/>
        <v>0</v>
      </c>
      <c r="U78" s="342">
        <f t="shared" si="102"/>
        <v>0</v>
      </c>
      <c r="V78" s="342">
        <f t="shared" si="103"/>
        <v>0</v>
      </c>
      <c r="W78" s="342">
        <f t="shared" si="104"/>
        <v>0</v>
      </c>
      <c r="X78" s="342">
        <f t="shared" si="105"/>
        <v>0</v>
      </c>
      <c r="Y78" s="342">
        <f t="shared" si="106"/>
        <v>0</v>
      </c>
      <c r="Z78" s="342">
        <f t="shared" si="107"/>
        <v>0</v>
      </c>
      <c r="AA78" s="342">
        <f>VLOOKUP($E78,'波及効果（総括表）'!$A$9:$AH$126,'波及効果（総括表）'!$Q$128,FALSE)</f>
        <v>0</v>
      </c>
      <c r="AB78" s="341">
        <f t="shared" si="108"/>
        <v>0</v>
      </c>
      <c r="AC78" s="342">
        <f t="shared" si="109"/>
        <v>0</v>
      </c>
      <c r="AD78" s="342">
        <f t="shared" si="110"/>
        <v>0</v>
      </c>
      <c r="AE78" s="342">
        <f t="shared" si="111"/>
        <v>0</v>
      </c>
      <c r="AF78" s="342">
        <f t="shared" si="112"/>
        <v>0</v>
      </c>
      <c r="AG78" s="342">
        <f t="shared" si="113"/>
        <v>0</v>
      </c>
      <c r="AH78" s="342">
        <f t="shared" si="114"/>
        <v>0</v>
      </c>
      <c r="AI78" s="342">
        <f t="shared" si="115"/>
        <v>0</v>
      </c>
      <c r="AJ78" s="342">
        <f t="shared" si="116"/>
        <v>0</v>
      </c>
      <c r="AK78" s="342">
        <f>VLOOKUP($E78,'波及効果（総括表）'!$A$9:$AH$126,'波及効果（総括表）'!$U$128,FALSE)</f>
        <v>0</v>
      </c>
      <c r="AL78" s="341">
        <f t="shared" si="117"/>
        <v>0</v>
      </c>
      <c r="AM78" s="342">
        <f t="shared" si="118"/>
        <v>0</v>
      </c>
      <c r="AN78" s="342">
        <f t="shared" si="119"/>
        <v>0</v>
      </c>
      <c r="AO78" s="342">
        <f t="shared" si="120"/>
        <v>0</v>
      </c>
      <c r="AP78" s="342">
        <f t="shared" si="121"/>
        <v>0</v>
      </c>
      <c r="AQ78" s="342">
        <f t="shared" si="122"/>
        <v>0</v>
      </c>
      <c r="AR78" s="342">
        <f t="shared" si="123"/>
        <v>0</v>
      </c>
      <c r="AS78" s="342">
        <f t="shared" si="124"/>
        <v>0</v>
      </c>
      <c r="AT78" s="342">
        <f t="shared" si="125"/>
        <v>0</v>
      </c>
      <c r="AU78" s="342">
        <f>VLOOKUP($E78,'波及効果（総括表）'!$A$9:$AH$126,'波及効果（総括表）'!$AC$128,FALSE)</f>
        <v>0</v>
      </c>
      <c r="AV78" s="341">
        <f t="shared" si="126"/>
        <v>0</v>
      </c>
      <c r="AW78" s="342">
        <f t="shared" si="127"/>
        <v>0</v>
      </c>
      <c r="AX78" s="342">
        <f t="shared" si="128"/>
        <v>0</v>
      </c>
      <c r="AY78" s="342">
        <f t="shared" si="129"/>
        <v>0</v>
      </c>
      <c r="AZ78" s="342">
        <f t="shared" si="130"/>
        <v>0</v>
      </c>
      <c r="BA78" s="342">
        <f t="shared" si="131"/>
        <v>0</v>
      </c>
      <c r="BB78" s="342">
        <f t="shared" si="132"/>
        <v>0</v>
      </c>
      <c r="BC78" s="342">
        <f t="shared" si="133"/>
        <v>0</v>
      </c>
      <c r="BD78" s="342">
        <f t="shared" si="134"/>
        <v>0</v>
      </c>
      <c r="BE78" s="342">
        <f>VLOOKUP($E78,'波及効果（総括表）'!$A$9:$AH$126,'波及効果（総括表）'!$AG$128,FALSE)</f>
        <v>0</v>
      </c>
      <c r="BF78" s="334"/>
      <c r="BG78" s="335"/>
      <c r="BH78" s="335"/>
      <c r="BI78" s="335"/>
      <c r="BJ78" s="335"/>
      <c r="BK78" s="335"/>
      <c r="BL78" s="335"/>
      <c r="BM78" s="335"/>
      <c r="BN78" s="335"/>
      <c r="BO78" s="335"/>
      <c r="BP78" s="335"/>
      <c r="BQ78" s="335"/>
      <c r="BR78" s="335"/>
      <c r="BS78" s="335"/>
      <c r="BT78" s="335"/>
      <c r="BU78" s="335"/>
      <c r="BV78" s="335"/>
      <c r="BW78" s="335"/>
      <c r="BX78" s="335"/>
      <c r="BY78" s="335"/>
      <c r="BZ78" s="335"/>
      <c r="CA78" s="604">
        <v>0.34983055541520941</v>
      </c>
      <c r="CB78" s="605">
        <v>2.4569932615135303E-2</v>
      </c>
      <c r="CC78" s="605">
        <v>0.30053724506121898</v>
      </c>
      <c r="CD78" s="605">
        <v>0.24722067841457504</v>
      </c>
      <c r="CE78" s="605">
        <v>7.4138321422623429E-2</v>
      </c>
      <c r="CF78" s="605">
        <v>0</v>
      </c>
      <c r="CG78" s="605">
        <v>1.6497222081876071E-2</v>
      </c>
      <c r="CH78" s="605">
        <v>-1.2793955010638238E-2</v>
      </c>
      <c r="CI78" s="605">
        <v>0.65016944458479065</v>
      </c>
      <c r="CJ78" s="605">
        <v>1</v>
      </c>
    </row>
    <row r="79" spans="1:88" s="336" customFormat="1">
      <c r="A79" s="337" t="s">
        <v>443</v>
      </c>
      <c r="B79" s="338" t="s">
        <v>174</v>
      </c>
      <c r="C79" s="337" t="s">
        <v>444</v>
      </c>
      <c r="D79" s="338" t="s">
        <v>174</v>
      </c>
      <c r="E79" s="339" t="s">
        <v>330</v>
      </c>
      <c r="F79" s="340" t="s">
        <v>57</v>
      </c>
      <c r="G79" s="332">
        <f>VLOOKUP($E79,'与件データ（生産者価格表示）（分析年価格）'!$A$8:$I$115,9,FALSE)</f>
        <v>0</v>
      </c>
      <c r="H79" s="341">
        <f t="shared" si="90"/>
        <v>0</v>
      </c>
      <c r="I79" s="342">
        <f t="shared" si="91"/>
        <v>0</v>
      </c>
      <c r="J79" s="342">
        <f t="shared" si="92"/>
        <v>0</v>
      </c>
      <c r="K79" s="342">
        <f t="shared" si="93"/>
        <v>0</v>
      </c>
      <c r="L79" s="342">
        <f t="shared" si="94"/>
        <v>0</v>
      </c>
      <c r="M79" s="342">
        <f t="shared" si="95"/>
        <v>0</v>
      </c>
      <c r="N79" s="342">
        <f t="shared" si="96"/>
        <v>0</v>
      </c>
      <c r="O79" s="342">
        <f t="shared" si="97"/>
        <v>0</v>
      </c>
      <c r="P79" s="342">
        <f t="shared" si="98"/>
        <v>0</v>
      </c>
      <c r="Q79" s="342">
        <f>VLOOKUP($E79,'波及効果（総括表）'!$A$9:$AH$126,'波及効果（総括表）'!$M$128,FALSE)</f>
        <v>0</v>
      </c>
      <c r="R79" s="341">
        <f t="shared" si="99"/>
        <v>0</v>
      </c>
      <c r="S79" s="342">
        <f t="shared" si="100"/>
        <v>0</v>
      </c>
      <c r="T79" s="342">
        <f t="shared" si="101"/>
        <v>0</v>
      </c>
      <c r="U79" s="342">
        <f t="shared" si="102"/>
        <v>0</v>
      </c>
      <c r="V79" s="342">
        <f t="shared" si="103"/>
        <v>0</v>
      </c>
      <c r="W79" s="342">
        <f t="shared" si="104"/>
        <v>0</v>
      </c>
      <c r="X79" s="342">
        <f t="shared" si="105"/>
        <v>0</v>
      </c>
      <c r="Y79" s="342">
        <f t="shared" si="106"/>
        <v>0</v>
      </c>
      <c r="Z79" s="342">
        <f t="shared" si="107"/>
        <v>0</v>
      </c>
      <c r="AA79" s="342">
        <f>VLOOKUP($E79,'波及効果（総括表）'!$A$9:$AH$126,'波及効果（総括表）'!$Q$128,FALSE)</f>
        <v>0</v>
      </c>
      <c r="AB79" s="341">
        <f t="shared" si="108"/>
        <v>0</v>
      </c>
      <c r="AC79" s="342">
        <f t="shared" si="109"/>
        <v>0</v>
      </c>
      <c r="AD79" s="342">
        <f t="shared" si="110"/>
        <v>0</v>
      </c>
      <c r="AE79" s="342">
        <f t="shared" si="111"/>
        <v>0</v>
      </c>
      <c r="AF79" s="342">
        <f t="shared" si="112"/>
        <v>0</v>
      </c>
      <c r="AG79" s="342">
        <f t="shared" si="113"/>
        <v>0</v>
      </c>
      <c r="AH79" s="342">
        <f t="shared" si="114"/>
        <v>0</v>
      </c>
      <c r="AI79" s="342">
        <f t="shared" si="115"/>
        <v>0</v>
      </c>
      <c r="AJ79" s="342">
        <f t="shared" si="116"/>
        <v>0</v>
      </c>
      <c r="AK79" s="342">
        <f>VLOOKUP($E79,'波及効果（総括表）'!$A$9:$AH$126,'波及効果（総括表）'!$U$128,FALSE)</f>
        <v>0</v>
      </c>
      <c r="AL79" s="341">
        <f t="shared" si="117"/>
        <v>0</v>
      </c>
      <c r="AM79" s="342">
        <f t="shared" si="118"/>
        <v>0</v>
      </c>
      <c r="AN79" s="342">
        <f t="shared" si="119"/>
        <v>0</v>
      </c>
      <c r="AO79" s="342">
        <f t="shared" si="120"/>
        <v>0</v>
      </c>
      <c r="AP79" s="342">
        <f t="shared" si="121"/>
        <v>0</v>
      </c>
      <c r="AQ79" s="342">
        <f t="shared" si="122"/>
        <v>0</v>
      </c>
      <c r="AR79" s="342">
        <f t="shared" si="123"/>
        <v>0</v>
      </c>
      <c r="AS79" s="342">
        <f t="shared" si="124"/>
        <v>0</v>
      </c>
      <c r="AT79" s="342">
        <f t="shared" si="125"/>
        <v>0</v>
      </c>
      <c r="AU79" s="342">
        <f>VLOOKUP($E79,'波及効果（総括表）'!$A$9:$AH$126,'波及効果（総括表）'!$AC$128,FALSE)</f>
        <v>0</v>
      </c>
      <c r="AV79" s="341">
        <f t="shared" si="126"/>
        <v>0</v>
      </c>
      <c r="AW79" s="342">
        <f t="shared" si="127"/>
        <v>0</v>
      </c>
      <c r="AX79" s="342">
        <f t="shared" si="128"/>
        <v>0</v>
      </c>
      <c r="AY79" s="342">
        <f t="shared" si="129"/>
        <v>0</v>
      </c>
      <c r="AZ79" s="342">
        <f t="shared" si="130"/>
        <v>0</v>
      </c>
      <c r="BA79" s="342">
        <f t="shared" si="131"/>
        <v>0</v>
      </c>
      <c r="BB79" s="342">
        <f t="shared" si="132"/>
        <v>0</v>
      </c>
      <c r="BC79" s="342">
        <f t="shared" si="133"/>
        <v>0</v>
      </c>
      <c r="BD79" s="342">
        <f t="shared" si="134"/>
        <v>0</v>
      </c>
      <c r="BE79" s="342">
        <f>VLOOKUP($E79,'波及効果（総括表）'!$A$9:$AH$126,'波及効果（総括表）'!$AG$128,FALSE)</f>
        <v>0</v>
      </c>
      <c r="BF79" s="334"/>
      <c r="BG79" s="335"/>
      <c r="BH79" s="335"/>
      <c r="BI79" s="335"/>
      <c r="BJ79" s="335"/>
      <c r="BK79" s="335"/>
      <c r="BL79" s="335"/>
      <c r="BM79" s="335"/>
      <c r="BN79" s="335"/>
      <c r="BO79" s="335"/>
      <c r="BP79" s="335"/>
      <c r="BQ79" s="335"/>
      <c r="BR79" s="335"/>
      <c r="BS79" s="335"/>
      <c r="BT79" s="335"/>
      <c r="BU79" s="335"/>
      <c r="BV79" s="335"/>
      <c r="BW79" s="335"/>
      <c r="BX79" s="335"/>
      <c r="BY79" s="335"/>
      <c r="BZ79" s="335"/>
      <c r="CA79" s="604">
        <v>0.28897165365039679</v>
      </c>
      <c r="CB79" s="605">
        <v>4.4096646457883254E-3</v>
      </c>
      <c r="CC79" s="605">
        <v>0.15798944400562848</v>
      </c>
      <c r="CD79" s="605">
        <v>0.19507665911670702</v>
      </c>
      <c r="CE79" s="605">
        <v>0.2730748910661136</v>
      </c>
      <c r="CF79" s="605">
        <v>0</v>
      </c>
      <c r="CG79" s="605">
        <v>8.0482918434281348E-2</v>
      </c>
      <c r="CH79" s="605">
        <v>-5.23091891552589E-6</v>
      </c>
      <c r="CI79" s="605">
        <v>0.71102834634960321</v>
      </c>
      <c r="CJ79" s="605">
        <v>1</v>
      </c>
    </row>
    <row r="80" spans="1:88" s="336" customFormat="1">
      <c r="A80" s="337" t="s">
        <v>443</v>
      </c>
      <c r="B80" s="338" t="s">
        <v>174</v>
      </c>
      <c r="C80" s="337" t="s">
        <v>444</v>
      </c>
      <c r="D80" s="338" t="s">
        <v>174</v>
      </c>
      <c r="E80" s="339" t="s">
        <v>331</v>
      </c>
      <c r="F80" s="340" t="s">
        <v>58</v>
      </c>
      <c r="G80" s="332">
        <f>VLOOKUP($E80,'与件データ（生産者価格表示）（分析年価格）'!$A$8:$I$115,9,FALSE)</f>
        <v>0</v>
      </c>
      <c r="H80" s="341">
        <f t="shared" si="90"/>
        <v>0</v>
      </c>
      <c r="I80" s="342">
        <f t="shared" si="91"/>
        <v>0</v>
      </c>
      <c r="J80" s="342">
        <f t="shared" si="92"/>
        <v>0</v>
      </c>
      <c r="K80" s="342">
        <f t="shared" si="93"/>
        <v>0</v>
      </c>
      <c r="L80" s="342">
        <f t="shared" si="94"/>
        <v>0</v>
      </c>
      <c r="M80" s="342">
        <f t="shared" si="95"/>
        <v>0</v>
      </c>
      <c r="N80" s="342">
        <f t="shared" si="96"/>
        <v>0</v>
      </c>
      <c r="O80" s="342">
        <f t="shared" si="97"/>
        <v>0</v>
      </c>
      <c r="P80" s="342">
        <f t="shared" si="98"/>
        <v>0</v>
      </c>
      <c r="Q80" s="342">
        <f>VLOOKUP($E80,'波及効果（総括表）'!$A$9:$AH$126,'波及効果（総括表）'!$M$128,FALSE)</f>
        <v>0</v>
      </c>
      <c r="R80" s="341">
        <f t="shared" si="99"/>
        <v>0</v>
      </c>
      <c r="S80" s="342">
        <f t="shared" si="100"/>
        <v>0</v>
      </c>
      <c r="T80" s="342">
        <f t="shared" si="101"/>
        <v>0</v>
      </c>
      <c r="U80" s="342">
        <f t="shared" si="102"/>
        <v>0</v>
      </c>
      <c r="V80" s="342">
        <f t="shared" si="103"/>
        <v>0</v>
      </c>
      <c r="W80" s="342">
        <f t="shared" si="104"/>
        <v>0</v>
      </c>
      <c r="X80" s="342">
        <f t="shared" si="105"/>
        <v>0</v>
      </c>
      <c r="Y80" s="342">
        <f t="shared" si="106"/>
        <v>0</v>
      </c>
      <c r="Z80" s="342">
        <f t="shared" si="107"/>
        <v>0</v>
      </c>
      <c r="AA80" s="342">
        <f>VLOOKUP($E80,'波及効果（総括表）'!$A$9:$AH$126,'波及効果（総括表）'!$Q$128,FALSE)</f>
        <v>0</v>
      </c>
      <c r="AB80" s="341">
        <f t="shared" si="108"/>
        <v>0</v>
      </c>
      <c r="AC80" s="342">
        <f t="shared" si="109"/>
        <v>0</v>
      </c>
      <c r="AD80" s="342">
        <f t="shared" si="110"/>
        <v>0</v>
      </c>
      <c r="AE80" s="342">
        <f t="shared" si="111"/>
        <v>0</v>
      </c>
      <c r="AF80" s="342">
        <f t="shared" si="112"/>
        <v>0</v>
      </c>
      <c r="AG80" s="342">
        <f t="shared" si="113"/>
        <v>0</v>
      </c>
      <c r="AH80" s="342">
        <f t="shared" si="114"/>
        <v>0</v>
      </c>
      <c r="AI80" s="342">
        <f t="shared" si="115"/>
        <v>0</v>
      </c>
      <c r="AJ80" s="342">
        <f t="shared" si="116"/>
        <v>0</v>
      </c>
      <c r="AK80" s="342">
        <f>VLOOKUP($E80,'波及効果（総括表）'!$A$9:$AH$126,'波及効果（総括表）'!$U$128,FALSE)</f>
        <v>0</v>
      </c>
      <c r="AL80" s="341">
        <f t="shared" si="117"/>
        <v>0</v>
      </c>
      <c r="AM80" s="342">
        <f t="shared" si="118"/>
        <v>0</v>
      </c>
      <c r="AN80" s="342">
        <f t="shared" si="119"/>
        <v>0</v>
      </c>
      <c r="AO80" s="342">
        <f t="shared" si="120"/>
        <v>0</v>
      </c>
      <c r="AP80" s="342">
        <f t="shared" si="121"/>
        <v>0</v>
      </c>
      <c r="AQ80" s="342">
        <f t="shared" si="122"/>
        <v>0</v>
      </c>
      <c r="AR80" s="342">
        <f t="shared" si="123"/>
        <v>0</v>
      </c>
      <c r="AS80" s="342">
        <f t="shared" si="124"/>
        <v>0</v>
      </c>
      <c r="AT80" s="342">
        <f t="shared" si="125"/>
        <v>0</v>
      </c>
      <c r="AU80" s="342">
        <f>VLOOKUP($E80,'波及効果（総括表）'!$A$9:$AH$126,'波及効果（総括表）'!$AC$128,FALSE)</f>
        <v>0</v>
      </c>
      <c r="AV80" s="341">
        <f t="shared" si="126"/>
        <v>0</v>
      </c>
      <c r="AW80" s="342">
        <f t="shared" si="127"/>
        <v>0</v>
      </c>
      <c r="AX80" s="342">
        <f t="shared" si="128"/>
        <v>0</v>
      </c>
      <c r="AY80" s="342">
        <f t="shared" si="129"/>
        <v>0</v>
      </c>
      <c r="AZ80" s="342">
        <f t="shared" si="130"/>
        <v>0</v>
      </c>
      <c r="BA80" s="342">
        <f t="shared" si="131"/>
        <v>0</v>
      </c>
      <c r="BB80" s="342">
        <f t="shared" si="132"/>
        <v>0</v>
      </c>
      <c r="BC80" s="342">
        <f t="shared" si="133"/>
        <v>0</v>
      </c>
      <c r="BD80" s="342">
        <f t="shared" si="134"/>
        <v>0</v>
      </c>
      <c r="BE80" s="342">
        <f>VLOOKUP($E80,'波及効果（総括表）'!$A$9:$AH$126,'波及効果（総括表）'!$AG$128,FALSE)</f>
        <v>0</v>
      </c>
      <c r="BF80" s="334"/>
      <c r="BG80" s="335"/>
      <c r="BH80" s="335"/>
      <c r="BI80" s="335"/>
      <c r="BJ80" s="335"/>
      <c r="BK80" s="335"/>
      <c r="BL80" s="335"/>
      <c r="BM80" s="335"/>
      <c r="BN80" s="335"/>
      <c r="BO80" s="335"/>
      <c r="BP80" s="335"/>
      <c r="BQ80" s="335"/>
      <c r="BR80" s="335"/>
      <c r="BS80" s="335"/>
      <c r="BT80" s="335"/>
      <c r="BU80" s="335"/>
      <c r="BV80" s="335"/>
      <c r="BW80" s="335"/>
      <c r="BX80" s="335"/>
      <c r="BY80" s="335"/>
      <c r="BZ80" s="335"/>
      <c r="CA80" s="604">
        <v>0.34786716776015458</v>
      </c>
      <c r="CB80" s="605">
        <v>3.5034078603732722E-3</v>
      </c>
      <c r="CC80" s="605">
        <v>0.10162006072573625</v>
      </c>
      <c r="CD80" s="605">
        <v>0.20858016434167781</v>
      </c>
      <c r="CE80" s="605">
        <v>0.28072913349045586</v>
      </c>
      <c r="CF80" s="605">
        <v>0</v>
      </c>
      <c r="CG80" s="605">
        <v>5.9218209227763975E-2</v>
      </c>
      <c r="CH80" s="605">
        <v>-1.5181434061617514E-3</v>
      </c>
      <c r="CI80" s="605">
        <v>0.65213283223984542</v>
      </c>
      <c r="CJ80" s="605">
        <v>1</v>
      </c>
    </row>
    <row r="81" spans="1:88" s="336" customFormat="1">
      <c r="A81" s="337" t="s">
        <v>443</v>
      </c>
      <c r="B81" s="338" t="s">
        <v>174</v>
      </c>
      <c r="C81" s="337" t="s">
        <v>444</v>
      </c>
      <c r="D81" s="338" t="s">
        <v>174</v>
      </c>
      <c r="E81" s="339" t="s">
        <v>332</v>
      </c>
      <c r="F81" s="340" t="s">
        <v>59</v>
      </c>
      <c r="G81" s="332">
        <f>VLOOKUP($E81,'与件データ（生産者価格表示）（分析年価格）'!$A$8:$I$115,9,FALSE)</f>
        <v>0</v>
      </c>
      <c r="H81" s="341">
        <f t="shared" si="90"/>
        <v>0</v>
      </c>
      <c r="I81" s="342">
        <f t="shared" si="91"/>
        <v>0</v>
      </c>
      <c r="J81" s="342">
        <f t="shared" si="92"/>
        <v>0</v>
      </c>
      <c r="K81" s="342">
        <f t="shared" si="93"/>
        <v>0</v>
      </c>
      <c r="L81" s="342">
        <f t="shared" si="94"/>
        <v>0</v>
      </c>
      <c r="M81" s="342">
        <f t="shared" si="95"/>
        <v>0</v>
      </c>
      <c r="N81" s="342">
        <f t="shared" si="96"/>
        <v>0</v>
      </c>
      <c r="O81" s="342">
        <f t="shared" si="97"/>
        <v>0</v>
      </c>
      <c r="P81" s="342">
        <f t="shared" si="98"/>
        <v>0</v>
      </c>
      <c r="Q81" s="342">
        <f>VLOOKUP($E81,'波及効果（総括表）'!$A$9:$AH$126,'波及効果（総括表）'!$M$128,FALSE)</f>
        <v>0</v>
      </c>
      <c r="R81" s="341">
        <f t="shared" si="99"/>
        <v>0</v>
      </c>
      <c r="S81" s="342">
        <f t="shared" si="100"/>
        <v>0</v>
      </c>
      <c r="T81" s="342">
        <f t="shared" si="101"/>
        <v>0</v>
      </c>
      <c r="U81" s="342">
        <f t="shared" si="102"/>
        <v>0</v>
      </c>
      <c r="V81" s="342">
        <f t="shared" si="103"/>
        <v>0</v>
      </c>
      <c r="W81" s="342">
        <f t="shared" si="104"/>
        <v>0</v>
      </c>
      <c r="X81" s="342">
        <f t="shared" si="105"/>
        <v>0</v>
      </c>
      <c r="Y81" s="342">
        <f t="shared" si="106"/>
        <v>0</v>
      </c>
      <c r="Z81" s="342">
        <f t="shared" si="107"/>
        <v>0</v>
      </c>
      <c r="AA81" s="342">
        <f>VLOOKUP($E81,'波及効果（総括表）'!$A$9:$AH$126,'波及効果（総括表）'!$Q$128,FALSE)</f>
        <v>0</v>
      </c>
      <c r="AB81" s="341">
        <f t="shared" si="108"/>
        <v>0</v>
      </c>
      <c r="AC81" s="342">
        <f t="shared" si="109"/>
        <v>0</v>
      </c>
      <c r="AD81" s="342">
        <f t="shared" si="110"/>
        <v>0</v>
      </c>
      <c r="AE81" s="342">
        <f t="shared" si="111"/>
        <v>0</v>
      </c>
      <c r="AF81" s="342">
        <f t="shared" si="112"/>
        <v>0</v>
      </c>
      <c r="AG81" s="342">
        <f t="shared" si="113"/>
        <v>0</v>
      </c>
      <c r="AH81" s="342">
        <f t="shared" si="114"/>
        <v>0</v>
      </c>
      <c r="AI81" s="342">
        <f t="shared" si="115"/>
        <v>0</v>
      </c>
      <c r="AJ81" s="342">
        <f t="shared" si="116"/>
        <v>0</v>
      </c>
      <c r="AK81" s="342">
        <f>VLOOKUP($E81,'波及効果（総括表）'!$A$9:$AH$126,'波及効果（総括表）'!$U$128,FALSE)</f>
        <v>0</v>
      </c>
      <c r="AL81" s="341">
        <f t="shared" si="117"/>
        <v>0</v>
      </c>
      <c r="AM81" s="342">
        <f t="shared" si="118"/>
        <v>0</v>
      </c>
      <c r="AN81" s="342">
        <f t="shared" si="119"/>
        <v>0</v>
      </c>
      <c r="AO81" s="342">
        <f t="shared" si="120"/>
        <v>0</v>
      </c>
      <c r="AP81" s="342">
        <f t="shared" si="121"/>
        <v>0</v>
      </c>
      <c r="AQ81" s="342">
        <f t="shared" si="122"/>
        <v>0</v>
      </c>
      <c r="AR81" s="342">
        <f t="shared" si="123"/>
        <v>0</v>
      </c>
      <c r="AS81" s="342">
        <f t="shared" si="124"/>
        <v>0</v>
      </c>
      <c r="AT81" s="342">
        <f t="shared" si="125"/>
        <v>0</v>
      </c>
      <c r="AU81" s="342">
        <f>VLOOKUP($E81,'波及効果（総括表）'!$A$9:$AH$126,'波及効果（総括表）'!$AC$128,FALSE)</f>
        <v>0</v>
      </c>
      <c r="AV81" s="341">
        <f t="shared" si="126"/>
        <v>0</v>
      </c>
      <c r="AW81" s="342">
        <f t="shared" si="127"/>
        <v>0</v>
      </c>
      <c r="AX81" s="342">
        <f t="shared" si="128"/>
        <v>0</v>
      </c>
      <c r="AY81" s="342">
        <f t="shared" si="129"/>
        <v>0</v>
      </c>
      <c r="AZ81" s="342">
        <f t="shared" si="130"/>
        <v>0</v>
      </c>
      <c r="BA81" s="342">
        <f t="shared" si="131"/>
        <v>0</v>
      </c>
      <c r="BB81" s="342">
        <f t="shared" si="132"/>
        <v>0</v>
      </c>
      <c r="BC81" s="342">
        <f t="shared" si="133"/>
        <v>0</v>
      </c>
      <c r="BD81" s="342">
        <f t="shared" si="134"/>
        <v>0</v>
      </c>
      <c r="BE81" s="342">
        <f>VLOOKUP($E81,'波及効果（総括表）'!$A$9:$AH$126,'波及効果（総括表）'!$AG$128,FALSE)</f>
        <v>0</v>
      </c>
      <c r="BF81" s="334"/>
      <c r="BG81" s="335"/>
      <c r="BH81" s="335"/>
      <c r="BI81" s="335"/>
      <c r="BJ81" s="335"/>
      <c r="BK81" s="335"/>
      <c r="BL81" s="335"/>
      <c r="BM81" s="335"/>
      <c r="BN81" s="335"/>
      <c r="BO81" s="335"/>
      <c r="BP81" s="335"/>
      <c r="BQ81" s="335"/>
      <c r="BR81" s="335"/>
      <c r="BS81" s="335"/>
      <c r="BT81" s="335"/>
      <c r="BU81" s="335"/>
      <c r="BV81" s="335"/>
      <c r="BW81" s="335"/>
      <c r="BX81" s="335"/>
      <c r="BY81" s="335"/>
      <c r="BZ81" s="335"/>
      <c r="CA81" s="604">
        <v>9.0050913305462096E-2</v>
      </c>
      <c r="CB81" s="605">
        <v>0</v>
      </c>
      <c r="CC81" s="605">
        <v>0</v>
      </c>
      <c r="CD81" s="605">
        <v>0.46562671854580717</v>
      </c>
      <c r="CE81" s="605">
        <v>0.37163756349379995</v>
      </c>
      <c r="CF81" s="605">
        <v>0</v>
      </c>
      <c r="CG81" s="605">
        <v>7.2684804654930782E-2</v>
      </c>
      <c r="CH81" s="605">
        <v>0</v>
      </c>
      <c r="CI81" s="605">
        <v>0.90994908669453789</v>
      </c>
      <c r="CJ81" s="605">
        <v>1</v>
      </c>
    </row>
    <row r="82" spans="1:88" s="336" customFormat="1">
      <c r="A82" s="343" t="s">
        <v>445</v>
      </c>
      <c r="B82" s="344" t="s">
        <v>410</v>
      </c>
      <c r="C82" s="343" t="s">
        <v>446</v>
      </c>
      <c r="D82" s="344" t="s">
        <v>410</v>
      </c>
      <c r="E82" s="345" t="s">
        <v>333</v>
      </c>
      <c r="F82" s="346" t="s">
        <v>60</v>
      </c>
      <c r="G82" s="347">
        <f>VLOOKUP($E82,'与件データ（生産者価格表示）（分析年価格）'!$A$8:$I$115,9,FALSE)</f>
        <v>0</v>
      </c>
      <c r="H82" s="348">
        <f t="shared" si="90"/>
        <v>0</v>
      </c>
      <c r="I82" s="349">
        <f t="shared" si="91"/>
        <v>0</v>
      </c>
      <c r="J82" s="349">
        <f t="shared" si="92"/>
        <v>0</v>
      </c>
      <c r="K82" s="349">
        <f t="shared" si="93"/>
        <v>0</v>
      </c>
      <c r="L82" s="349">
        <f t="shared" si="94"/>
        <v>0</v>
      </c>
      <c r="M82" s="349">
        <f t="shared" si="95"/>
        <v>0</v>
      </c>
      <c r="N82" s="349">
        <f t="shared" si="96"/>
        <v>0</v>
      </c>
      <c r="O82" s="349">
        <f t="shared" si="97"/>
        <v>0</v>
      </c>
      <c r="P82" s="349">
        <f t="shared" si="98"/>
        <v>0</v>
      </c>
      <c r="Q82" s="349">
        <f>VLOOKUP($E82,'波及効果（総括表）'!$A$9:$AH$126,'波及効果（総括表）'!$M$128,FALSE)</f>
        <v>0</v>
      </c>
      <c r="R82" s="348">
        <f t="shared" si="99"/>
        <v>0</v>
      </c>
      <c r="S82" s="349">
        <f t="shared" si="100"/>
        <v>0</v>
      </c>
      <c r="T82" s="349">
        <f t="shared" si="101"/>
        <v>0</v>
      </c>
      <c r="U82" s="349">
        <f t="shared" si="102"/>
        <v>0</v>
      </c>
      <c r="V82" s="349">
        <f t="shared" si="103"/>
        <v>0</v>
      </c>
      <c r="W82" s="349">
        <f t="shared" si="104"/>
        <v>0</v>
      </c>
      <c r="X82" s="349">
        <f t="shared" si="105"/>
        <v>0</v>
      </c>
      <c r="Y82" s="349">
        <f t="shared" si="106"/>
        <v>0</v>
      </c>
      <c r="Z82" s="349">
        <f t="shared" si="107"/>
        <v>0</v>
      </c>
      <c r="AA82" s="349">
        <f>VLOOKUP($E82,'波及効果（総括表）'!$A$9:$AH$126,'波及効果（総括表）'!$Q$128,FALSE)</f>
        <v>0</v>
      </c>
      <c r="AB82" s="348">
        <f t="shared" si="108"/>
        <v>0</v>
      </c>
      <c r="AC82" s="349">
        <f t="shared" si="109"/>
        <v>0</v>
      </c>
      <c r="AD82" s="349">
        <f t="shared" si="110"/>
        <v>0</v>
      </c>
      <c r="AE82" s="349">
        <f t="shared" si="111"/>
        <v>0</v>
      </c>
      <c r="AF82" s="349">
        <f t="shared" si="112"/>
        <v>0</v>
      </c>
      <c r="AG82" s="349">
        <f t="shared" si="113"/>
        <v>0</v>
      </c>
      <c r="AH82" s="349">
        <f t="shared" si="114"/>
        <v>0</v>
      </c>
      <c r="AI82" s="349">
        <f t="shared" si="115"/>
        <v>0</v>
      </c>
      <c r="AJ82" s="349">
        <f t="shared" si="116"/>
        <v>0</v>
      </c>
      <c r="AK82" s="349">
        <f>VLOOKUP($E82,'波及効果（総括表）'!$A$9:$AH$126,'波及効果（総括表）'!$U$128,FALSE)</f>
        <v>0</v>
      </c>
      <c r="AL82" s="348">
        <f t="shared" si="117"/>
        <v>0</v>
      </c>
      <c r="AM82" s="349">
        <f t="shared" si="118"/>
        <v>0</v>
      </c>
      <c r="AN82" s="349">
        <f t="shared" si="119"/>
        <v>0</v>
      </c>
      <c r="AO82" s="349">
        <f t="shared" si="120"/>
        <v>0</v>
      </c>
      <c r="AP82" s="349">
        <f t="shared" si="121"/>
        <v>0</v>
      </c>
      <c r="AQ82" s="349">
        <f t="shared" si="122"/>
        <v>0</v>
      </c>
      <c r="AR82" s="349">
        <f t="shared" si="123"/>
        <v>0</v>
      </c>
      <c r="AS82" s="349">
        <f t="shared" si="124"/>
        <v>0</v>
      </c>
      <c r="AT82" s="349">
        <f t="shared" si="125"/>
        <v>0</v>
      </c>
      <c r="AU82" s="349">
        <f>VLOOKUP($E82,'波及効果（総括表）'!$A$9:$AH$126,'波及効果（総括表）'!$AC$128,FALSE)</f>
        <v>0</v>
      </c>
      <c r="AV82" s="348">
        <f t="shared" si="126"/>
        <v>0</v>
      </c>
      <c r="AW82" s="349">
        <f t="shared" si="127"/>
        <v>0</v>
      </c>
      <c r="AX82" s="349">
        <f t="shared" si="128"/>
        <v>0</v>
      </c>
      <c r="AY82" s="349">
        <f t="shared" si="129"/>
        <v>0</v>
      </c>
      <c r="AZ82" s="349">
        <f t="shared" si="130"/>
        <v>0</v>
      </c>
      <c r="BA82" s="349">
        <f t="shared" si="131"/>
        <v>0</v>
      </c>
      <c r="BB82" s="349">
        <f t="shared" si="132"/>
        <v>0</v>
      </c>
      <c r="BC82" s="349">
        <f t="shared" si="133"/>
        <v>0</v>
      </c>
      <c r="BD82" s="349">
        <f t="shared" si="134"/>
        <v>0</v>
      </c>
      <c r="BE82" s="349">
        <f>VLOOKUP($E82,'波及効果（総括表）'!$A$9:$AH$126,'波及効果（総括表）'!$AG$128,FALSE)</f>
        <v>0</v>
      </c>
      <c r="BF82" s="334"/>
      <c r="BG82" s="335"/>
      <c r="BH82" s="335"/>
      <c r="BI82" s="335"/>
      <c r="BJ82" s="335"/>
      <c r="BK82" s="335"/>
      <c r="BL82" s="335"/>
      <c r="BM82" s="335"/>
      <c r="BN82" s="335"/>
      <c r="BO82" s="335"/>
      <c r="BP82" s="335"/>
      <c r="BQ82" s="335"/>
      <c r="BR82" s="335"/>
      <c r="BS82" s="335"/>
      <c r="BT82" s="335"/>
      <c r="BU82" s="335"/>
      <c r="BV82" s="335"/>
      <c r="BW82" s="335"/>
      <c r="BX82" s="335"/>
      <c r="BY82" s="335"/>
      <c r="BZ82" s="335"/>
      <c r="CA82" s="606">
        <v>0.35863703219480308</v>
      </c>
      <c r="CB82" s="607">
        <v>1.3891158686059814E-2</v>
      </c>
      <c r="CC82" s="607">
        <v>0.32198888707305118</v>
      </c>
      <c r="CD82" s="607">
        <v>-0.255433894427194</v>
      </c>
      <c r="CE82" s="607">
        <v>0.57787220134008821</v>
      </c>
      <c r="CF82" s="607">
        <v>0</v>
      </c>
      <c r="CG82" s="607">
        <v>-3.0233698316718418E-3</v>
      </c>
      <c r="CH82" s="607">
        <v>-1.393201503513646E-2</v>
      </c>
      <c r="CI82" s="607">
        <v>0.64136296780519697</v>
      </c>
      <c r="CJ82" s="607">
        <v>1</v>
      </c>
    </row>
    <row r="83" spans="1:88" s="336" customFormat="1">
      <c r="A83" s="337" t="s">
        <v>445</v>
      </c>
      <c r="B83" s="338" t="s">
        <v>410</v>
      </c>
      <c r="C83" s="337" t="s">
        <v>446</v>
      </c>
      <c r="D83" s="338" t="s">
        <v>410</v>
      </c>
      <c r="E83" s="339" t="s">
        <v>334</v>
      </c>
      <c r="F83" s="340" t="s">
        <v>388</v>
      </c>
      <c r="G83" s="332">
        <f>VLOOKUP($E83,'与件データ（生産者価格表示）（分析年価格）'!$A$8:$I$115,9,FALSE)</f>
        <v>0</v>
      </c>
      <c r="H83" s="341">
        <f t="shared" si="90"/>
        <v>0</v>
      </c>
      <c r="I83" s="342">
        <f t="shared" si="91"/>
        <v>0</v>
      </c>
      <c r="J83" s="342">
        <f t="shared" si="92"/>
        <v>0</v>
      </c>
      <c r="K83" s="342">
        <f t="shared" si="93"/>
        <v>0</v>
      </c>
      <c r="L83" s="342">
        <f t="shared" si="94"/>
        <v>0</v>
      </c>
      <c r="M83" s="342">
        <f t="shared" si="95"/>
        <v>0</v>
      </c>
      <c r="N83" s="342">
        <f t="shared" si="96"/>
        <v>0</v>
      </c>
      <c r="O83" s="342">
        <f t="shared" si="97"/>
        <v>0</v>
      </c>
      <c r="P83" s="342">
        <f t="shared" si="98"/>
        <v>0</v>
      </c>
      <c r="Q83" s="342">
        <f>VLOOKUP($E83,'波及効果（総括表）'!$A$9:$AH$126,'波及効果（総括表）'!$M$128,FALSE)</f>
        <v>0</v>
      </c>
      <c r="R83" s="341">
        <f t="shared" si="99"/>
        <v>0</v>
      </c>
      <c r="S83" s="342">
        <f t="shared" si="100"/>
        <v>0</v>
      </c>
      <c r="T83" s="342">
        <f t="shared" si="101"/>
        <v>0</v>
      </c>
      <c r="U83" s="342">
        <f t="shared" si="102"/>
        <v>0</v>
      </c>
      <c r="V83" s="342">
        <f t="shared" si="103"/>
        <v>0</v>
      </c>
      <c r="W83" s="342">
        <f t="shared" si="104"/>
        <v>0</v>
      </c>
      <c r="X83" s="342">
        <f t="shared" si="105"/>
        <v>0</v>
      </c>
      <c r="Y83" s="342">
        <f t="shared" si="106"/>
        <v>0</v>
      </c>
      <c r="Z83" s="342">
        <f t="shared" si="107"/>
        <v>0</v>
      </c>
      <c r="AA83" s="342">
        <f>VLOOKUP($E83,'波及効果（総括表）'!$A$9:$AH$126,'波及効果（総括表）'!$Q$128,FALSE)</f>
        <v>0</v>
      </c>
      <c r="AB83" s="341">
        <f t="shared" si="108"/>
        <v>0</v>
      </c>
      <c r="AC83" s="342">
        <f t="shared" si="109"/>
        <v>0</v>
      </c>
      <c r="AD83" s="342">
        <f t="shared" si="110"/>
        <v>0</v>
      </c>
      <c r="AE83" s="342">
        <f t="shared" si="111"/>
        <v>0</v>
      </c>
      <c r="AF83" s="342">
        <f t="shared" si="112"/>
        <v>0</v>
      </c>
      <c r="AG83" s="342">
        <f t="shared" si="113"/>
        <v>0</v>
      </c>
      <c r="AH83" s="342">
        <f t="shared" si="114"/>
        <v>0</v>
      </c>
      <c r="AI83" s="342">
        <f t="shared" si="115"/>
        <v>0</v>
      </c>
      <c r="AJ83" s="342">
        <f t="shared" si="116"/>
        <v>0</v>
      </c>
      <c r="AK83" s="342">
        <f>VLOOKUP($E83,'波及効果（総括表）'!$A$9:$AH$126,'波及効果（総括表）'!$U$128,FALSE)</f>
        <v>0</v>
      </c>
      <c r="AL83" s="341">
        <f t="shared" si="117"/>
        <v>0</v>
      </c>
      <c r="AM83" s="342">
        <f t="shared" si="118"/>
        <v>0</v>
      </c>
      <c r="AN83" s="342">
        <f t="shared" si="119"/>
        <v>0</v>
      </c>
      <c r="AO83" s="342">
        <f t="shared" si="120"/>
        <v>0</v>
      </c>
      <c r="AP83" s="342">
        <f t="shared" si="121"/>
        <v>0</v>
      </c>
      <c r="AQ83" s="342">
        <f t="shared" si="122"/>
        <v>0</v>
      </c>
      <c r="AR83" s="342">
        <f t="shared" si="123"/>
        <v>0</v>
      </c>
      <c r="AS83" s="342">
        <f t="shared" si="124"/>
        <v>0</v>
      </c>
      <c r="AT83" s="342">
        <f t="shared" si="125"/>
        <v>0</v>
      </c>
      <c r="AU83" s="342">
        <f>VLOOKUP($E83,'波及効果（総括表）'!$A$9:$AH$126,'波及効果（総括表）'!$AC$128,FALSE)</f>
        <v>0</v>
      </c>
      <c r="AV83" s="341">
        <f t="shared" si="126"/>
        <v>0</v>
      </c>
      <c r="AW83" s="342">
        <f t="shared" si="127"/>
        <v>0</v>
      </c>
      <c r="AX83" s="342">
        <f t="shared" si="128"/>
        <v>0</v>
      </c>
      <c r="AY83" s="342">
        <f t="shared" si="129"/>
        <v>0</v>
      </c>
      <c r="AZ83" s="342">
        <f t="shared" si="130"/>
        <v>0</v>
      </c>
      <c r="BA83" s="342">
        <f t="shared" si="131"/>
        <v>0</v>
      </c>
      <c r="BB83" s="342">
        <f t="shared" si="132"/>
        <v>0</v>
      </c>
      <c r="BC83" s="342">
        <f t="shared" si="133"/>
        <v>0</v>
      </c>
      <c r="BD83" s="342">
        <f t="shared" si="134"/>
        <v>0</v>
      </c>
      <c r="BE83" s="342">
        <f>VLOOKUP($E83,'波及効果（総括表）'!$A$9:$AH$126,'波及効果（総括表）'!$AG$128,FALSE)</f>
        <v>0</v>
      </c>
      <c r="BF83" s="334"/>
      <c r="BG83" s="335"/>
      <c r="BH83" s="335"/>
      <c r="BI83" s="335"/>
      <c r="BJ83" s="335"/>
      <c r="BK83" s="335"/>
      <c r="BL83" s="335"/>
      <c r="BM83" s="335"/>
      <c r="BN83" s="335"/>
      <c r="BO83" s="335"/>
      <c r="BP83" s="335"/>
      <c r="BQ83" s="335"/>
      <c r="BR83" s="335"/>
      <c r="BS83" s="335"/>
      <c r="BT83" s="335"/>
      <c r="BU83" s="335"/>
      <c r="BV83" s="335"/>
      <c r="BW83" s="335"/>
      <c r="BX83" s="335"/>
      <c r="BY83" s="335"/>
      <c r="BZ83" s="335"/>
      <c r="CA83" s="604">
        <v>0.20760314963089044</v>
      </c>
      <c r="CB83" s="605">
        <v>5.180416697572192E-3</v>
      </c>
      <c r="CC83" s="605">
        <v>0.57174311067040917</v>
      </c>
      <c r="CD83" s="605">
        <v>2.6604777538775048E-2</v>
      </c>
      <c r="CE83" s="605">
        <v>0.10678216874807248</v>
      </c>
      <c r="CF83" s="605">
        <v>0</v>
      </c>
      <c r="CG83" s="605">
        <v>8.5006460881412574E-2</v>
      </c>
      <c r="CH83" s="605">
        <v>-2.9200841671318764E-3</v>
      </c>
      <c r="CI83" s="605">
        <v>0.79239685036910956</v>
      </c>
      <c r="CJ83" s="605">
        <v>1</v>
      </c>
    </row>
    <row r="84" spans="1:88" s="336" customFormat="1">
      <c r="A84" s="337" t="s">
        <v>445</v>
      </c>
      <c r="B84" s="338" t="s">
        <v>410</v>
      </c>
      <c r="C84" s="337" t="s">
        <v>446</v>
      </c>
      <c r="D84" s="338" t="s">
        <v>410</v>
      </c>
      <c r="E84" s="339" t="s">
        <v>335</v>
      </c>
      <c r="F84" s="340" t="s">
        <v>62</v>
      </c>
      <c r="G84" s="332">
        <f>VLOOKUP($E84,'与件データ（生産者価格表示）（分析年価格）'!$A$8:$I$115,9,FALSE)</f>
        <v>0</v>
      </c>
      <c r="H84" s="341">
        <f t="shared" si="90"/>
        <v>0</v>
      </c>
      <c r="I84" s="342">
        <f t="shared" si="91"/>
        <v>0</v>
      </c>
      <c r="J84" s="342">
        <f t="shared" si="92"/>
        <v>0</v>
      </c>
      <c r="K84" s="342">
        <f t="shared" si="93"/>
        <v>0</v>
      </c>
      <c r="L84" s="342">
        <f t="shared" si="94"/>
        <v>0</v>
      </c>
      <c r="M84" s="342">
        <f t="shared" si="95"/>
        <v>0</v>
      </c>
      <c r="N84" s="342">
        <f t="shared" si="96"/>
        <v>0</v>
      </c>
      <c r="O84" s="342">
        <f t="shared" si="97"/>
        <v>0</v>
      </c>
      <c r="P84" s="342">
        <f t="shared" si="98"/>
        <v>0</v>
      </c>
      <c r="Q84" s="342">
        <f>VLOOKUP($E84,'波及効果（総括表）'!$A$9:$AH$126,'波及効果（総括表）'!$M$128,FALSE)</f>
        <v>0</v>
      </c>
      <c r="R84" s="341">
        <f t="shared" si="99"/>
        <v>0</v>
      </c>
      <c r="S84" s="342">
        <f t="shared" si="100"/>
        <v>0</v>
      </c>
      <c r="T84" s="342">
        <f t="shared" si="101"/>
        <v>0</v>
      </c>
      <c r="U84" s="342">
        <f t="shared" si="102"/>
        <v>0</v>
      </c>
      <c r="V84" s="342">
        <f t="shared" si="103"/>
        <v>0</v>
      </c>
      <c r="W84" s="342">
        <f t="shared" si="104"/>
        <v>0</v>
      </c>
      <c r="X84" s="342">
        <f t="shared" si="105"/>
        <v>0</v>
      </c>
      <c r="Y84" s="342">
        <f t="shared" si="106"/>
        <v>0</v>
      </c>
      <c r="Z84" s="342">
        <f t="shared" si="107"/>
        <v>0</v>
      </c>
      <c r="AA84" s="342">
        <f>VLOOKUP($E84,'波及効果（総括表）'!$A$9:$AH$126,'波及効果（総括表）'!$Q$128,FALSE)</f>
        <v>0</v>
      </c>
      <c r="AB84" s="341">
        <f t="shared" si="108"/>
        <v>0</v>
      </c>
      <c r="AC84" s="342">
        <f t="shared" si="109"/>
        <v>0</v>
      </c>
      <c r="AD84" s="342">
        <f t="shared" si="110"/>
        <v>0</v>
      </c>
      <c r="AE84" s="342">
        <f t="shared" si="111"/>
        <v>0</v>
      </c>
      <c r="AF84" s="342">
        <f t="shared" si="112"/>
        <v>0</v>
      </c>
      <c r="AG84" s="342">
        <f t="shared" si="113"/>
        <v>0</v>
      </c>
      <c r="AH84" s="342">
        <f t="shared" si="114"/>
        <v>0</v>
      </c>
      <c r="AI84" s="342">
        <f t="shared" si="115"/>
        <v>0</v>
      </c>
      <c r="AJ84" s="342">
        <f t="shared" si="116"/>
        <v>0</v>
      </c>
      <c r="AK84" s="342">
        <f>VLOOKUP($E84,'波及効果（総括表）'!$A$9:$AH$126,'波及効果（総括表）'!$U$128,FALSE)</f>
        <v>0</v>
      </c>
      <c r="AL84" s="341">
        <f t="shared" si="117"/>
        <v>0</v>
      </c>
      <c r="AM84" s="342">
        <f t="shared" si="118"/>
        <v>0</v>
      </c>
      <c r="AN84" s="342">
        <f t="shared" si="119"/>
        <v>0</v>
      </c>
      <c r="AO84" s="342">
        <f t="shared" si="120"/>
        <v>0</v>
      </c>
      <c r="AP84" s="342">
        <f t="shared" si="121"/>
        <v>0</v>
      </c>
      <c r="AQ84" s="342">
        <f t="shared" si="122"/>
        <v>0</v>
      </c>
      <c r="AR84" s="342">
        <f t="shared" si="123"/>
        <v>0</v>
      </c>
      <c r="AS84" s="342">
        <f t="shared" si="124"/>
        <v>0</v>
      </c>
      <c r="AT84" s="342">
        <f t="shared" si="125"/>
        <v>0</v>
      </c>
      <c r="AU84" s="342">
        <f>VLOOKUP($E84,'波及効果（総括表）'!$A$9:$AH$126,'波及効果（総括表）'!$AC$128,FALSE)</f>
        <v>0</v>
      </c>
      <c r="AV84" s="341">
        <f t="shared" si="126"/>
        <v>0</v>
      </c>
      <c r="AW84" s="342">
        <f t="shared" si="127"/>
        <v>0</v>
      </c>
      <c r="AX84" s="342">
        <f t="shared" si="128"/>
        <v>0</v>
      </c>
      <c r="AY84" s="342">
        <f t="shared" si="129"/>
        <v>0</v>
      </c>
      <c r="AZ84" s="342">
        <f t="shared" si="130"/>
        <v>0</v>
      </c>
      <c r="BA84" s="342">
        <f t="shared" si="131"/>
        <v>0</v>
      </c>
      <c r="BB84" s="342">
        <f t="shared" si="132"/>
        <v>0</v>
      </c>
      <c r="BC84" s="342">
        <f t="shared" si="133"/>
        <v>0</v>
      </c>
      <c r="BD84" s="342">
        <f t="shared" si="134"/>
        <v>0</v>
      </c>
      <c r="BE84" s="342">
        <f>VLOOKUP($E84,'波及効果（総括表）'!$A$9:$AH$126,'波及効果（総括表）'!$AG$128,FALSE)</f>
        <v>0</v>
      </c>
      <c r="BF84" s="334"/>
      <c r="BG84" s="335"/>
      <c r="BH84" s="335"/>
      <c r="BI84" s="335"/>
      <c r="BJ84" s="335"/>
      <c r="BK84" s="335"/>
      <c r="BL84" s="335"/>
      <c r="BM84" s="335"/>
      <c r="BN84" s="335"/>
      <c r="BO84" s="335"/>
      <c r="BP84" s="335"/>
      <c r="BQ84" s="335"/>
      <c r="BR84" s="335"/>
      <c r="BS84" s="335"/>
      <c r="BT84" s="335"/>
      <c r="BU84" s="335"/>
      <c r="BV84" s="335"/>
      <c r="BW84" s="335"/>
      <c r="BX84" s="335"/>
      <c r="BY84" s="335"/>
      <c r="BZ84" s="335"/>
      <c r="CA84" s="604">
        <v>1</v>
      </c>
      <c r="CB84" s="605">
        <v>0</v>
      </c>
      <c r="CC84" s="605">
        <v>0</v>
      </c>
      <c r="CD84" s="605">
        <v>0</v>
      </c>
      <c r="CE84" s="605">
        <v>0</v>
      </c>
      <c r="CF84" s="605">
        <v>0</v>
      </c>
      <c r="CG84" s="605">
        <v>0</v>
      </c>
      <c r="CH84" s="605">
        <v>0</v>
      </c>
      <c r="CI84" s="605">
        <v>0</v>
      </c>
      <c r="CJ84" s="605">
        <v>1</v>
      </c>
    </row>
    <row r="85" spans="1:88" s="336" customFormat="1">
      <c r="A85" s="337" t="s">
        <v>445</v>
      </c>
      <c r="B85" s="338" t="s">
        <v>410</v>
      </c>
      <c r="C85" s="337" t="s">
        <v>446</v>
      </c>
      <c r="D85" s="338" t="s">
        <v>410</v>
      </c>
      <c r="E85" s="339" t="s">
        <v>336</v>
      </c>
      <c r="F85" s="340" t="s">
        <v>63</v>
      </c>
      <c r="G85" s="332">
        <f>VLOOKUP($E85,'与件データ（生産者価格表示）（分析年価格）'!$A$8:$I$115,9,FALSE)</f>
        <v>0</v>
      </c>
      <c r="H85" s="341">
        <f t="shared" si="90"/>
        <v>0</v>
      </c>
      <c r="I85" s="342">
        <f t="shared" si="91"/>
        <v>0</v>
      </c>
      <c r="J85" s="342">
        <f t="shared" si="92"/>
        <v>0</v>
      </c>
      <c r="K85" s="342">
        <f t="shared" si="93"/>
        <v>0</v>
      </c>
      <c r="L85" s="342">
        <f t="shared" si="94"/>
        <v>0</v>
      </c>
      <c r="M85" s="342">
        <f t="shared" si="95"/>
        <v>0</v>
      </c>
      <c r="N85" s="342">
        <f t="shared" si="96"/>
        <v>0</v>
      </c>
      <c r="O85" s="342">
        <f t="shared" si="97"/>
        <v>0</v>
      </c>
      <c r="P85" s="342">
        <f t="shared" si="98"/>
        <v>0</v>
      </c>
      <c r="Q85" s="342">
        <f>VLOOKUP($E85,'波及効果（総括表）'!$A$9:$AH$126,'波及効果（総括表）'!$M$128,FALSE)</f>
        <v>0</v>
      </c>
      <c r="R85" s="341">
        <f t="shared" si="99"/>
        <v>0</v>
      </c>
      <c r="S85" s="342">
        <f t="shared" si="100"/>
        <v>0</v>
      </c>
      <c r="T85" s="342">
        <f t="shared" si="101"/>
        <v>0</v>
      </c>
      <c r="U85" s="342">
        <f t="shared" si="102"/>
        <v>0</v>
      </c>
      <c r="V85" s="342">
        <f t="shared" si="103"/>
        <v>0</v>
      </c>
      <c r="W85" s="342">
        <f t="shared" si="104"/>
        <v>0</v>
      </c>
      <c r="X85" s="342">
        <f t="shared" si="105"/>
        <v>0</v>
      </c>
      <c r="Y85" s="342">
        <f t="shared" si="106"/>
        <v>0</v>
      </c>
      <c r="Z85" s="342">
        <f t="shared" si="107"/>
        <v>0</v>
      </c>
      <c r="AA85" s="342">
        <f>VLOOKUP($E85,'波及効果（総括表）'!$A$9:$AH$126,'波及効果（総括表）'!$Q$128,FALSE)</f>
        <v>0</v>
      </c>
      <c r="AB85" s="341">
        <f t="shared" si="108"/>
        <v>0</v>
      </c>
      <c r="AC85" s="342">
        <f t="shared" si="109"/>
        <v>0</v>
      </c>
      <c r="AD85" s="342">
        <f t="shared" si="110"/>
        <v>0</v>
      </c>
      <c r="AE85" s="342">
        <f t="shared" si="111"/>
        <v>0</v>
      </c>
      <c r="AF85" s="342">
        <f t="shared" si="112"/>
        <v>0</v>
      </c>
      <c r="AG85" s="342">
        <f t="shared" si="113"/>
        <v>0</v>
      </c>
      <c r="AH85" s="342">
        <f t="shared" si="114"/>
        <v>0</v>
      </c>
      <c r="AI85" s="342">
        <f t="shared" si="115"/>
        <v>0</v>
      </c>
      <c r="AJ85" s="342">
        <f t="shared" si="116"/>
        <v>0</v>
      </c>
      <c r="AK85" s="342">
        <f>VLOOKUP($E85,'波及効果（総括表）'!$A$9:$AH$126,'波及効果（総括表）'!$U$128,FALSE)</f>
        <v>0</v>
      </c>
      <c r="AL85" s="341">
        <f t="shared" si="117"/>
        <v>0</v>
      </c>
      <c r="AM85" s="342">
        <f t="shared" si="118"/>
        <v>0</v>
      </c>
      <c r="AN85" s="342">
        <f t="shared" si="119"/>
        <v>0</v>
      </c>
      <c r="AO85" s="342">
        <f t="shared" si="120"/>
        <v>0</v>
      </c>
      <c r="AP85" s="342">
        <f t="shared" si="121"/>
        <v>0</v>
      </c>
      <c r="AQ85" s="342">
        <f t="shared" si="122"/>
        <v>0</v>
      </c>
      <c r="AR85" s="342">
        <f t="shared" si="123"/>
        <v>0</v>
      </c>
      <c r="AS85" s="342">
        <f t="shared" si="124"/>
        <v>0</v>
      </c>
      <c r="AT85" s="342">
        <f t="shared" si="125"/>
        <v>0</v>
      </c>
      <c r="AU85" s="342">
        <f>VLOOKUP($E85,'波及効果（総括表）'!$A$9:$AH$126,'波及効果（総括表）'!$AC$128,FALSE)</f>
        <v>0</v>
      </c>
      <c r="AV85" s="341">
        <f t="shared" si="126"/>
        <v>0</v>
      </c>
      <c r="AW85" s="342">
        <f t="shared" si="127"/>
        <v>0</v>
      </c>
      <c r="AX85" s="342">
        <f t="shared" si="128"/>
        <v>0</v>
      </c>
      <c r="AY85" s="342">
        <f t="shared" si="129"/>
        <v>0</v>
      </c>
      <c r="AZ85" s="342">
        <f t="shared" si="130"/>
        <v>0</v>
      </c>
      <c r="BA85" s="342">
        <f t="shared" si="131"/>
        <v>0</v>
      </c>
      <c r="BB85" s="342">
        <f t="shared" si="132"/>
        <v>0</v>
      </c>
      <c r="BC85" s="342">
        <f t="shared" si="133"/>
        <v>0</v>
      </c>
      <c r="BD85" s="342">
        <f t="shared" si="134"/>
        <v>0</v>
      </c>
      <c r="BE85" s="342">
        <f>VLOOKUP($E85,'波及効果（総括表）'!$A$9:$AH$126,'波及効果（総括表）'!$AG$128,FALSE)</f>
        <v>0</v>
      </c>
      <c r="BF85" s="334"/>
      <c r="BG85" s="335"/>
      <c r="BH85" s="335"/>
      <c r="BI85" s="335"/>
      <c r="BJ85" s="335"/>
      <c r="BK85" s="335"/>
      <c r="BL85" s="335"/>
      <c r="BM85" s="335"/>
      <c r="BN85" s="335"/>
      <c r="BO85" s="335"/>
      <c r="BP85" s="335"/>
      <c r="BQ85" s="335"/>
      <c r="BR85" s="335"/>
      <c r="BS85" s="335"/>
      <c r="BT85" s="335"/>
      <c r="BU85" s="335"/>
      <c r="BV85" s="335"/>
      <c r="BW85" s="335"/>
      <c r="BX85" s="335"/>
      <c r="BY85" s="335"/>
      <c r="BZ85" s="335"/>
      <c r="CA85" s="604">
        <v>0.60563380281690138</v>
      </c>
      <c r="CB85" s="605">
        <v>1.4084507042253521E-2</v>
      </c>
      <c r="CC85" s="605">
        <v>0.29577464788732394</v>
      </c>
      <c r="CD85" s="605">
        <v>-8.4507042253521125E-2</v>
      </c>
      <c r="CE85" s="605">
        <v>0.14788732394366197</v>
      </c>
      <c r="CF85" s="605">
        <v>0</v>
      </c>
      <c r="CG85" s="605">
        <v>3.5211267605633804E-2</v>
      </c>
      <c r="CH85" s="605">
        <v>-1.4084507042253521E-2</v>
      </c>
      <c r="CI85" s="605">
        <v>0.39436619718309857</v>
      </c>
      <c r="CJ85" s="605">
        <v>1</v>
      </c>
    </row>
    <row r="86" spans="1:88" s="336" customFormat="1">
      <c r="A86" s="337" t="s">
        <v>445</v>
      </c>
      <c r="B86" s="338" t="s">
        <v>410</v>
      </c>
      <c r="C86" s="337" t="s">
        <v>446</v>
      </c>
      <c r="D86" s="338" t="s">
        <v>410</v>
      </c>
      <c r="E86" s="339" t="s">
        <v>337</v>
      </c>
      <c r="F86" s="340" t="s">
        <v>64</v>
      </c>
      <c r="G86" s="332">
        <f>VLOOKUP($E86,'与件データ（生産者価格表示）（分析年価格）'!$A$8:$I$115,9,FALSE)</f>
        <v>0</v>
      </c>
      <c r="H86" s="341">
        <f t="shared" si="90"/>
        <v>0</v>
      </c>
      <c r="I86" s="342">
        <f t="shared" si="91"/>
        <v>0</v>
      </c>
      <c r="J86" s="342">
        <f t="shared" si="92"/>
        <v>0</v>
      </c>
      <c r="K86" s="342">
        <f t="shared" si="93"/>
        <v>0</v>
      </c>
      <c r="L86" s="342">
        <f t="shared" si="94"/>
        <v>0</v>
      </c>
      <c r="M86" s="342">
        <f t="shared" si="95"/>
        <v>0</v>
      </c>
      <c r="N86" s="342">
        <f t="shared" si="96"/>
        <v>0</v>
      </c>
      <c r="O86" s="342">
        <f t="shared" si="97"/>
        <v>0</v>
      </c>
      <c r="P86" s="342">
        <f t="shared" si="98"/>
        <v>0</v>
      </c>
      <c r="Q86" s="342">
        <f>VLOOKUP($E86,'波及効果（総括表）'!$A$9:$AH$126,'波及効果（総括表）'!$M$128,FALSE)</f>
        <v>0</v>
      </c>
      <c r="R86" s="341">
        <f t="shared" si="99"/>
        <v>0</v>
      </c>
      <c r="S86" s="342">
        <f t="shared" si="100"/>
        <v>0</v>
      </c>
      <c r="T86" s="342">
        <f t="shared" si="101"/>
        <v>0</v>
      </c>
      <c r="U86" s="342">
        <f t="shared" si="102"/>
        <v>0</v>
      </c>
      <c r="V86" s="342">
        <f t="shared" si="103"/>
        <v>0</v>
      </c>
      <c r="W86" s="342">
        <f t="shared" si="104"/>
        <v>0</v>
      </c>
      <c r="X86" s="342">
        <f t="shared" si="105"/>
        <v>0</v>
      </c>
      <c r="Y86" s="342">
        <f t="shared" si="106"/>
        <v>0</v>
      </c>
      <c r="Z86" s="342">
        <f t="shared" si="107"/>
        <v>0</v>
      </c>
      <c r="AA86" s="342">
        <f>VLOOKUP($E86,'波及効果（総括表）'!$A$9:$AH$126,'波及効果（総括表）'!$Q$128,FALSE)</f>
        <v>0</v>
      </c>
      <c r="AB86" s="341">
        <f t="shared" si="108"/>
        <v>0</v>
      </c>
      <c r="AC86" s="342">
        <f t="shared" si="109"/>
        <v>0</v>
      </c>
      <c r="AD86" s="342">
        <f t="shared" si="110"/>
        <v>0</v>
      </c>
      <c r="AE86" s="342">
        <f t="shared" si="111"/>
        <v>0</v>
      </c>
      <c r="AF86" s="342">
        <f t="shared" si="112"/>
        <v>0</v>
      </c>
      <c r="AG86" s="342">
        <f t="shared" si="113"/>
        <v>0</v>
      </c>
      <c r="AH86" s="342">
        <f t="shared" si="114"/>
        <v>0</v>
      </c>
      <c r="AI86" s="342">
        <f t="shared" si="115"/>
        <v>0</v>
      </c>
      <c r="AJ86" s="342">
        <f t="shared" si="116"/>
        <v>0</v>
      </c>
      <c r="AK86" s="342">
        <f>VLOOKUP($E86,'波及効果（総括表）'!$A$9:$AH$126,'波及効果（総括表）'!$U$128,FALSE)</f>
        <v>0</v>
      </c>
      <c r="AL86" s="341">
        <f t="shared" si="117"/>
        <v>0</v>
      </c>
      <c r="AM86" s="342">
        <f t="shared" si="118"/>
        <v>0</v>
      </c>
      <c r="AN86" s="342">
        <f t="shared" si="119"/>
        <v>0</v>
      </c>
      <c r="AO86" s="342">
        <f t="shared" si="120"/>
        <v>0</v>
      </c>
      <c r="AP86" s="342">
        <f t="shared" si="121"/>
        <v>0</v>
      </c>
      <c r="AQ86" s="342">
        <f t="shared" si="122"/>
        <v>0</v>
      </c>
      <c r="AR86" s="342">
        <f t="shared" si="123"/>
        <v>0</v>
      </c>
      <c r="AS86" s="342">
        <f t="shared" si="124"/>
        <v>0</v>
      </c>
      <c r="AT86" s="342">
        <f t="shared" si="125"/>
        <v>0</v>
      </c>
      <c r="AU86" s="342">
        <f>VLOOKUP($E86,'波及効果（総括表）'!$A$9:$AH$126,'波及効果（総括表）'!$AC$128,FALSE)</f>
        <v>0</v>
      </c>
      <c r="AV86" s="341">
        <f t="shared" si="126"/>
        <v>0</v>
      </c>
      <c r="AW86" s="342">
        <f t="shared" si="127"/>
        <v>0</v>
      </c>
      <c r="AX86" s="342">
        <f t="shared" si="128"/>
        <v>0</v>
      </c>
      <c r="AY86" s="342">
        <f t="shared" si="129"/>
        <v>0</v>
      </c>
      <c r="AZ86" s="342">
        <f t="shared" si="130"/>
        <v>0</v>
      </c>
      <c r="BA86" s="342">
        <f t="shared" si="131"/>
        <v>0</v>
      </c>
      <c r="BB86" s="342">
        <f t="shared" si="132"/>
        <v>0</v>
      </c>
      <c r="BC86" s="342">
        <f t="shared" si="133"/>
        <v>0</v>
      </c>
      <c r="BD86" s="342">
        <f t="shared" si="134"/>
        <v>0</v>
      </c>
      <c r="BE86" s="342">
        <f>VLOOKUP($E86,'波及効果（総括表）'!$A$9:$AH$126,'波及効果（総括表）'!$AG$128,FALSE)</f>
        <v>0</v>
      </c>
      <c r="BF86" s="334"/>
      <c r="BG86" s="335"/>
      <c r="BH86" s="335"/>
      <c r="BI86" s="335"/>
      <c r="BJ86" s="335"/>
      <c r="BK86" s="335"/>
      <c r="BL86" s="335"/>
      <c r="BM86" s="335"/>
      <c r="BN86" s="335"/>
      <c r="BO86" s="335"/>
      <c r="BP86" s="335"/>
      <c r="BQ86" s="335"/>
      <c r="BR86" s="335"/>
      <c r="BS86" s="335"/>
      <c r="BT86" s="335"/>
      <c r="BU86" s="335"/>
      <c r="BV86" s="335"/>
      <c r="BW86" s="335"/>
      <c r="BX86" s="335"/>
      <c r="BY86" s="335"/>
      <c r="BZ86" s="335"/>
      <c r="CA86" s="604">
        <v>0.82</v>
      </c>
      <c r="CB86" s="605">
        <v>0.02</v>
      </c>
      <c r="CC86" s="605">
        <v>0.12</v>
      </c>
      <c r="CD86" s="605">
        <v>-0.3</v>
      </c>
      <c r="CE86" s="605">
        <v>0.4</v>
      </c>
      <c r="CF86" s="605">
        <v>0</v>
      </c>
      <c r="CG86" s="605">
        <v>-0.06</v>
      </c>
      <c r="CH86" s="605">
        <v>0</v>
      </c>
      <c r="CI86" s="605">
        <v>0.18</v>
      </c>
      <c r="CJ86" s="605">
        <v>1</v>
      </c>
    </row>
    <row r="87" spans="1:88" s="336" customFormat="1">
      <c r="A87" s="343" t="s">
        <v>445</v>
      </c>
      <c r="B87" s="344" t="s">
        <v>410</v>
      </c>
      <c r="C87" s="343" t="s">
        <v>446</v>
      </c>
      <c r="D87" s="344" t="s">
        <v>410</v>
      </c>
      <c r="E87" s="345" t="s">
        <v>338</v>
      </c>
      <c r="F87" s="346" t="s">
        <v>65</v>
      </c>
      <c r="G87" s="347">
        <f>VLOOKUP($E87,'与件データ（生産者価格表示）（分析年価格）'!$A$8:$I$115,9,FALSE)</f>
        <v>0</v>
      </c>
      <c r="H87" s="348">
        <f t="shared" si="90"/>
        <v>0</v>
      </c>
      <c r="I87" s="349">
        <f t="shared" si="91"/>
        <v>0</v>
      </c>
      <c r="J87" s="349">
        <f t="shared" si="92"/>
        <v>0</v>
      </c>
      <c r="K87" s="349">
        <f t="shared" si="93"/>
        <v>0</v>
      </c>
      <c r="L87" s="349">
        <f t="shared" si="94"/>
        <v>0</v>
      </c>
      <c r="M87" s="349">
        <f t="shared" si="95"/>
        <v>0</v>
      </c>
      <c r="N87" s="349">
        <f t="shared" si="96"/>
        <v>0</v>
      </c>
      <c r="O87" s="349">
        <f t="shared" si="97"/>
        <v>0</v>
      </c>
      <c r="P87" s="349">
        <f t="shared" si="98"/>
        <v>0</v>
      </c>
      <c r="Q87" s="349">
        <f>VLOOKUP($E87,'波及効果（総括表）'!$A$9:$AH$126,'波及効果（総括表）'!$M$128,FALSE)</f>
        <v>0</v>
      </c>
      <c r="R87" s="348">
        <f t="shared" si="99"/>
        <v>0</v>
      </c>
      <c r="S87" s="349">
        <f t="shared" si="100"/>
        <v>0</v>
      </c>
      <c r="T87" s="349">
        <f t="shared" si="101"/>
        <v>0</v>
      </c>
      <c r="U87" s="349">
        <f t="shared" si="102"/>
        <v>0</v>
      </c>
      <c r="V87" s="349">
        <f t="shared" si="103"/>
        <v>0</v>
      </c>
      <c r="W87" s="349">
        <f t="shared" si="104"/>
        <v>0</v>
      </c>
      <c r="X87" s="349">
        <f t="shared" si="105"/>
        <v>0</v>
      </c>
      <c r="Y87" s="349">
        <f t="shared" si="106"/>
        <v>0</v>
      </c>
      <c r="Z87" s="349">
        <f t="shared" si="107"/>
        <v>0</v>
      </c>
      <c r="AA87" s="349">
        <f>VLOOKUP($E87,'波及効果（総括表）'!$A$9:$AH$126,'波及効果（総括表）'!$Q$128,FALSE)</f>
        <v>0</v>
      </c>
      <c r="AB87" s="348">
        <f t="shared" si="108"/>
        <v>0</v>
      </c>
      <c r="AC87" s="349">
        <f t="shared" si="109"/>
        <v>0</v>
      </c>
      <c r="AD87" s="349">
        <f t="shared" si="110"/>
        <v>0</v>
      </c>
      <c r="AE87" s="349">
        <f t="shared" si="111"/>
        <v>0</v>
      </c>
      <c r="AF87" s="349">
        <f t="shared" si="112"/>
        <v>0</v>
      </c>
      <c r="AG87" s="349">
        <f t="shared" si="113"/>
        <v>0</v>
      </c>
      <c r="AH87" s="349">
        <f t="shared" si="114"/>
        <v>0</v>
      </c>
      <c r="AI87" s="349">
        <f t="shared" si="115"/>
        <v>0</v>
      </c>
      <c r="AJ87" s="349">
        <f t="shared" si="116"/>
        <v>0</v>
      </c>
      <c r="AK87" s="349">
        <f>VLOOKUP($E87,'波及効果（総括表）'!$A$9:$AH$126,'波及効果（総括表）'!$U$128,FALSE)</f>
        <v>0</v>
      </c>
      <c r="AL87" s="348">
        <f t="shared" si="117"/>
        <v>0</v>
      </c>
      <c r="AM87" s="349">
        <f t="shared" si="118"/>
        <v>0</v>
      </c>
      <c r="AN87" s="349">
        <f t="shared" si="119"/>
        <v>0</v>
      </c>
      <c r="AO87" s="349">
        <f t="shared" si="120"/>
        <v>0</v>
      </c>
      <c r="AP87" s="349">
        <f t="shared" si="121"/>
        <v>0</v>
      </c>
      <c r="AQ87" s="349">
        <f t="shared" si="122"/>
        <v>0</v>
      </c>
      <c r="AR87" s="349">
        <f t="shared" si="123"/>
        <v>0</v>
      </c>
      <c r="AS87" s="349">
        <f t="shared" si="124"/>
        <v>0</v>
      </c>
      <c r="AT87" s="349">
        <f t="shared" si="125"/>
        <v>0</v>
      </c>
      <c r="AU87" s="349">
        <f>VLOOKUP($E87,'波及効果（総括表）'!$A$9:$AH$126,'波及効果（総括表）'!$AC$128,FALSE)</f>
        <v>0</v>
      </c>
      <c r="AV87" s="348">
        <f t="shared" si="126"/>
        <v>0</v>
      </c>
      <c r="AW87" s="349">
        <f t="shared" si="127"/>
        <v>0</v>
      </c>
      <c r="AX87" s="349">
        <f t="shared" si="128"/>
        <v>0</v>
      </c>
      <c r="AY87" s="349">
        <f t="shared" si="129"/>
        <v>0</v>
      </c>
      <c r="AZ87" s="349">
        <f t="shared" si="130"/>
        <v>0</v>
      </c>
      <c r="BA87" s="349">
        <f t="shared" si="131"/>
        <v>0</v>
      </c>
      <c r="BB87" s="349">
        <f t="shared" si="132"/>
        <v>0</v>
      </c>
      <c r="BC87" s="349">
        <f t="shared" si="133"/>
        <v>0</v>
      </c>
      <c r="BD87" s="349">
        <f t="shared" si="134"/>
        <v>0</v>
      </c>
      <c r="BE87" s="349">
        <f>VLOOKUP($E87,'波及効果（総括表）'!$A$9:$AH$126,'波及効果（総括表）'!$AG$128,FALSE)</f>
        <v>0</v>
      </c>
      <c r="BF87" s="334"/>
      <c r="BG87" s="335"/>
      <c r="BH87" s="335"/>
      <c r="BI87" s="335"/>
      <c r="BJ87" s="335"/>
      <c r="BK87" s="335"/>
      <c r="BL87" s="335"/>
      <c r="BM87" s="335"/>
      <c r="BN87" s="335"/>
      <c r="BO87" s="335"/>
      <c r="BP87" s="335"/>
      <c r="BQ87" s="335"/>
      <c r="BR87" s="335"/>
      <c r="BS87" s="335"/>
      <c r="BT87" s="335"/>
      <c r="BU87" s="335"/>
      <c r="BV87" s="335"/>
      <c r="BW87" s="335"/>
      <c r="BX87" s="335"/>
      <c r="BY87" s="335"/>
      <c r="BZ87" s="335"/>
      <c r="CA87" s="606">
        <v>0.29786182177728338</v>
      </c>
      <c r="CB87" s="607">
        <v>9.3931528859226305E-3</v>
      </c>
      <c r="CC87" s="607">
        <v>0.46768013842541095</v>
      </c>
      <c r="CD87" s="607">
        <v>5.0549993820294153E-2</v>
      </c>
      <c r="CE87" s="607">
        <v>0.1099987640588308</v>
      </c>
      <c r="CF87" s="607">
        <v>0</v>
      </c>
      <c r="CG87" s="607">
        <v>6.4516129032258063E-2</v>
      </c>
      <c r="CH87" s="607">
        <v>0</v>
      </c>
      <c r="CI87" s="607">
        <v>0.70213817822271662</v>
      </c>
      <c r="CJ87" s="607">
        <v>1</v>
      </c>
    </row>
    <row r="88" spans="1:88" s="336" customFormat="1">
      <c r="A88" s="337" t="s">
        <v>445</v>
      </c>
      <c r="B88" s="338" t="s">
        <v>410</v>
      </c>
      <c r="C88" s="337" t="s">
        <v>446</v>
      </c>
      <c r="D88" s="338" t="s">
        <v>410</v>
      </c>
      <c r="E88" s="339" t="s">
        <v>339</v>
      </c>
      <c r="F88" s="340" t="s">
        <v>66</v>
      </c>
      <c r="G88" s="332">
        <f>VLOOKUP($E88,'与件データ（生産者価格表示）（分析年価格）'!$A$8:$I$115,9,FALSE)</f>
        <v>0</v>
      </c>
      <c r="H88" s="341">
        <f t="shared" si="90"/>
        <v>0</v>
      </c>
      <c r="I88" s="342">
        <f t="shared" si="91"/>
        <v>0</v>
      </c>
      <c r="J88" s="342">
        <f t="shared" si="92"/>
        <v>0</v>
      </c>
      <c r="K88" s="342">
        <f t="shared" si="93"/>
        <v>0</v>
      </c>
      <c r="L88" s="342">
        <f t="shared" si="94"/>
        <v>0</v>
      </c>
      <c r="M88" s="342">
        <f t="shared" si="95"/>
        <v>0</v>
      </c>
      <c r="N88" s="342">
        <f t="shared" si="96"/>
        <v>0</v>
      </c>
      <c r="O88" s="342">
        <f t="shared" si="97"/>
        <v>0</v>
      </c>
      <c r="P88" s="342">
        <f t="shared" si="98"/>
        <v>0</v>
      </c>
      <c r="Q88" s="342">
        <f>VLOOKUP($E88,'波及効果（総括表）'!$A$9:$AH$126,'波及効果（総括表）'!$M$128,FALSE)</f>
        <v>0</v>
      </c>
      <c r="R88" s="341">
        <f t="shared" si="99"/>
        <v>0</v>
      </c>
      <c r="S88" s="342">
        <f t="shared" si="100"/>
        <v>0</v>
      </c>
      <c r="T88" s="342">
        <f t="shared" si="101"/>
        <v>0</v>
      </c>
      <c r="U88" s="342">
        <f t="shared" si="102"/>
        <v>0</v>
      </c>
      <c r="V88" s="342">
        <f t="shared" si="103"/>
        <v>0</v>
      </c>
      <c r="W88" s="342">
        <f t="shared" si="104"/>
        <v>0</v>
      </c>
      <c r="X88" s="342">
        <f t="shared" si="105"/>
        <v>0</v>
      </c>
      <c r="Y88" s="342">
        <f t="shared" si="106"/>
        <v>0</v>
      </c>
      <c r="Z88" s="342">
        <f t="shared" si="107"/>
        <v>0</v>
      </c>
      <c r="AA88" s="342">
        <f>VLOOKUP($E88,'波及効果（総括表）'!$A$9:$AH$126,'波及効果（総括表）'!$Q$128,FALSE)</f>
        <v>0</v>
      </c>
      <c r="AB88" s="341">
        <f t="shared" si="108"/>
        <v>0</v>
      </c>
      <c r="AC88" s="342">
        <f t="shared" si="109"/>
        <v>0</v>
      </c>
      <c r="AD88" s="342">
        <f t="shared" si="110"/>
        <v>0</v>
      </c>
      <c r="AE88" s="342">
        <f t="shared" si="111"/>
        <v>0</v>
      </c>
      <c r="AF88" s="342">
        <f t="shared" si="112"/>
        <v>0</v>
      </c>
      <c r="AG88" s="342">
        <f t="shared" si="113"/>
        <v>0</v>
      </c>
      <c r="AH88" s="342">
        <f t="shared" si="114"/>
        <v>0</v>
      </c>
      <c r="AI88" s="342">
        <f t="shared" si="115"/>
        <v>0</v>
      </c>
      <c r="AJ88" s="342">
        <f t="shared" si="116"/>
        <v>0</v>
      </c>
      <c r="AK88" s="342">
        <f>VLOOKUP($E88,'波及効果（総括表）'!$A$9:$AH$126,'波及効果（総括表）'!$U$128,FALSE)</f>
        <v>0</v>
      </c>
      <c r="AL88" s="341">
        <f t="shared" si="117"/>
        <v>0</v>
      </c>
      <c r="AM88" s="342">
        <f t="shared" si="118"/>
        <v>0</v>
      </c>
      <c r="AN88" s="342">
        <f t="shared" si="119"/>
        <v>0</v>
      </c>
      <c r="AO88" s="342">
        <f t="shared" si="120"/>
        <v>0</v>
      </c>
      <c r="AP88" s="342">
        <f t="shared" si="121"/>
        <v>0</v>
      </c>
      <c r="AQ88" s="342">
        <f t="shared" si="122"/>
        <v>0</v>
      </c>
      <c r="AR88" s="342">
        <f t="shared" si="123"/>
        <v>0</v>
      </c>
      <c r="AS88" s="342">
        <f t="shared" si="124"/>
        <v>0</v>
      </c>
      <c r="AT88" s="342">
        <f t="shared" si="125"/>
        <v>0</v>
      </c>
      <c r="AU88" s="342">
        <f>VLOOKUP($E88,'波及効果（総括表）'!$A$9:$AH$126,'波及効果（総括表）'!$AC$128,FALSE)</f>
        <v>0</v>
      </c>
      <c r="AV88" s="341">
        <f t="shared" si="126"/>
        <v>0</v>
      </c>
      <c r="AW88" s="342">
        <f t="shared" si="127"/>
        <v>0</v>
      </c>
      <c r="AX88" s="342">
        <f t="shared" si="128"/>
        <v>0</v>
      </c>
      <c r="AY88" s="342">
        <f t="shared" si="129"/>
        <v>0</v>
      </c>
      <c r="AZ88" s="342">
        <f t="shared" si="130"/>
        <v>0</v>
      </c>
      <c r="BA88" s="342">
        <f t="shared" si="131"/>
        <v>0</v>
      </c>
      <c r="BB88" s="342">
        <f t="shared" si="132"/>
        <v>0</v>
      </c>
      <c r="BC88" s="342">
        <f t="shared" si="133"/>
        <v>0</v>
      </c>
      <c r="BD88" s="342">
        <f t="shared" si="134"/>
        <v>0</v>
      </c>
      <c r="BE88" s="342">
        <f>VLOOKUP($E88,'波及効果（総括表）'!$A$9:$AH$126,'波及効果（総括表）'!$AG$128,FALSE)</f>
        <v>0</v>
      </c>
      <c r="BF88" s="334"/>
      <c r="BG88" s="335"/>
      <c r="BH88" s="335"/>
      <c r="BI88" s="335"/>
      <c r="BJ88" s="335"/>
      <c r="BK88" s="335"/>
      <c r="BL88" s="335"/>
      <c r="BM88" s="335"/>
      <c r="BN88" s="335"/>
      <c r="BO88" s="335"/>
      <c r="BP88" s="335"/>
      <c r="BQ88" s="335"/>
      <c r="BR88" s="335"/>
      <c r="BS88" s="335"/>
      <c r="BT88" s="335"/>
      <c r="BU88" s="335"/>
      <c r="BV88" s="335"/>
      <c r="BW88" s="335"/>
      <c r="BX88" s="335"/>
      <c r="BY88" s="335"/>
      <c r="BZ88" s="335"/>
      <c r="CA88" s="604">
        <v>0.38386041439476554</v>
      </c>
      <c r="CB88" s="605">
        <v>1.1268629589240277E-2</v>
      </c>
      <c r="CC88" s="605">
        <v>0.31297709923664124</v>
      </c>
      <c r="CD88" s="605">
        <v>6.952017448200655E-2</v>
      </c>
      <c r="CE88" s="605">
        <v>0.16593965830607052</v>
      </c>
      <c r="CF88" s="605">
        <v>0</v>
      </c>
      <c r="CG88" s="605">
        <v>5.6434023991275901E-2</v>
      </c>
      <c r="CH88" s="605">
        <v>0</v>
      </c>
      <c r="CI88" s="605">
        <v>0.61613958560523441</v>
      </c>
      <c r="CJ88" s="605">
        <v>1</v>
      </c>
    </row>
    <row r="89" spans="1:88" s="336" customFormat="1">
      <c r="A89" s="337" t="s">
        <v>445</v>
      </c>
      <c r="B89" s="338" t="s">
        <v>410</v>
      </c>
      <c r="C89" s="337" t="s">
        <v>446</v>
      </c>
      <c r="D89" s="338" t="s">
        <v>410</v>
      </c>
      <c r="E89" s="339" t="s">
        <v>340</v>
      </c>
      <c r="F89" s="340" t="s">
        <v>389</v>
      </c>
      <c r="G89" s="332">
        <f>VLOOKUP($E89,'与件データ（生産者価格表示）（分析年価格）'!$A$8:$I$115,9,FALSE)</f>
        <v>0</v>
      </c>
      <c r="H89" s="341">
        <f t="shared" si="90"/>
        <v>0</v>
      </c>
      <c r="I89" s="342">
        <f t="shared" si="91"/>
        <v>0</v>
      </c>
      <c r="J89" s="342">
        <f t="shared" si="92"/>
        <v>0</v>
      </c>
      <c r="K89" s="342">
        <f t="shared" si="93"/>
        <v>0</v>
      </c>
      <c r="L89" s="342">
        <f t="shared" si="94"/>
        <v>0</v>
      </c>
      <c r="M89" s="342">
        <f t="shared" si="95"/>
        <v>0</v>
      </c>
      <c r="N89" s="342">
        <f t="shared" si="96"/>
        <v>0</v>
      </c>
      <c r="O89" s="342">
        <f t="shared" si="97"/>
        <v>0</v>
      </c>
      <c r="P89" s="342">
        <f t="shared" si="98"/>
        <v>0</v>
      </c>
      <c r="Q89" s="342">
        <f>VLOOKUP($E89,'波及効果（総括表）'!$A$9:$AH$126,'波及効果（総括表）'!$M$128,FALSE)</f>
        <v>0</v>
      </c>
      <c r="R89" s="341">
        <f t="shared" si="99"/>
        <v>0</v>
      </c>
      <c r="S89" s="342">
        <f t="shared" si="100"/>
        <v>0</v>
      </c>
      <c r="T89" s="342">
        <f t="shared" si="101"/>
        <v>0</v>
      </c>
      <c r="U89" s="342">
        <f t="shared" si="102"/>
        <v>0</v>
      </c>
      <c r="V89" s="342">
        <f t="shared" si="103"/>
        <v>0</v>
      </c>
      <c r="W89" s="342">
        <f t="shared" si="104"/>
        <v>0</v>
      </c>
      <c r="X89" s="342">
        <f t="shared" si="105"/>
        <v>0</v>
      </c>
      <c r="Y89" s="342">
        <f t="shared" si="106"/>
        <v>0</v>
      </c>
      <c r="Z89" s="342">
        <f t="shared" si="107"/>
        <v>0</v>
      </c>
      <c r="AA89" s="342">
        <f>VLOOKUP($E89,'波及効果（総括表）'!$A$9:$AH$126,'波及効果（総括表）'!$Q$128,FALSE)</f>
        <v>0</v>
      </c>
      <c r="AB89" s="341">
        <f t="shared" si="108"/>
        <v>0</v>
      </c>
      <c r="AC89" s="342">
        <f t="shared" si="109"/>
        <v>0</v>
      </c>
      <c r="AD89" s="342">
        <f t="shared" si="110"/>
        <v>0</v>
      </c>
      <c r="AE89" s="342">
        <f t="shared" si="111"/>
        <v>0</v>
      </c>
      <c r="AF89" s="342">
        <f t="shared" si="112"/>
        <v>0</v>
      </c>
      <c r="AG89" s="342">
        <f t="shared" si="113"/>
        <v>0</v>
      </c>
      <c r="AH89" s="342">
        <f t="shared" si="114"/>
        <v>0</v>
      </c>
      <c r="AI89" s="342">
        <f t="shared" si="115"/>
        <v>0</v>
      </c>
      <c r="AJ89" s="342">
        <f t="shared" si="116"/>
        <v>0</v>
      </c>
      <c r="AK89" s="342">
        <f>VLOOKUP($E89,'波及効果（総括表）'!$A$9:$AH$126,'波及効果（総括表）'!$U$128,FALSE)</f>
        <v>0</v>
      </c>
      <c r="AL89" s="341">
        <f t="shared" si="117"/>
        <v>0</v>
      </c>
      <c r="AM89" s="342">
        <f t="shared" si="118"/>
        <v>0</v>
      </c>
      <c r="AN89" s="342">
        <f t="shared" si="119"/>
        <v>0</v>
      </c>
      <c r="AO89" s="342">
        <f t="shared" si="120"/>
        <v>0</v>
      </c>
      <c r="AP89" s="342">
        <f t="shared" si="121"/>
        <v>0</v>
      </c>
      <c r="AQ89" s="342">
        <f t="shared" si="122"/>
        <v>0</v>
      </c>
      <c r="AR89" s="342">
        <f t="shared" si="123"/>
        <v>0</v>
      </c>
      <c r="AS89" s="342">
        <f t="shared" si="124"/>
        <v>0</v>
      </c>
      <c r="AT89" s="342">
        <f t="shared" si="125"/>
        <v>0</v>
      </c>
      <c r="AU89" s="342">
        <f>VLOOKUP($E89,'波及効果（総括表）'!$A$9:$AH$126,'波及効果（総括表）'!$AC$128,FALSE)</f>
        <v>0</v>
      </c>
      <c r="AV89" s="341">
        <f t="shared" si="126"/>
        <v>0</v>
      </c>
      <c r="AW89" s="342">
        <f t="shared" si="127"/>
        <v>0</v>
      </c>
      <c r="AX89" s="342">
        <f t="shared" si="128"/>
        <v>0</v>
      </c>
      <c r="AY89" s="342">
        <f t="shared" si="129"/>
        <v>0</v>
      </c>
      <c r="AZ89" s="342">
        <f t="shared" si="130"/>
        <v>0</v>
      </c>
      <c r="BA89" s="342">
        <f t="shared" si="131"/>
        <v>0</v>
      </c>
      <c r="BB89" s="342">
        <f t="shared" si="132"/>
        <v>0</v>
      </c>
      <c r="BC89" s="342">
        <f t="shared" si="133"/>
        <v>0</v>
      </c>
      <c r="BD89" s="342">
        <f t="shared" si="134"/>
        <v>0</v>
      </c>
      <c r="BE89" s="342">
        <f>VLOOKUP($E89,'波及効果（総括表）'!$A$9:$AH$126,'波及効果（総括表）'!$AG$128,FALSE)</f>
        <v>0</v>
      </c>
      <c r="BF89" s="334"/>
      <c r="BG89" s="335"/>
      <c r="BH89" s="335"/>
      <c r="BI89" s="335"/>
      <c r="BJ89" s="335"/>
      <c r="BK89" s="335"/>
      <c r="BL89" s="335"/>
      <c r="BM89" s="335"/>
      <c r="BN89" s="335"/>
      <c r="BO89" s="335"/>
      <c r="BP89" s="335"/>
      <c r="BQ89" s="335"/>
      <c r="BR89" s="335"/>
      <c r="BS89" s="335"/>
      <c r="BT89" s="335"/>
      <c r="BU89" s="335"/>
      <c r="BV89" s="335"/>
      <c r="BW89" s="335"/>
      <c r="BX89" s="335"/>
      <c r="BY89" s="335"/>
      <c r="BZ89" s="335"/>
      <c r="CA89" s="604">
        <v>0.37825034214127801</v>
      </c>
      <c r="CB89" s="605">
        <v>2.0581113801452784E-2</v>
      </c>
      <c r="CC89" s="605">
        <v>0.2566585956416465</v>
      </c>
      <c r="CD89" s="605">
        <v>0.22815183553155971</v>
      </c>
      <c r="CE89" s="605">
        <v>8.9407907599296163E-2</v>
      </c>
      <c r="CF89" s="605">
        <v>0</v>
      </c>
      <c r="CG89" s="605">
        <v>2.8461642578918082E-2</v>
      </c>
      <c r="CH89" s="605">
        <v>-1.5114372941512641E-3</v>
      </c>
      <c r="CI89" s="605">
        <v>0.62174965785872194</v>
      </c>
      <c r="CJ89" s="605">
        <v>1</v>
      </c>
    </row>
    <row r="90" spans="1:88" s="336" customFormat="1">
      <c r="A90" s="337" t="s">
        <v>445</v>
      </c>
      <c r="B90" s="338" t="s">
        <v>410</v>
      </c>
      <c r="C90" s="337" t="s">
        <v>446</v>
      </c>
      <c r="D90" s="338" t="s">
        <v>410</v>
      </c>
      <c r="E90" s="339" t="s">
        <v>341</v>
      </c>
      <c r="F90" s="340" t="s">
        <v>390</v>
      </c>
      <c r="G90" s="332">
        <f>VLOOKUP($E90,'与件データ（生産者価格表示）（分析年価格）'!$A$8:$I$115,9,FALSE)</f>
        <v>0</v>
      </c>
      <c r="H90" s="341">
        <f t="shared" si="90"/>
        <v>0</v>
      </c>
      <c r="I90" s="342">
        <f t="shared" si="91"/>
        <v>0</v>
      </c>
      <c r="J90" s="342">
        <f t="shared" si="92"/>
        <v>0</v>
      </c>
      <c r="K90" s="342">
        <f t="shared" si="93"/>
        <v>0</v>
      </c>
      <c r="L90" s="342">
        <f t="shared" si="94"/>
        <v>0</v>
      </c>
      <c r="M90" s="342">
        <f t="shared" si="95"/>
        <v>0</v>
      </c>
      <c r="N90" s="342">
        <f t="shared" si="96"/>
        <v>0</v>
      </c>
      <c r="O90" s="342">
        <f t="shared" si="97"/>
        <v>0</v>
      </c>
      <c r="P90" s="342">
        <f t="shared" si="98"/>
        <v>0</v>
      </c>
      <c r="Q90" s="342">
        <f>VLOOKUP($E90,'波及効果（総括表）'!$A$9:$AH$126,'波及効果（総括表）'!$M$128,FALSE)</f>
        <v>0</v>
      </c>
      <c r="R90" s="341">
        <f t="shared" si="99"/>
        <v>0</v>
      </c>
      <c r="S90" s="342">
        <f t="shared" si="100"/>
        <v>0</v>
      </c>
      <c r="T90" s="342">
        <f t="shared" si="101"/>
        <v>0</v>
      </c>
      <c r="U90" s="342">
        <f t="shared" si="102"/>
        <v>0</v>
      </c>
      <c r="V90" s="342">
        <f t="shared" si="103"/>
        <v>0</v>
      </c>
      <c r="W90" s="342">
        <f t="shared" si="104"/>
        <v>0</v>
      </c>
      <c r="X90" s="342">
        <f t="shared" si="105"/>
        <v>0</v>
      </c>
      <c r="Y90" s="342">
        <f t="shared" si="106"/>
        <v>0</v>
      </c>
      <c r="Z90" s="342">
        <f t="shared" si="107"/>
        <v>0</v>
      </c>
      <c r="AA90" s="342">
        <f>VLOOKUP($E90,'波及効果（総括表）'!$A$9:$AH$126,'波及効果（総括表）'!$Q$128,FALSE)</f>
        <v>0</v>
      </c>
      <c r="AB90" s="341">
        <f t="shared" si="108"/>
        <v>0</v>
      </c>
      <c r="AC90" s="342">
        <f t="shared" si="109"/>
        <v>0</v>
      </c>
      <c r="AD90" s="342">
        <f t="shared" si="110"/>
        <v>0</v>
      </c>
      <c r="AE90" s="342">
        <f t="shared" si="111"/>
        <v>0</v>
      </c>
      <c r="AF90" s="342">
        <f t="shared" si="112"/>
        <v>0</v>
      </c>
      <c r="AG90" s="342">
        <f t="shared" si="113"/>
        <v>0</v>
      </c>
      <c r="AH90" s="342">
        <f t="shared" si="114"/>
        <v>0</v>
      </c>
      <c r="AI90" s="342">
        <f t="shared" si="115"/>
        <v>0</v>
      </c>
      <c r="AJ90" s="342">
        <f t="shared" si="116"/>
        <v>0</v>
      </c>
      <c r="AK90" s="342">
        <f>VLOOKUP($E90,'波及効果（総括表）'!$A$9:$AH$126,'波及効果（総括表）'!$U$128,FALSE)</f>
        <v>0</v>
      </c>
      <c r="AL90" s="341">
        <f t="shared" si="117"/>
        <v>0</v>
      </c>
      <c r="AM90" s="342">
        <f t="shared" si="118"/>
        <v>0</v>
      </c>
      <c r="AN90" s="342">
        <f t="shared" si="119"/>
        <v>0</v>
      </c>
      <c r="AO90" s="342">
        <f t="shared" si="120"/>
        <v>0</v>
      </c>
      <c r="AP90" s="342">
        <f t="shared" si="121"/>
        <v>0</v>
      </c>
      <c r="AQ90" s="342">
        <f t="shared" si="122"/>
        <v>0</v>
      </c>
      <c r="AR90" s="342">
        <f t="shared" si="123"/>
        <v>0</v>
      </c>
      <c r="AS90" s="342">
        <f t="shared" si="124"/>
        <v>0</v>
      </c>
      <c r="AT90" s="342">
        <f t="shared" si="125"/>
        <v>0</v>
      </c>
      <c r="AU90" s="342">
        <f>VLOOKUP($E90,'波及効果（総括表）'!$A$9:$AH$126,'波及効果（総括表）'!$AC$128,FALSE)</f>
        <v>0</v>
      </c>
      <c r="AV90" s="341">
        <f t="shared" si="126"/>
        <v>0</v>
      </c>
      <c r="AW90" s="342">
        <f t="shared" si="127"/>
        <v>0</v>
      </c>
      <c r="AX90" s="342">
        <f t="shared" si="128"/>
        <v>0</v>
      </c>
      <c r="AY90" s="342">
        <f t="shared" si="129"/>
        <v>0</v>
      </c>
      <c r="AZ90" s="342">
        <f t="shared" si="130"/>
        <v>0</v>
      </c>
      <c r="BA90" s="342">
        <f t="shared" si="131"/>
        <v>0</v>
      </c>
      <c r="BB90" s="342">
        <f t="shared" si="132"/>
        <v>0</v>
      </c>
      <c r="BC90" s="342">
        <f t="shared" si="133"/>
        <v>0</v>
      </c>
      <c r="BD90" s="342">
        <f t="shared" si="134"/>
        <v>0</v>
      </c>
      <c r="BE90" s="342">
        <f>VLOOKUP($E90,'波及効果（総括表）'!$A$9:$AH$126,'波及効果（総括表）'!$AG$128,FALSE)</f>
        <v>0</v>
      </c>
      <c r="BF90" s="334"/>
      <c r="BG90" s="335"/>
      <c r="BH90" s="335"/>
      <c r="BI90" s="335"/>
      <c r="BJ90" s="335"/>
      <c r="BK90" s="335"/>
      <c r="BL90" s="335"/>
      <c r="BM90" s="335"/>
      <c r="BN90" s="335"/>
      <c r="BO90" s="335"/>
      <c r="BP90" s="335"/>
      <c r="BQ90" s="335"/>
      <c r="BR90" s="335"/>
      <c r="BS90" s="335"/>
      <c r="BT90" s="335"/>
      <c r="BU90" s="335"/>
      <c r="BV90" s="335"/>
      <c r="BW90" s="335"/>
      <c r="BX90" s="335"/>
      <c r="BY90" s="335"/>
      <c r="BZ90" s="335"/>
      <c r="CA90" s="604">
        <v>0.19861597535761003</v>
      </c>
      <c r="CB90" s="605">
        <v>2.9959070002953713E-3</v>
      </c>
      <c r="CC90" s="605">
        <v>0.57002405164774883</v>
      </c>
      <c r="CD90" s="605">
        <v>8.6248364909911807E-2</v>
      </c>
      <c r="CE90" s="605">
        <v>6.7175830203806061E-2</v>
      </c>
      <c r="CF90" s="605">
        <v>0</v>
      </c>
      <c r="CG90" s="605">
        <v>7.4939870880627868E-2</v>
      </c>
      <c r="CH90" s="605">
        <v>0</v>
      </c>
      <c r="CI90" s="605">
        <v>0.80138402464239</v>
      </c>
      <c r="CJ90" s="605">
        <v>1</v>
      </c>
    </row>
    <row r="91" spans="1:88" s="336" customFormat="1">
      <c r="A91" s="337" t="s">
        <v>447</v>
      </c>
      <c r="B91" s="338" t="s">
        <v>175</v>
      </c>
      <c r="C91" s="337" t="s">
        <v>448</v>
      </c>
      <c r="D91" s="338" t="s">
        <v>175</v>
      </c>
      <c r="E91" s="339" t="s">
        <v>342</v>
      </c>
      <c r="F91" s="340" t="s">
        <v>67</v>
      </c>
      <c r="G91" s="332">
        <f>VLOOKUP($E91,'与件データ（生産者価格表示）（分析年価格）'!$A$8:$I$115,9,FALSE)</f>
        <v>0</v>
      </c>
      <c r="H91" s="341">
        <f t="shared" si="90"/>
        <v>0</v>
      </c>
      <c r="I91" s="342">
        <f t="shared" si="91"/>
        <v>0</v>
      </c>
      <c r="J91" s="342">
        <f t="shared" si="92"/>
        <v>0</v>
      </c>
      <c r="K91" s="342">
        <f t="shared" si="93"/>
        <v>0</v>
      </c>
      <c r="L91" s="342">
        <f t="shared" si="94"/>
        <v>0</v>
      </c>
      <c r="M91" s="342">
        <f t="shared" si="95"/>
        <v>0</v>
      </c>
      <c r="N91" s="342">
        <f t="shared" si="96"/>
        <v>0</v>
      </c>
      <c r="O91" s="342">
        <f t="shared" si="97"/>
        <v>0</v>
      </c>
      <c r="P91" s="342">
        <f t="shared" si="98"/>
        <v>0</v>
      </c>
      <c r="Q91" s="342">
        <f>VLOOKUP($E91,'波及効果（総括表）'!$A$9:$AH$126,'波及効果（総括表）'!$M$128,FALSE)</f>
        <v>0</v>
      </c>
      <c r="R91" s="341">
        <f t="shared" si="99"/>
        <v>0</v>
      </c>
      <c r="S91" s="342">
        <f t="shared" si="100"/>
        <v>0</v>
      </c>
      <c r="T91" s="342">
        <f t="shared" si="101"/>
        <v>0</v>
      </c>
      <c r="U91" s="342">
        <f t="shared" si="102"/>
        <v>0</v>
      </c>
      <c r="V91" s="342">
        <f t="shared" si="103"/>
        <v>0</v>
      </c>
      <c r="W91" s="342">
        <f t="shared" si="104"/>
        <v>0</v>
      </c>
      <c r="X91" s="342">
        <f t="shared" si="105"/>
        <v>0</v>
      </c>
      <c r="Y91" s="342">
        <f t="shared" si="106"/>
        <v>0</v>
      </c>
      <c r="Z91" s="342">
        <f t="shared" si="107"/>
        <v>0</v>
      </c>
      <c r="AA91" s="342">
        <f>VLOOKUP($E91,'波及効果（総括表）'!$A$9:$AH$126,'波及効果（総括表）'!$Q$128,FALSE)</f>
        <v>0</v>
      </c>
      <c r="AB91" s="341">
        <f t="shared" si="108"/>
        <v>0</v>
      </c>
      <c r="AC91" s="342">
        <f t="shared" si="109"/>
        <v>0</v>
      </c>
      <c r="AD91" s="342">
        <f t="shared" si="110"/>
        <v>0</v>
      </c>
      <c r="AE91" s="342">
        <f t="shared" si="111"/>
        <v>0</v>
      </c>
      <c r="AF91" s="342">
        <f t="shared" si="112"/>
        <v>0</v>
      </c>
      <c r="AG91" s="342">
        <f t="shared" si="113"/>
        <v>0</v>
      </c>
      <c r="AH91" s="342">
        <f t="shared" si="114"/>
        <v>0</v>
      </c>
      <c r="AI91" s="342">
        <f t="shared" si="115"/>
        <v>0</v>
      </c>
      <c r="AJ91" s="342">
        <f t="shared" si="116"/>
        <v>0</v>
      </c>
      <c r="AK91" s="342">
        <f>VLOOKUP($E91,'波及効果（総括表）'!$A$9:$AH$126,'波及効果（総括表）'!$U$128,FALSE)</f>
        <v>0</v>
      </c>
      <c r="AL91" s="341">
        <f t="shared" si="117"/>
        <v>0</v>
      </c>
      <c r="AM91" s="342">
        <f t="shared" si="118"/>
        <v>0</v>
      </c>
      <c r="AN91" s="342">
        <f t="shared" si="119"/>
        <v>0</v>
      </c>
      <c r="AO91" s="342">
        <f t="shared" si="120"/>
        <v>0</v>
      </c>
      <c r="AP91" s="342">
        <f t="shared" si="121"/>
        <v>0</v>
      </c>
      <c r="AQ91" s="342">
        <f t="shared" si="122"/>
        <v>0</v>
      </c>
      <c r="AR91" s="342">
        <f t="shared" si="123"/>
        <v>0</v>
      </c>
      <c r="AS91" s="342">
        <f t="shared" si="124"/>
        <v>0</v>
      </c>
      <c r="AT91" s="342">
        <f t="shared" si="125"/>
        <v>0</v>
      </c>
      <c r="AU91" s="342">
        <f>VLOOKUP($E91,'波及効果（総括表）'!$A$9:$AH$126,'波及効果（総括表）'!$AC$128,FALSE)</f>
        <v>0</v>
      </c>
      <c r="AV91" s="341">
        <f t="shared" si="126"/>
        <v>0</v>
      </c>
      <c r="AW91" s="342">
        <f t="shared" si="127"/>
        <v>0</v>
      </c>
      <c r="AX91" s="342">
        <f t="shared" si="128"/>
        <v>0</v>
      </c>
      <c r="AY91" s="342">
        <f t="shared" si="129"/>
        <v>0</v>
      </c>
      <c r="AZ91" s="342">
        <f t="shared" si="130"/>
        <v>0</v>
      </c>
      <c r="BA91" s="342">
        <f t="shared" si="131"/>
        <v>0</v>
      </c>
      <c r="BB91" s="342">
        <f t="shared" si="132"/>
        <v>0</v>
      </c>
      <c r="BC91" s="342">
        <f t="shared" si="133"/>
        <v>0</v>
      </c>
      <c r="BD91" s="342">
        <f t="shared" si="134"/>
        <v>0</v>
      </c>
      <c r="BE91" s="342">
        <f>VLOOKUP($E91,'波及効果（総括表）'!$A$9:$AH$126,'波及効果（総括表）'!$AG$128,FALSE)</f>
        <v>0</v>
      </c>
      <c r="BF91" s="334"/>
      <c r="BG91" s="335"/>
      <c r="BH91" s="335"/>
      <c r="BI91" s="335"/>
      <c r="BJ91" s="335"/>
      <c r="BK91" s="335"/>
      <c r="BL91" s="335"/>
      <c r="BM91" s="335"/>
      <c r="BN91" s="335"/>
      <c r="BO91" s="335"/>
      <c r="BP91" s="335"/>
      <c r="BQ91" s="335"/>
      <c r="BR91" s="335"/>
      <c r="BS91" s="335"/>
      <c r="BT91" s="335"/>
      <c r="BU91" s="335"/>
      <c r="BV91" s="335"/>
      <c r="BW91" s="335"/>
      <c r="BX91" s="335"/>
      <c r="BY91" s="335"/>
      <c r="BZ91" s="335"/>
      <c r="CA91" s="604">
        <v>0.50465701672646934</v>
      </c>
      <c r="CB91" s="605">
        <v>2.2979394440251467E-3</v>
      </c>
      <c r="CC91" s="605">
        <v>7.500558673351071E-2</v>
      </c>
      <c r="CD91" s="605">
        <v>0.20567612124687459</v>
      </c>
      <c r="CE91" s="605">
        <v>0.19508030138846139</v>
      </c>
      <c r="CF91" s="605">
        <v>0</v>
      </c>
      <c r="CG91" s="605">
        <v>1.7287250863308443E-2</v>
      </c>
      <c r="CH91" s="605">
        <v>-4.2164026495874247E-6</v>
      </c>
      <c r="CI91" s="605">
        <v>0.49534298327353071</v>
      </c>
      <c r="CJ91" s="605">
        <v>1</v>
      </c>
    </row>
    <row r="92" spans="1:88" s="336" customFormat="1">
      <c r="A92" s="343" t="s">
        <v>447</v>
      </c>
      <c r="B92" s="344" t="s">
        <v>175</v>
      </c>
      <c r="C92" s="343" t="s">
        <v>448</v>
      </c>
      <c r="D92" s="344" t="s">
        <v>175</v>
      </c>
      <c r="E92" s="345" t="s">
        <v>343</v>
      </c>
      <c r="F92" s="346" t="s">
        <v>68</v>
      </c>
      <c r="G92" s="347">
        <f>VLOOKUP($E92,'与件データ（生産者価格表示）（分析年価格）'!$A$8:$I$115,9,FALSE)</f>
        <v>0</v>
      </c>
      <c r="H92" s="348">
        <f t="shared" si="90"/>
        <v>0</v>
      </c>
      <c r="I92" s="349">
        <f t="shared" si="91"/>
        <v>0</v>
      </c>
      <c r="J92" s="349">
        <f t="shared" si="92"/>
        <v>0</v>
      </c>
      <c r="K92" s="349">
        <f t="shared" si="93"/>
        <v>0</v>
      </c>
      <c r="L92" s="349">
        <f t="shared" si="94"/>
        <v>0</v>
      </c>
      <c r="M92" s="349">
        <f t="shared" si="95"/>
        <v>0</v>
      </c>
      <c r="N92" s="349">
        <f t="shared" si="96"/>
        <v>0</v>
      </c>
      <c r="O92" s="349">
        <f t="shared" si="97"/>
        <v>0</v>
      </c>
      <c r="P92" s="349">
        <f t="shared" si="98"/>
        <v>0</v>
      </c>
      <c r="Q92" s="349">
        <f>VLOOKUP($E92,'波及効果（総括表）'!$A$9:$AH$126,'波及効果（総括表）'!$M$128,FALSE)</f>
        <v>0</v>
      </c>
      <c r="R92" s="348">
        <f t="shared" si="99"/>
        <v>0</v>
      </c>
      <c r="S92" s="349">
        <f t="shared" si="100"/>
        <v>0</v>
      </c>
      <c r="T92" s="349">
        <f t="shared" si="101"/>
        <v>0</v>
      </c>
      <c r="U92" s="349">
        <f t="shared" si="102"/>
        <v>0</v>
      </c>
      <c r="V92" s="349">
        <f t="shared" si="103"/>
        <v>0</v>
      </c>
      <c r="W92" s="349">
        <f t="shared" si="104"/>
        <v>0</v>
      </c>
      <c r="X92" s="349">
        <f t="shared" si="105"/>
        <v>0</v>
      </c>
      <c r="Y92" s="349">
        <f t="shared" si="106"/>
        <v>0</v>
      </c>
      <c r="Z92" s="349">
        <f t="shared" si="107"/>
        <v>0</v>
      </c>
      <c r="AA92" s="349">
        <f>VLOOKUP($E92,'波及効果（総括表）'!$A$9:$AH$126,'波及効果（総括表）'!$Q$128,FALSE)</f>
        <v>0</v>
      </c>
      <c r="AB92" s="348">
        <f t="shared" si="108"/>
        <v>0</v>
      </c>
      <c r="AC92" s="349">
        <f t="shared" si="109"/>
        <v>0</v>
      </c>
      <c r="AD92" s="349">
        <f t="shared" si="110"/>
        <v>0</v>
      </c>
      <c r="AE92" s="349">
        <f t="shared" si="111"/>
        <v>0</v>
      </c>
      <c r="AF92" s="349">
        <f t="shared" si="112"/>
        <v>0</v>
      </c>
      <c r="AG92" s="349">
        <f t="shared" si="113"/>
        <v>0</v>
      </c>
      <c r="AH92" s="349">
        <f t="shared" si="114"/>
        <v>0</v>
      </c>
      <c r="AI92" s="349">
        <f t="shared" si="115"/>
        <v>0</v>
      </c>
      <c r="AJ92" s="349">
        <f t="shared" si="116"/>
        <v>0</v>
      </c>
      <c r="AK92" s="349">
        <f>VLOOKUP($E92,'波及効果（総括表）'!$A$9:$AH$126,'波及効果（総括表）'!$U$128,FALSE)</f>
        <v>0</v>
      </c>
      <c r="AL92" s="348">
        <f t="shared" si="117"/>
        <v>0</v>
      </c>
      <c r="AM92" s="349">
        <f t="shared" si="118"/>
        <v>0</v>
      </c>
      <c r="AN92" s="349">
        <f t="shared" si="119"/>
        <v>0</v>
      </c>
      <c r="AO92" s="349">
        <f t="shared" si="120"/>
        <v>0</v>
      </c>
      <c r="AP92" s="349">
        <f t="shared" si="121"/>
        <v>0</v>
      </c>
      <c r="AQ92" s="349">
        <f t="shared" si="122"/>
        <v>0</v>
      </c>
      <c r="AR92" s="349">
        <f t="shared" si="123"/>
        <v>0</v>
      </c>
      <c r="AS92" s="349">
        <f t="shared" si="124"/>
        <v>0</v>
      </c>
      <c r="AT92" s="349">
        <f t="shared" si="125"/>
        <v>0</v>
      </c>
      <c r="AU92" s="349">
        <f>VLOOKUP($E92,'波及効果（総括表）'!$A$9:$AH$126,'波及効果（総括表）'!$AC$128,FALSE)</f>
        <v>0</v>
      </c>
      <c r="AV92" s="348">
        <f t="shared" si="126"/>
        <v>0</v>
      </c>
      <c r="AW92" s="349">
        <f t="shared" si="127"/>
        <v>0</v>
      </c>
      <c r="AX92" s="349">
        <f t="shared" si="128"/>
        <v>0</v>
      </c>
      <c r="AY92" s="349">
        <f t="shared" si="129"/>
        <v>0</v>
      </c>
      <c r="AZ92" s="349">
        <f t="shared" si="130"/>
        <v>0</v>
      </c>
      <c r="BA92" s="349">
        <f t="shared" si="131"/>
        <v>0</v>
      </c>
      <c r="BB92" s="349">
        <f t="shared" si="132"/>
        <v>0</v>
      </c>
      <c r="BC92" s="349">
        <f t="shared" si="133"/>
        <v>0</v>
      </c>
      <c r="BD92" s="349">
        <f t="shared" si="134"/>
        <v>0</v>
      </c>
      <c r="BE92" s="349">
        <f>VLOOKUP($E92,'波及効果（総括表）'!$A$9:$AH$126,'波及効果（総括表）'!$AG$128,FALSE)</f>
        <v>0</v>
      </c>
      <c r="BF92" s="334"/>
      <c r="BG92" s="335"/>
      <c r="BH92" s="335"/>
      <c r="BI92" s="335"/>
      <c r="BJ92" s="335"/>
      <c r="BK92" s="335"/>
      <c r="BL92" s="335"/>
      <c r="BM92" s="335"/>
      <c r="BN92" s="335"/>
      <c r="BO92" s="335"/>
      <c r="BP92" s="335"/>
      <c r="BQ92" s="335"/>
      <c r="BR92" s="335"/>
      <c r="BS92" s="335"/>
      <c r="BT92" s="335"/>
      <c r="BU92" s="335"/>
      <c r="BV92" s="335"/>
      <c r="BW92" s="335"/>
      <c r="BX92" s="335"/>
      <c r="BY92" s="335"/>
      <c r="BZ92" s="335"/>
      <c r="CA92" s="606">
        <v>0.49360740795908742</v>
      </c>
      <c r="CB92" s="607">
        <v>6.8022144435341721E-3</v>
      </c>
      <c r="CC92" s="607">
        <v>0.15789081701050123</v>
      </c>
      <c r="CD92" s="607">
        <v>9.5702688612497214E-2</v>
      </c>
      <c r="CE92" s="607">
        <v>0.21062039174797051</v>
      </c>
      <c r="CF92" s="607">
        <v>0</v>
      </c>
      <c r="CG92" s="607">
        <v>3.5376480226409476E-2</v>
      </c>
      <c r="CH92" s="607">
        <v>0</v>
      </c>
      <c r="CI92" s="607">
        <v>0.50639259204091258</v>
      </c>
      <c r="CJ92" s="607">
        <v>1</v>
      </c>
    </row>
    <row r="93" spans="1:88" s="336" customFormat="1">
      <c r="A93" s="337" t="s">
        <v>447</v>
      </c>
      <c r="B93" s="338" t="s">
        <v>175</v>
      </c>
      <c r="C93" s="337" t="s">
        <v>448</v>
      </c>
      <c r="D93" s="338" t="s">
        <v>175</v>
      </c>
      <c r="E93" s="339" t="s">
        <v>344</v>
      </c>
      <c r="F93" s="340" t="s">
        <v>69</v>
      </c>
      <c r="G93" s="332">
        <f>VLOOKUP($E93,'与件データ（生産者価格表示）（分析年価格）'!$A$8:$I$115,9,FALSE)</f>
        <v>0</v>
      </c>
      <c r="H93" s="341">
        <f t="shared" si="90"/>
        <v>0</v>
      </c>
      <c r="I93" s="342">
        <f t="shared" si="91"/>
        <v>0</v>
      </c>
      <c r="J93" s="342">
        <f t="shared" si="92"/>
        <v>0</v>
      </c>
      <c r="K93" s="342">
        <f t="shared" si="93"/>
        <v>0</v>
      </c>
      <c r="L93" s="342">
        <f t="shared" si="94"/>
        <v>0</v>
      </c>
      <c r="M93" s="342">
        <f t="shared" si="95"/>
        <v>0</v>
      </c>
      <c r="N93" s="342">
        <f t="shared" si="96"/>
        <v>0</v>
      </c>
      <c r="O93" s="342">
        <f t="shared" si="97"/>
        <v>0</v>
      </c>
      <c r="P93" s="342">
        <f t="shared" si="98"/>
        <v>0</v>
      </c>
      <c r="Q93" s="342">
        <f>VLOOKUP($E93,'波及効果（総括表）'!$A$9:$AH$126,'波及効果（総括表）'!$M$128,FALSE)</f>
        <v>0</v>
      </c>
      <c r="R93" s="341">
        <f t="shared" si="99"/>
        <v>0</v>
      </c>
      <c r="S93" s="342">
        <f t="shared" si="100"/>
        <v>0</v>
      </c>
      <c r="T93" s="342">
        <f t="shared" si="101"/>
        <v>0</v>
      </c>
      <c r="U93" s="342">
        <f t="shared" si="102"/>
        <v>0</v>
      </c>
      <c r="V93" s="342">
        <f t="shared" si="103"/>
        <v>0</v>
      </c>
      <c r="W93" s="342">
        <f t="shared" si="104"/>
        <v>0</v>
      </c>
      <c r="X93" s="342">
        <f t="shared" si="105"/>
        <v>0</v>
      </c>
      <c r="Y93" s="342">
        <f t="shared" si="106"/>
        <v>0</v>
      </c>
      <c r="Z93" s="342">
        <f t="shared" si="107"/>
        <v>0</v>
      </c>
      <c r="AA93" s="342">
        <f>VLOOKUP($E93,'波及効果（総括表）'!$A$9:$AH$126,'波及効果（総括表）'!$Q$128,FALSE)</f>
        <v>0</v>
      </c>
      <c r="AB93" s="341">
        <f t="shared" si="108"/>
        <v>0</v>
      </c>
      <c r="AC93" s="342">
        <f t="shared" si="109"/>
        <v>0</v>
      </c>
      <c r="AD93" s="342">
        <f t="shared" si="110"/>
        <v>0</v>
      </c>
      <c r="AE93" s="342">
        <f t="shared" si="111"/>
        <v>0</v>
      </c>
      <c r="AF93" s="342">
        <f t="shared" si="112"/>
        <v>0</v>
      </c>
      <c r="AG93" s="342">
        <f t="shared" si="113"/>
        <v>0</v>
      </c>
      <c r="AH93" s="342">
        <f t="shared" si="114"/>
        <v>0</v>
      </c>
      <c r="AI93" s="342">
        <f t="shared" si="115"/>
        <v>0</v>
      </c>
      <c r="AJ93" s="342">
        <f t="shared" si="116"/>
        <v>0</v>
      </c>
      <c r="AK93" s="342">
        <f>VLOOKUP($E93,'波及効果（総括表）'!$A$9:$AH$126,'波及効果（総括表）'!$U$128,FALSE)</f>
        <v>0</v>
      </c>
      <c r="AL93" s="341">
        <f t="shared" si="117"/>
        <v>0</v>
      </c>
      <c r="AM93" s="342">
        <f t="shared" si="118"/>
        <v>0</v>
      </c>
      <c r="AN93" s="342">
        <f t="shared" si="119"/>
        <v>0</v>
      </c>
      <c r="AO93" s="342">
        <f t="shared" si="120"/>
        <v>0</v>
      </c>
      <c r="AP93" s="342">
        <f t="shared" si="121"/>
        <v>0</v>
      </c>
      <c r="AQ93" s="342">
        <f t="shared" si="122"/>
        <v>0</v>
      </c>
      <c r="AR93" s="342">
        <f t="shared" si="123"/>
        <v>0</v>
      </c>
      <c r="AS93" s="342">
        <f t="shared" si="124"/>
        <v>0</v>
      </c>
      <c r="AT93" s="342">
        <f t="shared" si="125"/>
        <v>0</v>
      </c>
      <c r="AU93" s="342">
        <f>VLOOKUP($E93,'波及効果（総括表）'!$A$9:$AH$126,'波及効果（総括表）'!$AC$128,FALSE)</f>
        <v>0</v>
      </c>
      <c r="AV93" s="341">
        <f t="shared" si="126"/>
        <v>0</v>
      </c>
      <c r="AW93" s="342">
        <f t="shared" si="127"/>
        <v>0</v>
      </c>
      <c r="AX93" s="342">
        <f t="shared" si="128"/>
        <v>0</v>
      </c>
      <c r="AY93" s="342">
        <f t="shared" si="129"/>
        <v>0</v>
      </c>
      <c r="AZ93" s="342">
        <f t="shared" si="130"/>
        <v>0</v>
      </c>
      <c r="BA93" s="342">
        <f t="shared" si="131"/>
        <v>0</v>
      </c>
      <c r="BB93" s="342">
        <f t="shared" si="132"/>
        <v>0</v>
      </c>
      <c r="BC93" s="342">
        <f t="shared" si="133"/>
        <v>0</v>
      </c>
      <c r="BD93" s="342">
        <f t="shared" si="134"/>
        <v>0</v>
      </c>
      <c r="BE93" s="342">
        <f>VLOOKUP($E93,'波及効果（総括表）'!$A$9:$AH$126,'波及効果（総括表）'!$AG$128,FALSE)</f>
        <v>0</v>
      </c>
      <c r="BF93" s="334"/>
      <c r="BG93" s="335"/>
      <c r="BH93" s="335"/>
      <c r="BI93" s="335"/>
      <c r="BJ93" s="335"/>
      <c r="BK93" s="335"/>
      <c r="BL93" s="335"/>
      <c r="BM93" s="335"/>
      <c r="BN93" s="335"/>
      <c r="BO93" s="335"/>
      <c r="BP93" s="335"/>
      <c r="BQ93" s="335"/>
      <c r="BR93" s="335"/>
      <c r="BS93" s="335"/>
      <c r="BT93" s="335"/>
      <c r="BU93" s="335"/>
      <c r="BV93" s="335"/>
      <c r="BW93" s="335"/>
      <c r="BX93" s="335"/>
      <c r="BY93" s="335"/>
      <c r="BZ93" s="335"/>
      <c r="CA93" s="604">
        <v>0.34328272371750634</v>
      </c>
      <c r="CB93" s="605">
        <v>9.5180584311019088E-3</v>
      </c>
      <c r="CC93" s="605">
        <v>0.34962330342765124</v>
      </c>
      <c r="CD93" s="605">
        <v>0.1472135955831608</v>
      </c>
      <c r="CE93" s="605">
        <v>9.7912353347135953E-2</v>
      </c>
      <c r="CF93" s="605">
        <v>0</v>
      </c>
      <c r="CG93" s="605">
        <v>5.2464343225212789E-2</v>
      </c>
      <c r="CH93" s="605">
        <v>-1.4377731769036117E-5</v>
      </c>
      <c r="CI93" s="605">
        <v>0.65671727628249366</v>
      </c>
      <c r="CJ93" s="605">
        <v>1</v>
      </c>
    </row>
    <row r="94" spans="1:88" s="336" customFormat="1">
      <c r="A94" s="337" t="s">
        <v>447</v>
      </c>
      <c r="B94" s="338" t="s">
        <v>175</v>
      </c>
      <c r="C94" s="337" t="s">
        <v>448</v>
      </c>
      <c r="D94" s="338" t="s">
        <v>175</v>
      </c>
      <c r="E94" s="339" t="s">
        <v>345</v>
      </c>
      <c r="F94" s="340" t="s">
        <v>70</v>
      </c>
      <c r="G94" s="332">
        <f>VLOOKUP($E94,'与件データ（生産者価格表示）（分析年価格）'!$A$8:$I$115,9,FALSE)</f>
        <v>0</v>
      </c>
      <c r="H94" s="341">
        <f t="shared" si="90"/>
        <v>0</v>
      </c>
      <c r="I94" s="342">
        <f t="shared" si="91"/>
        <v>0</v>
      </c>
      <c r="J94" s="342">
        <f t="shared" si="92"/>
        <v>0</v>
      </c>
      <c r="K94" s="342">
        <f t="shared" si="93"/>
        <v>0</v>
      </c>
      <c r="L94" s="342">
        <f t="shared" si="94"/>
        <v>0</v>
      </c>
      <c r="M94" s="342">
        <f t="shared" si="95"/>
        <v>0</v>
      </c>
      <c r="N94" s="342">
        <f t="shared" si="96"/>
        <v>0</v>
      </c>
      <c r="O94" s="342">
        <f t="shared" si="97"/>
        <v>0</v>
      </c>
      <c r="P94" s="342">
        <f t="shared" si="98"/>
        <v>0</v>
      </c>
      <c r="Q94" s="342">
        <f>VLOOKUP($E94,'波及効果（総括表）'!$A$9:$AH$126,'波及効果（総括表）'!$M$128,FALSE)</f>
        <v>0</v>
      </c>
      <c r="R94" s="341">
        <f t="shared" si="99"/>
        <v>0</v>
      </c>
      <c r="S94" s="342">
        <f t="shared" si="100"/>
        <v>0</v>
      </c>
      <c r="T94" s="342">
        <f t="shared" si="101"/>
        <v>0</v>
      </c>
      <c r="U94" s="342">
        <f t="shared" si="102"/>
        <v>0</v>
      </c>
      <c r="V94" s="342">
        <f t="shared" si="103"/>
        <v>0</v>
      </c>
      <c r="W94" s="342">
        <f t="shared" si="104"/>
        <v>0</v>
      </c>
      <c r="X94" s="342">
        <f t="shared" si="105"/>
        <v>0</v>
      </c>
      <c r="Y94" s="342">
        <f t="shared" si="106"/>
        <v>0</v>
      </c>
      <c r="Z94" s="342">
        <f t="shared" si="107"/>
        <v>0</v>
      </c>
      <c r="AA94" s="342">
        <f>VLOOKUP($E94,'波及効果（総括表）'!$A$9:$AH$126,'波及効果（総括表）'!$Q$128,FALSE)</f>
        <v>0</v>
      </c>
      <c r="AB94" s="341">
        <f t="shared" si="108"/>
        <v>0</v>
      </c>
      <c r="AC94" s="342">
        <f t="shared" si="109"/>
        <v>0</v>
      </c>
      <c r="AD94" s="342">
        <f t="shared" si="110"/>
        <v>0</v>
      </c>
      <c r="AE94" s="342">
        <f t="shared" si="111"/>
        <v>0</v>
      </c>
      <c r="AF94" s="342">
        <f t="shared" si="112"/>
        <v>0</v>
      </c>
      <c r="AG94" s="342">
        <f t="shared" si="113"/>
        <v>0</v>
      </c>
      <c r="AH94" s="342">
        <f t="shared" si="114"/>
        <v>0</v>
      </c>
      <c r="AI94" s="342">
        <f t="shared" si="115"/>
        <v>0</v>
      </c>
      <c r="AJ94" s="342">
        <f t="shared" si="116"/>
        <v>0</v>
      </c>
      <c r="AK94" s="342">
        <f>VLOOKUP($E94,'波及効果（総括表）'!$A$9:$AH$126,'波及効果（総括表）'!$U$128,FALSE)</f>
        <v>0</v>
      </c>
      <c r="AL94" s="341">
        <f t="shared" si="117"/>
        <v>0</v>
      </c>
      <c r="AM94" s="342">
        <f t="shared" si="118"/>
        <v>0</v>
      </c>
      <c r="AN94" s="342">
        <f t="shared" si="119"/>
        <v>0</v>
      </c>
      <c r="AO94" s="342">
        <f t="shared" si="120"/>
        <v>0</v>
      </c>
      <c r="AP94" s="342">
        <f t="shared" si="121"/>
        <v>0</v>
      </c>
      <c r="AQ94" s="342">
        <f t="shared" si="122"/>
        <v>0</v>
      </c>
      <c r="AR94" s="342">
        <f t="shared" si="123"/>
        <v>0</v>
      </c>
      <c r="AS94" s="342">
        <f t="shared" si="124"/>
        <v>0</v>
      </c>
      <c r="AT94" s="342">
        <f t="shared" si="125"/>
        <v>0</v>
      </c>
      <c r="AU94" s="342">
        <f>VLOOKUP($E94,'波及効果（総括表）'!$A$9:$AH$126,'波及効果（総括表）'!$AC$128,FALSE)</f>
        <v>0</v>
      </c>
      <c r="AV94" s="341">
        <f t="shared" si="126"/>
        <v>0</v>
      </c>
      <c r="AW94" s="342">
        <f t="shared" si="127"/>
        <v>0</v>
      </c>
      <c r="AX94" s="342">
        <f t="shared" si="128"/>
        <v>0</v>
      </c>
      <c r="AY94" s="342">
        <f t="shared" si="129"/>
        <v>0</v>
      </c>
      <c r="AZ94" s="342">
        <f t="shared" si="130"/>
        <v>0</v>
      </c>
      <c r="BA94" s="342">
        <f t="shared" si="131"/>
        <v>0</v>
      </c>
      <c r="BB94" s="342">
        <f t="shared" si="132"/>
        <v>0</v>
      </c>
      <c r="BC94" s="342">
        <f t="shared" si="133"/>
        <v>0</v>
      </c>
      <c r="BD94" s="342">
        <f t="shared" si="134"/>
        <v>0</v>
      </c>
      <c r="BE94" s="342">
        <f>VLOOKUP($E94,'波及効果（総括表）'!$A$9:$AH$126,'波及効果（総括表）'!$AG$128,FALSE)</f>
        <v>0</v>
      </c>
      <c r="BF94" s="334"/>
      <c r="BG94" s="335"/>
      <c r="BH94" s="335"/>
      <c r="BI94" s="335"/>
      <c r="BJ94" s="335"/>
      <c r="BK94" s="335"/>
      <c r="BL94" s="335"/>
      <c r="BM94" s="335"/>
      <c r="BN94" s="335"/>
      <c r="BO94" s="335"/>
      <c r="BP94" s="335"/>
      <c r="BQ94" s="335"/>
      <c r="BR94" s="335"/>
      <c r="BS94" s="335"/>
      <c r="BT94" s="335"/>
      <c r="BU94" s="335"/>
      <c r="BV94" s="335"/>
      <c r="BW94" s="335"/>
      <c r="BX94" s="335"/>
      <c r="BY94" s="335"/>
      <c r="BZ94" s="335"/>
      <c r="CA94" s="604">
        <v>0.53347316902639397</v>
      </c>
      <c r="CB94" s="605">
        <v>4.1513721377381581E-3</v>
      </c>
      <c r="CC94" s="605">
        <v>0.21648313231952457</v>
      </c>
      <c r="CD94" s="605">
        <v>0.15762104527180562</v>
      </c>
      <c r="CE94" s="605">
        <v>5.9430169550777838E-2</v>
      </c>
      <c r="CF94" s="605">
        <v>0</v>
      </c>
      <c r="CG94" s="605">
        <v>2.8841111693759833E-2</v>
      </c>
      <c r="CH94" s="605">
        <v>0</v>
      </c>
      <c r="CI94" s="605">
        <v>0.46652683097360603</v>
      </c>
      <c r="CJ94" s="605">
        <v>1</v>
      </c>
    </row>
    <row r="95" spans="1:88" s="336" customFormat="1">
      <c r="A95" s="337" t="s">
        <v>447</v>
      </c>
      <c r="B95" s="338" t="s">
        <v>175</v>
      </c>
      <c r="C95" s="337" t="s">
        <v>448</v>
      </c>
      <c r="D95" s="338" t="s">
        <v>175</v>
      </c>
      <c r="E95" s="339" t="s">
        <v>346</v>
      </c>
      <c r="F95" s="340" t="s">
        <v>391</v>
      </c>
      <c r="G95" s="332">
        <f>VLOOKUP($E95,'与件データ（生産者価格表示）（分析年価格）'!$A$8:$I$115,9,FALSE)</f>
        <v>0</v>
      </c>
      <c r="H95" s="341">
        <f t="shared" si="90"/>
        <v>0</v>
      </c>
      <c r="I95" s="342">
        <f t="shared" si="91"/>
        <v>0</v>
      </c>
      <c r="J95" s="342">
        <f t="shared" si="92"/>
        <v>0</v>
      </c>
      <c r="K95" s="342">
        <f t="shared" si="93"/>
        <v>0</v>
      </c>
      <c r="L95" s="342">
        <f t="shared" si="94"/>
        <v>0</v>
      </c>
      <c r="M95" s="342">
        <f t="shared" si="95"/>
        <v>0</v>
      </c>
      <c r="N95" s="342">
        <f t="shared" si="96"/>
        <v>0</v>
      </c>
      <c r="O95" s="342">
        <f t="shared" si="97"/>
        <v>0</v>
      </c>
      <c r="P95" s="342">
        <f t="shared" si="98"/>
        <v>0</v>
      </c>
      <c r="Q95" s="342">
        <f>VLOOKUP($E95,'波及効果（総括表）'!$A$9:$AH$126,'波及効果（総括表）'!$M$128,FALSE)</f>
        <v>0</v>
      </c>
      <c r="R95" s="341">
        <f t="shared" si="99"/>
        <v>0</v>
      </c>
      <c r="S95" s="342">
        <f t="shared" si="100"/>
        <v>0</v>
      </c>
      <c r="T95" s="342">
        <f t="shared" si="101"/>
        <v>0</v>
      </c>
      <c r="U95" s="342">
        <f t="shared" si="102"/>
        <v>0</v>
      </c>
      <c r="V95" s="342">
        <f t="shared" si="103"/>
        <v>0</v>
      </c>
      <c r="W95" s="342">
        <f t="shared" si="104"/>
        <v>0</v>
      </c>
      <c r="X95" s="342">
        <f t="shared" si="105"/>
        <v>0</v>
      </c>
      <c r="Y95" s="342">
        <f t="shared" si="106"/>
        <v>0</v>
      </c>
      <c r="Z95" s="342">
        <f t="shared" si="107"/>
        <v>0</v>
      </c>
      <c r="AA95" s="342">
        <f>VLOOKUP($E95,'波及効果（総括表）'!$A$9:$AH$126,'波及効果（総括表）'!$Q$128,FALSE)</f>
        <v>0</v>
      </c>
      <c r="AB95" s="341">
        <f t="shared" si="108"/>
        <v>0</v>
      </c>
      <c r="AC95" s="342">
        <f t="shared" si="109"/>
        <v>0</v>
      </c>
      <c r="AD95" s="342">
        <f t="shared" si="110"/>
        <v>0</v>
      </c>
      <c r="AE95" s="342">
        <f t="shared" si="111"/>
        <v>0</v>
      </c>
      <c r="AF95" s="342">
        <f t="shared" si="112"/>
        <v>0</v>
      </c>
      <c r="AG95" s="342">
        <f t="shared" si="113"/>
        <v>0</v>
      </c>
      <c r="AH95" s="342">
        <f t="shared" si="114"/>
        <v>0</v>
      </c>
      <c r="AI95" s="342">
        <f t="shared" si="115"/>
        <v>0</v>
      </c>
      <c r="AJ95" s="342">
        <f t="shared" si="116"/>
        <v>0</v>
      </c>
      <c r="AK95" s="342">
        <f>VLOOKUP($E95,'波及効果（総括表）'!$A$9:$AH$126,'波及効果（総括表）'!$U$128,FALSE)</f>
        <v>0</v>
      </c>
      <c r="AL95" s="341">
        <f t="shared" si="117"/>
        <v>0</v>
      </c>
      <c r="AM95" s="342">
        <f t="shared" si="118"/>
        <v>0</v>
      </c>
      <c r="AN95" s="342">
        <f t="shared" si="119"/>
        <v>0</v>
      </c>
      <c r="AO95" s="342">
        <f t="shared" si="120"/>
        <v>0</v>
      </c>
      <c r="AP95" s="342">
        <f t="shared" si="121"/>
        <v>0</v>
      </c>
      <c r="AQ95" s="342">
        <f t="shared" si="122"/>
        <v>0</v>
      </c>
      <c r="AR95" s="342">
        <f t="shared" si="123"/>
        <v>0</v>
      </c>
      <c r="AS95" s="342">
        <f t="shared" si="124"/>
        <v>0</v>
      </c>
      <c r="AT95" s="342">
        <f t="shared" si="125"/>
        <v>0</v>
      </c>
      <c r="AU95" s="342">
        <f>VLOOKUP($E95,'波及効果（総括表）'!$A$9:$AH$126,'波及効果（総括表）'!$AC$128,FALSE)</f>
        <v>0</v>
      </c>
      <c r="AV95" s="341">
        <f t="shared" si="126"/>
        <v>0</v>
      </c>
      <c r="AW95" s="342">
        <f t="shared" si="127"/>
        <v>0</v>
      </c>
      <c r="AX95" s="342">
        <f t="shared" si="128"/>
        <v>0</v>
      </c>
      <c r="AY95" s="342">
        <f t="shared" si="129"/>
        <v>0</v>
      </c>
      <c r="AZ95" s="342">
        <f t="shared" si="130"/>
        <v>0</v>
      </c>
      <c r="BA95" s="342">
        <f t="shared" si="131"/>
        <v>0</v>
      </c>
      <c r="BB95" s="342">
        <f t="shared" si="132"/>
        <v>0</v>
      </c>
      <c r="BC95" s="342">
        <f t="shared" si="133"/>
        <v>0</v>
      </c>
      <c r="BD95" s="342">
        <f t="shared" si="134"/>
        <v>0</v>
      </c>
      <c r="BE95" s="342">
        <f>VLOOKUP($E95,'波及効果（総括表）'!$A$9:$AH$126,'波及効果（総括表）'!$AG$128,FALSE)</f>
        <v>0</v>
      </c>
      <c r="BF95" s="334"/>
      <c r="BG95" s="335"/>
      <c r="BH95" s="335"/>
      <c r="BI95" s="335"/>
      <c r="BJ95" s="335"/>
      <c r="BK95" s="335"/>
      <c r="BL95" s="335"/>
      <c r="BM95" s="335"/>
      <c r="BN95" s="335"/>
      <c r="BO95" s="335"/>
      <c r="BP95" s="335"/>
      <c r="BQ95" s="335"/>
      <c r="BR95" s="335"/>
      <c r="BS95" s="335"/>
      <c r="BT95" s="335"/>
      <c r="BU95" s="335"/>
      <c r="BV95" s="335"/>
      <c r="BW95" s="335"/>
      <c r="BX95" s="335"/>
      <c r="BY95" s="335"/>
      <c r="BZ95" s="335"/>
      <c r="CA95" s="604">
        <v>0.44017067202108301</v>
      </c>
      <c r="CB95" s="605">
        <v>1.6910334441864842E-2</v>
      </c>
      <c r="CC95" s="605">
        <v>0.25669824935684254</v>
      </c>
      <c r="CD95" s="605">
        <v>0.14503984438727491</v>
      </c>
      <c r="CE95" s="605">
        <v>0.10889753404028361</v>
      </c>
      <c r="CF95" s="605">
        <v>0</v>
      </c>
      <c r="CG95" s="605">
        <v>3.2283365752651061E-2</v>
      </c>
      <c r="CH95" s="605">
        <v>0</v>
      </c>
      <c r="CI95" s="605">
        <v>0.55982932797891694</v>
      </c>
      <c r="CJ95" s="605">
        <v>1</v>
      </c>
    </row>
    <row r="96" spans="1:88" s="336" customFormat="1">
      <c r="A96" s="337" t="s">
        <v>416</v>
      </c>
      <c r="B96" s="338" t="s">
        <v>71</v>
      </c>
      <c r="C96" s="337" t="s">
        <v>449</v>
      </c>
      <c r="D96" s="338" t="s">
        <v>71</v>
      </c>
      <c r="E96" s="339" t="s">
        <v>347</v>
      </c>
      <c r="F96" s="340" t="s">
        <v>71</v>
      </c>
      <c r="G96" s="332">
        <f>VLOOKUP($E96,'与件データ（生産者価格表示）（分析年価格）'!$A$8:$I$115,9,FALSE)</f>
        <v>0</v>
      </c>
      <c r="H96" s="341">
        <f t="shared" si="90"/>
        <v>0</v>
      </c>
      <c r="I96" s="342">
        <f t="shared" si="91"/>
        <v>0</v>
      </c>
      <c r="J96" s="342">
        <f t="shared" si="92"/>
        <v>0</v>
      </c>
      <c r="K96" s="342">
        <f t="shared" si="93"/>
        <v>0</v>
      </c>
      <c r="L96" s="342">
        <f t="shared" si="94"/>
        <v>0</v>
      </c>
      <c r="M96" s="342">
        <f t="shared" si="95"/>
        <v>0</v>
      </c>
      <c r="N96" s="342">
        <f t="shared" si="96"/>
        <v>0</v>
      </c>
      <c r="O96" s="342">
        <f t="shared" si="97"/>
        <v>0</v>
      </c>
      <c r="P96" s="342">
        <f t="shared" si="98"/>
        <v>0</v>
      </c>
      <c r="Q96" s="342">
        <f>VLOOKUP($E96,'波及効果（総括表）'!$A$9:$AH$126,'波及効果（総括表）'!$M$128,FALSE)</f>
        <v>0</v>
      </c>
      <c r="R96" s="341">
        <f t="shared" si="99"/>
        <v>0</v>
      </c>
      <c r="S96" s="342">
        <f t="shared" si="100"/>
        <v>0</v>
      </c>
      <c r="T96" s="342">
        <f t="shared" si="101"/>
        <v>0</v>
      </c>
      <c r="U96" s="342">
        <f t="shared" si="102"/>
        <v>0</v>
      </c>
      <c r="V96" s="342">
        <f t="shared" si="103"/>
        <v>0</v>
      </c>
      <c r="W96" s="342">
        <f t="shared" si="104"/>
        <v>0</v>
      </c>
      <c r="X96" s="342">
        <f t="shared" si="105"/>
        <v>0</v>
      </c>
      <c r="Y96" s="342">
        <f t="shared" si="106"/>
        <v>0</v>
      </c>
      <c r="Z96" s="342">
        <f t="shared" si="107"/>
        <v>0</v>
      </c>
      <c r="AA96" s="342">
        <f>VLOOKUP($E96,'波及効果（総括表）'!$A$9:$AH$126,'波及効果（総括表）'!$Q$128,FALSE)</f>
        <v>0</v>
      </c>
      <c r="AB96" s="341">
        <f t="shared" si="108"/>
        <v>0</v>
      </c>
      <c r="AC96" s="342">
        <f t="shared" si="109"/>
        <v>0</v>
      </c>
      <c r="AD96" s="342">
        <f t="shared" si="110"/>
        <v>0</v>
      </c>
      <c r="AE96" s="342">
        <f t="shared" si="111"/>
        <v>0</v>
      </c>
      <c r="AF96" s="342">
        <f t="shared" si="112"/>
        <v>0</v>
      </c>
      <c r="AG96" s="342">
        <f t="shared" si="113"/>
        <v>0</v>
      </c>
      <c r="AH96" s="342">
        <f t="shared" si="114"/>
        <v>0</v>
      </c>
      <c r="AI96" s="342">
        <f t="shared" si="115"/>
        <v>0</v>
      </c>
      <c r="AJ96" s="342">
        <f t="shared" si="116"/>
        <v>0</v>
      </c>
      <c r="AK96" s="342">
        <f>VLOOKUP($E96,'波及効果（総括表）'!$A$9:$AH$126,'波及効果（総括表）'!$U$128,FALSE)</f>
        <v>0</v>
      </c>
      <c r="AL96" s="341">
        <f t="shared" si="117"/>
        <v>0</v>
      </c>
      <c r="AM96" s="342">
        <f t="shared" si="118"/>
        <v>0</v>
      </c>
      <c r="AN96" s="342">
        <f t="shared" si="119"/>
        <v>0</v>
      </c>
      <c r="AO96" s="342">
        <f t="shared" si="120"/>
        <v>0</v>
      </c>
      <c r="AP96" s="342">
        <f t="shared" si="121"/>
        <v>0</v>
      </c>
      <c r="AQ96" s="342">
        <f t="shared" si="122"/>
        <v>0</v>
      </c>
      <c r="AR96" s="342">
        <f t="shared" si="123"/>
        <v>0</v>
      </c>
      <c r="AS96" s="342">
        <f t="shared" si="124"/>
        <v>0</v>
      </c>
      <c r="AT96" s="342">
        <f t="shared" si="125"/>
        <v>0</v>
      </c>
      <c r="AU96" s="342">
        <f>VLOOKUP($E96,'波及効果（総括表）'!$A$9:$AH$126,'波及効果（総括表）'!$AC$128,FALSE)</f>
        <v>0</v>
      </c>
      <c r="AV96" s="341">
        <f t="shared" si="126"/>
        <v>0</v>
      </c>
      <c r="AW96" s="342">
        <f t="shared" si="127"/>
        <v>0</v>
      </c>
      <c r="AX96" s="342">
        <f t="shared" si="128"/>
        <v>0</v>
      </c>
      <c r="AY96" s="342">
        <f t="shared" si="129"/>
        <v>0</v>
      </c>
      <c r="AZ96" s="342">
        <f t="shared" si="130"/>
        <v>0</v>
      </c>
      <c r="BA96" s="342">
        <f t="shared" si="131"/>
        <v>0</v>
      </c>
      <c r="BB96" s="342">
        <f t="shared" si="132"/>
        <v>0</v>
      </c>
      <c r="BC96" s="342">
        <f t="shared" si="133"/>
        <v>0</v>
      </c>
      <c r="BD96" s="342">
        <f t="shared" si="134"/>
        <v>0</v>
      </c>
      <c r="BE96" s="342">
        <f>VLOOKUP($E96,'波及効果（総括表）'!$A$9:$AH$126,'波及効果（総括表）'!$AG$128,FALSE)</f>
        <v>0</v>
      </c>
      <c r="BF96" s="334"/>
      <c r="BG96" s="335"/>
      <c r="BH96" s="335"/>
      <c r="BI96" s="335"/>
      <c r="BJ96" s="335"/>
      <c r="BK96" s="335"/>
      <c r="BL96" s="335"/>
      <c r="BM96" s="335"/>
      <c r="BN96" s="335"/>
      <c r="BO96" s="335"/>
      <c r="BP96" s="335"/>
      <c r="BQ96" s="335"/>
      <c r="BR96" s="335"/>
      <c r="BS96" s="335"/>
      <c r="BT96" s="335"/>
      <c r="BU96" s="335"/>
      <c r="BV96" s="335"/>
      <c r="BW96" s="335"/>
      <c r="BX96" s="335"/>
      <c r="BY96" s="335"/>
      <c r="BZ96" s="335"/>
      <c r="CA96" s="604">
        <v>0.282317215130933</v>
      </c>
      <c r="CB96" s="605">
        <v>9.2275612150904442E-3</v>
      </c>
      <c r="CC96" s="605">
        <v>0.34242188053567635</v>
      </c>
      <c r="CD96" s="605">
        <v>0</v>
      </c>
      <c r="CE96" s="605">
        <v>0</v>
      </c>
      <c r="CF96" s="605">
        <v>0.36415260499438207</v>
      </c>
      <c r="CG96" s="605">
        <v>1.8807381239181707E-3</v>
      </c>
      <c r="CH96" s="605">
        <v>0</v>
      </c>
      <c r="CI96" s="605">
        <v>0.717682784869067</v>
      </c>
      <c r="CJ96" s="605">
        <v>1</v>
      </c>
    </row>
    <row r="97" spans="1:88" s="336" customFormat="1">
      <c r="A97" s="343" t="s">
        <v>450</v>
      </c>
      <c r="B97" s="344" t="s">
        <v>176</v>
      </c>
      <c r="C97" s="343" t="s">
        <v>451</v>
      </c>
      <c r="D97" s="344" t="s">
        <v>177</v>
      </c>
      <c r="E97" s="345" t="s">
        <v>348</v>
      </c>
      <c r="F97" s="346" t="s">
        <v>72</v>
      </c>
      <c r="G97" s="347">
        <f>VLOOKUP($E97,'与件データ（生産者価格表示）（分析年価格）'!$A$8:$I$115,9,FALSE)</f>
        <v>0</v>
      </c>
      <c r="H97" s="348">
        <f t="shared" si="90"/>
        <v>0</v>
      </c>
      <c r="I97" s="349">
        <f t="shared" si="91"/>
        <v>0</v>
      </c>
      <c r="J97" s="349">
        <f t="shared" si="92"/>
        <v>0</v>
      </c>
      <c r="K97" s="349">
        <f t="shared" si="93"/>
        <v>0</v>
      </c>
      <c r="L97" s="349">
        <f t="shared" si="94"/>
        <v>0</v>
      </c>
      <c r="M97" s="349">
        <f t="shared" si="95"/>
        <v>0</v>
      </c>
      <c r="N97" s="349">
        <f t="shared" si="96"/>
        <v>0</v>
      </c>
      <c r="O97" s="349">
        <f t="shared" si="97"/>
        <v>0</v>
      </c>
      <c r="P97" s="349">
        <f t="shared" si="98"/>
        <v>0</v>
      </c>
      <c r="Q97" s="349">
        <f>VLOOKUP($E97,'波及効果（総括表）'!$A$9:$AH$126,'波及効果（総括表）'!$M$128,FALSE)</f>
        <v>0</v>
      </c>
      <c r="R97" s="348">
        <f t="shared" si="99"/>
        <v>0</v>
      </c>
      <c r="S97" s="349">
        <f t="shared" si="100"/>
        <v>0</v>
      </c>
      <c r="T97" s="349">
        <f t="shared" si="101"/>
        <v>0</v>
      </c>
      <c r="U97" s="349">
        <f t="shared" si="102"/>
        <v>0</v>
      </c>
      <c r="V97" s="349">
        <f t="shared" si="103"/>
        <v>0</v>
      </c>
      <c r="W97" s="349">
        <f t="shared" si="104"/>
        <v>0</v>
      </c>
      <c r="X97" s="349">
        <f t="shared" si="105"/>
        <v>0</v>
      </c>
      <c r="Y97" s="349">
        <f t="shared" si="106"/>
        <v>0</v>
      </c>
      <c r="Z97" s="349">
        <f t="shared" si="107"/>
        <v>0</v>
      </c>
      <c r="AA97" s="349">
        <f>VLOOKUP($E97,'波及効果（総括表）'!$A$9:$AH$126,'波及効果（総括表）'!$Q$128,FALSE)</f>
        <v>0</v>
      </c>
      <c r="AB97" s="348">
        <f t="shared" si="108"/>
        <v>0</v>
      </c>
      <c r="AC97" s="349">
        <f t="shared" si="109"/>
        <v>0</v>
      </c>
      <c r="AD97" s="349">
        <f t="shared" si="110"/>
        <v>0</v>
      </c>
      <c r="AE97" s="349">
        <f t="shared" si="111"/>
        <v>0</v>
      </c>
      <c r="AF97" s="349">
        <f t="shared" si="112"/>
        <v>0</v>
      </c>
      <c r="AG97" s="349">
        <f t="shared" si="113"/>
        <v>0</v>
      </c>
      <c r="AH97" s="349">
        <f t="shared" si="114"/>
        <v>0</v>
      </c>
      <c r="AI97" s="349">
        <f t="shared" si="115"/>
        <v>0</v>
      </c>
      <c r="AJ97" s="349">
        <f t="shared" si="116"/>
        <v>0</v>
      </c>
      <c r="AK97" s="349">
        <f>VLOOKUP($E97,'波及効果（総括表）'!$A$9:$AH$126,'波及効果（総括表）'!$U$128,FALSE)</f>
        <v>0</v>
      </c>
      <c r="AL97" s="348">
        <f t="shared" si="117"/>
        <v>0</v>
      </c>
      <c r="AM97" s="349">
        <f t="shared" si="118"/>
        <v>0</v>
      </c>
      <c r="AN97" s="349">
        <f t="shared" si="119"/>
        <v>0</v>
      </c>
      <c r="AO97" s="349">
        <f t="shared" si="120"/>
        <v>0</v>
      </c>
      <c r="AP97" s="349">
        <f t="shared" si="121"/>
        <v>0</v>
      </c>
      <c r="AQ97" s="349">
        <f t="shared" si="122"/>
        <v>0</v>
      </c>
      <c r="AR97" s="349">
        <f t="shared" si="123"/>
        <v>0</v>
      </c>
      <c r="AS97" s="349">
        <f t="shared" si="124"/>
        <v>0</v>
      </c>
      <c r="AT97" s="349">
        <f t="shared" si="125"/>
        <v>0</v>
      </c>
      <c r="AU97" s="349">
        <f>VLOOKUP($E97,'波及効果（総括表）'!$A$9:$AH$126,'波及効果（総括表）'!$AC$128,FALSE)</f>
        <v>0</v>
      </c>
      <c r="AV97" s="348">
        <f t="shared" si="126"/>
        <v>0</v>
      </c>
      <c r="AW97" s="349">
        <f t="shared" si="127"/>
        <v>0</v>
      </c>
      <c r="AX97" s="349">
        <f t="shared" si="128"/>
        <v>0</v>
      </c>
      <c r="AY97" s="349">
        <f t="shared" si="129"/>
        <v>0</v>
      </c>
      <c r="AZ97" s="349">
        <f t="shared" si="130"/>
        <v>0</v>
      </c>
      <c r="BA97" s="349">
        <f t="shared" si="131"/>
        <v>0</v>
      </c>
      <c r="BB97" s="349">
        <f t="shared" si="132"/>
        <v>0</v>
      </c>
      <c r="BC97" s="349">
        <f t="shared" si="133"/>
        <v>0</v>
      </c>
      <c r="BD97" s="349">
        <f t="shared" si="134"/>
        <v>0</v>
      </c>
      <c r="BE97" s="349">
        <f>VLOOKUP($E97,'波及効果（総括表）'!$A$9:$AH$126,'波及効果（総括表）'!$AG$128,FALSE)</f>
        <v>0</v>
      </c>
      <c r="BF97" s="334"/>
      <c r="BG97" s="335"/>
      <c r="BH97" s="335"/>
      <c r="BI97" s="335"/>
      <c r="BJ97" s="335"/>
      <c r="BK97" s="335"/>
      <c r="BL97" s="335"/>
      <c r="BM97" s="335"/>
      <c r="BN97" s="335"/>
      <c r="BO97" s="335"/>
      <c r="BP97" s="335"/>
      <c r="BQ97" s="335"/>
      <c r="BR97" s="335"/>
      <c r="BS97" s="335"/>
      <c r="BT97" s="335"/>
      <c r="BU97" s="335"/>
      <c r="BV97" s="335"/>
      <c r="BW97" s="335"/>
      <c r="BX97" s="335"/>
      <c r="BY97" s="335"/>
      <c r="BZ97" s="335"/>
      <c r="CA97" s="606">
        <v>0.20782174801603101</v>
      </c>
      <c r="CB97" s="607">
        <v>3.4583432863550707E-3</v>
      </c>
      <c r="CC97" s="607">
        <v>0.60802877086816887</v>
      </c>
      <c r="CD97" s="607">
        <v>3.1823128168378587E-3</v>
      </c>
      <c r="CE97" s="607">
        <v>4.6598720704939353E-2</v>
      </c>
      <c r="CF97" s="607">
        <v>0.12439684688271359</v>
      </c>
      <c r="CG97" s="607">
        <v>6.5902274597234387E-3</v>
      </c>
      <c r="CH97" s="607">
        <v>-7.6970034769222606E-5</v>
      </c>
      <c r="CI97" s="607">
        <v>0.79217825198396896</v>
      </c>
      <c r="CJ97" s="607">
        <v>1</v>
      </c>
    </row>
    <row r="98" spans="1:88" s="336" customFormat="1">
      <c r="A98" s="337" t="s">
        <v>450</v>
      </c>
      <c r="B98" s="338" t="s">
        <v>176</v>
      </c>
      <c r="C98" s="337" t="s">
        <v>451</v>
      </c>
      <c r="D98" s="338" t="s">
        <v>177</v>
      </c>
      <c r="E98" s="298" t="s">
        <v>349</v>
      </c>
      <c r="F98" s="340" t="s">
        <v>73</v>
      </c>
      <c r="G98" s="332">
        <f>VLOOKUP($E98,'与件データ（生産者価格表示）（分析年価格）'!$A$8:$I$115,9,FALSE)</f>
        <v>0</v>
      </c>
      <c r="H98" s="341">
        <f>Q98*$CA98</f>
        <v>0</v>
      </c>
      <c r="I98" s="342">
        <f>Q98*$CB98</f>
        <v>0</v>
      </c>
      <c r="J98" s="342">
        <f>Q98*$CC98</f>
        <v>0</v>
      </c>
      <c r="K98" s="342">
        <f>Q98*$CD98</f>
        <v>0</v>
      </c>
      <c r="L98" s="342">
        <f>Q98*$CE98</f>
        <v>0</v>
      </c>
      <c r="M98" s="342">
        <f>Q98*$CF98</f>
        <v>0</v>
      </c>
      <c r="N98" s="342">
        <f>Q98*$CG98</f>
        <v>0</v>
      </c>
      <c r="O98" s="342">
        <f>Q98*$CH98</f>
        <v>0</v>
      </c>
      <c r="P98" s="342">
        <f>Q98*$CI98</f>
        <v>0</v>
      </c>
      <c r="Q98" s="342">
        <f>VLOOKUP($E98,'波及効果（総括表）'!$A$9:$AH$126,'波及効果（総括表）'!$M$128,FALSE)</f>
        <v>0</v>
      </c>
      <c r="R98" s="341">
        <f>AA98*$CA98</f>
        <v>0</v>
      </c>
      <c r="S98" s="342">
        <f>AA98*$CB98</f>
        <v>0</v>
      </c>
      <c r="T98" s="342">
        <f>AA98*$CC98</f>
        <v>0</v>
      </c>
      <c r="U98" s="342">
        <f>AA98*$CD98</f>
        <v>0</v>
      </c>
      <c r="V98" s="342">
        <f>AA98*$CE98</f>
        <v>0</v>
      </c>
      <c r="W98" s="342">
        <f>AA98*$CF98</f>
        <v>0</v>
      </c>
      <c r="X98" s="342">
        <f>AA98*$CG98</f>
        <v>0</v>
      </c>
      <c r="Y98" s="342">
        <f>AA98*$CH98</f>
        <v>0</v>
      </c>
      <c r="Z98" s="342">
        <f>AA98*$CI98</f>
        <v>0</v>
      </c>
      <c r="AA98" s="342">
        <f>VLOOKUP($E98,'波及効果（総括表）'!$A$9:$AH$126,'波及効果（総括表）'!$Q$128,FALSE)</f>
        <v>0</v>
      </c>
      <c r="AB98" s="341">
        <f>AK98*$CA98</f>
        <v>0</v>
      </c>
      <c r="AC98" s="342">
        <f>AK98*$CB98</f>
        <v>0</v>
      </c>
      <c r="AD98" s="342">
        <f>AK98*$CC98</f>
        <v>0</v>
      </c>
      <c r="AE98" s="342">
        <f>AK98*$CD98</f>
        <v>0</v>
      </c>
      <c r="AF98" s="342">
        <f>AK98*$CE98</f>
        <v>0</v>
      </c>
      <c r="AG98" s="342">
        <f>AK98*$CF98</f>
        <v>0</v>
      </c>
      <c r="AH98" s="342">
        <f>AK98*$CG98</f>
        <v>0</v>
      </c>
      <c r="AI98" s="342">
        <f>AK98*$CH98</f>
        <v>0</v>
      </c>
      <c r="AJ98" s="342">
        <f>AK98*$CI98</f>
        <v>0</v>
      </c>
      <c r="AK98" s="342">
        <f>VLOOKUP($E98,'波及効果（総括表）'!$A$9:$AH$126,'波及効果（総括表）'!$U$128,FALSE)</f>
        <v>0</v>
      </c>
      <c r="AL98" s="341">
        <f>AU98*$CA98</f>
        <v>0</v>
      </c>
      <c r="AM98" s="342">
        <f>AU98*$CB98</f>
        <v>0</v>
      </c>
      <c r="AN98" s="342">
        <f>AU98*$CC98</f>
        <v>0</v>
      </c>
      <c r="AO98" s="342">
        <f>AU98*$CD98</f>
        <v>0</v>
      </c>
      <c r="AP98" s="342">
        <f>AU98*$CE98</f>
        <v>0</v>
      </c>
      <c r="AQ98" s="342">
        <f>AU98*$CF98</f>
        <v>0</v>
      </c>
      <c r="AR98" s="342">
        <f>AU98*$CG98</f>
        <v>0</v>
      </c>
      <c r="AS98" s="342">
        <f>AU98*$CH98</f>
        <v>0</v>
      </c>
      <c r="AT98" s="342">
        <f>AU98*$CI98</f>
        <v>0</v>
      </c>
      <c r="AU98" s="342">
        <f>VLOOKUP($E98,'波及効果（総括表）'!$A$9:$AH$126,'波及効果（総括表）'!$AC$128,FALSE)</f>
        <v>0</v>
      </c>
      <c r="AV98" s="341">
        <f>BE98*$CA98</f>
        <v>0</v>
      </c>
      <c r="AW98" s="342">
        <f>BE98*$CB98</f>
        <v>0</v>
      </c>
      <c r="AX98" s="342">
        <f>BE98*$CC98</f>
        <v>0</v>
      </c>
      <c r="AY98" s="342">
        <f>BE98*$CD98</f>
        <v>0</v>
      </c>
      <c r="AZ98" s="342">
        <f>BE98*$CE98</f>
        <v>0</v>
      </c>
      <c r="BA98" s="342">
        <f>BE98*$CF98</f>
        <v>0</v>
      </c>
      <c r="BB98" s="342">
        <f>BE98*$CG98</f>
        <v>0</v>
      </c>
      <c r="BC98" s="342">
        <f>BE98*$CH98</f>
        <v>0</v>
      </c>
      <c r="BD98" s="342">
        <f>BE98*$CI98</f>
        <v>0</v>
      </c>
      <c r="BE98" s="342">
        <f>VLOOKUP($E98,'波及効果（総括表）'!$A$9:$AH$126,'波及効果（総括表）'!$AG$128,FALSE)</f>
        <v>0</v>
      </c>
      <c r="BF98" s="334"/>
      <c r="BG98" s="335"/>
      <c r="BH98" s="335"/>
      <c r="BI98" s="335"/>
      <c r="BJ98" s="335"/>
      <c r="BK98" s="335"/>
      <c r="BL98" s="335"/>
      <c r="BM98" s="335"/>
      <c r="BN98" s="335"/>
      <c r="BO98" s="335"/>
      <c r="BP98" s="335"/>
      <c r="BQ98" s="335"/>
      <c r="BR98" s="335"/>
      <c r="BS98" s="335"/>
      <c r="BT98" s="335"/>
      <c r="BU98" s="335"/>
      <c r="BV98" s="335"/>
      <c r="BW98" s="335"/>
      <c r="BX98" s="335"/>
      <c r="BY98" s="335"/>
      <c r="BZ98" s="335"/>
      <c r="CA98" s="604">
        <v>0.44718779577144646</v>
      </c>
      <c r="CB98" s="605">
        <v>2.6083781104908966E-3</v>
      </c>
      <c r="CC98" s="605">
        <v>0.35935997853677443</v>
      </c>
      <c r="CD98" s="605">
        <v>4.1055871459126717E-2</v>
      </c>
      <c r="CE98" s="605">
        <v>6.7180641362914822E-2</v>
      </c>
      <c r="CF98" s="605">
        <v>7.2222263625049368E-2</v>
      </c>
      <c r="CG98" s="605">
        <v>1.1249562165102882E-2</v>
      </c>
      <c r="CH98" s="605">
        <v>-8.6449103090555438E-4</v>
      </c>
      <c r="CI98" s="605">
        <v>0.55281220422855359</v>
      </c>
      <c r="CJ98" s="605">
        <v>1</v>
      </c>
    </row>
    <row r="99" spans="1:88" s="336" customFormat="1">
      <c r="A99" s="337" t="s">
        <v>450</v>
      </c>
      <c r="B99" s="338" t="s">
        <v>176</v>
      </c>
      <c r="C99" s="337" t="s">
        <v>452</v>
      </c>
      <c r="D99" s="338" t="s">
        <v>411</v>
      </c>
      <c r="E99" s="339" t="s">
        <v>350</v>
      </c>
      <c r="F99" s="340" t="s">
        <v>392</v>
      </c>
      <c r="G99" s="332">
        <f>VLOOKUP($E99,'与件データ（生産者価格表示）（分析年価格）'!$A$8:$I$115,9,FALSE)</f>
        <v>0</v>
      </c>
      <c r="H99" s="341">
        <f t="shared" si="90"/>
        <v>0</v>
      </c>
      <c r="I99" s="342">
        <f t="shared" si="91"/>
        <v>0</v>
      </c>
      <c r="J99" s="342">
        <f t="shared" si="92"/>
        <v>0</v>
      </c>
      <c r="K99" s="342">
        <f t="shared" si="93"/>
        <v>0</v>
      </c>
      <c r="L99" s="342">
        <f t="shared" si="94"/>
        <v>0</v>
      </c>
      <c r="M99" s="342">
        <f t="shared" si="95"/>
        <v>0</v>
      </c>
      <c r="N99" s="342">
        <f t="shared" si="96"/>
        <v>0</v>
      </c>
      <c r="O99" s="342">
        <f t="shared" si="97"/>
        <v>0</v>
      </c>
      <c r="P99" s="342">
        <f t="shared" si="98"/>
        <v>0</v>
      </c>
      <c r="Q99" s="342">
        <f>VLOOKUP($E99,'波及効果（総括表）'!$A$9:$AH$126,'波及効果（総括表）'!$M$128,FALSE)</f>
        <v>0</v>
      </c>
      <c r="R99" s="341">
        <f t="shared" si="99"/>
        <v>0</v>
      </c>
      <c r="S99" s="342">
        <f t="shared" si="100"/>
        <v>0</v>
      </c>
      <c r="T99" s="342">
        <f t="shared" si="101"/>
        <v>0</v>
      </c>
      <c r="U99" s="342">
        <f t="shared" si="102"/>
        <v>0</v>
      </c>
      <c r="V99" s="342">
        <f t="shared" si="103"/>
        <v>0</v>
      </c>
      <c r="W99" s="342">
        <f t="shared" si="104"/>
        <v>0</v>
      </c>
      <c r="X99" s="342">
        <f t="shared" si="105"/>
        <v>0</v>
      </c>
      <c r="Y99" s="342">
        <f t="shared" si="106"/>
        <v>0</v>
      </c>
      <c r="Z99" s="342">
        <f t="shared" si="107"/>
        <v>0</v>
      </c>
      <c r="AA99" s="342">
        <f>VLOOKUP($E99,'波及効果（総括表）'!$A$9:$AH$126,'波及効果（総括表）'!$Q$128,FALSE)</f>
        <v>0</v>
      </c>
      <c r="AB99" s="341">
        <f t="shared" si="108"/>
        <v>0</v>
      </c>
      <c r="AC99" s="342">
        <f t="shared" si="109"/>
        <v>0</v>
      </c>
      <c r="AD99" s="342">
        <f t="shared" si="110"/>
        <v>0</v>
      </c>
      <c r="AE99" s="342">
        <f t="shared" si="111"/>
        <v>0</v>
      </c>
      <c r="AF99" s="342">
        <f t="shared" si="112"/>
        <v>0</v>
      </c>
      <c r="AG99" s="342">
        <f t="shared" si="113"/>
        <v>0</v>
      </c>
      <c r="AH99" s="342">
        <f t="shared" si="114"/>
        <v>0</v>
      </c>
      <c r="AI99" s="342">
        <f t="shared" si="115"/>
        <v>0</v>
      </c>
      <c r="AJ99" s="342">
        <f t="shared" si="116"/>
        <v>0</v>
      </c>
      <c r="AK99" s="342">
        <f>VLOOKUP($E99,'波及効果（総括表）'!$A$9:$AH$126,'波及効果（総括表）'!$U$128,FALSE)</f>
        <v>0</v>
      </c>
      <c r="AL99" s="341">
        <f t="shared" si="117"/>
        <v>0</v>
      </c>
      <c r="AM99" s="342">
        <f t="shared" si="118"/>
        <v>0</v>
      </c>
      <c r="AN99" s="342">
        <f t="shared" si="119"/>
        <v>0</v>
      </c>
      <c r="AO99" s="342">
        <f t="shared" si="120"/>
        <v>0</v>
      </c>
      <c r="AP99" s="342">
        <f t="shared" si="121"/>
        <v>0</v>
      </c>
      <c r="AQ99" s="342">
        <f t="shared" si="122"/>
        <v>0</v>
      </c>
      <c r="AR99" s="342">
        <f t="shared" si="123"/>
        <v>0</v>
      </c>
      <c r="AS99" s="342">
        <f t="shared" si="124"/>
        <v>0</v>
      </c>
      <c r="AT99" s="342">
        <f t="shared" si="125"/>
        <v>0</v>
      </c>
      <c r="AU99" s="342">
        <f>VLOOKUP($E99,'波及効果（総括表）'!$A$9:$AH$126,'波及効果（総括表）'!$AC$128,FALSE)</f>
        <v>0</v>
      </c>
      <c r="AV99" s="341">
        <f t="shared" si="126"/>
        <v>0</v>
      </c>
      <c r="AW99" s="342">
        <f t="shared" si="127"/>
        <v>0</v>
      </c>
      <c r="AX99" s="342">
        <f t="shared" si="128"/>
        <v>0</v>
      </c>
      <c r="AY99" s="342">
        <f t="shared" si="129"/>
        <v>0</v>
      </c>
      <c r="AZ99" s="342">
        <f t="shared" si="130"/>
        <v>0</v>
      </c>
      <c r="BA99" s="342">
        <f t="shared" si="131"/>
        <v>0</v>
      </c>
      <c r="BB99" s="342">
        <f t="shared" si="132"/>
        <v>0</v>
      </c>
      <c r="BC99" s="342">
        <f t="shared" si="133"/>
        <v>0</v>
      </c>
      <c r="BD99" s="342">
        <f t="shared" si="134"/>
        <v>0</v>
      </c>
      <c r="BE99" s="342">
        <f>VLOOKUP($E99,'波及効果（総括表）'!$A$9:$AH$126,'波及効果（総括表）'!$AG$128,FALSE)</f>
        <v>0</v>
      </c>
      <c r="BF99" s="334"/>
      <c r="BG99" s="335"/>
      <c r="BH99" s="335"/>
      <c r="BI99" s="335"/>
      <c r="BJ99" s="335"/>
      <c r="BK99" s="335"/>
      <c r="BL99" s="335"/>
      <c r="BM99" s="335"/>
      <c r="BN99" s="335"/>
      <c r="BO99" s="335"/>
      <c r="BP99" s="335"/>
      <c r="BQ99" s="335"/>
      <c r="BR99" s="335"/>
      <c r="BS99" s="335"/>
      <c r="BT99" s="335"/>
      <c r="BU99" s="335"/>
      <c r="BV99" s="335"/>
      <c r="BW99" s="335"/>
      <c r="BX99" s="335"/>
      <c r="BY99" s="335"/>
      <c r="BZ99" s="335"/>
      <c r="CA99" s="604">
        <v>0.45916701068112042</v>
      </c>
      <c r="CB99" s="605">
        <v>6.1359028512575431E-3</v>
      </c>
      <c r="CC99" s="605">
        <v>0.46444205552041051</v>
      </c>
      <c r="CD99" s="605">
        <v>1.760038999263128E-2</v>
      </c>
      <c r="CE99" s="605">
        <v>6.3889472030568203E-2</v>
      </c>
      <c r="CF99" s="605">
        <v>0</v>
      </c>
      <c r="CG99" s="605">
        <v>1.2033696039630466E-2</v>
      </c>
      <c r="CH99" s="605">
        <v>-2.3268527115618443E-2</v>
      </c>
      <c r="CI99" s="605">
        <v>0.54083298931887958</v>
      </c>
      <c r="CJ99" s="605">
        <v>1</v>
      </c>
    </row>
    <row r="100" spans="1:88" s="336" customFormat="1">
      <c r="A100" s="337" t="s">
        <v>450</v>
      </c>
      <c r="B100" s="338" t="s">
        <v>176</v>
      </c>
      <c r="C100" s="337" t="s">
        <v>452</v>
      </c>
      <c r="D100" s="338" t="s">
        <v>411</v>
      </c>
      <c r="E100" s="339" t="s">
        <v>351</v>
      </c>
      <c r="F100" s="340" t="s">
        <v>393</v>
      </c>
      <c r="G100" s="332">
        <f>VLOOKUP($E100,'与件データ（生産者価格表示）（分析年価格）'!$A$8:$I$115,9,FALSE)</f>
        <v>0</v>
      </c>
      <c r="H100" s="341">
        <f t="shared" si="90"/>
        <v>0</v>
      </c>
      <c r="I100" s="342">
        <f t="shared" si="91"/>
        <v>0</v>
      </c>
      <c r="J100" s="342">
        <f t="shared" si="92"/>
        <v>0</v>
      </c>
      <c r="K100" s="342">
        <f t="shared" si="93"/>
        <v>0</v>
      </c>
      <c r="L100" s="342">
        <f t="shared" si="94"/>
        <v>0</v>
      </c>
      <c r="M100" s="342">
        <f t="shared" si="95"/>
        <v>0</v>
      </c>
      <c r="N100" s="342">
        <f t="shared" si="96"/>
        <v>0</v>
      </c>
      <c r="O100" s="342">
        <f t="shared" si="97"/>
        <v>0</v>
      </c>
      <c r="P100" s="342">
        <f t="shared" si="98"/>
        <v>0</v>
      </c>
      <c r="Q100" s="342">
        <f>VLOOKUP($E100,'波及効果（総括表）'!$A$9:$AH$126,'波及効果（総括表）'!$M$128,FALSE)</f>
        <v>0</v>
      </c>
      <c r="R100" s="341">
        <f t="shared" si="99"/>
        <v>0</v>
      </c>
      <c r="S100" s="342">
        <f t="shared" si="100"/>
        <v>0</v>
      </c>
      <c r="T100" s="342">
        <f t="shared" si="101"/>
        <v>0</v>
      </c>
      <c r="U100" s="342">
        <f t="shared" si="102"/>
        <v>0</v>
      </c>
      <c r="V100" s="342">
        <f t="shared" si="103"/>
        <v>0</v>
      </c>
      <c r="W100" s="342">
        <f t="shared" si="104"/>
        <v>0</v>
      </c>
      <c r="X100" s="342">
        <f t="shared" si="105"/>
        <v>0</v>
      </c>
      <c r="Y100" s="342">
        <f t="shared" si="106"/>
        <v>0</v>
      </c>
      <c r="Z100" s="342">
        <f t="shared" si="107"/>
        <v>0</v>
      </c>
      <c r="AA100" s="342">
        <f>VLOOKUP($E100,'波及効果（総括表）'!$A$9:$AH$126,'波及効果（総括表）'!$Q$128,FALSE)</f>
        <v>0</v>
      </c>
      <c r="AB100" s="341">
        <f t="shared" si="108"/>
        <v>0</v>
      </c>
      <c r="AC100" s="342">
        <f t="shared" si="109"/>
        <v>0</v>
      </c>
      <c r="AD100" s="342">
        <f t="shared" si="110"/>
        <v>0</v>
      </c>
      <c r="AE100" s="342">
        <f t="shared" si="111"/>
        <v>0</v>
      </c>
      <c r="AF100" s="342">
        <f t="shared" si="112"/>
        <v>0</v>
      </c>
      <c r="AG100" s="342">
        <f t="shared" si="113"/>
        <v>0</v>
      </c>
      <c r="AH100" s="342">
        <f t="shared" si="114"/>
        <v>0</v>
      </c>
      <c r="AI100" s="342">
        <f t="shared" si="115"/>
        <v>0</v>
      </c>
      <c r="AJ100" s="342">
        <f t="shared" si="116"/>
        <v>0</v>
      </c>
      <c r="AK100" s="342">
        <f>VLOOKUP($E100,'波及効果（総括表）'!$A$9:$AH$126,'波及効果（総括表）'!$U$128,FALSE)</f>
        <v>0</v>
      </c>
      <c r="AL100" s="341">
        <f t="shared" si="117"/>
        <v>0</v>
      </c>
      <c r="AM100" s="342">
        <f t="shared" si="118"/>
        <v>0</v>
      </c>
      <c r="AN100" s="342">
        <f t="shared" si="119"/>
        <v>0</v>
      </c>
      <c r="AO100" s="342">
        <f t="shared" si="120"/>
        <v>0</v>
      </c>
      <c r="AP100" s="342">
        <f t="shared" si="121"/>
        <v>0</v>
      </c>
      <c r="AQ100" s="342">
        <f t="shared" si="122"/>
        <v>0</v>
      </c>
      <c r="AR100" s="342">
        <f t="shared" si="123"/>
        <v>0</v>
      </c>
      <c r="AS100" s="342">
        <f t="shared" si="124"/>
        <v>0</v>
      </c>
      <c r="AT100" s="342">
        <f t="shared" si="125"/>
        <v>0</v>
      </c>
      <c r="AU100" s="342">
        <f>VLOOKUP($E100,'波及効果（総括表）'!$A$9:$AH$126,'波及効果（総括表）'!$AC$128,FALSE)</f>
        <v>0</v>
      </c>
      <c r="AV100" s="341">
        <f t="shared" si="126"/>
        <v>0</v>
      </c>
      <c r="AW100" s="342">
        <f t="shared" si="127"/>
        <v>0</v>
      </c>
      <c r="AX100" s="342">
        <f t="shared" si="128"/>
        <v>0</v>
      </c>
      <c r="AY100" s="342">
        <f t="shared" si="129"/>
        <v>0</v>
      </c>
      <c r="AZ100" s="342">
        <f t="shared" si="130"/>
        <v>0</v>
      </c>
      <c r="BA100" s="342">
        <f t="shared" si="131"/>
        <v>0</v>
      </c>
      <c r="BB100" s="342">
        <f t="shared" si="132"/>
        <v>0</v>
      </c>
      <c r="BC100" s="342">
        <f t="shared" si="133"/>
        <v>0</v>
      </c>
      <c r="BD100" s="342">
        <f t="shared" si="134"/>
        <v>0</v>
      </c>
      <c r="BE100" s="342">
        <f>VLOOKUP($E100,'波及効果（総括表）'!$A$9:$AH$126,'波及効果（総括表）'!$AG$128,FALSE)</f>
        <v>0</v>
      </c>
      <c r="BF100" s="334"/>
      <c r="BG100" s="335"/>
      <c r="BH100" s="335"/>
      <c r="BI100" s="335"/>
      <c r="BJ100" s="335"/>
      <c r="BK100" s="335"/>
      <c r="BL100" s="335"/>
      <c r="BM100" s="335"/>
      <c r="BN100" s="335"/>
      <c r="BO100" s="335"/>
      <c r="BP100" s="335"/>
      <c r="BQ100" s="335"/>
      <c r="BR100" s="335"/>
      <c r="BS100" s="335"/>
      <c r="BT100" s="335"/>
      <c r="BU100" s="335"/>
      <c r="BV100" s="335"/>
      <c r="BW100" s="335"/>
      <c r="BX100" s="335"/>
      <c r="BY100" s="335"/>
      <c r="BZ100" s="335"/>
      <c r="CA100" s="604">
        <v>0.41898576572332336</v>
      </c>
      <c r="CB100" s="605">
        <v>1.4739038260928088E-2</v>
      </c>
      <c r="CC100" s="605">
        <v>0.50765555069488844</v>
      </c>
      <c r="CD100" s="605">
        <v>3.0218393512131105E-2</v>
      </c>
      <c r="CE100" s="605">
        <v>1.1474913349261366E-2</v>
      </c>
      <c r="CF100" s="605">
        <v>2.2882525153952284E-3</v>
      </c>
      <c r="CG100" s="605">
        <v>1.4638085944072416E-2</v>
      </c>
      <c r="CH100" s="605">
        <v>0</v>
      </c>
      <c r="CI100" s="605">
        <v>0.58101423427667664</v>
      </c>
      <c r="CJ100" s="605">
        <v>1</v>
      </c>
    </row>
    <row r="101" spans="1:88" s="336" customFormat="1">
      <c r="A101" s="337" t="s">
        <v>450</v>
      </c>
      <c r="B101" s="338" t="s">
        <v>176</v>
      </c>
      <c r="C101" s="337" t="s">
        <v>452</v>
      </c>
      <c r="D101" s="338" t="s">
        <v>411</v>
      </c>
      <c r="E101" s="339" t="s">
        <v>352</v>
      </c>
      <c r="F101" s="340" t="s">
        <v>394</v>
      </c>
      <c r="G101" s="332">
        <f>VLOOKUP($E101,'与件データ（生産者価格表示）（分析年価格）'!$A$8:$I$115,9,FALSE)</f>
        <v>0</v>
      </c>
      <c r="H101" s="341">
        <f t="shared" si="90"/>
        <v>0</v>
      </c>
      <c r="I101" s="342">
        <f t="shared" si="91"/>
        <v>0</v>
      </c>
      <c r="J101" s="342">
        <f t="shared" si="92"/>
        <v>0</v>
      </c>
      <c r="K101" s="342">
        <f t="shared" si="93"/>
        <v>0</v>
      </c>
      <c r="L101" s="342">
        <f t="shared" si="94"/>
        <v>0</v>
      </c>
      <c r="M101" s="342">
        <f t="shared" si="95"/>
        <v>0</v>
      </c>
      <c r="N101" s="342">
        <f t="shared" si="96"/>
        <v>0</v>
      </c>
      <c r="O101" s="342">
        <f t="shared" si="97"/>
        <v>0</v>
      </c>
      <c r="P101" s="342">
        <f t="shared" si="98"/>
        <v>0</v>
      </c>
      <c r="Q101" s="342">
        <f>VLOOKUP($E101,'波及効果（総括表）'!$A$9:$AH$126,'波及効果（総括表）'!$M$128,FALSE)</f>
        <v>0</v>
      </c>
      <c r="R101" s="341">
        <f t="shared" si="99"/>
        <v>0</v>
      </c>
      <c r="S101" s="342">
        <f t="shared" si="100"/>
        <v>0</v>
      </c>
      <c r="T101" s="342">
        <f t="shared" si="101"/>
        <v>0</v>
      </c>
      <c r="U101" s="342">
        <f t="shared" si="102"/>
        <v>0</v>
      </c>
      <c r="V101" s="342">
        <f t="shared" si="103"/>
        <v>0</v>
      </c>
      <c r="W101" s="342">
        <f t="shared" si="104"/>
        <v>0</v>
      </c>
      <c r="X101" s="342">
        <f t="shared" si="105"/>
        <v>0</v>
      </c>
      <c r="Y101" s="342">
        <f t="shared" si="106"/>
        <v>0</v>
      </c>
      <c r="Z101" s="342">
        <f t="shared" si="107"/>
        <v>0</v>
      </c>
      <c r="AA101" s="342">
        <f>VLOOKUP($E101,'波及効果（総括表）'!$A$9:$AH$126,'波及効果（総括表）'!$Q$128,FALSE)</f>
        <v>0</v>
      </c>
      <c r="AB101" s="341">
        <f t="shared" si="108"/>
        <v>0</v>
      </c>
      <c r="AC101" s="342">
        <f t="shared" si="109"/>
        <v>0</v>
      </c>
      <c r="AD101" s="342">
        <f t="shared" si="110"/>
        <v>0</v>
      </c>
      <c r="AE101" s="342">
        <f t="shared" si="111"/>
        <v>0</v>
      </c>
      <c r="AF101" s="342">
        <f t="shared" si="112"/>
        <v>0</v>
      </c>
      <c r="AG101" s="342">
        <f t="shared" si="113"/>
        <v>0</v>
      </c>
      <c r="AH101" s="342">
        <f t="shared" si="114"/>
        <v>0</v>
      </c>
      <c r="AI101" s="342">
        <f t="shared" si="115"/>
        <v>0</v>
      </c>
      <c r="AJ101" s="342">
        <f t="shared" si="116"/>
        <v>0</v>
      </c>
      <c r="AK101" s="342">
        <f>VLOOKUP($E101,'波及効果（総括表）'!$A$9:$AH$126,'波及効果（総括表）'!$U$128,FALSE)</f>
        <v>0</v>
      </c>
      <c r="AL101" s="341">
        <f t="shared" si="117"/>
        <v>0</v>
      </c>
      <c r="AM101" s="342">
        <f t="shared" si="118"/>
        <v>0</v>
      </c>
      <c r="AN101" s="342">
        <f t="shared" si="119"/>
        <v>0</v>
      </c>
      <c r="AO101" s="342">
        <f t="shared" si="120"/>
        <v>0</v>
      </c>
      <c r="AP101" s="342">
        <f t="shared" si="121"/>
        <v>0</v>
      </c>
      <c r="AQ101" s="342">
        <f t="shared" si="122"/>
        <v>0</v>
      </c>
      <c r="AR101" s="342">
        <f t="shared" si="123"/>
        <v>0</v>
      </c>
      <c r="AS101" s="342">
        <f t="shared" si="124"/>
        <v>0</v>
      </c>
      <c r="AT101" s="342">
        <f t="shared" si="125"/>
        <v>0</v>
      </c>
      <c r="AU101" s="342">
        <f>VLOOKUP($E101,'波及効果（総括表）'!$A$9:$AH$126,'波及効果（総括表）'!$AC$128,FALSE)</f>
        <v>0</v>
      </c>
      <c r="AV101" s="341">
        <f t="shared" si="126"/>
        <v>0</v>
      </c>
      <c r="AW101" s="342">
        <f t="shared" si="127"/>
        <v>0</v>
      </c>
      <c r="AX101" s="342">
        <f t="shared" si="128"/>
        <v>0</v>
      </c>
      <c r="AY101" s="342">
        <f t="shared" si="129"/>
        <v>0</v>
      </c>
      <c r="AZ101" s="342">
        <f t="shared" si="130"/>
        <v>0</v>
      </c>
      <c r="BA101" s="342">
        <f t="shared" si="131"/>
        <v>0</v>
      </c>
      <c r="BB101" s="342">
        <f t="shared" si="132"/>
        <v>0</v>
      </c>
      <c r="BC101" s="342">
        <f t="shared" si="133"/>
        <v>0</v>
      </c>
      <c r="BD101" s="342">
        <f t="shared" si="134"/>
        <v>0</v>
      </c>
      <c r="BE101" s="342">
        <f>VLOOKUP($E101,'波及効果（総括表）'!$A$9:$AH$126,'波及効果（総括表）'!$AG$128,FALSE)</f>
        <v>0</v>
      </c>
      <c r="BF101" s="334"/>
      <c r="BG101" s="335"/>
      <c r="BH101" s="335"/>
      <c r="BI101" s="335"/>
      <c r="BJ101" s="335"/>
      <c r="BK101" s="335"/>
      <c r="BL101" s="335"/>
      <c r="BM101" s="335"/>
      <c r="BN101" s="335"/>
      <c r="BO101" s="335"/>
      <c r="BP101" s="335"/>
      <c r="BQ101" s="335"/>
      <c r="BR101" s="335"/>
      <c r="BS101" s="335"/>
      <c r="BT101" s="335"/>
      <c r="BU101" s="335"/>
      <c r="BV101" s="335"/>
      <c r="BW101" s="335"/>
      <c r="BX101" s="335"/>
      <c r="BY101" s="335"/>
      <c r="BZ101" s="335"/>
      <c r="CA101" s="604">
        <v>0.30143938908904655</v>
      </c>
      <c r="CB101" s="605">
        <v>1.251971666210734E-2</v>
      </c>
      <c r="CC101" s="605">
        <v>0.64234120447706466</v>
      </c>
      <c r="CD101" s="605">
        <v>1.5365900505794224E-2</v>
      </c>
      <c r="CE101" s="605">
        <v>1.8054933094308213E-2</v>
      </c>
      <c r="CF101" s="605">
        <v>4.4526188965653716E-3</v>
      </c>
      <c r="CG101" s="605">
        <v>5.8262372751136434E-3</v>
      </c>
      <c r="CH101" s="605">
        <v>0</v>
      </c>
      <c r="CI101" s="605">
        <v>0.69856061091095345</v>
      </c>
      <c r="CJ101" s="605">
        <v>1</v>
      </c>
    </row>
    <row r="102" spans="1:88" s="336" customFormat="1">
      <c r="A102" s="343" t="s">
        <v>450</v>
      </c>
      <c r="B102" s="344" t="s">
        <v>176</v>
      </c>
      <c r="C102" s="343" t="s">
        <v>452</v>
      </c>
      <c r="D102" s="344" t="s">
        <v>411</v>
      </c>
      <c r="E102" s="345" t="s">
        <v>353</v>
      </c>
      <c r="F102" s="346" t="s">
        <v>74</v>
      </c>
      <c r="G102" s="347">
        <f>VLOOKUP($E102,'与件データ（生産者価格表示）（分析年価格）'!$A$8:$I$115,9,FALSE)</f>
        <v>0</v>
      </c>
      <c r="H102" s="348">
        <f t="shared" si="90"/>
        <v>0</v>
      </c>
      <c r="I102" s="349">
        <f t="shared" si="91"/>
        <v>0</v>
      </c>
      <c r="J102" s="349">
        <f t="shared" si="92"/>
        <v>0</v>
      </c>
      <c r="K102" s="349">
        <f t="shared" si="93"/>
        <v>0</v>
      </c>
      <c r="L102" s="349">
        <f t="shared" si="94"/>
        <v>0</v>
      </c>
      <c r="M102" s="349">
        <f t="shared" si="95"/>
        <v>0</v>
      </c>
      <c r="N102" s="349">
        <f t="shared" si="96"/>
        <v>0</v>
      </c>
      <c r="O102" s="349">
        <f t="shared" si="97"/>
        <v>0</v>
      </c>
      <c r="P102" s="349">
        <f t="shared" si="98"/>
        <v>0</v>
      </c>
      <c r="Q102" s="349">
        <f>VLOOKUP($E102,'波及効果（総括表）'!$A$9:$AH$126,'波及効果（総括表）'!$M$128,FALSE)</f>
        <v>0</v>
      </c>
      <c r="R102" s="348">
        <f t="shared" si="99"/>
        <v>0</v>
      </c>
      <c r="S102" s="349">
        <f t="shared" si="100"/>
        <v>0</v>
      </c>
      <c r="T102" s="349">
        <f t="shared" si="101"/>
        <v>0</v>
      </c>
      <c r="U102" s="349">
        <f t="shared" si="102"/>
        <v>0</v>
      </c>
      <c r="V102" s="349">
        <f t="shared" si="103"/>
        <v>0</v>
      </c>
      <c r="W102" s="349">
        <f t="shared" si="104"/>
        <v>0</v>
      </c>
      <c r="X102" s="349">
        <f t="shared" si="105"/>
        <v>0</v>
      </c>
      <c r="Y102" s="349">
        <f t="shared" si="106"/>
        <v>0</v>
      </c>
      <c r="Z102" s="349">
        <f t="shared" si="107"/>
        <v>0</v>
      </c>
      <c r="AA102" s="349">
        <f>VLOOKUP($E102,'波及効果（総括表）'!$A$9:$AH$126,'波及効果（総括表）'!$Q$128,FALSE)</f>
        <v>0</v>
      </c>
      <c r="AB102" s="348">
        <f t="shared" si="108"/>
        <v>0</v>
      </c>
      <c r="AC102" s="349">
        <f t="shared" si="109"/>
        <v>0</v>
      </c>
      <c r="AD102" s="349">
        <f t="shared" si="110"/>
        <v>0</v>
      </c>
      <c r="AE102" s="349">
        <f t="shared" si="111"/>
        <v>0</v>
      </c>
      <c r="AF102" s="349">
        <f t="shared" si="112"/>
        <v>0</v>
      </c>
      <c r="AG102" s="349">
        <f t="shared" si="113"/>
        <v>0</v>
      </c>
      <c r="AH102" s="349">
        <f t="shared" si="114"/>
        <v>0</v>
      </c>
      <c r="AI102" s="349">
        <f t="shared" si="115"/>
        <v>0</v>
      </c>
      <c r="AJ102" s="349">
        <f t="shared" si="116"/>
        <v>0</v>
      </c>
      <c r="AK102" s="349">
        <f>VLOOKUP($E102,'波及効果（総括表）'!$A$9:$AH$126,'波及効果（総括表）'!$U$128,FALSE)</f>
        <v>0</v>
      </c>
      <c r="AL102" s="348">
        <f t="shared" si="117"/>
        <v>0</v>
      </c>
      <c r="AM102" s="349">
        <f t="shared" si="118"/>
        <v>0</v>
      </c>
      <c r="AN102" s="349">
        <f t="shared" si="119"/>
        <v>0</v>
      </c>
      <c r="AO102" s="349">
        <f t="shared" si="120"/>
        <v>0</v>
      </c>
      <c r="AP102" s="349">
        <f t="shared" si="121"/>
        <v>0</v>
      </c>
      <c r="AQ102" s="349">
        <f t="shared" si="122"/>
        <v>0</v>
      </c>
      <c r="AR102" s="349">
        <f t="shared" si="123"/>
        <v>0</v>
      </c>
      <c r="AS102" s="349">
        <f t="shared" si="124"/>
        <v>0</v>
      </c>
      <c r="AT102" s="349">
        <f t="shared" si="125"/>
        <v>0</v>
      </c>
      <c r="AU102" s="349">
        <f>VLOOKUP($E102,'波及効果（総括表）'!$A$9:$AH$126,'波及効果（総括表）'!$AC$128,FALSE)</f>
        <v>0</v>
      </c>
      <c r="AV102" s="348">
        <f t="shared" si="126"/>
        <v>0</v>
      </c>
      <c r="AW102" s="349">
        <f t="shared" si="127"/>
        <v>0</v>
      </c>
      <c r="AX102" s="349">
        <f t="shared" si="128"/>
        <v>0</v>
      </c>
      <c r="AY102" s="349">
        <f t="shared" si="129"/>
        <v>0</v>
      </c>
      <c r="AZ102" s="349">
        <f t="shared" si="130"/>
        <v>0</v>
      </c>
      <c r="BA102" s="349">
        <f t="shared" si="131"/>
        <v>0</v>
      </c>
      <c r="BB102" s="349">
        <f t="shared" si="132"/>
        <v>0</v>
      </c>
      <c r="BC102" s="349">
        <f t="shared" si="133"/>
        <v>0</v>
      </c>
      <c r="BD102" s="349">
        <f t="shared" si="134"/>
        <v>0</v>
      </c>
      <c r="BE102" s="349">
        <f>VLOOKUP($E102,'波及効果（総括表）'!$A$9:$AH$126,'波及効果（総括表）'!$AG$128,FALSE)</f>
        <v>0</v>
      </c>
      <c r="BF102" s="334"/>
      <c r="BG102" s="335"/>
      <c r="BH102" s="335"/>
      <c r="BI102" s="335"/>
      <c r="BJ102" s="335"/>
      <c r="BK102" s="335"/>
      <c r="BL102" s="335"/>
      <c r="BM102" s="335"/>
      <c r="BN102" s="335"/>
      <c r="BO102" s="335"/>
      <c r="BP102" s="335"/>
      <c r="BQ102" s="335"/>
      <c r="BR102" s="335"/>
      <c r="BS102" s="335"/>
      <c r="BT102" s="335"/>
      <c r="BU102" s="335"/>
      <c r="BV102" s="335"/>
      <c r="BW102" s="335"/>
      <c r="BX102" s="335"/>
      <c r="BY102" s="335"/>
      <c r="BZ102" s="335"/>
      <c r="CA102" s="606">
        <v>0.21589507612266684</v>
      </c>
      <c r="CB102" s="607">
        <v>1.2421104996424463E-2</v>
      </c>
      <c r="CC102" s="607">
        <v>0.661386272010281</v>
      </c>
      <c r="CD102" s="607">
        <v>2.4842209992848925E-2</v>
      </c>
      <c r="CE102" s="607">
        <v>7.8050347708028892E-2</v>
      </c>
      <c r="CF102" s="607">
        <v>0</v>
      </c>
      <c r="CG102" s="607">
        <v>1.0275782731710351E-2</v>
      </c>
      <c r="CH102" s="607">
        <v>-2.8707935619604308E-3</v>
      </c>
      <c r="CI102" s="607">
        <v>0.78410492387733322</v>
      </c>
      <c r="CJ102" s="607">
        <v>1</v>
      </c>
    </row>
    <row r="103" spans="1:88" s="336" customFormat="1">
      <c r="A103" s="337" t="s">
        <v>450</v>
      </c>
      <c r="B103" s="338" t="s">
        <v>176</v>
      </c>
      <c r="C103" s="337" t="s">
        <v>453</v>
      </c>
      <c r="D103" s="338" t="s">
        <v>601</v>
      </c>
      <c r="E103" s="339" t="s">
        <v>354</v>
      </c>
      <c r="F103" s="340" t="s">
        <v>601</v>
      </c>
      <c r="G103" s="332">
        <f>VLOOKUP($E103,'与件データ（生産者価格表示）（分析年価格）'!$A$8:$I$115,9,FALSE)</f>
        <v>0</v>
      </c>
      <c r="H103" s="341">
        <f t="shared" si="90"/>
        <v>0</v>
      </c>
      <c r="I103" s="342">
        <f t="shared" si="91"/>
        <v>0</v>
      </c>
      <c r="J103" s="342">
        <f t="shared" si="92"/>
        <v>0</v>
      </c>
      <c r="K103" s="342">
        <f t="shared" si="93"/>
        <v>0</v>
      </c>
      <c r="L103" s="342">
        <f t="shared" si="94"/>
        <v>0</v>
      </c>
      <c r="M103" s="342">
        <f t="shared" si="95"/>
        <v>0</v>
      </c>
      <c r="N103" s="342">
        <f t="shared" si="96"/>
        <v>0</v>
      </c>
      <c r="O103" s="342">
        <f t="shared" si="97"/>
        <v>0</v>
      </c>
      <c r="P103" s="342">
        <f t="shared" si="98"/>
        <v>0</v>
      </c>
      <c r="Q103" s="342">
        <f>VLOOKUP($E103,'波及効果（総括表）'!$A$9:$AH$126,'波及効果（総括表）'!$M$128,FALSE)</f>
        <v>0</v>
      </c>
      <c r="R103" s="341">
        <f t="shared" si="99"/>
        <v>0</v>
      </c>
      <c r="S103" s="342">
        <f t="shared" si="100"/>
        <v>0</v>
      </c>
      <c r="T103" s="342">
        <f t="shared" si="101"/>
        <v>0</v>
      </c>
      <c r="U103" s="342">
        <f t="shared" si="102"/>
        <v>0</v>
      </c>
      <c r="V103" s="342">
        <f t="shared" si="103"/>
        <v>0</v>
      </c>
      <c r="W103" s="342">
        <f t="shared" si="104"/>
        <v>0</v>
      </c>
      <c r="X103" s="342">
        <f t="shared" si="105"/>
        <v>0</v>
      </c>
      <c r="Y103" s="342">
        <f t="shared" si="106"/>
        <v>0</v>
      </c>
      <c r="Z103" s="342">
        <f t="shared" si="107"/>
        <v>0</v>
      </c>
      <c r="AA103" s="342">
        <f>VLOOKUP($E103,'波及効果（総括表）'!$A$9:$AH$126,'波及効果（総括表）'!$Q$128,FALSE)</f>
        <v>0</v>
      </c>
      <c r="AB103" s="341">
        <f t="shared" si="108"/>
        <v>0</v>
      </c>
      <c r="AC103" s="342">
        <f t="shared" si="109"/>
        <v>0</v>
      </c>
      <c r="AD103" s="342">
        <f t="shared" si="110"/>
        <v>0</v>
      </c>
      <c r="AE103" s="342">
        <f t="shared" si="111"/>
        <v>0</v>
      </c>
      <c r="AF103" s="342">
        <f t="shared" si="112"/>
        <v>0</v>
      </c>
      <c r="AG103" s="342">
        <f t="shared" si="113"/>
        <v>0</v>
      </c>
      <c r="AH103" s="342">
        <f t="shared" si="114"/>
        <v>0</v>
      </c>
      <c r="AI103" s="342">
        <f t="shared" si="115"/>
        <v>0</v>
      </c>
      <c r="AJ103" s="342">
        <f t="shared" si="116"/>
        <v>0</v>
      </c>
      <c r="AK103" s="342">
        <f>VLOOKUP($E103,'波及効果（総括表）'!$A$9:$AH$126,'波及効果（総括表）'!$U$128,FALSE)</f>
        <v>0</v>
      </c>
      <c r="AL103" s="341">
        <f t="shared" si="117"/>
        <v>0</v>
      </c>
      <c r="AM103" s="342">
        <f t="shared" si="118"/>
        <v>0</v>
      </c>
      <c r="AN103" s="342">
        <f t="shared" si="119"/>
        <v>0</v>
      </c>
      <c r="AO103" s="342">
        <f t="shared" si="120"/>
        <v>0</v>
      </c>
      <c r="AP103" s="342">
        <f t="shared" si="121"/>
        <v>0</v>
      </c>
      <c r="AQ103" s="342">
        <f t="shared" si="122"/>
        <v>0</v>
      </c>
      <c r="AR103" s="342">
        <f t="shared" si="123"/>
        <v>0</v>
      </c>
      <c r="AS103" s="342">
        <f t="shared" si="124"/>
        <v>0</v>
      </c>
      <c r="AT103" s="342">
        <f t="shared" si="125"/>
        <v>0</v>
      </c>
      <c r="AU103" s="342">
        <f>VLOOKUP($E103,'波及効果（総括表）'!$A$9:$AH$126,'波及効果（総括表）'!$AC$128,FALSE)</f>
        <v>0</v>
      </c>
      <c r="AV103" s="341">
        <f t="shared" si="126"/>
        <v>0</v>
      </c>
      <c r="AW103" s="342">
        <f t="shared" si="127"/>
        <v>0</v>
      </c>
      <c r="AX103" s="342">
        <f t="shared" si="128"/>
        <v>0</v>
      </c>
      <c r="AY103" s="342">
        <f t="shared" si="129"/>
        <v>0</v>
      </c>
      <c r="AZ103" s="342">
        <f t="shared" si="130"/>
        <v>0</v>
      </c>
      <c r="BA103" s="342">
        <f t="shared" si="131"/>
        <v>0</v>
      </c>
      <c r="BB103" s="342">
        <f t="shared" si="132"/>
        <v>0</v>
      </c>
      <c r="BC103" s="342">
        <f t="shared" si="133"/>
        <v>0</v>
      </c>
      <c r="BD103" s="342">
        <f t="shared" si="134"/>
        <v>0</v>
      </c>
      <c r="BE103" s="342">
        <f>VLOOKUP($E103,'波及効果（総括表）'!$A$9:$AH$126,'波及効果（総括表）'!$AG$128,FALSE)</f>
        <v>0</v>
      </c>
      <c r="BF103" s="334"/>
      <c r="BG103" s="335"/>
      <c r="BH103" s="335"/>
      <c r="BI103" s="335"/>
      <c r="BJ103" s="335"/>
      <c r="BK103" s="335"/>
      <c r="BL103" s="335"/>
      <c r="BM103" s="335"/>
      <c r="BN103" s="335"/>
      <c r="BO103" s="335"/>
      <c r="BP103" s="335"/>
      <c r="BQ103" s="335"/>
      <c r="BR103" s="335"/>
      <c r="BS103" s="335"/>
      <c r="BT103" s="335"/>
      <c r="BU103" s="335"/>
      <c r="BV103" s="335"/>
      <c r="BW103" s="335"/>
      <c r="BX103" s="335"/>
      <c r="BY103" s="335"/>
      <c r="BZ103" s="335"/>
      <c r="CA103" s="604">
        <v>0.37948411564537499</v>
      </c>
      <c r="CB103" s="605">
        <v>3.4613086734031226E-2</v>
      </c>
      <c r="CC103" s="605">
        <v>0.52863859521521162</v>
      </c>
      <c r="CD103" s="605">
        <v>1.0909941034366315E-3</v>
      </c>
      <c r="CE103" s="605">
        <v>4.3341039561524276E-2</v>
      </c>
      <c r="CF103" s="605">
        <v>0</v>
      </c>
      <c r="CG103" s="605">
        <v>3.2937631503753541E-2</v>
      </c>
      <c r="CH103" s="605">
        <v>-2.0105462763332207E-2</v>
      </c>
      <c r="CI103" s="605">
        <v>0.62051588435462501</v>
      </c>
      <c r="CJ103" s="605">
        <v>1</v>
      </c>
    </row>
    <row r="104" spans="1:88" s="336" customFormat="1">
      <c r="A104" s="337" t="s">
        <v>450</v>
      </c>
      <c r="B104" s="338" t="s">
        <v>176</v>
      </c>
      <c r="C104" s="337" t="s">
        <v>454</v>
      </c>
      <c r="D104" s="338" t="s">
        <v>178</v>
      </c>
      <c r="E104" s="339" t="s">
        <v>355</v>
      </c>
      <c r="F104" s="340" t="s">
        <v>76</v>
      </c>
      <c r="G104" s="332">
        <f>VLOOKUP($E104,'与件データ（生産者価格表示）（分析年価格）'!$A$8:$I$115,9,FALSE)</f>
        <v>0</v>
      </c>
      <c r="H104" s="341">
        <f t="shared" ref="H104:H114" si="135">Q104*$CA104</f>
        <v>0</v>
      </c>
      <c r="I104" s="342">
        <f t="shared" ref="I104:I115" si="136">Q104*$CB104</f>
        <v>0</v>
      </c>
      <c r="J104" s="342">
        <f t="shared" ref="J104:J115" si="137">Q104*$CC104</f>
        <v>0</v>
      </c>
      <c r="K104" s="342">
        <f t="shared" ref="K104:K115" si="138">Q104*$CD104</f>
        <v>0</v>
      </c>
      <c r="L104" s="342">
        <f t="shared" ref="L104:L115" si="139">Q104*$CE104</f>
        <v>0</v>
      </c>
      <c r="M104" s="342">
        <f t="shared" ref="M104:M115" si="140">Q104*$CF104</f>
        <v>0</v>
      </c>
      <c r="N104" s="342">
        <f t="shared" ref="N104:N115" si="141">Q104*$CG104</f>
        <v>0</v>
      </c>
      <c r="O104" s="342">
        <f t="shared" ref="O104:O115" si="142">Q104*$CH104</f>
        <v>0</v>
      </c>
      <c r="P104" s="342">
        <f t="shared" ref="P104:P115" si="143">Q104*$CI104</f>
        <v>0</v>
      </c>
      <c r="Q104" s="342">
        <f>VLOOKUP($E104,'波及効果（総括表）'!$A$9:$AH$126,'波及効果（総括表）'!$M$128,FALSE)</f>
        <v>0</v>
      </c>
      <c r="R104" s="341">
        <f t="shared" ref="R104:R115" si="144">AA104*$CA104</f>
        <v>0</v>
      </c>
      <c r="S104" s="342">
        <f t="shared" ref="S104:S115" si="145">AA104*$CB104</f>
        <v>0</v>
      </c>
      <c r="T104" s="342">
        <f t="shared" ref="T104:T115" si="146">AA104*$CC104</f>
        <v>0</v>
      </c>
      <c r="U104" s="342">
        <f t="shared" ref="U104:U115" si="147">AA104*$CD104</f>
        <v>0</v>
      </c>
      <c r="V104" s="342">
        <f t="shared" ref="V104:V115" si="148">AA104*$CE104</f>
        <v>0</v>
      </c>
      <c r="W104" s="342">
        <f t="shared" ref="W104:W115" si="149">AA104*$CF104</f>
        <v>0</v>
      </c>
      <c r="X104" s="342">
        <f t="shared" ref="X104:X115" si="150">AA104*$CG104</f>
        <v>0</v>
      </c>
      <c r="Y104" s="342">
        <f t="shared" ref="Y104:Y115" si="151">AA104*$CH104</f>
        <v>0</v>
      </c>
      <c r="Z104" s="342">
        <f t="shared" ref="Z104:Z115" si="152">AA104*$CI104</f>
        <v>0</v>
      </c>
      <c r="AA104" s="342">
        <f>VLOOKUP($E104,'波及効果（総括表）'!$A$9:$AH$126,'波及効果（総括表）'!$Q$128,FALSE)</f>
        <v>0</v>
      </c>
      <c r="AB104" s="341">
        <f t="shared" ref="AB104:AB115" si="153">AK104*$CA104</f>
        <v>0</v>
      </c>
      <c r="AC104" s="342">
        <f t="shared" ref="AC104:AC115" si="154">AK104*$CB104</f>
        <v>0</v>
      </c>
      <c r="AD104" s="342">
        <f t="shared" ref="AD104:AD115" si="155">AK104*$CC104</f>
        <v>0</v>
      </c>
      <c r="AE104" s="342">
        <f t="shared" ref="AE104:AE114" si="156">AK104*$CD104</f>
        <v>0</v>
      </c>
      <c r="AF104" s="342">
        <f t="shared" ref="AF104:AF115" si="157">AK104*$CE104</f>
        <v>0</v>
      </c>
      <c r="AG104" s="342">
        <f t="shared" ref="AG104:AG115" si="158">AK104*$CF104</f>
        <v>0</v>
      </c>
      <c r="AH104" s="342">
        <f t="shared" ref="AH104:AH115" si="159">AK104*$CG104</f>
        <v>0</v>
      </c>
      <c r="AI104" s="342">
        <f t="shared" ref="AI104:AI115" si="160">AK104*$CH104</f>
        <v>0</v>
      </c>
      <c r="AJ104" s="342">
        <f t="shared" ref="AJ104:AJ115" si="161">AK104*$CI104</f>
        <v>0</v>
      </c>
      <c r="AK104" s="342">
        <f>VLOOKUP($E104,'波及効果（総括表）'!$A$9:$AH$126,'波及効果（総括表）'!$U$128,FALSE)</f>
        <v>0</v>
      </c>
      <c r="AL104" s="341">
        <f t="shared" ref="AL104:AL115" si="162">AU104*$CA104</f>
        <v>0</v>
      </c>
      <c r="AM104" s="342">
        <f t="shared" ref="AM104:AM115" si="163">AU104*$CB104</f>
        <v>0</v>
      </c>
      <c r="AN104" s="342">
        <f t="shared" ref="AN104:AN115" si="164">AU104*$CC104</f>
        <v>0</v>
      </c>
      <c r="AO104" s="342">
        <f t="shared" ref="AO104:AO115" si="165">AU104*$CD104</f>
        <v>0</v>
      </c>
      <c r="AP104" s="342">
        <f t="shared" ref="AP104:AP115" si="166">AU104*$CE104</f>
        <v>0</v>
      </c>
      <c r="AQ104" s="342">
        <f t="shared" ref="AQ104:AQ115" si="167">AU104*$CF104</f>
        <v>0</v>
      </c>
      <c r="AR104" s="342">
        <f t="shared" ref="AR104:AR115" si="168">AU104*$CG104</f>
        <v>0</v>
      </c>
      <c r="AS104" s="342">
        <f t="shared" ref="AS104:AS115" si="169">AU104*$CH104</f>
        <v>0</v>
      </c>
      <c r="AT104" s="342">
        <f t="shared" ref="AT104:AT115" si="170">AU104*$CI104</f>
        <v>0</v>
      </c>
      <c r="AU104" s="342">
        <f>VLOOKUP($E104,'波及効果（総括表）'!$A$9:$AH$126,'波及効果（総括表）'!$AC$128,FALSE)</f>
        <v>0</v>
      </c>
      <c r="AV104" s="341">
        <f t="shared" ref="AV104:AV115" si="171">BE104*$CA104</f>
        <v>0</v>
      </c>
      <c r="AW104" s="342">
        <f t="shared" ref="AW104:AW115" si="172">BE104*$CB104</f>
        <v>0</v>
      </c>
      <c r="AX104" s="342">
        <f t="shared" ref="AX104:AX115" si="173">BE104*$CC104</f>
        <v>0</v>
      </c>
      <c r="AY104" s="342">
        <f t="shared" ref="AY104:AY115" si="174">BE104*$CD104</f>
        <v>0</v>
      </c>
      <c r="AZ104" s="342">
        <f t="shared" ref="AZ104:AZ115" si="175">BE104*$CE104</f>
        <v>0</v>
      </c>
      <c r="BA104" s="342">
        <f t="shared" ref="BA104:BA115" si="176">BE104*$CF104</f>
        <v>0</v>
      </c>
      <c r="BB104" s="342">
        <f t="shared" ref="BB104:BB115" si="177">BE104*$CG104</f>
        <v>0</v>
      </c>
      <c r="BC104" s="342">
        <f t="shared" ref="BC104:BC115" si="178">BE104*$CH104</f>
        <v>0</v>
      </c>
      <c r="BD104" s="342">
        <f t="shared" ref="BD104:BD115" si="179">BE104*$CI104</f>
        <v>0</v>
      </c>
      <c r="BE104" s="342">
        <f>VLOOKUP($E104,'波及効果（総括表）'!$A$9:$AH$126,'波及効果（総括表）'!$AG$128,FALSE)</f>
        <v>0</v>
      </c>
      <c r="BF104" s="334"/>
      <c r="BG104" s="335"/>
      <c r="BH104" s="335"/>
      <c r="BI104" s="335"/>
      <c r="BJ104" s="335"/>
      <c r="BK104" s="335"/>
      <c r="BL104" s="335"/>
      <c r="BM104" s="335"/>
      <c r="BN104" s="335"/>
      <c r="BO104" s="335"/>
      <c r="BP104" s="335"/>
      <c r="BQ104" s="335"/>
      <c r="BR104" s="335"/>
      <c r="BS104" s="335"/>
      <c r="BT104" s="335"/>
      <c r="BU104" s="335"/>
      <c r="BV104" s="335"/>
      <c r="BW104" s="335"/>
      <c r="BX104" s="335"/>
      <c r="BY104" s="335"/>
      <c r="BZ104" s="335"/>
      <c r="CA104" s="604">
        <v>0.42956559730370741</v>
      </c>
      <c r="CB104" s="605">
        <v>4.2961760912079228E-3</v>
      </c>
      <c r="CC104" s="605">
        <v>0.12457870428161279</v>
      </c>
      <c r="CD104" s="605">
        <v>7.8870719427453911E-2</v>
      </c>
      <c r="CE104" s="605">
        <v>0.34697083177297883</v>
      </c>
      <c r="CF104" s="605">
        <v>0</v>
      </c>
      <c r="CG104" s="605">
        <v>1.5717971123039156E-2</v>
      </c>
      <c r="CH104" s="605">
        <v>0</v>
      </c>
      <c r="CI104" s="605">
        <v>0.57043440269629264</v>
      </c>
      <c r="CJ104" s="605">
        <v>1</v>
      </c>
    </row>
    <row r="105" spans="1:88" s="336" customFormat="1">
      <c r="A105" s="337" t="s">
        <v>450</v>
      </c>
      <c r="B105" s="338" t="s">
        <v>176</v>
      </c>
      <c r="C105" s="337" t="s">
        <v>454</v>
      </c>
      <c r="D105" s="338" t="s">
        <v>178</v>
      </c>
      <c r="E105" s="339" t="s">
        <v>356</v>
      </c>
      <c r="F105" s="340" t="s">
        <v>75</v>
      </c>
      <c r="G105" s="332">
        <f>VLOOKUP($E105,'与件データ（生産者価格表示）（分析年価格）'!$A$8:$I$115,9,FALSE)</f>
        <v>0</v>
      </c>
      <c r="H105" s="341">
        <f t="shared" si="135"/>
        <v>0</v>
      </c>
      <c r="I105" s="342">
        <f t="shared" si="136"/>
        <v>0</v>
      </c>
      <c r="J105" s="342">
        <f t="shared" si="137"/>
        <v>0</v>
      </c>
      <c r="K105" s="342">
        <f t="shared" si="138"/>
        <v>0</v>
      </c>
      <c r="L105" s="342">
        <f t="shared" si="139"/>
        <v>0</v>
      </c>
      <c r="M105" s="342">
        <f t="shared" si="140"/>
        <v>0</v>
      </c>
      <c r="N105" s="342">
        <f t="shared" si="141"/>
        <v>0</v>
      </c>
      <c r="O105" s="342">
        <f t="shared" si="142"/>
        <v>0</v>
      </c>
      <c r="P105" s="342">
        <f t="shared" si="143"/>
        <v>0</v>
      </c>
      <c r="Q105" s="342">
        <f>VLOOKUP($E105,'波及効果（総括表）'!$A$9:$AH$126,'波及効果（総括表）'!$M$128,FALSE)</f>
        <v>0</v>
      </c>
      <c r="R105" s="341">
        <f t="shared" si="144"/>
        <v>0</v>
      </c>
      <c r="S105" s="342">
        <f t="shared" si="145"/>
        <v>0</v>
      </c>
      <c r="T105" s="342">
        <f t="shared" si="146"/>
        <v>0</v>
      </c>
      <c r="U105" s="342">
        <f t="shared" si="147"/>
        <v>0</v>
      </c>
      <c r="V105" s="342">
        <f t="shared" si="148"/>
        <v>0</v>
      </c>
      <c r="W105" s="342">
        <f t="shared" si="149"/>
        <v>0</v>
      </c>
      <c r="X105" s="342">
        <f t="shared" si="150"/>
        <v>0</v>
      </c>
      <c r="Y105" s="342">
        <f t="shared" si="151"/>
        <v>0</v>
      </c>
      <c r="Z105" s="342">
        <f t="shared" si="152"/>
        <v>0</v>
      </c>
      <c r="AA105" s="342">
        <f>VLOOKUP($E105,'波及効果（総括表）'!$A$9:$AH$126,'波及効果（総括表）'!$Q$128,FALSE)</f>
        <v>0</v>
      </c>
      <c r="AB105" s="341">
        <f t="shared" si="153"/>
        <v>0</v>
      </c>
      <c r="AC105" s="342">
        <f t="shared" si="154"/>
        <v>0</v>
      </c>
      <c r="AD105" s="342">
        <f t="shared" si="155"/>
        <v>0</v>
      </c>
      <c r="AE105" s="342">
        <f t="shared" si="156"/>
        <v>0</v>
      </c>
      <c r="AF105" s="342">
        <f t="shared" si="157"/>
        <v>0</v>
      </c>
      <c r="AG105" s="342">
        <f t="shared" si="158"/>
        <v>0</v>
      </c>
      <c r="AH105" s="342">
        <f t="shared" si="159"/>
        <v>0</v>
      </c>
      <c r="AI105" s="342">
        <f t="shared" si="160"/>
        <v>0</v>
      </c>
      <c r="AJ105" s="342">
        <f t="shared" si="161"/>
        <v>0</v>
      </c>
      <c r="AK105" s="342">
        <f>VLOOKUP($E105,'波及効果（総括表）'!$A$9:$AH$126,'波及効果（総括表）'!$U$128,FALSE)</f>
        <v>0</v>
      </c>
      <c r="AL105" s="341">
        <f t="shared" si="162"/>
        <v>0</v>
      </c>
      <c r="AM105" s="342">
        <f t="shared" si="163"/>
        <v>0</v>
      </c>
      <c r="AN105" s="342">
        <f t="shared" si="164"/>
        <v>0</v>
      </c>
      <c r="AO105" s="342">
        <f t="shared" si="165"/>
        <v>0</v>
      </c>
      <c r="AP105" s="342">
        <f t="shared" si="166"/>
        <v>0</v>
      </c>
      <c r="AQ105" s="342">
        <f t="shared" si="167"/>
        <v>0</v>
      </c>
      <c r="AR105" s="342">
        <f t="shared" si="168"/>
        <v>0</v>
      </c>
      <c r="AS105" s="342">
        <f t="shared" si="169"/>
        <v>0</v>
      </c>
      <c r="AT105" s="342">
        <f t="shared" si="170"/>
        <v>0</v>
      </c>
      <c r="AU105" s="342">
        <f>VLOOKUP($E105,'波及効果（総括表）'!$A$9:$AH$126,'波及効果（総括表）'!$AC$128,FALSE)</f>
        <v>0</v>
      </c>
      <c r="AV105" s="341">
        <f t="shared" si="171"/>
        <v>0</v>
      </c>
      <c r="AW105" s="342">
        <f t="shared" si="172"/>
        <v>0</v>
      </c>
      <c r="AX105" s="342">
        <f t="shared" si="173"/>
        <v>0</v>
      </c>
      <c r="AY105" s="342">
        <f t="shared" si="174"/>
        <v>0</v>
      </c>
      <c r="AZ105" s="342">
        <f t="shared" si="175"/>
        <v>0</v>
      </c>
      <c r="BA105" s="342">
        <f t="shared" si="176"/>
        <v>0</v>
      </c>
      <c r="BB105" s="342">
        <f t="shared" si="177"/>
        <v>0</v>
      </c>
      <c r="BC105" s="342">
        <f t="shared" si="178"/>
        <v>0</v>
      </c>
      <c r="BD105" s="342">
        <f t="shared" si="179"/>
        <v>0</v>
      </c>
      <c r="BE105" s="342">
        <f>VLOOKUP($E105,'波及効果（総括表）'!$A$9:$AH$126,'波及効果（総括表）'!$AG$128,FALSE)</f>
        <v>0</v>
      </c>
      <c r="BF105" s="334"/>
      <c r="BG105" s="335"/>
      <c r="BH105" s="335"/>
      <c r="BI105" s="335"/>
      <c r="BJ105" s="335"/>
      <c r="BK105" s="335"/>
      <c r="BL105" s="335"/>
      <c r="BM105" s="335"/>
      <c r="BN105" s="335"/>
      <c r="BO105" s="335"/>
      <c r="BP105" s="335"/>
      <c r="BQ105" s="335"/>
      <c r="BR105" s="335"/>
      <c r="BS105" s="335"/>
      <c r="BT105" s="335"/>
      <c r="BU105" s="335"/>
      <c r="BV105" s="335"/>
      <c r="BW105" s="335"/>
      <c r="BX105" s="335"/>
      <c r="BY105" s="335"/>
      <c r="BZ105" s="335"/>
      <c r="CA105" s="604">
        <v>0.82456772334293948</v>
      </c>
      <c r="CB105" s="605">
        <v>9.4260326609029773E-3</v>
      </c>
      <c r="CC105" s="605">
        <v>9.7622478386167152E-2</v>
      </c>
      <c r="CD105" s="605">
        <v>-1.3148414985590778E-2</v>
      </c>
      <c r="CE105" s="605">
        <v>7.853025936599424E-2</v>
      </c>
      <c r="CF105" s="605">
        <v>0</v>
      </c>
      <c r="CG105" s="605">
        <v>3.0019212295869357E-3</v>
      </c>
      <c r="CH105" s="605">
        <v>0</v>
      </c>
      <c r="CI105" s="605">
        <v>0.17543227665706052</v>
      </c>
      <c r="CJ105" s="605">
        <v>1</v>
      </c>
    </row>
    <row r="106" spans="1:88" s="336" customFormat="1">
      <c r="A106" s="337" t="s">
        <v>450</v>
      </c>
      <c r="B106" s="338" t="s">
        <v>176</v>
      </c>
      <c r="C106" s="337" t="s">
        <v>454</v>
      </c>
      <c r="D106" s="338" t="s">
        <v>178</v>
      </c>
      <c r="E106" s="339" t="s">
        <v>357</v>
      </c>
      <c r="F106" s="340" t="s">
        <v>257</v>
      </c>
      <c r="G106" s="332">
        <f>VLOOKUP($E106,'与件データ（生産者価格表示）（分析年価格）'!$A$8:$I$115,9,FALSE)</f>
        <v>0</v>
      </c>
      <c r="H106" s="341">
        <f t="shared" si="135"/>
        <v>0</v>
      </c>
      <c r="I106" s="342">
        <f t="shared" si="136"/>
        <v>0</v>
      </c>
      <c r="J106" s="342">
        <f t="shared" si="137"/>
        <v>0</v>
      </c>
      <c r="K106" s="342">
        <f t="shared" si="138"/>
        <v>0</v>
      </c>
      <c r="L106" s="342">
        <f t="shared" si="139"/>
        <v>0</v>
      </c>
      <c r="M106" s="342">
        <f t="shared" si="140"/>
        <v>0</v>
      </c>
      <c r="N106" s="342">
        <f t="shared" si="141"/>
        <v>0</v>
      </c>
      <c r="O106" s="342">
        <f t="shared" si="142"/>
        <v>0</v>
      </c>
      <c r="P106" s="342">
        <f t="shared" si="143"/>
        <v>0</v>
      </c>
      <c r="Q106" s="342">
        <f>VLOOKUP($E106,'波及効果（総括表）'!$A$9:$AH$126,'波及効果（総括表）'!$M$128,FALSE)</f>
        <v>0</v>
      </c>
      <c r="R106" s="341">
        <f t="shared" si="144"/>
        <v>0</v>
      </c>
      <c r="S106" s="342">
        <f t="shared" si="145"/>
        <v>0</v>
      </c>
      <c r="T106" s="342">
        <f t="shared" si="146"/>
        <v>0</v>
      </c>
      <c r="U106" s="342">
        <f t="shared" si="147"/>
        <v>0</v>
      </c>
      <c r="V106" s="342">
        <f t="shared" si="148"/>
        <v>0</v>
      </c>
      <c r="W106" s="342">
        <f t="shared" si="149"/>
        <v>0</v>
      </c>
      <c r="X106" s="342">
        <f t="shared" si="150"/>
        <v>0</v>
      </c>
      <c r="Y106" s="342">
        <f t="shared" si="151"/>
        <v>0</v>
      </c>
      <c r="Z106" s="342">
        <f t="shared" si="152"/>
        <v>0</v>
      </c>
      <c r="AA106" s="342">
        <f>VLOOKUP($E106,'波及効果（総括表）'!$A$9:$AH$126,'波及効果（総括表）'!$Q$128,FALSE)</f>
        <v>0</v>
      </c>
      <c r="AB106" s="341">
        <f t="shared" si="153"/>
        <v>0</v>
      </c>
      <c r="AC106" s="342">
        <f t="shared" si="154"/>
        <v>0</v>
      </c>
      <c r="AD106" s="342">
        <f t="shared" si="155"/>
        <v>0</v>
      </c>
      <c r="AE106" s="342">
        <f t="shared" si="156"/>
        <v>0</v>
      </c>
      <c r="AF106" s="342">
        <f t="shared" si="157"/>
        <v>0</v>
      </c>
      <c r="AG106" s="342">
        <f t="shared" si="158"/>
        <v>0</v>
      </c>
      <c r="AH106" s="342">
        <f t="shared" si="159"/>
        <v>0</v>
      </c>
      <c r="AI106" s="342">
        <f t="shared" si="160"/>
        <v>0</v>
      </c>
      <c r="AJ106" s="342">
        <f t="shared" si="161"/>
        <v>0</v>
      </c>
      <c r="AK106" s="342">
        <f>VLOOKUP($E106,'波及効果（総括表）'!$A$9:$AH$126,'波及効果（総括表）'!$U$128,FALSE)</f>
        <v>0</v>
      </c>
      <c r="AL106" s="341">
        <f t="shared" si="162"/>
        <v>0</v>
      </c>
      <c r="AM106" s="342">
        <f t="shared" si="163"/>
        <v>0</v>
      </c>
      <c r="AN106" s="342">
        <f t="shared" si="164"/>
        <v>0</v>
      </c>
      <c r="AO106" s="342">
        <f t="shared" si="165"/>
        <v>0</v>
      </c>
      <c r="AP106" s="342">
        <f t="shared" si="166"/>
        <v>0</v>
      </c>
      <c r="AQ106" s="342">
        <f t="shared" si="167"/>
        <v>0</v>
      </c>
      <c r="AR106" s="342">
        <f t="shared" si="168"/>
        <v>0</v>
      </c>
      <c r="AS106" s="342">
        <f t="shared" si="169"/>
        <v>0</v>
      </c>
      <c r="AT106" s="342">
        <f t="shared" si="170"/>
        <v>0</v>
      </c>
      <c r="AU106" s="342">
        <f>VLOOKUP($E106,'波及効果（総括表）'!$A$9:$AH$126,'波及効果（総括表）'!$AC$128,FALSE)</f>
        <v>0</v>
      </c>
      <c r="AV106" s="341">
        <f t="shared" si="171"/>
        <v>0</v>
      </c>
      <c r="AW106" s="342">
        <f t="shared" si="172"/>
        <v>0</v>
      </c>
      <c r="AX106" s="342">
        <f t="shared" si="173"/>
        <v>0</v>
      </c>
      <c r="AY106" s="342">
        <f t="shared" si="174"/>
        <v>0</v>
      </c>
      <c r="AZ106" s="342">
        <f t="shared" si="175"/>
        <v>0</v>
      </c>
      <c r="BA106" s="342">
        <f t="shared" si="176"/>
        <v>0</v>
      </c>
      <c r="BB106" s="342">
        <f t="shared" si="177"/>
        <v>0</v>
      </c>
      <c r="BC106" s="342">
        <f t="shared" si="178"/>
        <v>0</v>
      </c>
      <c r="BD106" s="342">
        <f t="shared" si="179"/>
        <v>0</v>
      </c>
      <c r="BE106" s="342">
        <f>VLOOKUP($E106,'波及効果（総括表）'!$A$9:$AH$126,'波及効果（総括表）'!$AG$128,FALSE)</f>
        <v>0</v>
      </c>
      <c r="BF106" s="334"/>
      <c r="BG106" s="335"/>
      <c r="BH106" s="335"/>
      <c r="BI106" s="335"/>
      <c r="BJ106" s="335"/>
      <c r="BK106" s="335"/>
      <c r="BL106" s="335"/>
      <c r="BM106" s="335"/>
      <c r="BN106" s="335"/>
      <c r="BO106" s="335"/>
      <c r="BP106" s="335"/>
      <c r="BQ106" s="335"/>
      <c r="BR106" s="335"/>
      <c r="BS106" s="335"/>
      <c r="BT106" s="335"/>
      <c r="BU106" s="335"/>
      <c r="BV106" s="335"/>
      <c r="BW106" s="335"/>
      <c r="BX106" s="335"/>
      <c r="BY106" s="335"/>
      <c r="BZ106" s="335"/>
      <c r="CA106" s="604">
        <v>0.61977061115481002</v>
      </c>
      <c r="CB106" s="605">
        <v>5.8536228437631481E-3</v>
      </c>
      <c r="CC106" s="605">
        <v>0.28633971744074732</v>
      </c>
      <c r="CD106" s="605">
        <v>2.4694971372125781E-2</v>
      </c>
      <c r="CE106" s="605">
        <v>2.7957146602764618E-2</v>
      </c>
      <c r="CF106" s="605">
        <v>0</v>
      </c>
      <c r="CG106" s="605">
        <v>3.5383930585789113E-2</v>
      </c>
      <c r="CH106" s="605">
        <v>0</v>
      </c>
      <c r="CI106" s="605">
        <v>0.38022938884518998</v>
      </c>
      <c r="CJ106" s="605">
        <v>1</v>
      </c>
    </row>
    <row r="107" spans="1:88" s="336" customFormat="1">
      <c r="A107" s="343" t="s">
        <v>450</v>
      </c>
      <c r="B107" s="344" t="s">
        <v>176</v>
      </c>
      <c r="C107" s="343" t="s">
        <v>454</v>
      </c>
      <c r="D107" s="344" t="s">
        <v>178</v>
      </c>
      <c r="E107" s="345" t="s">
        <v>358</v>
      </c>
      <c r="F107" s="346" t="s">
        <v>77</v>
      </c>
      <c r="G107" s="347">
        <f>VLOOKUP($E107,'与件データ（生産者価格表示）（分析年価格）'!$A$8:$I$115,9,FALSE)</f>
        <v>0</v>
      </c>
      <c r="H107" s="348">
        <f t="shared" si="135"/>
        <v>0</v>
      </c>
      <c r="I107" s="349">
        <f t="shared" si="136"/>
        <v>0</v>
      </c>
      <c r="J107" s="349">
        <f t="shared" si="137"/>
        <v>0</v>
      </c>
      <c r="K107" s="349">
        <f t="shared" si="138"/>
        <v>0</v>
      </c>
      <c r="L107" s="349">
        <f t="shared" si="139"/>
        <v>0</v>
      </c>
      <c r="M107" s="349">
        <f t="shared" si="140"/>
        <v>0</v>
      </c>
      <c r="N107" s="349">
        <f t="shared" si="141"/>
        <v>0</v>
      </c>
      <c r="O107" s="349">
        <f t="shared" si="142"/>
        <v>0</v>
      </c>
      <c r="P107" s="349">
        <f t="shared" si="143"/>
        <v>0</v>
      </c>
      <c r="Q107" s="349">
        <f>VLOOKUP($E107,'波及効果（総括表）'!$A$9:$AH$126,'波及効果（総括表）'!$M$128,FALSE)</f>
        <v>0</v>
      </c>
      <c r="R107" s="348">
        <f t="shared" si="144"/>
        <v>0</v>
      </c>
      <c r="S107" s="349">
        <f t="shared" si="145"/>
        <v>0</v>
      </c>
      <c r="T107" s="349">
        <f t="shared" si="146"/>
        <v>0</v>
      </c>
      <c r="U107" s="349">
        <f t="shared" si="147"/>
        <v>0</v>
      </c>
      <c r="V107" s="349">
        <f t="shared" si="148"/>
        <v>0</v>
      </c>
      <c r="W107" s="349">
        <f t="shared" si="149"/>
        <v>0</v>
      </c>
      <c r="X107" s="349">
        <f t="shared" si="150"/>
        <v>0</v>
      </c>
      <c r="Y107" s="349">
        <f t="shared" si="151"/>
        <v>0</v>
      </c>
      <c r="Z107" s="349">
        <f t="shared" si="152"/>
        <v>0</v>
      </c>
      <c r="AA107" s="349">
        <f>VLOOKUP($E107,'波及効果（総括表）'!$A$9:$AH$126,'波及効果（総括表）'!$Q$128,FALSE)</f>
        <v>0</v>
      </c>
      <c r="AB107" s="348">
        <f t="shared" si="153"/>
        <v>0</v>
      </c>
      <c r="AC107" s="349">
        <f t="shared" si="154"/>
        <v>0</v>
      </c>
      <c r="AD107" s="349">
        <f t="shared" si="155"/>
        <v>0</v>
      </c>
      <c r="AE107" s="349">
        <f t="shared" si="156"/>
        <v>0</v>
      </c>
      <c r="AF107" s="349">
        <f t="shared" si="157"/>
        <v>0</v>
      </c>
      <c r="AG107" s="349">
        <f t="shared" si="158"/>
        <v>0</v>
      </c>
      <c r="AH107" s="349">
        <f t="shared" si="159"/>
        <v>0</v>
      </c>
      <c r="AI107" s="349">
        <f t="shared" si="160"/>
        <v>0</v>
      </c>
      <c r="AJ107" s="349">
        <f t="shared" si="161"/>
        <v>0</v>
      </c>
      <c r="AK107" s="349">
        <f>VLOOKUP($E107,'波及効果（総括表）'!$A$9:$AH$126,'波及効果（総括表）'!$U$128,FALSE)</f>
        <v>0</v>
      </c>
      <c r="AL107" s="348">
        <f t="shared" si="162"/>
        <v>0</v>
      </c>
      <c r="AM107" s="349">
        <f t="shared" si="163"/>
        <v>0</v>
      </c>
      <c r="AN107" s="349">
        <f t="shared" si="164"/>
        <v>0</v>
      </c>
      <c r="AO107" s="349">
        <f t="shared" si="165"/>
        <v>0</v>
      </c>
      <c r="AP107" s="349">
        <f t="shared" si="166"/>
        <v>0</v>
      </c>
      <c r="AQ107" s="349">
        <f t="shared" si="167"/>
        <v>0</v>
      </c>
      <c r="AR107" s="349">
        <f t="shared" si="168"/>
        <v>0</v>
      </c>
      <c r="AS107" s="349">
        <f t="shared" si="169"/>
        <v>0</v>
      </c>
      <c r="AT107" s="349">
        <f t="shared" si="170"/>
        <v>0</v>
      </c>
      <c r="AU107" s="349">
        <f>VLOOKUP($E107,'波及効果（総括表）'!$A$9:$AH$126,'波及効果（総括表）'!$AC$128,FALSE)</f>
        <v>0</v>
      </c>
      <c r="AV107" s="348">
        <f t="shared" si="171"/>
        <v>0</v>
      </c>
      <c r="AW107" s="349">
        <f t="shared" si="172"/>
        <v>0</v>
      </c>
      <c r="AX107" s="349">
        <f t="shared" si="173"/>
        <v>0</v>
      </c>
      <c r="AY107" s="349">
        <f t="shared" si="174"/>
        <v>0</v>
      </c>
      <c r="AZ107" s="349">
        <f t="shared" si="175"/>
        <v>0</v>
      </c>
      <c r="BA107" s="349">
        <f t="shared" si="176"/>
        <v>0</v>
      </c>
      <c r="BB107" s="349">
        <f t="shared" si="177"/>
        <v>0</v>
      </c>
      <c r="BC107" s="349">
        <f t="shared" si="178"/>
        <v>0</v>
      </c>
      <c r="BD107" s="349">
        <f t="shared" si="179"/>
        <v>0</v>
      </c>
      <c r="BE107" s="349">
        <f>VLOOKUP($E107,'波及効果（総括表）'!$A$9:$AH$126,'波及効果（総括表）'!$AG$128,FALSE)</f>
        <v>0</v>
      </c>
      <c r="BF107" s="334"/>
      <c r="BG107" s="335"/>
      <c r="BH107" s="335"/>
      <c r="BI107" s="335"/>
      <c r="BJ107" s="335"/>
      <c r="BK107" s="335"/>
      <c r="BL107" s="335"/>
      <c r="BM107" s="335"/>
      <c r="BN107" s="335"/>
      <c r="BO107" s="335"/>
      <c r="BP107" s="335"/>
      <c r="BQ107" s="335"/>
      <c r="BR107" s="335"/>
      <c r="BS107" s="335"/>
      <c r="BT107" s="335"/>
      <c r="BU107" s="335"/>
      <c r="BV107" s="335"/>
      <c r="BW107" s="335"/>
      <c r="BX107" s="335"/>
      <c r="BY107" s="335"/>
      <c r="BZ107" s="335"/>
      <c r="CA107" s="606">
        <v>0.25940936871781806</v>
      </c>
      <c r="CB107" s="607">
        <v>1.1131470268215041E-2</v>
      </c>
      <c r="CC107" s="607">
        <v>0.4472387724641726</v>
      </c>
      <c r="CD107" s="607">
        <v>0.10764196467214342</v>
      </c>
      <c r="CE107" s="607">
        <v>0.10373462445444874</v>
      </c>
      <c r="CF107" s="607">
        <v>8.2919745820642573E-5</v>
      </c>
      <c r="CG107" s="607">
        <v>7.0811440498003864E-2</v>
      </c>
      <c r="CH107" s="607">
        <v>-5.0560820622343032E-5</v>
      </c>
      <c r="CI107" s="607">
        <v>0.74059063128218194</v>
      </c>
      <c r="CJ107" s="607">
        <v>1</v>
      </c>
    </row>
    <row r="108" spans="1:88" s="336" customFormat="1">
      <c r="A108" s="337" t="s">
        <v>450</v>
      </c>
      <c r="B108" s="338" t="s">
        <v>176</v>
      </c>
      <c r="C108" s="337" t="s">
        <v>455</v>
      </c>
      <c r="D108" s="338" t="s">
        <v>179</v>
      </c>
      <c r="E108" s="339" t="s">
        <v>359</v>
      </c>
      <c r="F108" s="340" t="s">
        <v>79</v>
      </c>
      <c r="G108" s="332">
        <f>VLOOKUP($E108,'与件データ（生産者価格表示）（分析年価格）'!$A$8:$I$115,9,FALSE)</f>
        <v>0</v>
      </c>
      <c r="H108" s="341">
        <f t="shared" si="135"/>
        <v>0</v>
      </c>
      <c r="I108" s="342">
        <f t="shared" si="136"/>
        <v>0</v>
      </c>
      <c r="J108" s="342">
        <f t="shared" si="137"/>
        <v>0</v>
      </c>
      <c r="K108" s="342">
        <f t="shared" si="138"/>
        <v>0</v>
      </c>
      <c r="L108" s="342">
        <f t="shared" si="139"/>
        <v>0</v>
      </c>
      <c r="M108" s="342">
        <f t="shared" si="140"/>
        <v>0</v>
      </c>
      <c r="N108" s="342">
        <f t="shared" si="141"/>
        <v>0</v>
      </c>
      <c r="O108" s="342">
        <f t="shared" si="142"/>
        <v>0</v>
      </c>
      <c r="P108" s="342">
        <f t="shared" si="143"/>
        <v>0</v>
      </c>
      <c r="Q108" s="342">
        <f>VLOOKUP($E108,'波及効果（総括表）'!$A$9:$AH$126,'波及効果（総括表）'!$M$128,FALSE)</f>
        <v>0</v>
      </c>
      <c r="R108" s="341">
        <f t="shared" si="144"/>
        <v>0</v>
      </c>
      <c r="S108" s="342">
        <f t="shared" si="145"/>
        <v>0</v>
      </c>
      <c r="T108" s="342">
        <f t="shared" si="146"/>
        <v>0</v>
      </c>
      <c r="U108" s="342">
        <f t="shared" si="147"/>
        <v>0</v>
      </c>
      <c r="V108" s="342">
        <f t="shared" si="148"/>
        <v>0</v>
      </c>
      <c r="W108" s="342">
        <f t="shared" si="149"/>
        <v>0</v>
      </c>
      <c r="X108" s="342">
        <f t="shared" si="150"/>
        <v>0</v>
      </c>
      <c r="Y108" s="342">
        <f t="shared" si="151"/>
        <v>0</v>
      </c>
      <c r="Z108" s="342">
        <f t="shared" si="152"/>
        <v>0</v>
      </c>
      <c r="AA108" s="342">
        <f>VLOOKUP($E108,'波及効果（総括表）'!$A$9:$AH$126,'波及効果（総括表）'!$Q$128,FALSE)</f>
        <v>0</v>
      </c>
      <c r="AB108" s="341">
        <f t="shared" si="153"/>
        <v>0</v>
      </c>
      <c r="AC108" s="342">
        <f t="shared" si="154"/>
        <v>0</v>
      </c>
      <c r="AD108" s="342">
        <f t="shared" si="155"/>
        <v>0</v>
      </c>
      <c r="AE108" s="342">
        <f t="shared" si="156"/>
        <v>0</v>
      </c>
      <c r="AF108" s="342">
        <f t="shared" si="157"/>
        <v>0</v>
      </c>
      <c r="AG108" s="342">
        <f t="shared" si="158"/>
        <v>0</v>
      </c>
      <c r="AH108" s="342">
        <f t="shared" si="159"/>
        <v>0</v>
      </c>
      <c r="AI108" s="342">
        <f t="shared" si="160"/>
        <v>0</v>
      </c>
      <c r="AJ108" s="342">
        <f t="shared" si="161"/>
        <v>0</v>
      </c>
      <c r="AK108" s="342">
        <f>VLOOKUP($E108,'波及効果（総括表）'!$A$9:$AH$126,'波及効果（総括表）'!$U$128,FALSE)</f>
        <v>0</v>
      </c>
      <c r="AL108" s="341">
        <f t="shared" si="162"/>
        <v>0</v>
      </c>
      <c r="AM108" s="342">
        <f t="shared" si="163"/>
        <v>0</v>
      </c>
      <c r="AN108" s="342">
        <f t="shared" si="164"/>
        <v>0</v>
      </c>
      <c r="AO108" s="342">
        <f t="shared" si="165"/>
        <v>0</v>
      </c>
      <c r="AP108" s="342">
        <f t="shared" si="166"/>
        <v>0</v>
      </c>
      <c r="AQ108" s="342">
        <f t="shared" si="167"/>
        <v>0</v>
      </c>
      <c r="AR108" s="342">
        <f t="shared" si="168"/>
        <v>0</v>
      </c>
      <c r="AS108" s="342">
        <f t="shared" si="169"/>
        <v>0</v>
      </c>
      <c r="AT108" s="342">
        <f t="shared" si="170"/>
        <v>0</v>
      </c>
      <c r="AU108" s="342">
        <f>VLOOKUP($E108,'波及効果（総括表）'!$A$9:$AH$126,'波及効果（総括表）'!$AC$128,FALSE)</f>
        <v>0</v>
      </c>
      <c r="AV108" s="341">
        <f t="shared" si="171"/>
        <v>0</v>
      </c>
      <c r="AW108" s="342">
        <f t="shared" si="172"/>
        <v>0</v>
      </c>
      <c r="AX108" s="342">
        <f t="shared" si="173"/>
        <v>0</v>
      </c>
      <c r="AY108" s="342">
        <f t="shared" si="174"/>
        <v>0</v>
      </c>
      <c r="AZ108" s="342">
        <f t="shared" si="175"/>
        <v>0</v>
      </c>
      <c r="BA108" s="342">
        <f t="shared" si="176"/>
        <v>0</v>
      </c>
      <c r="BB108" s="342">
        <f t="shared" si="177"/>
        <v>0</v>
      </c>
      <c r="BC108" s="342">
        <f t="shared" si="178"/>
        <v>0</v>
      </c>
      <c r="BD108" s="342">
        <f t="shared" si="179"/>
        <v>0</v>
      </c>
      <c r="BE108" s="342">
        <f>VLOOKUP($E108,'波及効果（総括表）'!$A$9:$AH$126,'波及効果（総括表）'!$AG$128,FALSE)</f>
        <v>0</v>
      </c>
      <c r="BF108" s="334"/>
      <c r="BG108" s="335"/>
      <c r="BH108" s="335"/>
      <c r="BI108" s="335"/>
      <c r="BJ108" s="335"/>
      <c r="BK108" s="335"/>
      <c r="BL108" s="335"/>
      <c r="BM108" s="335"/>
      <c r="BN108" s="335"/>
      <c r="BO108" s="335"/>
      <c r="BP108" s="335"/>
      <c r="BQ108" s="335"/>
      <c r="BR108" s="335"/>
      <c r="BS108" s="335"/>
      <c r="BT108" s="335"/>
      <c r="BU108" s="335"/>
      <c r="BV108" s="335"/>
      <c r="BW108" s="335"/>
      <c r="BX108" s="335"/>
      <c r="BY108" s="335"/>
      <c r="BZ108" s="335"/>
      <c r="CA108" s="604">
        <v>0.60298790345058251</v>
      </c>
      <c r="CB108" s="605">
        <v>2.094133823884646E-2</v>
      </c>
      <c r="CC108" s="605">
        <v>0.3419923072635041</v>
      </c>
      <c r="CD108" s="605">
        <v>-0.16385157106490514</v>
      </c>
      <c r="CE108" s="605">
        <v>0.19740974041659698</v>
      </c>
      <c r="CF108" s="605">
        <v>0</v>
      </c>
      <c r="CG108" s="605">
        <v>5.2028169537506736E-4</v>
      </c>
      <c r="CH108" s="605">
        <v>0</v>
      </c>
      <c r="CI108" s="605">
        <v>0.39701209654941749</v>
      </c>
      <c r="CJ108" s="605">
        <v>1</v>
      </c>
    </row>
    <row r="109" spans="1:88" s="336" customFormat="1">
      <c r="A109" s="337" t="s">
        <v>450</v>
      </c>
      <c r="B109" s="338" t="s">
        <v>176</v>
      </c>
      <c r="C109" s="337" t="s">
        <v>455</v>
      </c>
      <c r="D109" s="338" t="s">
        <v>179</v>
      </c>
      <c r="E109" s="339" t="s">
        <v>360</v>
      </c>
      <c r="F109" s="340" t="s">
        <v>395</v>
      </c>
      <c r="G109" s="332">
        <f>VLOOKUP($E109,'与件データ（生産者価格表示）（分析年価格）'!$A$8:$I$115,9,FALSE)</f>
        <v>0</v>
      </c>
      <c r="H109" s="341">
        <f t="shared" si="135"/>
        <v>0</v>
      </c>
      <c r="I109" s="342">
        <f t="shared" si="136"/>
        <v>0</v>
      </c>
      <c r="J109" s="342">
        <f t="shared" si="137"/>
        <v>0</v>
      </c>
      <c r="K109" s="342">
        <f t="shared" si="138"/>
        <v>0</v>
      </c>
      <c r="L109" s="342">
        <f t="shared" si="139"/>
        <v>0</v>
      </c>
      <c r="M109" s="342">
        <f t="shared" si="140"/>
        <v>0</v>
      </c>
      <c r="N109" s="342">
        <f t="shared" si="141"/>
        <v>0</v>
      </c>
      <c r="O109" s="342">
        <f t="shared" si="142"/>
        <v>0</v>
      </c>
      <c r="P109" s="342">
        <f t="shared" si="143"/>
        <v>0</v>
      </c>
      <c r="Q109" s="342">
        <f>VLOOKUP($E109,'波及効果（総括表）'!$A$9:$AH$126,'波及効果（総括表）'!$M$128,FALSE)</f>
        <v>0</v>
      </c>
      <c r="R109" s="341">
        <f t="shared" si="144"/>
        <v>0</v>
      </c>
      <c r="S109" s="342">
        <f t="shared" si="145"/>
        <v>0</v>
      </c>
      <c r="T109" s="342">
        <f t="shared" si="146"/>
        <v>0</v>
      </c>
      <c r="U109" s="342">
        <f t="shared" si="147"/>
        <v>0</v>
      </c>
      <c r="V109" s="342">
        <f t="shared" si="148"/>
        <v>0</v>
      </c>
      <c r="W109" s="342">
        <f t="shared" si="149"/>
        <v>0</v>
      </c>
      <c r="X109" s="342">
        <f t="shared" si="150"/>
        <v>0</v>
      </c>
      <c r="Y109" s="342">
        <f t="shared" si="151"/>
        <v>0</v>
      </c>
      <c r="Z109" s="342">
        <f t="shared" si="152"/>
        <v>0</v>
      </c>
      <c r="AA109" s="342">
        <f>VLOOKUP($E109,'波及効果（総括表）'!$A$9:$AH$126,'波及効果（総括表）'!$Q$128,FALSE)</f>
        <v>0</v>
      </c>
      <c r="AB109" s="341">
        <f t="shared" si="153"/>
        <v>0</v>
      </c>
      <c r="AC109" s="342">
        <f t="shared" si="154"/>
        <v>0</v>
      </c>
      <c r="AD109" s="342">
        <f t="shared" si="155"/>
        <v>0</v>
      </c>
      <c r="AE109" s="342">
        <f t="shared" si="156"/>
        <v>0</v>
      </c>
      <c r="AF109" s="342">
        <f t="shared" si="157"/>
        <v>0</v>
      </c>
      <c r="AG109" s="342">
        <f t="shared" si="158"/>
        <v>0</v>
      </c>
      <c r="AH109" s="342">
        <f t="shared" si="159"/>
        <v>0</v>
      </c>
      <c r="AI109" s="342">
        <f t="shared" si="160"/>
        <v>0</v>
      </c>
      <c r="AJ109" s="342">
        <f t="shared" si="161"/>
        <v>0</v>
      </c>
      <c r="AK109" s="342">
        <f>VLOOKUP($E109,'波及効果（総括表）'!$A$9:$AH$126,'波及効果（総括表）'!$U$128,FALSE)</f>
        <v>0</v>
      </c>
      <c r="AL109" s="341">
        <f t="shared" si="162"/>
        <v>0</v>
      </c>
      <c r="AM109" s="342">
        <f t="shared" si="163"/>
        <v>0</v>
      </c>
      <c r="AN109" s="342">
        <f t="shared" si="164"/>
        <v>0</v>
      </c>
      <c r="AO109" s="342">
        <f t="shared" si="165"/>
        <v>0</v>
      </c>
      <c r="AP109" s="342">
        <f t="shared" si="166"/>
        <v>0</v>
      </c>
      <c r="AQ109" s="342">
        <f t="shared" si="167"/>
        <v>0</v>
      </c>
      <c r="AR109" s="342">
        <f t="shared" si="168"/>
        <v>0</v>
      </c>
      <c r="AS109" s="342">
        <f t="shared" si="169"/>
        <v>0</v>
      </c>
      <c r="AT109" s="342">
        <f t="shared" si="170"/>
        <v>0</v>
      </c>
      <c r="AU109" s="342">
        <f>VLOOKUP($E109,'波及効果（総括表）'!$A$9:$AH$126,'波及効果（総括表）'!$AC$128,FALSE)</f>
        <v>0</v>
      </c>
      <c r="AV109" s="341">
        <f t="shared" si="171"/>
        <v>0</v>
      </c>
      <c r="AW109" s="342">
        <f t="shared" si="172"/>
        <v>0</v>
      </c>
      <c r="AX109" s="342">
        <f t="shared" si="173"/>
        <v>0</v>
      </c>
      <c r="AY109" s="342">
        <f t="shared" si="174"/>
        <v>0</v>
      </c>
      <c r="AZ109" s="342">
        <f t="shared" si="175"/>
        <v>0</v>
      </c>
      <c r="BA109" s="342">
        <f t="shared" si="176"/>
        <v>0</v>
      </c>
      <c r="BB109" s="342">
        <f t="shared" si="177"/>
        <v>0</v>
      </c>
      <c r="BC109" s="342">
        <f t="shared" si="178"/>
        <v>0</v>
      </c>
      <c r="BD109" s="342">
        <f t="shared" si="179"/>
        <v>0</v>
      </c>
      <c r="BE109" s="342">
        <f>VLOOKUP($E109,'波及効果（総括表）'!$A$9:$AH$126,'波及効果（総括表）'!$AG$128,FALSE)</f>
        <v>0</v>
      </c>
      <c r="BF109" s="334"/>
      <c r="BG109" s="335"/>
      <c r="BH109" s="335"/>
      <c r="BI109" s="335"/>
      <c r="BJ109" s="335"/>
      <c r="BK109" s="335"/>
      <c r="BL109" s="335"/>
      <c r="BM109" s="335"/>
      <c r="BN109" s="335"/>
      <c r="BO109" s="335"/>
      <c r="BP109" s="335"/>
      <c r="BQ109" s="335"/>
      <c r="BR109" s="335"/>
      <c r="BS109" s="335"/>
      <c r="BT109" s="335"/>
      <c r="BU109" s="335"/>
      <c r="BV109" s="335"/>
      <c r="BW109" s="335"/>
      <c r="BX109" s="335"/>
      <c r="BY109" s="335"/>
      <c r="BZ109" s="335"/>
      <c r="CA109" s="604">
        <v>0.58038626948561367</v>
      </c>
      <c r="CB109" s="605">
        <v>1.1844694532552215E-2</v>
      </c>
      <c r="CC109" s="605">
        <v>0.31508467752555752</v>
      </c>
      <c r="CD109" s="605">
        <v>-1.3176658276047604E-2</v>
      </c>
      <c r="CE109" s="605">
        <v>7.059031579581071E-2</v>
      </c>
      <c r="CF109" s="605">
        <v>0</v>
      </c>
      <c r="CG109" s="605">
        <v>3.5270700936513494E-2</v>
      </c>
      <c r="CH109" s="605">
        <v>0</v>
      </c>
      <c r="CI109" s="605">
        <v>0.41961373051438633</v>
      </c>
      <c r="CJ109" s="605">
        <v>1</v>
      </c>
    </row>
    <row r="110" spans="1:88" s="336" customFormat="1">
      <c r="A110" s="337" t="s">
        <v>450</v>
      </c>
      <c r="B110" s="338" t="s">
        <v>176</v>
      </c>
      <c r="C110" s="337" t="s">
        <v>455</v>
      </c>
      <c r="D110" s="338" t="s">
        <v>179</v>
      </c>
      <c r="E110" s="339" t="s">
        <v>361</v>
      </c>
      <c r="F110" s="340" t="s">
        <v>80</v>
      </c>
      <c r="G110" s="332">
        <f>VLOOKUP($E110,'与件データ（生産者価格表示）（分析年価格）'!$A$8:$I$115,9,FALSE)</f>
        <v>0</v>
      </c>
      <c r="H110" s="341">
        <f t="shared" si="135"/>
        <v>0</v>
      </c>
      <c r="I110" s="342">
        <f t="shared" si="136"/>
        <v>0</v>
      </c>
      <c r="J110" s="342">
        <f t="shared" si="137"/>
        <v>0</v>
      </c>
      <c r="K110" s="342">
        <f t="shared" si="138"/>
        <v>0</v>
      </c>
      <c r="L110" s="342">
        <f t="shared" si="139"/>
        <v>0</v>
      </c>
      <c r="M110" s="342">
        <f t="shared" si="140"/>
        <v>0</v>
      </c>
      <c r="N110" s="342">
        <f t="shared" si="141"/>
        <v>0</v>
      </c>
      <c r="O110" s="342">
        <f t="shared" si="142"/>
        <v>0</v>
      </c>
      <c r="P110" s="342">
        <f t="shared" si="143"/>
        <v>0</v>
      </c>
      <c r="Q110" s="342">
        <f>VLOOKUP($E110,'波及効果（総括表）'!$A$9:$AH$126,'波及効果（総括表）'!$M$128,FALSE)</f>
        <v>0</v>
      </c>
      <c r="R110" s="341">
        <f t="shared" si="144"/>
        <v>0</v>
      </c>
      <c r="S110" s="342">
        <f t="shared" si="145"/>
        <v>0</v>
      </c>
      <c r="T110" s="342">
        <f t="shared" si="146"/>
        <v>0</v>
      </c>
      <c r="U110" s="342">
        <f t="shared" si="147"/>
        <v>0</v>
      </c>
      <c r="V110" s="342">
        <f t="shared" si="148"/>
        <v>0</v>
      </c>
      <c r="W110" s="342">
        <f t="shared" si="149"/>
        <v>0</v>
      </c>
      <c r="X110" s="342">
        <f t="shared" si="150"/>
        <v>0</v>
      </c>
      <c r="Y110" s="342">
        <f t="shared" si="151"/>
        <v>0</v>
      </c>
      <c r="Z110" s="342">
        <f t="shared" si="152"/>
        <v>0</v>
      </c>
      <c r="AA110" s="342">
        <f>VLOOKUP($E110,'波及効果（総括表）'!$A$9:$AH$126,'波及効果（総括表）'!$Q$128,FALSE)</f>
        <v>0</v>
      </c>
      <c r="AB110" s="341">
        <f t="shared" si="153"/>
        <v>0</v>
      </c>
      <c r="AC110" s="342">
        <f t="shared" si="154"/>
        <v>0</v>
      </c>
      <c r="AD110" s="342">
        <f t="shared" si="155"/>
        <v>0</v>
      </c>
      <c r="AE110" s="342">
        <f t="shared" si="156"/>
        <v>0</v>
      </c>
      <c r="AF110" s="342">
        <f t="shared" si="157"/>
        <v>0</v>
      </c>
      <c r="AG110" s="342">
        <f t="shared" si="158"/>
        <v>0</v>
      </c>
      <c r="AH110" s="342">
        <f t="shared" si="159"/>
        <v>0</v>
      </c>
      <c r="AI110" s="342">
        <f t="shared" si="160"/>
        <v>0</v>
      </c>
      <c r="AJ110" s="342">
        <f t="shared" si="161"/>
        <v>0</v>
      </c>
      <c r="AK110" s="342">
        <f>VLOOKUP($E110,'波及効果（総括表）'!$A$9:$AH$126,'波及効果（総括表）'!$U$128,FALSE)</f>
        <v>0</v>
      </c>
      <c r="AL110" s="341">
        <f t="shared" si="162"/>
        <v>0</v>
      </c>
      <c r="AM110" s="342">
        <f t="shared" si="163"/>
        <v>0</v>
      </c>
      <c r="AN110" s="342">
        <f t="shared" si="164"/>
        <v>0</v>
      </c>
      <c r="AO110" s="342">
        <f t="shared" si="165"/>
        <v>0</v>
      </c>
      <c r="AP110" s="342">
        <f t="shared" si="166"/>
        <v>0</v>
      </c>
      <c r="AQ110" s="342">
        <f t="shared" si="167"/>
        <v>0</v>
      </c>
      <c r="AR110" s="342">
        <f t="shared" si="168"/>
        <v>0</v>
      </c>
      <c r="AS110" s="342">
        <f t="shared" si="169"/>
        <v>0</v>
      </c>
      <c r="AT110" s="342">
        <f t="shared" si="170"/>
        <v>0</v>
      </c>
      <c r="AU110" s="342">
        <f>VLOOKUP($E110,'波及効果（総括表）'!$A$9:$AH$126,'波及効果（総括表）'!$AC$128,FALSE)</f>
        <v>0</v>
      </c>
      <c r="AV110" s="341">
        <f t="shared" si="171"/>
        <v>0</v>
      </c>
      <c r="AW110" s="342">
        <f t="shared" si="172"/>
        <v>0</v>
      </c>
      <c r="AX110" s="342">
        <f t="shared" si="173"/>
        <v>0</v>
      </c>
      <c r="AY110" s="342">
        <f t="shared" si="174"/>
        <v>0</v>
      </c>
      <c r="AZ110" s="342">
        <f t="shared" si="175"/>
        <v>0</v>
      </c>
      <c r="BA110" s="342">
        <f t="shared" si="176"/>
        <v>0</v>
      </c>
      <c r="BB110" s="342">
        <f t="shared" si="177"/>
        <v>0</v>
      </c>
      <c r="BC110" s="342">
        <f t="shared" si="178"/>
        <v>0</v>
      </c>
      <c r="BD110" s="342">
        <f t="shared" si="179"/>
        <v>0</v>
      </c>
      <c r="BE110" s="342">
        <f>VLOOKUP($E110,'波及効果（総括表）'!$A$9:$AH$126,'波及効果（総括表）'!$AG$128,FALSE)</f>
        <v>0</v>
      </c>
      <c r="BF110" s="334"/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5"/>
      <c r="BQ110" s="335"/>
      <c r="BR110" s="335"/>
      <c r="BS110" s="335"/>
      <c r="BT110" s="335"/>
      <c r="BU110" s="335"/>
      <c r="BV110" s="335"/>
      <c r="BW110" s="335"/>
      <c r="BX110" s="335"/>
      <c r="BY110" s="335"/>
      <c r="BZ110" s="335"/>
      <c r="CA110" s="604">
        <v>0.32379470038146024</v>
      </c>
      <c r="CB110" s="605">
        <v>1.4199507546279168E-2</v>
      </c>
      <c r="CC110" s="605">
        <v>0.32343748006583062</v>
      </c>
      <c r="CD110" s="605">
        <v>0.10279014582243599</v>
      </c>
      <c r="CE110" s="605">
        <v>0.16475511271576745</v>
      </c>
      <c r="CF110" s="605">
        <v>0</v>
      </c>
      <c r="CG110" s="605">
        <v>7.102305346822653E-2</v>
      </c>
      <c r="CH110" s="605">
        <v>0</v>
      </c>
      <c r="CI110" s="605">
        <v>0.6762052996185397</v>
      </c>
      <c r="CJ110" s="605">
        <v>1</v>
      </c>
    </row>
    <row r="111" spans="1:88" s="336" customFormat="1">
      <c r="A111" s="337" t="s">
        <v>450</v>
      </c>
      <c r="B111" s="338" t="s">
        <v>176</v>
      </c>
      <c r="C111" s="337" t="s">
        <v>455</v>
      </c>
      <c r="D111" s="338" t="s">
        <v>179</v>
      </c>
      <c r="E111" s="339" t="s">
        <v>362</v>
      </c>
      <c r="F111" s="340" t="s">
        <v>78</v>
      </c>
      <c r="G111" s="332">
        <f>VLOOKUP($E111,'与件データ（生産者価格表示）（分析年価格）'!$A$8:$I$115,9,FALSE)</f>
        <v>0</v>
      </c>
      <c r="H111" s="341">
        <f>Q111*$CA111</f>
        <v>0</v>
      </c>
      <c r="I111" s="342">
        <f>Q111*$CB111</f>
        <v>0</v>
      </c>
      <c r="J111" s="342">
        <f t="shared" si="137"/>
        <v>0</v>
      </c>
      <c r="K111" s="342">
        <f t="shared" si="138"/>
        <v>0</v>
      </c>
      <c r="L111" s="342">
        <f t="shared" si="139"/>
        <v>0</v>
      </c>
      <c r="M111" s="342">
        <f t="shared" si="140"/>
        <v>0</v>
      </c>
      <c r="N111" s="342">
        <f t="shared" si="141"/>
        <v>0</v>
      </c>
      <c r="O111" s="342">
        <f t="shared" si="142"/>
        <v>0</v>
      </c>
      <c r="P111" s="342">
        <f t="shared" si="143"/>
        <v>0</v>
      </c>
      <c r="Q111" s="342">
        <f>VLOOKUP($E111,'波及効果（総括表）'!$A$9:$AH$126,'波及効果（総括表）'!$M$128,FALSE)</f>
        <v>0</v>
      </c>
      <c r="R111" s="341">
        <f t="shared" si="144"/>
        <v>0</v>
      </c>
      <c r="S111" s="342">
        <f t="shared" si="145"/>
        <v>0</v>
      </c>
      <c r="T111" s="342">
        <f t="shared" si="146"/>
        <v>0</v>
      </c>
      <c r="U111" s="342">
        <f t="shared" si="147"/>
        <v>0</v>
      </c>
      <c r="V111" s="342">
        <f t="shared" si="148"/>
        <v>0</v>
      </c>
      <c r="W111" s="342">
        <f t="shared" si="149"/>
        <v>0</v>
      </c>
      <c r="X111" s="342">
        <f t="shared" si="150"/>
        <v>0</v>
      </c>
      <c r="Y111" s="342">
        <f t="shared" si="151"/>
        <v>0</v>
      </c>
      <c r="Z111" s="342">
        <f t="shared" si="152"/>
        <v>0</v>
      </c>
      <c r="AA111" s="342">
        <f>VLOOKUP($E111,'波及効果（総括表）'!$A$9:$AH$126,'波及効果（総括表）'!$Q$128,FALSE)</f>
        <v>0</v>
      </c>
      <c r="AB111" s="341">
        <f>AK111*$CA111</f>
        <v>0</v>
      </c>
      <c r="AC111" s="342">
        <f t="shared" si="154"/>
        <v>0</v>
      </c>
      <c r="AD111" s="342">
        <f t="shared" si="155"/>
        <v>0</v>
      </c>
      <c r="AE111" s="342">
        <f t="shared" si="156"/>
        <v>0</v>
      </c>
      <c r="AF111" s="342">
        <f t="shared" si="157"/>
        <v>0</v>
      </c>
      <c r="AG111" s="342">
        <f t="shared" si="158"/>
        <v>0</v>
      </c>
      <c r="AH111" s="342">
        <f t="shared" si="159"/>
        <v>0</v>
      </c>
      <c r="AI111" s="342">
        <f t="shared" si="160"/>
        <v>0</v>
      </c>
      <c r="AJ111" s="342">
        <f t="shared" si="161"/>
        <v>0</v>
      </c>
      <c r="AK111" s="342">
        <f>VLOOKUP($E111,'波及効果（総括表）'!$A$9:$AH$126,'波及効果（総括表）'!$U$128,FALSE)</f>
        <v>0</v>
      </c>
      <c r="AL111" s="341">
        <f>AU111*$CA111</f>
        <v>0</v>
      </c>
      <c r="AM111" s="342">
        <f t="shared" si="163"/>
        <v>0</v>
      </c>
      <c r="AN111" s="342">
        <f t="shared" si="164"/>
        <v>0</v>
      </c>
      <c r="AO111" s="342">
        <f t="shared" si="165"/>
        <v>0</v>
      </c>
      <c r="AP111" s="342">
        <f t="shared" si="166"/>
        <v>0</v>
      </c>
      <c r="AQ111" s="342">
        <f t="shared" si="167"/>
        <v>0</v>
      </c>
      <c r="AR111" s="342">
        <f t="shared" si="168"/>
        <v>0</v>
      </c>
      <c r="AS111" s="342">
        <f t="shared" si="169"/>
        <v>0</v>
      </c>
      <c r="AT111" s="342">
        <f t="shared" si="170"/>
        <v>0</v>
      </c>
      <c r="AU111" s="342">
        <f>VLOOKUP($E111,'波及効果（総括表）'!$A$9:$AH$126,'波及効果（総括表）'!$AC$128,FALSE)</f>
        <v>0</v>
      </c>
      <c r="AV111" s="341">
        <f>BE111*$CA111</f>
        <v>0</v>
      </c>
      <c r="AW111" s="342">
        <f t="shared" si="172"/>
        <v>0</v>
      </c>
      <c r="AX111" s="342">
        <f t="shared" si="173"/>
        <v>0</v>
      </c>
      <c r="AY111" s="342">
        <f t="shared" si="174"/>
        <v>0</v>
      </c>
      <c r="AZ111" s="342">
        <f t="shared" si="175"/>
        <v>0</v>
      </c>
      <c r="BA111" s="342">
        <f t="shared" si="176"/>
        <v>0</v>
      </c>
      <c r="BB111" s="342">
        <f t="shared" si="177"/>
        <v>0</v>
      </c>
      <c r="BC111" s="342">
        <f t="shared" si="178"/>
        <v>0</v>
      </c>
      <c r="BD111" s="342">
        <f t="shared" si="179"/>
        <v>0</v>
      </c>
      <c r="BE111" s="342">
        <f>VLOOKUP($E111,'波及効果（総括表）'!$A$9:$AH$126,'波及効果（総括表）'!$AG$128,FALSE)</f>
        <v>0</v>
      </c>
      <c r="BF111" s="334"/>
      <c r="BG111" s="335"/>
      <c r="BH111" s="335"/>
      <c r="BI111" s="335"/>
      <c r="BJ111" s="335"/>
      <c r="BK111" s="335"/>
      <c r="BL111" s="335"/>
      <c r="BM111" s="335"/>
      <c r="BN111" s="335"/>
      <c r="BO111" s="335"/>
      <c r="BP111" s="335"/>
      <c r="BQ111" s="335"/>
      <c r="BR111" s="335"/>
      <c r="BS111" s="335"/>
      <c r="BT111" s="335"/>
      <c r="BU111" s="335"/>
      <c r="BV111" s="335"/>
      <c r="BW111" s="335"/>
      <c r="BX111" s="335"/>
      <c r="BY111" s="335"/>
      <c r="BZ111" s="335"/>
      <c r="CA111" s="604">
        <v>0.290278496334547</v>
      </c>
      <c r="CB111" s="605">
        <v>1.5364641800806302E-2</v>
      </c>
      <c r="CC111" s="605">
        <v>0.28058530109426705</v>
      </c>
      <c r="CD111" s="605">
        <v>0.14967347695791805</v>
      </c>
      <c r="CE111" s="605">
        <v>0.19122829280673154</v>
      </c>
      <c r="CF111" s="605">
        <v>0</v>
      </c>
      <c r="CG111" s="605">
        <v>7.2879552531651751E-2</v>
      </c>
      <c r="CH111" s="605">
        <v>-9.7615259217320846E-6</v>
      </c>
      <c r="CI111" s="605">
        <v>0.70972150366545295</v>
      </c>
      <c r="CJ111" s="605">
        <v>1</v>
      </c>
    </row>
    <row r="112" spans="1:88" s="336" customFormat="1">
      <c r="A112" s="337" t="s">
        <v>450</v>
      </c>
      <c r="B112" s="338" t="s">
        <v>176</v>
      </c>
      <c r="C112" s="337" t="s">
        <v>455</v>
      </c>
      <c r="D112" s="338" t="s">
        <v>179</v>
      </c>
      <c r="E112" s="339" t="s">
        <v>683</v>
      </c>
      <c r="F112" s="340" t="s">
        <v>701</v>
      </c>
      <c r="G112" s="332">
        <f>VLOOKUP($E112,'与件データ（生産者価格表示）（分析年価格）'!$A$8:$I$115,9,FALSE)</f>
        <v>0</v>
      </c>
      <c r="H112" s="341">
        <f>Q112*$CA112</f>
        <v>0</v>
      </c>
      <c r="I112" s="342">
        <f>Q112*$CB112</f>
        <v>0</v>
      </c>
      <c r="J112" s="342">
        <f t="shared" ref="J112" si="180">Q112*$CC112</f>
        <v>0</v>
      </c>
      <c r="K112" s="342">
        <f t="shared" ref="K112" si="181">Q112*$CD112</f>
        <v>0</v>
      </c>
      <c r="L112" s="342">
        <f t="shared" ref="L112" si="182">Q112*$CE112</f>
        <v>0</v>
      </c>
      <c r="M112" s="342">
        <f t="shared" ref="M112" si="183">Q112*$CF112</f>
        <v>0</v>
      </c>
      <c r="N112" s="342">
        <f t="shared" ref="N112" si="184">Q112*$CG112</f>
        <v>0</v>
      </c>
      <c r="O112" s="342">
        <f t="shared" ref="O112" si="185">Q112*$CH112</f>
        <v>0</v>
      </c>
      <c r="P112" s="342">
        <f t="shared" ref="P112" si="186">Q112*$CI112</f>
        <v>0</v>
      </c>
      <c r="Q112" s="342">
        <f>VLOOKUP($E112,'波及効果（総括表）'!$A$9:$AH$126,'波及効果（総括表）'!$M$128,FALSE)</f>
        <v>0</v>
      </c>
      <c r="R112" s="341">
        <f>AA112*$CA112</f>
        <v>0</v>
      </c>
      <c r="S112" s="342">
        <f t="shared" ref="S112" si="187">AA112*$CB112</f>
        <v>0</v>
      </c>
      <c r="T112" s="342">
        <f t="shared" ref="T112" si="188">AA112*$CC112</f>
        <v>0</v>
      </c>
      <c r="U112" s="342">
        <f t="shared" ref="U112" si="189">AA112*$CD112</f>
        <v>0</v>
      </c>
      <c r="V112" s="342">
        <f t="shared" ref="V112" si="190">AA112*$CE112</f>
        <v>0</v>
      </c>
      <c r="W112" s="342">
        <f t="shared" ref="W112" si="191">AA112*$CF112</f>
        <v>0</v>
      </c>
      <c r="X112" s="342">
        <f t="shared" ref="X112" si="192">AA112*$CG112</f>
        <v>0</v>
      </c>
      <c r="Y112" s="342">
        <f t="shared" ref="Y112" si="193">AA112*$CH112</f>
        <v>0</v>
      </c>
      <c r="Z112" s="342">
        <f t="shared" ref="Z112" si="194">AA112*$CI112</f>
        <v>0</v>
      </c>
      <c r="AA112" s="342">
        <f>VLOOKUP($E112,'波及効果（総括表）'!$A$9:$AH$126,'波及効果（総括表）'!$Q$128,FALSE)</f>
        <v>0</v>
      </c>
      <c r="AB112" s="341">
        <f>AK112*$CA112</f>
        <v>0</v>
      </c>
      <c r="AC112" s="342">
        <f t="shared" ref="AC112" si="195">AK112*$CB112</f>
        <v>0</v>
      </c>
      <c r="AD112" s="342">
        <f t="shared" ref="AD112" si="196">AK112*$CC112</f>
        <v>0</v>
      </c>
      <c r="AE112" s="342">
        <f t="shared" ref="AE112" si="197">AK112*$CD112</f>
        <v>0</v>
      </c>
      <c r="AF112" s="342">
        <f t="shared" ref="AF112" si="198">AK112*$CE112</f>
        <v>0</v>
      </c>
      <c r="AG112" s="342">
        <f t="shared" ref="AG112" si="199">AK112*$CF112</f>
        <v>0</v>
      </c>
      <c r="AH112" s="342">
        <f t="shared" ref="AH112" si="200">AK112*$CG112</f>
        <v>0</v>
      </c>
      <c r="AI112" s="342">
        <f t="shared" ref="AI112" si="201">AK112*$CH112</f>
        <v>0</v>
      </c>
      <c r="AJ112" s="342">
        <f t="shared" ref="AJ112" si="202">AK112*$CI112</f>
        <v>0</v>
      </c>
      <c r="AK112" s="342">
        <f>VLOOKUP($E112,'波及効果（総括表）'!$A$9:$AH$126,'波及効果（総括表）'!$U$128,FALSE)</f>
        <v>0</v>
      </c>
      <c r="AL112" s="341">
        <f t="shared" ref="AL112" si="203">AU112*$CA112</f>
        <v>0</v>
      </c>
      <c r="AM112" s="342">
        <f t="shared" ref="AM112" si="204">AU112*$CB112</f>
        <v>0</v>
      </c>
      <c r="AN112" s="342">
        <f t="shared" ref="AN112" si="205">AU112*$CC112</f>
        <v>0</v>
      </c>
      <c r="AO112" s="342">
        <f t="shared" ref="AO112" si="206">AU112*$CD112</f>
        <v>0</v>
      </c>
      <c r="AP112" s="342">
        <f t="shared" ref="AP112" si="207">AU112*$CE112</f>
        <v>0</v>
      </c>
      <c r="AQ112" s="342">
        <f t="shared" ref="AQ112" si="208">AU112*$CF112</f>
        <v>0</v>
      </c>
      <c r="AR112" s="342">
        <f t="shared" ref="AR112" si="209">AU112*$CG112</f>
        <v>0</v>
      </c>
      <c r="AS112" s="342">
        <f t="shared" ref="AS112" si="210">AU112*$CH112</f>
        <v>0</v>
      </c>
      <c r="AT112" s="342">
        <f t="shared" ref="AT112" si="211">AU112*$CI112</f>
        <v>0</v>
      </c>
      <c r="AU112" s="342">
        <f>VLOOKUP($E112,'波及効果（総括表）'!$A$9:$AH$126,'波及効果（総括表）'!$AC$128,FALSE)</f>
        <v>0</v>
      </c>
      <c r="AV112" s="341">
        <f t="shared" ref="AV112" si="212">BE112*$CA112</f>
        <v>0</v>
      </c>
      <c r="AW112" s="342">
        <f t="shared" ref="AW112" si="213">BE112*$CB112</f>
        <v>0</v>
      </c>
      <c r="AX112" s="342">
        <f t="shared" ref="AX112" si="214">BE112*$CC112</f>
        <v>0</v>
      </c>
      <c r="AY112" s="342">
        <f t="shared" ref="AY112" si="215">BE112*$CD112</f>
        <v>0</v>
      </c>
      <c r="AZ112" s="342">
        <f t="shared" ref="AZ112" si="216">BE112*$CE112</f>
        <v>0</v>
      </c>
      <c r="BA112" s="342">
        <f t="shared" ref="BA112" si="217">BE112*$CF112</f>
        <v>0</v>
      </c>
      <c r="BB112" s="342">
        <f t="shared" ref="BB112" si="218">BE112*$CG112</f>
        <v>0</v>
      </c>
      <c r="BC112" s="342">
        <f t="shared" ref="BC112" si="219">BE112*$CH112</f>
        <v>0</v>
      </c>
      <c r="BD112" s="342">
        <f t="shared" ref="BD112" si="220">BE112*$CI112</f>
        <v>0</v>
      </c>
      <c r="BE112" s="342">
        <f>VLOOKUP($E112,'波及効果（総括表）'!$A$9:$AH$126,'波及効果（総括表）'!$AG$128,FALSE)</f>
        <v>0</v>
      </c>
      <c r="BF112" s="334"/>
      <c r="BG112" s="335"/>
      <c r="BH112" s="335"/>
      <c r="BI112" s="335"/>
      <c r="BJ112" s="335"/>
      <c r="BK112" s="335"/>
      <c r="BL112" s="335"/>
      <c r="BM112" s="335"/>
      <c r="BN112" s="335"/>
      <c r="BO112" s="335"/>
      <c r="BP112" s="335"/>
      <c r="BQ112" s="335"/>
      <c r="BR112" s="335"/>
      <c r="BS112" s="335"/>
      <c r="BT112" s="335"/>
      <c r="BU112" s="335"/>
      <c r="BV112" s="335"/>
      <c r="BW112" s="335"/>
      <c r="BX112" s="335"/>
      <c r="BY112" s="335"/>
      <c r="BZ112" s="335"/>
      <c r="CA112" s="604">
        <v>0.30596907067495305</v>
      </c>
      <c r="CB112" s="605">
        <v>1.6331839861251626E-2</v>
      </c>
      <c r="CC112" s="605">
        <v>0.35279664691429397</v>
      </c>
      <c r="CD112" s="605">
        <v>0.22098569157392686</v>
      </c>
      <c r="CE112" s="605">
        <v>3.0495736378089319E-2</v>
      </c>
      <c r="CF112" s="605">
        <v>0</v>
      </c>
      <c r="CG112" s="605">
        <v>7.3421014597485179E-2</v>
      </c>
      <c r="CH112" s="605">
        <v>0</v>
      </c>
      <c r="CI112" s="605">
        <v>0.69403092932504695</v>
      </c>
      <c r="CJ112" s="605">
        <v>1</v>
      </c>
    </row>
    <row r="113" spans="1:88" s="336" customFormat="1">
      <c r="A113" s="343" t="s">
        <v>450</v>
      </c>
      <c r="B113" s="344" t="s">
        <v>176</v>
      </c>
      <c r="C113" s="343" t="s">
        <v>455</v>
      </c>
      <c r="D113" s="344" t="s">
        <v>179</v>
      </c>
      <c r="E113" s="345" t="s">
        <v>363</v>
      </c>
      <c r="F113" s="346" t="s">
        <v>81</v>
      </c>
      <c r="G113" s="347">
        <f>VLOOKUP($E113,'与件データ（生産者価格表示）（分析年価格）'!$A$8:$I$115,9,FALSE)</f>
        <v>0</v>
      </c>
      <c r="H113" s="348">
        <f t="shared" si="135"/>
        <v>0</v>
      </c>
      <c r="I113" s="349">
        <f t="shared" si="136"/>
        <v>0</v>
      </c>
      <c r="J113" s="349">
        <f t="shared" si="137"/>
        <v>0</v>
      </c>
      <c r="K113" s="349">
        <f t="shared" si="138"/>
        <v>0</v>
      </c>
      <c r="L113" s="349">
        <f t="shared" si="139"/>
        <v>0</v>
      </c>
      <c r="M113" s="349">
        <f t="shared" si="140"/>
        <v>0</v>
      </c>
      <c r="N113" s="349">
        <f t="shared" si="141"/>
        <v>0</v>
      </c>
      <c r="O113" s="349">
        <f t="shared" si="142"/>
        <v>0</v>
      </c>
      <c r="P113" s="349">
        <f t="shared" si="143"/>
        <v>0</v>
      </c>
      <c r="Q113" s="349">
        <f>VLOOKUP($E113,'波及効果（総括表）'!$A$9:$AH$126,'波及効果（総括表）'!$M$128,FALSE)</f>
        <v>0</v>
      </c>
      <c r="R113" s="348">
        <f t="shared" si="144"/>
        <v>0</v>
      </c>
      <c r="S113" s="349">
        <f t="shared" si="145"/>
        <v>0</v>
      </c>
      <c r="T113" s="349">
        <f t="shared" si="146"/>
        <v>0</v>
      </c>
      <c r="U113" s="349">
        <f t="shared" si="147"/>
        <v>0</v>
      </c>
      <c r="V113" s="349">
        <f t="shared" si="148"/>
        <v>0</v>
      </c>
      <c r="W113" s="349">
        <f t="shared" si="149"/>
        <v>0</v>
      </c>
      <c r="X113" s="349">
        <f t="shared" si="150"/>
        <v>0</v>
      </c>
      <c r="Y113" s="349">
        <f t="shared" si="151"/>
        <v>0</v>
      </c>
      <c r="Z113" s="349">
        <f t="shared" si="152"/>
        <v>0</v>
      </c>
      <c r="AA113" s="349">
        <f>VLOOKUP($E113,'波及効果（総括表）'!$A$9:$AH$126,'波及効果（総括表）'!$Q$128,FALSE)</f>
        <v>0</v>
      </c>
      <c r="AB113" s="348">
        <f t="shared" si="153"/>
        <v>0</v>
      </c>
      <c r="AC113" s="349">
        <f t="shared" si="154"/>
        <v>0</v>
      </c>
      <c r="AD113" s="349">
        <f t="shared" si="155"/>
        <v>0</v>
      </c>
      <c r="AE113" s="349">
        <f t="shared" si="156"/>
        <v>0</v>
      </c>
      <c r="AF113" s="349">
        <f t="shared" si="157"/>
        <v>0</v>
      </c>
      <c r="AG113" s="349">
        <f t="shared" si="158"/>
        <v>0</v>
      </c>
      <c r="AH113" s="349">
        <f t="shared" si="159"/>
        <v>0</v>
      </c>
      <c r="AI113" s="349">
        <f t="shared" si="160"/>
        <v>0</v>
      </c>
      <c r="AJ113" s="349">
        <f t="shared" si="161"/>
        <v>0</v>
      </c>
      <c r="AK113" s="349">
        <f>VLOOKUP($E113,'波及効果（総括表）'!$A$9:$AH$126,'波及効果（総括表）'!$U$128,FALSE)</f>
        <v>0</v>
      </c>
      <c r="AL113" s="348">
        <f t="shared" si="162"/>
        <v>0</v>
      </c>
      <c r="AM113" s="349">
        <f t="shared" si="163"/>
        <v>0</v>
      </c>
      <c r="AN113" s="349">
        <f t="shared" si="164"/>
        <v>0</v>
      </c>
      <c r="AO113" s="349">
        <f t="shared" si="165"/>
        <v>0</v>
      </c>
      <c r="AP113" s="349">
        <f t="shared" si="166"/>
        <v>0</v>
      </c>
      <c r="AQ113" s="349">
        <f t="shared" si="167"/>
        <v>0</v>
      </c>
      <c r="AR113" s="349">
        <f t="shared" si="168"/>
        <v>0</v>
      </c>
      <c r="AS113" s="349">
        <f t="shared" si="169"/>
        <v>0</v>
      </c>
      <c r="AT113" s="349">
        <f t="shared" si="170"/>
        <v>0</v>
      </c>
      <c r="AU113" s="349">
        <f>VLOOKUP($E113,'波及効果（総括表）'!$A$9:$AH$126,'波及効果（総括表）'!$AC$128,FALSE)</f>
        <v>0</v>
      </c>
      <c r="AV113" s="348">
        <f t="shared" si="171"/>
        <v>0</v>
      </c>
      <c r="AW113" s="349">
        <f t="shared" si="172"/>
        <v>0</v>
      </c>
      <c r="AX113" s="349">
        <f t="shared" si="173"/>
        <v>0</v>
      </c>
      <c r="AY113" s="349">
        <f t="shared" si="174"/>
        <v>0</v>
      </c>
      <c r="AZ113" s="349">
        <f t="shared" si="175"/>
        <v>0</v>
      </c>
      <c r="BA113" s="349">
        <f t="shared" si="176"/>
        <v>0</v>
      </c>
      <c r="BB113" s="349">
        <f t="shared" si="177"/>
        <v>0</v>
      </c>
      <c r="BC113" s="349">
        <f t="shared" si="178"/>
        <v>0</v>
      </c>
      <c r="BD113" s="349">
        <f t="shared" si="179"/>
        <v>0</v>
      </c>
      <c r="BE113" s="349">
        <f>VLOOKUP($E113,'波及効果（総括表）'!$A$9:$AH$126,'波及効果（総括表）'!$AG$128,FALSE)</f>
        <v>0</v>
      </c>
      <c r="BF113" s="334"/>
      <c r="BG113" s="335"/>
      <c r="BH113" s="335"/>
      <c r="BI113" s="335"/>
      <c r="BJ113" s="335"/>
      <c r="BK113" s="335"/>
      <c r="BL113" s="335"/>
      <c r="BM113" s="335"/>
      <c r="BN113" s="335"/>
      <c r="BO113" s="335"/>
      <c r="BP113" s="335"/>
      <c r="BQ113" s="335"/>
      <c r="BR113" s="335"/>
      <c r="BS113" s="335"/>
      <c r="BT113" s="335"/>
      <c r="BU113" s="335"/>
      <c r="BV113" s="335"/>
      <c r="BW113" s="335"/>
      <c r="BX113" s="335"/>
      <c r="BY113" s="335"/>
      <c r="BZ113" s="335"/>
      <c r="CA113" s="606">
        <v>0.24882733973643065</v>
      </c>
      <c r="CB113" s="607">
        <v>1.52185243094334E-2</v>
      </c>
      <c r="CC113" s="607">
        <v>0.37544486635395724</v>
      </c>
      <c r="CD113" s="607">
        <v>5.2788325515598242E-2</v>
      </c>
      <c r="CE113" s="607">
        <v>0.18598764053309508</v>
      </c>
      <c r="CF113" s="607">
        <v>0</v>
      </c>
      <c r="CG113" s="607">
        <v>0.1217481944754672</v>
      </c>
      <c r="CH113" s="607">
        <v>-1.4890923981833074E-5</v>
      </c>
      <c r="CI113" s="607">
        <v>0.75117266026356933</v>
      </c>
      <c r="CJ113" s="607">
        <v>1</v>
      </c>
    </row>
    <row r="114" spans="1:88" s="336" customFormat="1">
      <c r="A114" s="337" t="s">
        <v>415</v>
      </c>
      <c r="B114" s="338" t="s">
        <v>160</v>
      </c>
      <c r="C114" s="350" t="s">
        <v>456</v>
      </c>
      <c r="D114" s="338" t="s">
        <v>82</v>
      </c>
      <c r="E114" s="351" t="s">
        <v>364</v>
      </c>
      <c r="F114" s="340" t="s">
        <v>82</v>
      </c>
      <c r="G114" s="332">
        <f>VLOOKUP($E114,'与件データ（生産者価格表示）（分析年価格）'!$A$8:$I$115,9,FALSE)</f>
        <v>0</v>
      </c>
      <c r="H114" s="341">
        <f t="shared" si="135"/>
        <v>0</v>
      </c>
      <c r="I114" s="342">
        <f t="shared" si="136"/>
        <v>0</v>
      </c>
      <c r="J114" s="342">
        <f t="shared" si="137"/>
        <v>0</v>
      </c>
      <c r="K114" s="342">
        <f t="shared" si="138"/>
        <v>0</v>
      </c>
      <c r="L114" s="342">
        <f t="shared" si="139"/>
        <v>0</v>
      </c>
      <c r="M114" s="342">
        <f t="shared" si="140"/>
        <v>0</v>
      </c>
      <c r="N114" s="342">
        <f t="shared" si="141"/>
        <v>0</v>
      </c>
      <c r="O114" s="342">
        <f t="shared" si="142"/>
        <v>0</v>
      </c>
      <c r="P114" s="342">
        <f t="shared" si="143"/>
        <v>0</v>
      </c>
      <c r="Q114" s="342">
        <f>VLOOKUP($E114,'波及効果（総括表）'!$A$9:$AH$126,'波及効果（総括表）'!$M$128,FALSE)</f>
        <v>0</v>
      </c>
      <c r="R114" s="341">
        <f t="shared" si="144"/>
        <v>0</v>
      </c>
      <c r="S114" s="342">
        <f t="shared" si="145"/>
        <v>0</v>
      </c>
      <c r="T114" s="342">
        <f t="shared" si="146"/>
        <v>0</v>
      </c>
      <c r="U114" s="342">
        <f t="shared" si="147"/>
        <v>0</v>
      </c>
      <c r="V114" s="342">
        <f t="shared" si="148"/>
        <v>0</v>
      </c>
      <c r="W114" s="342">
        <f t="shared" si="149"/>
        <v>0</v>
      </c>
      <c r="X114" s="342">
        <f t="shared" si="150"/>
        <v>0</v>
      </c>
      <c r="Y114" s="342">
        <f t="shared" si="151"/>
        <v>0</v>
      </c>
      <c r="Z114" s="342">
        <f t="shared" si="152"/>
        <v>0</v>
      </c>
      <c r="AA114" s="342">
        <f>VLOOKUP($E114,'波及効果（総括表）'!$A$9:$AH$126,'波及効果（総括表）'!$Q$128,FALSE)</f>
        <v>0</v>
      </c>
      <c r="AB114" s="341">
        <f t="shared" si="153"/>
        <v>0</v>
      </c>
      <c r="AC114" s="342">
        <f t="shared" si="154"/>
        <v>0</v>
      </c>
      <c r="AD114" s="342">
        <f t="shared" si="155"/>
        <v>0</v>
      </c>
      <c r="AE114" s="342">
        <f t="shared" si="156"/>
        <v>0</v>
      </c>
      <c r="AF114" s="342">
        <f t="shared" si="157"/>
        <v>0</v>
      </c>
      <c r="AG114" s="342">
        <f t="shared" si="158"/>
        <v>0</v>
      </c>
      <c r="AH114" s="342">
        <f t="shared" si="159"/>
        <v>0</v>
      </c>
      <c r="AI114" s="342">
        <f t="shared" si="160"/>
        <v>0</v>
      </c>
      <c r="AJ114" s="342">
        <f t="shared" si="161"/>
        <v>0</v>
      </c>
      <c r="AK114" s="342">
        <f>VLOOKUP($E114,'波及効果（総括表）'!$A$9:$AH$126,'波及効果（総括表）'!$U$128,FALSE)</f>
        <v>0</v>
      </c>
      <c r="AL114" s="341">
        <f t="shared" si="162"/>
        <v>0</v>
      </c>
      <c r="AM114" s="342">
        <f t="shared" si="163"/>
        <v>0</v>
      </c>
      <c r="AN114" s="342">
        <f t="shared" si="164"/>
        <v>0</v>
      </c>
      <c r="AO114" s="342">
        <f t="shared" si="165"/>
        <v>0</v>
      </c>
      <c r="AP114" s="342">
        <f t="shared" si="166"/>
        <v>0</v>
      </c>
      <c r="AQ114" s="342">
        <f t="shared" si="167"/>
        <v>0</v>
      </c>
      <c r="AR114" s="342">
        <f t="shared" si="168"/>
        <v>0</v>
      </c>
      <c r="AS114" s="342">
        <f t="shared" si="169"/>
        <v>0</v>
      </c>
      <c r="AT114" s="342">
        <f t="shared" si="170"/>
        <v>0</v>
      </c>
      <c r="AU114" s="342">
        <f>VLOOKUP($E114,'波及効果（総括表）'!$A$9:$AH$126,'波及効果（総括表）'!$AC$128,FALSE)</f>
        <v>0</v>
      </c>
      <c r="AV114" s="341">
        <f t="shared" si="171"/>
        <v>0</v>
      </c>
      <c r="AW114" s="342">
        <f t="shared" si="172"/>
        <v>0</v>
      </c>
      <c r="AX114" s="342">
        <f t="shared" si="173"/>
        <v>0</v>
      </c>
      <c r="AY114" s="342">
        <f t="shared" si="174"/>
        <v>0</v>
      </c>
      <c r="AZ114" s="342">
        <f t="shared" si="175"/>
        <v>0</v>
      </c>
      <c r="BA114" s="342">
        <f t="shared" si="176"/>
        <v>0</v>
      </c>
      <c r="BB114" s="342">
        <f t="shared" si="177"/>
        <v>0</v>
      </c>
      <c r="BC114" s="342">
        <f t="shared" si="178"/>
        <v>0</v>
      </c>
      <c r="BD114" s="342">
        <f t="shared" si="179"/>
        <v>0</v>
      </c>
      <c r="BE114" s="342">
        <f>VLOOKUP($E114,'波及効果（総括表）'!$A$9:$AH$126,'波及効果（総括表）'!$AG$128,FALSE)</f>
        <v>0</v>
      </c>
      <c r="BF114" s="334"/>
      <c r="BG114" s="335"/>
      <c r="BH114" s="335"/>
      <c r="BI114" s="335"/>
      <c r="BJ114" s="335"/>
      <c r="BK114" s="335"/>
      <c r="BL114" s="335"/>
      <c r="BM114" s="335"/>
      <c r="BN114" s="335"/>
      <c r="BO114" s="335"/>
      <c r="BP114" s="335"/>
      <c r="BQ114" s="335"/>
      <c r="BR114" s="335"/>
      <c r="BS114" s="335"/>
      <c r="BT114" s="335"/>
      <c r="BU114" s="335"/>
      <c r="BV114" s="335"/>
      <c r="BW114" s="335"/>
      <c r="BX114" s="335"/>
      <c r="BY114" s="335"/>
      <c r="BZ114" s="335"/>
      <c r="CA114" s="604">
        <v>1</v>
      </c>
      <c r="CB114" s="605">
        <v>0</v>
      </c>
      <c r="CC114" s="605">
        <v>0</v>
      </c>
      <c r="CD114" s="605">
        <v>0</v>
      </c>
      <c r="CE114" s="605">
        <v>0</v>
      </c>
      <c r="CF114" s="605">
        <v>0</v>
      </c>
      <c r="CG114" s="605">
        <v>0</v>
      </c>
      <c r="CH114" s="605">
        <v>0</v>
      </c>
      <c r="CI114" s="605">
        <v>0</v>
      </c>
      <c r="CJ114" s="605">
        <v>1</v>
      </c>
    </row>
    <row r="115" spans="1:88" s="336" customFormat="1">
      <c r="A115" s="337" t="s">
        <v>457</v>
      </c>
      <c r="B115" s="338" t="s">
        <v>83</v>
      </c>
      <c r="C115" s="350" t="s">
        <v>458</v>
      </c>
      <c r="D115" s="338" t="s">
        <v>83</v>
      </c>
      <c r="E115" s="351" t="s">
        <v>365</v>
      </c>
      <c r="F115" s="340" t="s">
        <v>83</v>
      </c>
      <c r="G115" s="332">
        <f>VLOOKUP($E115,'与件データ（生産者価格表示）（分析年価格）'!$A$8:$I$115,9,FALSE)</f>
        <v>0</v>
      </c>
      <c r="H115" s="341">
        <f>Q115*$CA115</f>
        <v>0</v>
      </c>
      <c r="I115" s="342">
        <f t="shared" si="136"/>
        <v>0</v>
      </c>
      <c r="J115" s="342">
        <f t="shared" si="137"/>
        <v>0</v>
      </c>
      <c r="K115" s="342">
        <f t="shared" si="138"/>
        <v>0</v>
      </c>
      <c r="L115" s="342">
        <f t="shared" si="139"/>
        <v>0</v>
      </c>
      <c r="M115" s="342">
        <f t="shared" si="140"/>
        <v>0</v>
      </c>
      <c r="N115" s="342">
        <f t="shared" si="141"/>
        <v>0</v>
      </c>
      <c r="O115" s="342">
        <f t="shared" si="142"/>
        <v>0</v>
      </c>
      <c r="P115" s="342">
        <f t="shared" si="143"/>
        <v>0</v>
      </c>
      <c r="Q115" s="342">
        <f>VLOOKUP($E115,'波及効果（総括表）'!$A$9:$AH$126,'波及効果（総括表）'!$M$128,FALSE)</f>
        <v>0</v>
      </c>
      <c r="R115" s="341">
        <f t="shared" si="144"/>
        <v>0</v>
      </c>
      <c r="S115" s="342">
        <f t="shared" si="145"/>
        <v>0</v>
      </c>
      <c r="T115" s="342">
        <f t="shared" si="146"/>
        <v>0</v>
      </c>
      <c r="U115" s="342">
        <f t="shared" si="147"/>
        <v>0</v>
      </c>
      <c r="V115" s="342">
        <f t="shared" si="148"/>
        <v>0</v>
      </c>
      <c r="W115" s="342">
        <f t="shared" si="149"/>
        <v>0</v>
      </c>
      <c r="X115" s="342">
        <f t="shared" si="150"/>
        <v>0</v>
      </c>
      <c r="Y115" s="342">
        <f t="shared" si="151"/>
        <v>0</v>
      </c>
      <c r="Z115" s="342">
        <f t="shared" si="152"/>
        <v>0</v>
      </c>
      <c r="AA115" s="342">
        <f>VLOOKUP($E115,'波及効果（総括表）'!$A$9:$AH$126,'波及効果（総括表）'!$Q$128,FALSE)</f>
        <v>0</v>
      </c>
      <c r="AB115" s="341">
        <f t="shared" si="153"/>
        <v>0</v>
      </c>
      <c r="AC115" s="342">
        <f t="shared" si="154"/>
        <v>0</v>
      </c>
      <c r="AD115" s="342">
        <f t="shared" si="155"/>
        <v>0</v>
      </c>
      <c r="AE115" s="342">
        <f>AK115*$CD115</f>
        <v>0</v>
      </c>
      <c r="AF115" s="342">
        <f t="shared" si="157"/>
        <v>0</v>
      </c>
      <c r="AG115" s="342">
        <f t="shared" si="158"/>
        <v>0</v>
      </c>
      <c r="AH115" s="342">
        <f t="shared" si="159"/>
        <v>0</v>
      </c>
      <c r="AI115" s="342">
        <f t="shared" si="160"/>
        <v>0</v>
      </c>
      <c r="AJ115" s="342">
        <f t="shared" si="161"/>
        <v>0</v>
      </c>
      <c r="AK115" s="342">
        <f>VLOOKUP($E115,'波及効果（総括表）'!$A$9:$AH$126,'波及効果（総括表）'!$U$128,FALSE)</f>
        <v>0</v>
      </c>
      <c r="AL115" s="341">
        <f t="shared" si="162"/>
        <v>0</v>
      </c>
      <c r="AM115" s="342">
        <f t="shared" si="163"/>
        <v>0</v>
      </c>
      <c r="AN115" s="342">
        <f t="shared" si="164"/>
        <v>0</v>
      </c>
      <c r="AO115" s="342">
        <f t="shared" si="165"/>
        <v>0</v>
      </c>
      <c r="AP115" s="342">
        <f t="shared" si="166"/>
        <v>0</v>
      </c>
      <c r="AQ115" s="342">
        <f t="shared" si="167"/>
        <v>0</v>
      </c>
      <c r="AR115" s="342">
        <f t="shared" si="168"/>
        <v>0</v>
      </c>
      <c r="AS115" s="342">
        <f t="shared" si="169"/>
        <v>0</v>
      </c>
      <c r="AT115" s="342">
        <f t="shared" si="170"/>
        <v>0</v>
      </c>
      <c r="AU115" s="342">
        <f>VLOOKUP($E115,'波及効果（総括表）'!$A$9:$AH$126,'波及効果（総括表）'!$AC$128,FALSE)</f>
        <v>0</v>
      </c>
      <c r="AV115" s="341">
        <f t="shared" si="171"/>
        <v>0</v>
      </c>
      <c r="AW115" s="342">
        <f t="shared" si="172"/>
        <v>0</v>
      </c>
      <c r="AX115" s="342">
        <f t="shared" si="173"/>
        <v>0</v>
      </c>
      <c r="AY115" s="342">
        <f t="shared" si="174"/>
        <v>0</v>
      </c>
      <c r="AZ115" s="342">
        <f t="shared" si="175"/>
        <v>0</v>
      </c>
      <c r="BA115" s="342">
        <f t="shared" si="176"/>
        <v>0</v>
      </c>
      <c r="BB115" s="342">
        <f t="shared" si="177"/>
        <v>0</v>
      </c>
      <c r="BC115" s="342">
        <f t="shared" si="178"/>
        <v>0</v>
      </c>
      <c r="BD115" s="342">
        <f t="shared" si="179"/>
        <v>0</v>
      </c>
      <c r="BE115" s="342">
        <f>VLOOKUP($E115,'波及効果（総括表）'!$A$9:$AH$126,'波及効果（総括表）'!$AG$128,FALSE)</f>
        <v>0</v>
      </c>
      <c r="BF115" s="334"/>
      <c r="BG115" s="335"/>
      <c r="BH115" s="335"/>
      <c r="BI115" s="335"/>
      <c r="BJ115" s="335"/>
      <c r="BK115" s="335"/>
      <c r="BL115" s="335"/>
      <c r="BM115" s="335"/>
      <c r="BN115" s="335"/>
      <c r="BO115" s="335"/>
      <c r="BP115" s="335"/>
      <c r="BQ115" s="335"/>
      <c r="BR115" s="335"/>
      <c r="BS115" s="335"/>
      <c r="BT115" s="335"/>
      <c r="BU115" s="335"/>
      <c r="BV115" s="335"/>
      <c r="BW115" s="335"/>
      <c r="BX115" s="335"/>
      <c r="BY115" s="335"/>
      <c r="BZ115" s="335"/>
      <c r="CA115" s="604">
        <v>0.37552314521242869</v>
      </c>
      <c r="CB115" s="605">
        <v>1.9403931515535827E-3</v>
      </c>
      <c r="CC115" s="605">
        <v>7.1908687381103363E-3</v>
      </c>
      <c r="CD115" s="605">
        <v>0.54985415345592903</v>
      </c>
      <c r="CE115" s="605">
        <v>3.4064679771718454E-2</v>
      </c>
      <c r="CF115" s="605">
        <v>0</v>
      </c>
      <c r="CG115" s="605">
        <v>3.1426759670259985E-2</v>
      </c>
      <c r="CH115" s="605">
        <v>0</v>
      </c>
      <c r="CI115" s="605">
        <v>0.62447685478757131</v>
      </c>
      <c r="CJ115" s="605">
        <v>1</v>
      </c>
    </row>
    <row r="116" spans="1:88" s="336" customFormat="1">
      <c r="A116" s="352" t="s">
        <v>459</v>
      </c>
      <c r="B116" s="353" t="s">
        <v>106</v>
      </c>
      <c r="C116" s="352" t="s">
        <v>459</v>
      </c>
      <c r="D116" s="353" t="s">
        <v>123</v>
      </c>
      <c r="E116" s="354" t="s">
        <v>366</v>
      </c>
      <c r="F116" s="355" t="s">
        <v>123</v>
      </c>
      <c r="G116" s="356">
        <f>'与件データ（生産者価格表示）（分析年価格）'!I116</f>
        <v>0</v>
      </c>
      <c r="H116" s="357">
        <f>VLOOKUP(H$6,'波及効果（総括表）'!$A$9:$AH$126,'波及効果（総括表）'!$N$128,FALSE)</f>
        <v>0</v>
      </c>
      <c r="I116" s="357">
        <f>VLOOKUP(I$6,'波及効果（総括表）'!$A$9:$AH$126,'波及効果（総括表）'!$N$128,FALSE)</f>
        <v>0</v>
      </c>
      <c r="J116" s="357">
        <f>VLOOKUP(J$6,'波及効果（総括表）'!$A$9:$AH$126,'波及効果（総括表）'!$N$128,FALSE)</f>
        <v>0</v>
      </c>
      <c r="K116" s="357">
        <f>VLOOKUP(K$6,'波及効果（総括表）'!$A$9:$AH$126,'波及効果（総括表）'!$N$128,FALSE)</f>
        <v>0</v>
      </c>
      <c r="L116" s="357">
        <f>VLOOKUP(L$6,'波及効果（総括表）'!$A$9:$AH$126,'波及効果（総括表）'!$N$128,FALSE)</f>
        <v>0</v>
      </c>
      <c r="M116" s="357">
        <f>VLOOKUP(M$6,'波及効果（総括表）'!$A$9:$AH$126,'波及効果（総括表）'!$N$128,FALSE)</f>
        <v>0</v>
      </c>
      <c r="N116" s="357">
        <f>VLOOKUP(N$6,'波及効果（総括表）'!$A$9:$AH$126,'波及効果（総括表）'!$N$128,FALSE)</f>
        <v>0</v>
      </c>
      <c r="O116" s="357">
        <f>VLOOKUP(O$6,'波及効果（総括表）'!$A$9:$AH$126,'波及効果（総括表）'!$N$128,FALSE)</f>
        <v>0</v>
      </c>
      <c r="P116" s="357">
        <f>VLOOKUP(P$6,'波及効果（総括表）'!$A$9:$AH$126,'波及効果（総括表）'!$N$128,FALSE)</f>
        <v>0</v>
      </c>
      <c r="Q116" s="357">
        <f>VLOOKUP(Q$6,'波及効果（総括表）'!$A$9:$AH$126,'波及効果（総括表）'!$N$128,FALSE)</f>
        <v>0</v>
      </c>
      <c r="R116" s="357">
        <f>VLOOKUP(R$6,'波及効果（総括表）'!$A$9:$AH$126,'波及効果（総括表）'!$R$128,FALSE)</f>
        <v>0</v>
      </c>
      <c r="S116" s="357">
        <f>VLOOKUP(S$6,'波及効果（総括表）'!$A$9:$AH$126,'波及効果（総括表）'!$R$128,FALSE)</f>
        <v>0</v>
      </c>
      <c r="T116" s="357">
        <f>VLOOKUP(T$6,'波及効果（総括表）'!$A$9:$AH$126,'波及効果（総括表）'!$R$128,FALSE)</f>
        <v>0</v>
      </c>
      <c r="U116" s="357">
        <f>VLOOKUP(U$6,'波及効果（総括表）'!$A$9:$AH$126,'波及効果（総括表）'!$R$128,FALSE)</f>
        <v>0</v>
      </c>
      <c r="V116" s="357">
        <f>VLOOKUP(V$6,'波及効果（総括表）'!$A$9:$AH$126,'波及効果（総括表）'!$R$128,FALSE)</f>
        <v>0</v>
      </c>
      <c r="W116" s="357">
        <f>VLOOKUP(W$6,'波及効果（総括表）'!$A$9:$AH$126,'波及効果（総括表）'!$R$128,FALSE)</f>
        <v>0</v>
      </c>
      <c r="X116" s="357">
        <f>VLOOKUP(X$6,'波及効果（総括表）'!$A$9:$AH$126,'波及効果（総括表）'!$R$128,FALSE)</f>
        <v>0</v>
      </c>
      <c r="Y116" s="357">
        <f>VLOOKUP(Y$6,'波及効果（総括表）'!$A$9:$AH$126,'波及効果（総括表）'!$R$128,FALSE)</f>
        <v>0</v>
      </c>
      <c r="Z116" s="357">
        <f>VLOOKUP(Z$6,'波及効果（総括表）'!$A$9:$AH$126,'波及効果（総括表）'!$R$128,FALSE)</f>
        <v>0</v>
      </c>
      <c r="AA116" s="357">
        <f>VLOOKUP(AA$6,'波及効果（総括表）'!$A$9:$AH$126,'波及効果（総括表）'!$R$128,FALSE)</f>
        <v>0</v>
      </c>
      <c r="AB116" s="357">
        <f>VLOOKUP(AB$6,'波及効果（総括表）'!$A$9:$AH$126,'波及効果（総括表）'!$V$128,FALSE)</f>
        <v>0</v>
      </c>
      <c r="AC116" s="357">
        <f>VLOOKUP(AC$6,'波及効果（総括表）'!$A$9:$AH$126,'波及効果（総括表）'!$V$128,FALSE)</f>
        <v>0</v>
      </c>
      <c r="AD116" s="357">
        <f>VLOOKUP(AD$6,'波及効果（総括表）'!$A$9:$AH$126,'波及効果（総括表）'!$V$128,FALSE)</f>
        <v>0</v>
      </c>
      <c r="AE116" s="357">
        <f>VLOOKUP(AE$6,'波及効果（総括表）'!$A$9:$AH$126,'波及効果（総括表）'!$V$128,FALSE)</f>
        <v>0</v>
      </c>
      <c r="AF116" s="357">
        <f>VLOOKUP(AF$6,'波及効果（総括表）'!$A$9:$AH$126,'波及効果（総括表）'!$V$128,FALSE)</f>
        <v>0</v>
      </c>
      <c r="AG116" s="357">
        <f>VLOOKUP(AG$6,'波及効果（総括表）'!$A$9:$AH$126,'波及効果（総括表）'!$V$128,FALSE)</f>
        <v>0</v>
      </c>
      <c r="AH116" s="357">
        <f>VLOOKUP(AH$6,'波及効果（総括表）'!$A$9:$AH$126,'波及効果（総括表）'!$V$128,FALSE)</f>
        <v>0</v>
      </c>
      <c r="AI116" s="357">
        <f>VLOOKUP(AI$6,'波及効果（総括表）'!$A$9:$AH$126,'波及効果（総括表）'!$V$128,FALSE)</f>
        <v>0</v>
      </c>
      <c r="AJ116" s="357">
        <f>VLOOKUP(AJ$6,'波及効果（総括表）'!$A$9:$AH$126,'波及効果（総括表）'!$V$128,FALSE)</f>
        <v>0</v>
      </c>
      <c r="AK116" s="357">
        <f>VLOOKUP(AK$6,'波及効果（総括表）'!$A$9:$AH$126,'波及効果（総括表）'!$V$128,FALSE)</f>
        <v>0</v>
      </c>
      <c r="AL116" s="357">
        <f>VLOOKUP(AL$6,'波及効果（総括表）'!$A$9:$AH$126,'波及効果（総括表）'!$AD$128,FALSE)</f>
        <v>0</v>
      </c>
      <c r="AM116" s="357">
        <f>VLOOKUP(AM$6,'波及効果（総括表）'!$A$9:$AH$126,'波及効果（総括表）'!$AD$128,FALSE)</f>
        <v>0</v>
      </c>
      <c r="AN116" s="357">
        <f>VLOOKUP(AN$6,'波及効果（総括表）'!$A$9:$AH$126,'波及効果（総括表）'!$AD$128,FALSE)</f>
        <v>0</v>
      </c>
      <c r="AO116" s="357">
        <f>VLOOKUP(AO$6,'波及効果（総括表）'!$A$9:$AH$126,'波及効果（総括表）'!$AD$128,FALSE)</f>
        <v>0</v>
      </c>
      <c r="AP116" s="357">
        <f>VLOOKUP(AP$6,'波及効果（総括表）'!$A$9:$AH$126,'波及効果（総括表）'!$AD$128,FALSE)</f>
        <v>0</v>
      </c>
      <c r="AQ116" s="357">
        <f>VLOOKUP(AQ$6,'波及効果（総括表）'!$A$9:$AH$126,'波及効果（総括表）'!$AD$128,FALSE)</f>
        <v>0</v>
      </c>
      <c r="AR116" s="357">
        <f>VLOOKUP(AR$6,'波及効果（総括表）'!$A$9:$AH$126,'波及効果（総括表）'!$AD$128,FALSE)</f>
        <v>0</v>
      </c>
      <c r="AS116" s="357">
        <f>VLOOKUP(AS$6,'波及効果（総括表）'!$A$9:$AH$126,'波及効果（総括表）'!$AD$128,FALSE)</f>
        <v>0</v>
      </c>
      <c r="AT116" s="357">
        <f>VLOOKUP(AT$6,'波及効果（総括表）'!$A$9:$AH$126,'波及効果（総括表）'!$AD$128,FALSE)</f>
        <v>0</v>
      </c>
      <c r="AU116" s="357">
        <f>VLOOKUP(AU$6,'波及効果（総括表）'!$A$9:$AH$126,'波及効果（総括表）'!$AD$128,FALSE)</f>
        <v>0</v>
      </c>
      <c r="AV116" s="357">
        <f>VLOOKUP(AV$6,'波及効果（総括表）'!$A$9:$AH$126,'波及効果（総括表）'!$AH$128,FALSE)</f>
        <v>0</v>
      </c>
      <c r="AW116" s="357">
        <f>VLOOKUP(AW$6,'波及効果（総括表）'!$A$9:$AH$126,'波及効果（総括表）'!$AH$128,FALSE)</f>
        <v>0</v>
      </c>
      <c r="AX116" s="357">
        <f>VLOOKUP(AX$6,'波及効果（総括表）'!$A$9:$AH$126,'波及効果（総括表）'!$AH$128,FALSE)</f>
        <v>0</v>
      </c>
      <c r="AY116" s="357">
        <f>VLOOKUP(AY$6,'波及効果（総括表）'!$A$9:$AH$126,'波及効果（総括表）'!$AH$128,FALSE)</f>
        <v>0</v>
      </c>
      <c r="AZ116" s="357">
        <f>VLOOKUP(AZ$6,'波及効果（総括表）'!$A$9:$AH$126,'波及効果（総括表）'!$AH$128,FALSE)</f>
        <v>0</v>
      </c>
      <c r="BA116" s="357">
        <f>VLOOKUP(BA$6,'波及効果（総括表）'!$A$9:$AH$126,'波及効果（総括表）'!$AH$128,FALSE)</f>
        <v>0</v>
      </c>
      <c r="BB116" s="357">
        <f>VLOOKUP(BB$6,'波及効果（総括表）'!$A$9:$AH$126,'波及効果（総括表）'!$AH$128,FALSE)</f>
        <v>0</v>
      </c>
      <c r="BC116" s="357">
        <f>VLOOKUP(BC$6,'波及効果（総括表）'!$A$9:$AH$126,'波及効果（総括表）'!$AH$128,FALSE)</f>
        <v>0</v>
      </c>
      <c r="BD116" s="357">
        <f>VLOOKUP(BD$6,'波及効果（総括表）'!$A$9:$AH$126,'波及効果（総括表）'!$AH$128,FALSE)</f>
        <v>0</v>
      </c>
      <c r="BE116" s="357">
        <f>VLOOKUP(BE$6,'波及効果（総括表）'!$A$9:$AH$126,'波及効果（総括表）'!$AH$128,FALSE)</f>
        <v>0</v>
      </c>
      <c r="BF116" s="334"/>
      <c r="BG116" s="335"/>
      <c r="BH116" s="335"/>
      <c r="BI116" s="335"/>
      <c r="BJ116" s="335"/>
      <c r="BK116" s="335"/>
      <c r="BL116" s="335"/>
      <c r="BM116" s="335"/>
      <c r="BN116" s="335"/>
      <c r="BO116" s="335"/>
      <c r="BP116" s="335"/>
      <c r="BQ116" s="335"/>
      <c r="BR116" s="335"/>
      <c r="BS116" s="335"/>
      <c r="BT116" s="335"/>
      <c r="BU116" s="335"/>
      <c r="BV116" s="335"/>
      <c r="BW116" s="335"/>
      <c r="BX116" s="335"/>
      <c r="BY116" s="335"/>
      <c r="BZ116" s="335"/>
      <c r="CA116" s="608">
        <v>0.45464139511184437</v>
      </c>
      <c r="CB116" s="608">
        <v>9.3475792937918536E-3</v>
      </c>
      <c r="CC116" s="608">
        <v>0.28627573929015887</v>
      </c>
      <c r="CD116" s="608">
        <v>9.0861987232442223E-2</v>
      </c>
      <c r="CE116" s="608">
        <v>0.11398613115381145</v>
      </c>
      <c r="CF116" s="608">
        <v>1.6640602973280121E-2</v>
      </c>
      <c r="CG116" s="608">
        <v>3.0964766648464117E-2</v>
      </c>
      <c r="CH116" s="608">
        <v>-2.7182017037930039E-3</v>
      </c>
      <c r="CI116" s="608">
        <v>0.54535860488815557</v>
      </c>
      <c r="CJ116" s="608">
        <v>1</v>
      </c>
    </row>
    <row r="117" spans="1:88" s="336" customFormat="1">
      <c r="A117" s="358"/>
      <c r="C117" s="358"/>
      <c r="E117" s="359"/>
      <c r="F117" s="360"/>
      <c r="G117" s="336" t="s">
        <v>223</v>
      </c>
      <c r="H117" s="361"/>
      <c r="I117" s="361"/>
      <c r="J117" s="361"/>
      <c r="K117" s="361"/>
      <c r="L117" s="361"/>
      <c r="M117" s="361"/>
      <c r="N117" s="361"/>
      <c r="O117" s="361"/>
      <c r="P117" s="361"/>
      <c r="Q117" s="361"/>
      <c r="R117" s="336" t="s">
        <v>223</v>
      </c>
      <c r="S117" s="361"/>
      <c r="T117" s="361"/>
      <c r="U117" s="361"/>
      <c r="V117" s="361"/>
      <c r="W117" s="361"/>
      <c r="X117" s="361"/>
      <c r="Y117" s="361"/>
      <c r="Z117" s="361"/>
      <c r="AA117" s="361"/>
      <c r="AB117" s="336" t="s">
        <v>223</v>
      </c>
      <c r="AC117" s="361"/>
      <c r="AD117" s="361"/>
      <c r="AE117" s="361"/>
      <c r="AF117" s="361"/>
      <c r="AG117" s="361"/>
      <c r="AH117" s="361"/>
      <c r="AI117" s="361"/>
      <c r="AJ117" s="361"/>
      <c r="AK117" s="361"/>
      <c r="AL117" s="336" t="s">
        <v>223</v>
      </c>
      <c r="AM117" s="361"/>
      <c r="AN117" s="361"/>
      <c r="AO117" s="361"/>
      <c r="AP117" s="361"/>
      <c r="AQ117" s="361"/>
      <c r="AR117" s="361"/>
      <c r="AS117" s="361"/>
      <c r="AT117" s="361"/>
      <c r="AU117" s="361"/>
      <c r="AV117" s="336" t="s">
        <v>223</v>
      </c>
      <c r="AW117" s="361"/>
      <c r="AX117" s="361"/>
      <c r="AY117" s="361"/>
      <c r="AZ117" s="361"/>
      <c r="BA117" s="361"/>
      <c r="BB117" s="361"/>
      <c r="BC117" s="361"/>
      <c r="BD117" s="361"/>
      <c r="BE117" s="361"/>
      <c r="BF117" s="334"/>
      <c r="BG117" s="334"/>
      <c r="BH117" s="334"/>
      <c r="BI117" s="334"/>
      <c r="BJ117" s="334"/>
      <c r="BK117" s="334"/>
      <c r="BL117" s="334"/>
      <c r="BM117" s="334"/>
      <c r="BN117" s="334"/>
      <c r="BO117" s="334"/>
      <c r="BP117" s="334"/>
      <c r="BQ117" s="334"/>
      <c r="BR117" s="334"/>
      <c r="BS117" s="334"/>
      <c r="BT117" s="334"/>
      <c r="BU117" s="334"/>
      <c r="BV117" s="334"/>
      <c r="BW117" s="334"/>
      <c r="BX117" s="334"/>
      <c r="BY117" s="334"/>
      <c r="BZ117" s="334"/>
      <c r="CA117" s="362"/>
      <c r="CB117" s="362"/>
      <c r="CC117" s="362"/>
      <c r="CD117" s="362"/>
      <c r="CE117" s="362"/>
      <c r="CF117" s="362"/>
      <c r="CG117" s="362"/>
      <c r="CH117" s="362"/>
      <c r="CI117" s="362"/>
      <c r="CJ117" s="362"/>
    </row>
    <row r="118" spans="1:88" s="243" customFormat="1">
      <c r="A118" s="363"/>
      <c r="C118" s="363"/>
      <c r="E118" s="363"/>
      <c r="F118" s="340" t="s">
        <v>197</v>
      </c>
      <c r="G118" s="364">
        <f t="shared" ref="G118:AL118" si="221">SUM(G8:G115)</f>
        <v>0</v>
      </c>
      <c r="H118" s="364">
        <f t="shared" si="221"/>
        <v>0</v>
      </c>
      <c r="I118" s="364">
        <f t="shared" si="221"/>
        <v>0</v>
      </c>
      <c r="J118" s="364">
        <f t="shared" si="221"/>
        <v>0</v>
      </c>
      <c r="K118" s="364">
        <f t="shared" si="221"/>
        <v>0</v>
      </c>
      <c r="L118" s="364">
        <f t="shared" si="221"/>
        <v>0</v>
      </c>
      <c r="M118" s="364">
        <f t="shared" si="221"/>
        <v>0</v>
      </c>
      <c r="N118" s="364">
        <f t="shared" si="221"/>
        <v>0</v>
      </c>
      <c r="O118" s="364">
        <f t="shared" si="221"/>
        <v>0</v>
      </c>
      <c r="P118" s="364">
        <f t="shared" si="221"/>
        <v>0</v>
      </c>
      <c r="Q118" s="364">
        <f t="shared" si="221"/>
        <v>0</v>
      </c>
      <c r="R118" s="364">
        <f t="shared" si="221"/>
        <v>0</v>
      </c>
      <c r="S118" s="364">
        <f t="shared" si="221"/>
        <v>0</v>
      </c>
      <c r="T118" s="364">
        <f t="shared" si="221"/>
        <v>0</v>
      </c>
      <c r="U118" s="364">
        <f t="shared" si="221"/>
        <v>0</v>
      </c>
      <c r="V118" s="364">
        <f t="shared" si="221"/>
        <v>0</v>
      </c>
      <c r="W118" s="364">
        <f t="shared" si="221"/>
        <v>0</v>
      </c>
      <c r="X118" s="364">
        <f t="shared" si="221"/>
        <v>0</v>
      </c>
      <c r="Y118" s="364">
        <f t="shared" si="221"/>
        <v>0</v>
      </c>
      <c r="Z118" s="364">
        <f t="shared" si="221"/>
        <v>0</v>
      </c>
      <c r="AA118" s="364">
        <f t="shared" si="221"/>
        <v>0</v>
      </c>
      <c r="AB118" s="364">
        <f t="shared" si="221"/>
        <v>0</v>
      </c>
      <c r="AC118" s="364">
        <f t="shared" si="221"/>
        <v>0</v>
      </c>
      <c r="AD118" s="364">
        <f t="shared" si="221"/>
        <v>0</v>
      </c>
      <c r="AE118" s="364">
        <f>SUM(AE8:AE115)</f>
        <v>0</v>
      </c>
      <c r="AF118" s="364">
        <f t="shared" si="221"/>
        <v>0</v>
      </c>
      <c r="AG118" s="364">
        <f t="shared" si="221"/>
        <v>0</v>
      </c>
      <c r="AH118" s="364">
        <f t="shared" si="221"/>
        <v>0</v>
      </c>
      <c r="AI118" s="364">
        <f t="shared" si="221"/>
        <v>0</v>
      </c>
      <c r="AJ118" s="364">
        <f t="shared" si="221"/>
        <v>0</v>
      </c>
      <c r="AK118" s="364">
        <f>SUM(AK8:AK115)</f>
        <v>0</v>
      </c>
      <c r="AL118" s="364">
        <f t="shared" si="221"/>
        <v>0</v>
      </c>
      <c r="AM118" s="364">
        <f t="shared" ref="AM118:BE118" si="222">SUM(AM8:AM115)</f>
        <v>0</v>
      </c>
      <c r="AN118" s="364">
        <f t="shared" si="222"/>
        <v>0</v>
      </c>
      <c r="AO118" s="364">
        <f t="shared" si="222"/>
        <v>0</v>
      </c>
      <c r="AP118" s="364">
        <f t="shared" si="222"/>
        <v>0</v>
      </c>
      <c r="AQ118" s="364">
        <f t="shared" si="222"/>
        <v>0</v>
      </c>
      <c r="AR118" s="364">
        <f t="shared" si="222"/>
        <v>0</v>
      </c>
      <c r="AS118" s="364">
        <f t="shared" si="222"/>
        <v>0</v>
      </c>
      <c r="AT118" s="364">
        <f t="shared" si="222"/>
        <v>0</v>
      </c>
      <c r="AU118" s="364">
        <f t="shared" si="222"/>
        <v>0</v>
      </c>
      <c r="AV118" s="364">
        <f t="shared" si="222"/>
        <v>0</v>
      </c>
      <c r="AW118" s="364">
        <f t="shared" si="222"/>
        <v>0</v>
      </c>
      <c r="AX118" s="364">
        <f t="shared" si="222"/>
        <v>0</v>
      </c>
      <c r="AY118" s="364">
        <f t="shared" si="222"/>
        <v>0</v>
      </c>
      <c r="AZ118" s="364">
        <f t="shared" si="222"/>
        <v>0</v>
      </c>
      <c r="BA118" s="364">
        <f t="shared" si="222"/>
        <v>0</v>
      </c>
      <c r="BB118" s="364">
        <f t="shared" si="222"/>
        <v>0</v>
      </c>
      <c r="BC118" s="364">
        <f t="shared" si="222"/>
        <v>0</v>
      </c>
      <c r="BD118" s="364">
        <f t="shared" si="222"/>
        <v>0</v>
      </c>
      <c r="BE118" s="364">
        <f t="shared" si="222"/>
        <v>0</v>
      </c>
    </row>
    <row r="119" spans="1:88" s="243" customFormat="1">
      <c r="A119" s="363"/>
      <c r="C119" s="363"/>
      <c r="E119" s="363"/>
      <c r="F119" s="340" t="s">
        <v>87</v>
      </c>
      <c r="G119" s="364" t="b">
        <f>EXACT(G116,G118)</f>
        <v>1</v>
      </c>
      <c r="H119" s="364" t="b">
        <f>EXACT(H116,H118)</f>
        <v>1</v>
      </c>
      <c r="I119" s="364" t="b">
        <f t="shared" ref="I119:BE119" si="223">EXACT(I116,I118)</f>
        <v>1</v>
      </c>
      <c r="J119" s="364" t="b">
        <f t="shared" si="223"/>
        <v>1</v>
      </c>
      <c r="K119" s="364" t="b">
        <f t="shared" si="223"/>
        <v>1</v>
      </c>
      <c r="L119" s="364" t="b">
        <f t="shared" si="223"/>
        <v>1</v>
      </c>
      <c r="M119" s="364" t="b">
        <f t="shared" si="223"/>
        <v>1</v>
      </c>
      <c r="N119" s="364" t="b">
        <f t="shared" si="223"/>
        <v>1</v>
      </c>
      <c r="O119" s="364" t="b">
        <f t="shared" si="223"/>
        <v>1</v>
      </c>
      <c r="P119" s="364" t="b">
        <f t="shared" si="223"/>
        <v>1</v>
      </c>
      <c r="Q119" s="364" t="b">
        <f t="shared" si="223"/>
        <v>1</v>
      </c>
      <c r="R119" s="364" t="b">
        <f t="shared" si="223"/>
        <v>1</v>
      </c>
      <c r="S119" s="364" t="b">
        <f t="shared" si="223"/>
        <v>1</v>
      </c>
      <c r="T119" s="364" t="b">
        <f t="shared" si="223"/>
        <v>1</v>
      </c>
      <c r="U119" s="364" t="b">
        <f t="shared" si="223"/>
        <v>1</v>
      </c>
      <c r="V119" s="364" t="b">
        <f t="shared" si="223"/>
        <v>1</v>
      </c>
      <c r="W119" s="364" t="b">
        <f t="shared" si="223"/>
        <v>1</v>
      </c>
      <c r="X119" s="364" t="b">
        <f t="shared" si="223"/>
        <v>1</v>
      </c>
      <c r="Y119" s="364" t="b">
        <f>EXACT(Y116,Y118)</f>
        <v>1</v>
      </c>
      <c r="Z119" s="364" t="b">
        <f t="shared" si="223"/>
        <v>1</v>
      </c>
      <c r="AA119" s="364" t="b">
        <f t="shared" si="223"/>
        <v>1</v>
      </c>
      <c r="AB119" s="364" t="b">
        <f t="shared" si="223"/>
        <v>1</v>
      </c>
      <c r="AC119" s="364" t="b">
        <f t="shared" si="223"/>
        <v>1</v>
      </c>
      <c r="AD119" s="364" t="b">
        <f t="shared" si="223"/>
        <v>1</v>
      </c>
      <c r="AE119" s="364" t="b">
        <f>EXACT(AE116,AE118)</f>
        <v>1</v>
      </c>
      <c r="AF119" s="364" t="b">
        <f t="shared" si="223"/>
        <v>1</v>
      </c>
      <c r="AG119" s="364" t="b">
        <f t="shared" si="223"/>
        <v>1</v>
      </c>
      <c r="AH119" s="364" t="b">
        <f t="shared" si="223"/>
        <v>1</v>
      </c>
      <c r="AI119" s="364" t="b">
        <f t="shared" si="223"/>
        <v>1</v>
      </c>
      <c r="AJ119" s="364" t="b">
        <f t="shared" si="223"/>
        <v>1</v>
      </c>
      <c r="AK119" s="364" t="b">
        <f t="shared" si="223"/>
        <v>1</v>
      </c>
      <c r="AL119" s="364" t="b">
        <f t="shared" si="223"/>
        <v>1</v>
      </c>
      <c r="AM119" s="364" t="b">
        <f t="shared" si="223"/>
        <v>1</v>
      </c>
      <c r="AN119" s="364" t="b">
        <f t="shared" si="223"/>
        <v>1</v>
      </c>
      <c r="AO119" s="364" t="b">
        <f t="shared" si="223"/>
        <v>1</v>
      </c>
      <c r="AP119" s="364" t="b">
        <f t="shared" si="223"/>
        <v>1</v>
      </c>
      <c r="AQ119" s="364" t="b">
        <f t="shared" si="223"/>
        <v>1</v>
      </c>
      <c r="AR119" s="364" t="b">
        <f t="shared" si="223"/>
        <v>1</v>
      </c>
      <c r="AS119" s="364" t="b">
        <f t="shared" si="223"/>
        <v>1</v>
      </c>
      <c r="AT119" s="364" t="b">
        <f t="shared" si="223"/>
        <v>1</v>
      </c>
      <c r="AU119" s="364" t="b">
        <f t="shared" si="223"/>
        <v>1</v>
      </c>
      <c r="AV119" s="364" t="b">
        <f t="shared" si="223"/>
        <v>1</v>
      </c>
      <c r="AW119" s="364" t="b">
        <f t="shared" si="223"/>
        <v>1</v>
      </c>
      <c r="AX119" s="364" t="b">
        <f t="shared" si="223"/>
        <v>1</v>
      </c>
      <c r="AY119" s="364" t="b">
        <f t="shared" si="223"/>
        <v>1</v>
      </c>
      <c r="AZ119" s="364" t="b">
        <f t="shared" si="223"/>
        <v>1</v>
      </c>
      <c r="BA119" s="364" t="b">
        <f t="shared" si="223"/>
        <v>1</v>
      </c>
      <c r="BB119" s="364" t="b">
        <f t="shared" si="223"/>
        <v>1</v>
      </c>
      <c r="BC119" s="364" t="b">
        <f t="shared" si="223"/>
        <v>1</v>
      </c>
      <c r="BD119" s="364" t="b">
        <f t="shared" si="223"/>
        <v>1</v>
      </c>
      <c r="BE119" s="364" t="b">
        <f t="shared" si="223"/>
        <v>1</v>
      </c>
    </row>
  </sheetData>
  <mergeCells count="8">
    <mergeCell ref="AL3:AU3"/>
    <mergeCell ref="AV3:BE3"/>
    <mergeCell ref="A5:B7"/>
    <mergeCell ref="C5:D7"/>
    <mergeCell ref="E5:F7"/>
    <mergeCell ref="G3:Q3"/>
    <mergeCell ref="R3:AA3"/>
    <mergeCell ref="AB3:AK3"/>
  </mergeCells>
  <phoneticPr fontId="3"/>
  <conditionalFormatting sqref="G119:BE119">
    <cfRule type="containsText" dxfId="0" priority="1" stopIfTrue="1" operator="containsText" text="FALSE">
      <formula>NOT(ISERROR(SEARCH("FALSE",G119)))</formula>
    </cfRule>
  </conditionalFormatting>
  <pageMargins left="0.70866141732283472" right="0.70866141732283472" top="0.74803149606299213" bottom="0.74803149606299213" header="0.31496062992125984" footer="0.31496062992125984"/>
  <pageSetup paperSize="9" scale="47" fitToWidth="0" orientation="portrait" cellComments="asDisplayed" r:id="rId1"/>
  <headerFooter scaleWithDoc="0">
    <oddHeader>&amp;L&amp;A</oddHeader>
    <oddFooter>&amp;R&amp;F&amp;A</oddFooter>
  </headerFooter>
  <colBreaks count="5" manualBreakCount="5">
    <brk id="17" max="1048575" man="1"/>
    <brk id="27" max="1048575" man="1"/>
    <brk id="37" max="1048575" man="1"/>
    <brk id="47" max="1048575" man="1"/>
    <brk id="78" max="11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19</vt:i4>
      </vt:variant>
      <vt:variant>
        <vt:lpstr>名前付き一覧</vt:lpstr>
      </vt:variant>
      <vt:variant>
        <vt:i4>43</vt:i4>
      </vt:variant>
    </vt:vector>
  </HeadingPairs>
  <TitlesOfParts>
    <vt:vector size="62" baseType="lpstr">
      <vt:lpstr>与件データ</vt:lpstr>
      <vt:lpstr>分析結果総括表１</vt:lpstr>
      <vt:lpstr>分析結果総括表２</vt:lpstr>
      <vt:lpstr>分析結果総括表３</vt:lpstr>
      <vt:lpstr>購入者価格から生産者価格への変換（分析年価格）</vt:lpstr>
      <vt:lpstr>与件データ（生産者価格表示）（分析年価格）</vt:lpstr>
      <vt:lpstr>県産品需要額</vt:lpstr>
      <vt:lpstr>波及効果（総括表）</vt:lpstr>
      <vt:lpstr>波及効果（粗付加価値部門等内訳）</vt:lpstr>
      <vt:lpstr>就業誘発効果</vt:lpstr>
      <vt:lpstr>価格評価選択</vt:lpstr>
      <vt:lpstr>統合中分類 自給率対角行列(I-M)</vt:lpstr>
      <vt:lpstr>デフレータ</vt:lpstr>
      <vt:lpstr>3-2 統合中分類 投入係数表</vt:lpstr>
      <vt:lpstr>3-3 統合中分類 逆行列係数表(I-(I-M)A)-1</vt:lpstr>
      <vt:lpstr>統合中分類 賃金・俸給率対角行列</vt:lpstr>
      <vt:lpstr>消費転換率</vt:lpstr>
      <vt:lpstr>統合中分類 家計消費支出</vt:lpstr>
      <vt:lpstr>5-3 雇用表 統合中分類・県内生産額 労働力投入係数</vt:lpstr>
      <vt:lpstr>A</vt:lpstr>
      <vt:lpstr>A_V</vt:lpstr>
      <vt:lpstr>I_M</vt:lpstr>
      <vt:lpstr>minv_I_I_M_A</vt:lpstr>
      <vt:lpstr>'3-2 統合中分類 投入係数表'!Print_Area</vt:lpstr>
      <vt:lpstr>'3-3 統合中分類 逆行列係数表(I-(I-M)A)-1'!Print_Area</vt:lpstr>
      <vt:lpstr>'5-3 雇用表 統合中分類・県内生産額 労働力投入係数'!Print_Area</vt:lpstr>
      <vt:lpstr>デフレータ!Print_Area</vt:lpstr>
      <vt:lpstr>価格評価選択!Print_Area</vt:lpstr>
      <vt:lpstr>県産品需要額!Print_Area</vt:lpstr>
      <vt:lpstr>'購入者価格から生産者価格への変換（分析年価格）'!Print_Area</vt:lpstr>
      <vt:lpstr>就業誘発効果!Print_Area</vt:lpstr>
      <vt:lpstr>消費転換率!Print_Area</vt:lpstr>
      <vt:lpstr>'統合中分類 家計消費支出'!Print_Area</vt:lpstr>
      <vt:lpstr>'統合中分類 自給率対角行列(I-M)'!Print_Area</vt:lpstr>
      <vt:lpstr>'統合中分類 賃金・俸給率対角行列'!Print_Area</vt:lpstr>
      <vt:lpstr>'波及効果（粗付加価値部門等内訳）'!Print_Area</vt:lpstr>
      <vt:lpstr>'波及効果（総括表）'!Print_Area</vt:lpstr>
      <vt:lpstr>分析結果総括表１!Print_Area</vt:lpstr>
      <vt:lpstr>分析結果総括表２!Print_Area</vt:lpstr>
      <vt:lpstr>分析結果総括表３!Print_Area</vt:lpstr>
      <vt:lpstr>与件データ!Print_Area</vt:lpstr>
      <vt:lpstr>'与件データ（生産者価格表示）（分析年価格）'!Print_Area</vt:lpstr>
      <vt:lpstr>'3-2 統合中分類 投入係数表'!Print_Titles</vt:lpstr>
      <vt:lpstr>'3-3 統合中分類 逆行列係数表(I-(I-M)A)-1'!Print_Titles</vt:lpstr>
      <vt:lpstr>'5-3 雇用表 統合中分類・県内生産額 労働力投入係数'!Print_Titles</vt:lpstr>
      <vt:lpstr>デフレータ!Print_Titles</vt:lpstr>
      <vt:lpstr>価格評価選択!Print_Titles</vt:lpstr>
      <vt:lpstr>県産品需要額!Print_Titles</vt:lpstr>
      <vt:lpstr>'購入者価格から生産者価格への変換（分析年価格）'!Print_Titles</vt:lpstr>
      <vt:lpstr>就業誘発効果!Print_Titles</vt:lpstr>
      <vt:lpstr>消費転換率!Print_Titles</vt:lpstr>
      <vt:lpstr>'統合中分類 家計消費支出'!Print_Titles</vt:lpstr>
      <vt:lpstr>'統合中分類 自給率対角行列(I-M)'!Print_Titles</vt:lpstr>
      <vt:lpstr>'統合中分類 賃金・俸給率対角行列'!Print_Titles</vt:lpstr>
      <vt:lpstr>'波及効果（粗付加価値部門等内訳）'!Print_Titles</vt:lpstr>
      <vt:lpstr>'波及効果（総括表）'!Print_Titles</vt:lpstr>
      <vt:lpstr>分析結果総括表１!Print_Titles</vt:lpstr>
      <vt:lpstr>分析結果総括表２!Print_Titles</vt:lpstr>
      <vt:lpstr>分析結果総括表３!Print_Titles</vt:lpstr>
      <vt:lpstr>与件データ!Print_Titles</vt:lpstr>
      <vt:lpstr>'与件データ（生産者価格表示）（分析年価格）'!Print_Titles</vt:lpstr>
      <vt:lpstr>w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統計課</cp:lastModifiedBy>
  <cp:lastPrinted>2025-02-14T02:37:15Z</cp:lastPrinted>
  <dcterms:created xsi:type="dcterms:W3CDTF">2010-01-26T23:11:00Z</dcterms:created>
  <dcterms:modified xsi:type="dcterms:W3CDTF">2025-02-14T02:37:22Z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2024-12-27T02:04:16Z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497a7e2d-6947-4000-9c71-260b268c26d8</vt:lpwstr>
  </property>
  <property fmtid="{D5CDD505-2E9C-101B-9397-08002B2CF9AE}" pid="8" name="MSIP_Label_defa4170-0d19-0005-0004-bc88714345d2_ContentBits">
    <vt:lpwstr>0</vt:lpwstr>
  </property>
</Properties>
</file>