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GWHOFSS401\fs\部局\3009林政部\0818森林活用推進課\●R6森林活用係\2024\01_森林・環境税\40_地域活動促進事業\05_R7\04_募集\"/>
    </mc:Choice>
  </mc:AlternateContent>
  <xr:revisionPtr revIDLastSave="0" documentId="13_ncr:1_{DEF209B5-A9BD-4396-B01A-863227A0436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必要経費 (記載例)" sheetId="1" r:id="rId1"/>
  </sheets>
  <definedNames>
    <definedName name="_xlnm.Print_Titles" localSheetId="0">'必要経費 (記載例)'!$A:$B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E22" i="1" s="1"/>
  <c r="G14" i="1"/>
  <c r="E6" i="1" l="1"/>
  <c r="E32" i="1"/>
  <c r="E14" i="1"/>
  <c r="G12" i="1"/>
  <c r="E12" i="1" s="1"/>
  <c r="G10" i="1"/>
  <c r="G28" i="1"/>
  <c r="E28" i="1" s="1"/>
  <c r="G20" i="1"/>
  <c r="E20" i="1" s="1"/>
  <c r="G16" i="1"/>
  <c r="E16" i="1" s="1"/>
  <c r="E10" i="1" l="1"/>
  <c r="G36" i="1"/>
  <c r="E4" i="1" s="1"/>
  <c r="E36" i="1"/>
  <c r="E5" i="1" l="1"/>
  <c r="E7" i="1" s="1"/>
</calcChain>
</file>

<file path=xl/sharedStrings.xml><?xml version="1.0" encoding="utf-8"?>
<sst xmlns="http://schemas.openxmlformats.org/spreadsheetml/2006/main" count="75" uniqueCount="72">
  <si>
    <t>活動経費の概要書</t>
    <phoneticPr fontId="3"/>
  </si>
  <si>
    <t>収入</t>
    <rPh sb="0" eb="2">
      <t>シュウニュウ</t>
    </rPh>
    <phoneticPr fontId="3"/>
  </si>
  <si>
    <t>（記載項目についての説明）</t>
    <rPh sb="1" eb="3">
      <t>キサイ</t>
    </rPh>
    <rPh sb="3" eb="5">
      <t>コウモク</t>
    </rPh>
    <rPh sb="10" eb="12">
      <t>セツメイ</t>
    </rPh>
    <phoneticPr fontId="3"/>
  </si>
  <si>
    <t>（金額の記入ページ）</t>
    <rPh sb="1" eb="3">
      <t>キンガク</t>
    </rPh>
    <rPh sb="4" eb="6">
      <t>キニュウ</t>
    </rPh>
    <phoneticPr fontId="3"/>
  </si>
  <si>
    <t>費目</t>
    <rPh sb="0" eb="2">
      <t>ヒモク</t>
    </rPh>
    <phoneticPr fontId="3"/>
  </si>
  <si>
    <t>（記載内容）</t>
    <rPh sb="1" eb="3">
      <t>キサイ</t>
    </rPh>
    <rPh sb="3" eb="5">
      <t>ナイヨウ</t>
    </rPh>
    <phoneticPr fontId="3"/>
  </si>
  <si>
    <t>事業経費(円）</t>
    <rPh sb="0" eb="2">
      <t>ジギョウ</t>
    </rPh>
    <rPh sb="2" eb="4">
      <t>ケイヒ</t>
    </rPh>
    <rPh sb="5" eb="6">
      <t>エン</t>
    </rPh>
    <phoneticPr fontId="3"/>
  </si>
  <si>
    <t>うち補助対象経費（円）</t>
    <rPh sb="2" eb="4">
      <t>ホジョ</t>
    </rPh>
    <rPh sb="4" eb="6">
      <t>タイショウ</t>
    </rPh>
    <rPh sb="6" eb="8">
      <t>ケイヒ</t>
    </rPh>
    <rPh sb="9" eb="10">
      <t>エン</t>
    </rPh>
    <phoneticPr fontId="3"/>
  </si>
  <si>
    <t>内訳</t>
    <rPh sb="0" eb="2">
      <t>ウチワケ</t>
    </rPh>
    <phoneticPr fontId="3"/>
  </si>
  <si>
    <t>県補助金</t>
    <rPh sb="0" eb="1">
      <t>ケン</t>
    </rPh>
    <rPh sb="1" eb="4">
      <t>ホジョキン</t>
    </rPh>
    <phoneticPr fontId="3"/>
  </si>
  <si>
    <r>
      <t xml:space="preserve">本事業の補助金額
</t>
    </r>
    <r>
      <rPr>
        <sz val="10"/>
        <color indexed="8"/>
        <rFont val="ＭＳ Ｐゴシック"/>
        <family val="3"/>
        <charset val="128"/>
      </rPr>
      <t>補助対象経費合計額が50万円以下　補助金額＝補助対象経費の合計額
補助対象経費合計額50万円超　補助金額＝50万円＋(補助対象経費合計―50万円）÷２</t>
    </r>
    <rPh sb="0" eb="1">
      <t>ホン</t>
    </rPh>
    <rPh sb="1" eb="3">
      <t>ジギョウ</t>
    </rPh>
    <rPh sb="4" eb="6">
      <t>ホジョ</t>
    </rPh>
    <rPh sb="6" eb="8">
      <t>キンガク</t>
    </rPh>
    <rPh sb="9" eb="11">
      <t>ホジョ</t>
    </rPh>
    <rPh sb="11" eb="13">
      <t>タイショウ</t>
    </rPh>
    <rPh sb="13" eb="15">
      <t>ケイヒ</t>
    </rPh>
    <rPh sb="15" eb="17">
      <t>ゴウケイ</t>
    </rPh>
    <rPh sb="17" eb="18">
      <t>ガク</t>
    </rPh>
    <rPh sb="21" eb="23">
      <t>マンエン</t>
    </rPh>
    <rPh sb="23" eb="25">
      <t>イカ</t>
    </rPh>
    <rPh sb="26" eb="28">
      <t>ホジョ</t>
    </rPh>
    <rPh sb="28" eb="30">
      <t>キンガク</t>
    </rPh>
    <rPh sb="31" eb="33">
      <t>ホジョ</t>
    </rPh>
    <rPh sb="33" eb="35">
      <t>タイショウ</t>
    </rPh>
    <rPh sb="35" eb="37">
      <t>ケイヒ</t>
    </rPh>
    <rPh sb="38" eb="40">
      <t>ゴウケイ</t>
    </rPh>
    <rPh sb="40" eb="41">
      <t>ガク</t>
    </rPh>
    <rPh sb="42" eb="44">
      <t>ホジョ</t>
    </rPh>
    <rPh sb="44" eb="46">
      <t>タイショウ</t>
    </rPh>
    <rPh sb="46" eb="48">
      <t>ケイヒ</t>
    </rPh>
    <rPh sb="48" eb="50">
      <t>ゴウケイ</t>
    </rPh>
    <rPh sb="50" eb="51">
      <t>ガク</t>
    </rPh>
    <rPh sb="53" eb="55">
      <t>マンエン</t>
    </rPh>
    <rPh sb="55" eb="56">
      <t>チョウ</t>
    </rPh>
    <rPh sb="57" eb="59">
      <t>ホジョ</t>
    </rPh>
    <rPh sb="59" eb="61">
      <t>キンガク</t>
    </rPh>
    <rPh sb="64" eb="65">
      <t>マン</t>
    </rPh>
    <rPh sb="65" eb="66">
      <t>エン</t>
    </rPh>
    <rPh sb="68" eb="70">
      <t>ホジョ</t>
    </rPh>
    <rPh sb="70" eb="72">
      <t>タイショウ</t>
    </rPh>
    <rPh sb="72" eb="74">
      <t>ケイヒ</t>
    </rPh>
    <rPh sb="74" eb="76">
      <t>ゴウケイ</t>
    </rPh>
    <rPh sb="79" eb="81">
      <t>マンエン</t>
    </rPh>
    <phoneticPr fontId="3"/>
  </si>
  <si>
    <t>自己財源</t>
    <rPh sb="0" eb="2">
      <t>ジコ</t>
    </rPh>
    <rPh sb="2" eb="4">
      <t>ザイゲン</t>
    </rPh>
    <phoneticPr fontId="3"/>
  </si>
  <si>
    <t>団体が負担する金額</t>
    <rPh sb="0" eb="2">
      <t>ダンタイ</t>
    </rPh>
    <rPh sb="3" eb="5">
      <t>フタン</t>
    </rPh>
    <rPh sb="7" eb="9">
      <t>キンガク</t>
    </rPh>
    <phoneticPr fontId="3"/>
  </si>
  <si>
    <t>その他の財源</t>
    <rPh sb="2" eb="3">
      <t>タ</t>
    </rPh>
    <rPh sb="4" eb="6">
      <t>ザイゲン</t>
    </rPh>
    <phoneticPr fontId="3"/>
  </si>
  <si>
    <t>参加者から徴収する参加費や国や市町村の補助金等の金額</t>
    <rPh sb="0" eb="3">
      <t>サンカシャ</t>
    </rPh>
    <rPh sb="5" eb="7">
      <t>チョウシュウ</t>
    </rPh>
    <rPh sb="9" eb="12">
      <t>サンカヒ</t>
    </rPh>
    <rPh sb="13" eb="14">
      <t>クニ</t>
    </rPh>
    <rPh sb="15" eb="18">
      <t>シチョウソン</t>
    </rPh>
    <rPh sb="19" eb="22">
      <t>ホジョキン</t>
    </rPh>
    <rPh sb="22" eb="23">
      <t>トウ</t>
    </rPh>
    <rPh sb="24" eb="26">
      <t>キンガク</t>
    </rPh>
    <phoneticPr fontId="3"/>
  </si>
  <si>
    <t>合　　　計</t>
    <rPh sb="0" eb="1">
      <t>ア</t>
    </rPh>
    <rPh sb="4" eb="5">
      <t>ケイ</t>
    </rPh>
    <phoneticPr fontId="3"/>
  </si>
  <si>
    <t>支出</t>
    <rPh sb="0" eb="2">
      <t>シシュツ</t>
    </rPh>
    <phoneticPr fontId="3"/>
  </si>
  <si>
    <t>主な使途</t>
    <rPh sb="0" eb="1">
      <t>オモ</t>
    </rPh>
    <rPh sb="2" eb="4">
      <t>シト</t>
    </rPh>
    <phoneticPr fontId="3"/>
  </si>
  <si>
    <t>注意事項</t>
    <rPh sb="0" eb="2">
      <t>チュウイ</t>
    </rPh>
    <rPh sb="2" eb="4">
      <t>ジコウ</t>
    </rPh>
    <phoneticPr fontId="3"/>
  </si>
  <si>
    <t>賃金</t>
    <rPh sb="0" eb="2">
      <t>チンギン</t>
    </rPh>
    <phoneticPr fontId="3"/>
  </si>
  <si>
    <t>専門的技術をもつ作業者の雇入れ</t>
    <rPh sb="0" eb="3">
      <t>センモンテキ</t>
    </rPh>
    <rPh sb="3" eb="5">
      <t>ギジュツ</t>
    </rPh>
    <rPh sb="8" eb="10">
      <t>サギョウ</t>
    </rPh>
    <rPh sb="10" eb="11">
      <t>シャ</t>
    </rPh>
    <rPh sb="12" eb="14">
      <t>ヤトイイ</t>
    </rPh>
    <phoneticPr fontId="3"/>
  </si>
  <si>
    <t>・応募者の構成員への賃金は対象外。
・１人１時間あたりの上限額を１，１９０円、
　１人１日あたりの上限額は８，３３０円とする。</t>
    <phoneticPr fontId="3"/>
  </si>
  <si>
    <t>報償費</t>
    <rPh sb="0" eb="3">
      <t>ホウショウヒ</t>
    </rPh>
    <phoneticPr fontId="3"/>
  </si>
  <si>
    <t>講師、指導者等への謝礼金</t>
    <rPh sb="0" eb="2">
      <t>コウシ</t>
    </rPh>
    <rPh sb="3" eb="6">
      <t>シドウシャ</t>
    </rPh>
    <rPh sb="6" eb="7">
      <t>トウ</t>
    </rPh>
    <rPh sb="9" eb="12">
      <t>シャレイキン</t>
    </rPh>
    <phoneticPr fontId="3"/>
  </si>
  <si>
    <t>・応募者の構成員への謝金は対象外。
・１時間あたりの上限額を２，８００円とし、
　１日あたり４時間を上限とする。</t>
    <phoneticPr fontId="3"/>
  </si>
  <si>
    <t>旅費</t>
    <rPh sb="0" eb="2">
      <t>リョヒ</t>
    </rPh>
    <phoneticPr fontId="3"/>
  </si>
  <si>
    <t>作業者、講師、指導者等の交通費</t>
    <rPh sb="0" eb="2">
      <t>サギョウ</t>
    </rPh>
    <rPh sb="2" eb="3">
      <t>シャ</t>
    </rPh>
    <rPh sb="4" eb="6">
      <t>コウシ</t>
    </rPh>
    <rPh sb="7" eb="10">
      <t>シドウシャ</t>
    </rPh>
    <rPh sb="10" eb="11">
      <t>トウ</t>
    </rPh>
    <rPh sb="12" eb="15">
      <t>コウツウヒ</t>
    </rPh>
    <phoneticPr fontId="3"/>
  </si>
  <si>
    <t>需用費</t>
    <rPh sb="0" eb="3">
      <t>ジュヨウヒ</t>
    </rPh>
    <phoneticPr fontId="3"/>
  </si>
  <si>
    <t>消耗品</t>
    <rPh sb="0" eb="2">
      <t>ショウモウ</t>
    </rPh>
    <rPh sb="2" eb="3">
      <t>ヒン</t>
    </rPh>
    <phoneticPr fontId="3"/>
  </si>
  <si>
    <t>活動に直接必要な事務用品等</t>
    <rPh sb="0" eb="2">
      <t>カツドウ</t>
    </rPh>
    <rPh sb="3" eb="5">
      <t>チョクセツ</t>
    </rPh>
    <rPh sb="5" eb="7">
      <t>ヒツヨウ</t>
    </rPh>
    <rPh sb="8" eb="10">
      <t>ジム</t>
    </rPh>
    <rPh sb="10" eb="12">
      <t>ヨウヒン</t>
    </rPh>
    <rPh sb="12" eb="13">
      <t>トウ</t>
    </rPh>
    <phoneticPr fontId="3"/>
  </si>
  <si>
    <t>・食料費は対象外。
　ただし、熱中症対策のための水分補給など、
　特に必要な場合は対象とできる。</t>
    <rPh sb="15" eb="17">
      <t>ネッチュウ</t>
    </rPh>
    <rPh sb="17" eb="18">
      <t>ショウ</t>
    </rPh>
    <rPh sb="18" eb="20">
      <t>タイサク</t>
    </rPh>
    <rPh sb="24" eb="26">
      <t>スイブン</t>
    </rPh>
    <rPh sb="26" eb="28">
      <t>ホキュウ</t>
    </rPh>
    <rPh sb="41" eb="43">
      <t>タイショウ</t>
    </rPh>
    <phoneticPr fontId="3"/>
  </si>
  <si>
    <t>燃料費</t>
    <rPh sb="0" eb="3">
      <t>ネンリョウヒ</t>
    </rPh>
    <phoneticPr fontId="3"/>
  </si>
  <si>
    <t>リースした機材（ﾁｪｰﾝｿｰや草刈り機）等の燃料等</t>
    <rPh sb="5" eb="7">
      <t>キザイ</t>
    </rPh>
    <rPh sb="15" eb="17">
      <t>クサカ</t>
    </rPh>
    <rPh sb="18" eb="19">
      <t>キ</t>
    </rPh>
    <rPh sb="20" eb="21">
      <t>トウ</t>
    </rPh>
    <rPh sb="22" eb="24">
      <t>ネンリョウ</t>
    </rPh>
    <rPh sb="24" eb="25">
      <t>トウ</t>
    </rPh>
    <phoneticPr fontId="3"/>
  </si>
  <si>
    <t>・自家用車の燃料費は対象外。</t>
  </si>
  <si>
    <t>チェーンソー用ガソリン</t>
    <rPh sb="6" eb="7">
      <t>ヨウ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</si>
  <si>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</si>
  <si>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広報用のチラシ作成等</t>
    <rPh sb="0" eb="2">
      <t>コウホウ</t>
    </rPh>
    <rPh sb="2" eb="3">
      <t>ヨウ</t>
    </rPh>
    <rPh sb="7" eb="9">
      <t>サクセイ</t>
    </rPh>
    <rPh sb="9" eb="10">
      <t>トウ</t>
    </rPh>
    <phoneticPr fontId="3"/>
  </si>
  <si>
    <t>役務費</t>
    <rPh sb="0" eb="2">
      <t>エキム</t>
    </rPh>
    <rPh sb="2" eb="3">
      <t>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</si>
  <si>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</si>
  <si>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参加者募集案内の郵送代等</t>
    <rPh sb="0" eb="3">
      <t>サンカシャ</t>
    </rPh>
    <rPh sb="3" eb="5">
      <t>ボシュウ</t>
    </rPh>
    <rPh sb="5" eb="7">
      <t>アンナイ</t>
    </rPh>
    <rPh sb="8" eb="10">
      <t>ユウソウ</t>
    </rPh>
    <rPh sb="10" eb="11">
      <t>ダイ</t>
    </rPh>
    <rPh sb="11" eb="12">
      <t>トウ</t>
    </rPh>
    <phoneticPr fontId="3"/>
  </si>
  <si>
    <t>・他の用途との使用の区別が困難な電話・
　ＦＡＸ代等は対象外。</t>
    <phoneticPr fontId="3"/>
  </si>
  <si>
    <t>保険料</t>
    <rPh sb="0" eb="2">
      <t>ホケン</t>
    </rPh>
    <rPh sb="2" eb="3">
      <t>リョウ</t>
    </rPh>
    <phoneticPr fontId="3"/>
  </si>
  <si>
    <t>体験事業参加者の傷害保険料</t>
    <rPh sb="12" eb="13">
      <t>リョウ</t>
    </rPh>
    <phoneticPr fontId="3"/>
  </si>
  <si>
    <t>イベント保険　２００円×３００人</t>
    <rPh sb="4" eb="6">
      <t>ホケン</t>
    </rPh>
    <rPh sb="10" eb="11">
      <t>エン</t>
    </rPh>
    <rPh sb="15" eb="16">
      <t>ニン</t>
    </rPh>
    <phoneticPr fontId="3"/>
  </si>
  <si>
    <t>委託料</t>
    <rPh sb="0" eb="2">
      <t>イタク</t>
    </rPh>
    <rPh sb="2" eb="3">
      <t>リョウ</t>
    </rPh>
    <phoneticPr fontId="3"/>
  </si>
  <si>
    <t>（作業や事務を依頼する場合）</t>
    <rPh sb="1" eb="3">
      <t>サギョウ</t>
    </rPh>
    <rPh sb="4" eb="6">
      <t>ジム</t>
    </rPh>
    <rPh sb="7" eb="9">
      <t>イライ</t>
    </rPh>
    <rPh sb="11" eb="13">
      <t>バアイ</t>
    </rPh>
    <phoneticPr fontId="3"/>
  </si>
  <si>
    <t>・活動の主たる部分を委託する場合は対象外。</t>
    <phoneticPr fontId="3"/>
  </si>
  <si>
    <t>里山林整備危険木除去委託　１００，０００円</t>
    <rPh sb="0" eb="2">
      <t>サトヤマ</t>
    </rPh>
    <rPh sb="2" eb="3">
      <t>リン</t>
    </rPh>
    <rPh sb="3" eb="5">
      <t>セイビ</t>
    </rPh>
    <rPh sb="5" eb="7">
      <t>キケン</t>
    </rPh>
    <rPh sb="7" eb="8">
      <t>ボク</t>
    </rPh>
    <rPh sb="8" eb="10">
      <t>ジョキョ</t>
    </rPh>
    <rPh sb="10" eb="12">
      <t>イタク</t>
    </rPh>
    <rPh sb="20" eb="21">
      <t>エン</t>
    </rPh>
    <phoneticPr fontId="3"/>
  </si>
  <si>
    <t>使用料</t>
    <rPh sb="0" eb="3">
      <t>シヨウリョウ</t>
    </rPh>
    <phoneticPr fontId="3"/>
  </si>
  <si>
    <t>機材、車両、会場等の使用料やリース料</t>
    <rPh sb="0" eb="2">
      <t>キザイ</t>
    </rPh>
    <rPh sb="3" eb="5">
      <t>シャリョウ</t>
    </rPh>
    <rPh sb="6" eb="8">
      <t>カイジョウ</t>
    </rPh>
    <rPh sb="8" eb="9">
      <t>トウ</t>
    </rPh>
    <rPh sb="10" eb="12">
      <t>シヨウ</t>
    </rPh>
    <rPh sb="12" eb="13">
      <t>リョウ</t>
    </rPh>
    <rPh sb="17" eb="18">
      <t>リョウ</t>
    </rPh>
    <phoneticPr fontId="3"/>
  </si>
  <si>
    <t>チェーンソーレンタル　５，０００円／日×２０日</t>
    <rPh sb="16" eb="17">
      <t>エン</t>
    </rPh>
    <rPh sb="18" eb="19">
      <t>ニチ</t>
    </rPh>
    <rPh sb="22" eb="23">
      <t>ニチ</t>
    </rPh>
    <phoneticPr fontId="3"/>
  </si>
  <si>
    <t>工事請負費</t>
    <rPh sb="0" eb="2">
      <t>コウジ</t>
    </rPh>
    <rPh sb="2" eb="4">
      <t>ウケオイ</t>
    </rPh>
    <rPh sb="4" eb="5">
      <t>ヒ</t>
    </rPh>
    <phoneticPr fontId="3"/>
  </si>
  <si>
    <t>施設の木質化、ビオトープ整備等の工事
（目的物の完成※施設の設置など）</t>
    <rPh sb="0" eb="2">
      <t>シセツ</t>
    </rPh>
    <rPh sb="3" eb="6">
      <t>モクシツカ</t>
    </rPh>
    <rPh sb="12" eb="14">
      <t>セイビ</t>
    </rPh>
    <rPh sb="14" eb="15">
      <t>トウ</t>
    </rPh>
    <rPh sb="16" eb="18">
      <t>コウジ</t>
    </rPh>
    <rPh sb="20" eb="22">
      <t>モクテキ</t>
    </rPh>
    <rPh sb="22" eb="23">
      <t>ブツ</t>
    </rPh>
    <rPh sb="24" eb="26">
      <t>カンセイ</t>
    </rPh>
    <rPh sb="27" eb="29">
      <t>シセツ</t>
    </rPh>
    <rPh sb="30" eb="32">
      <t>セッチ</t>
    </rPh>
    <phoneticPr fontId="3"/>
  </si>
  <si>
    <t>原材料</t>
    <rPh sb="0" eb="3">
      <t>ゲンザイリョウ</t>
    </rPh>
    <phoneticPr fontId="3"/>
  </si>
  <si>
    <t>環境教室で必要な材料代等</t>
    <rPh sb="0" eb="2">
      <t>カンキョウ</t>
    </rPh>
    <rPh sb="2" eb="4">
      <t>キョウシツ</t>
    </rPh>
    <rPh sb="5" eb="7">
      <t>ヒツヨウ</t>
    </rPh>
    <rPh sb="8" eb="10">
      <t>ザイリョウ</t>
    </rPh>
    <rPh sb="10" eb="11">
      <t>ダイ</t>
    </rPh>
    <rPh sb="11" eb="12">
      <t>トウ</t>
    </rPh>
    <phoneticPr fontId="3"/>
  </si>
  <si>
    <t>備品購入費</t>
    <rPh sb="0" eb="2">
      <t>ビヒン</t>
    </rPh>
    <rPh sb="2" eb="5">
      <t>コウニュウヒ</t>
    </rPh>
    <phoneticPr fontId="3"/>
  </si>
  <si>
    <t>合　　計</t>
    <rPh sb="0" eb="1">
      <t>ア</t>
    </rPh>
    <rPh sb="3" eb="4">
      <t>ケイ</t>
    </rPh>
    <phoneticPr fontId="3"/>
  </si>
  <si>
    <t>目標や期待できる効果</t>
    <rPh sb="0" eb="2">
      <t>モクヒョウ</t>
    </rPh>
    <rPh sb="3" eb="5">
      <t>キタイ</t>
    </rPh>
    <rPh sb="8" eb="10">
      <t>コウカ</t>
    </rPh>
    <phoneticPr fontId="3"/>
  </si>
  <si>
    <t>※必要に応じて項目を追加してください</t>
    <phoneticPr fontId="3"/>
  </si>
  <si>
    <t>【別紙】</t>
    <rPh sb="1" eb="3">
      <t>ベッシ</t>
    </rPh>
    <phoneticPr fontId="3"/>
  </si>
  <si>
    <t>募集用チラシ印刷　１０円／枚×２，５００枚×６回</t>
    <rPh sb="0" eb="3">
      <t>ボシュウヨウ</t>
    </rPh>
    <rPh sb="6" eb="8">
      <t>インサツ</t>
    </rPh>
    <rPh sb="11" eb="12">
      <t>エン</t>
    </rPh>
    <rPh sb="13" eb="14">
      <t>マイ</t>
    </rPh>
    <rPh sb="20" eb="21">
      <t>マイ</t>
    </rPh>
    <rPh sb="23" eb="24">
      <t>カイ</t>
    </rPh>
    <phoneticPr fontId="3"/>
  </si>
  <si>
    <t>木育キャンプ参加費２，０００円×７０人</t>
    <rPh sb="0" eb="1">
      <t>モク</t>
    </rPh>
    <rPh sb="1" eb="2">
      <t>イク</t>
    </rPh>
    <rPh sb="6" eb="9">
      <t>サンカヒ</t>
    </rPh>
    <rPh sb="14" eb="15">
      <t>エン</t>
    </rPh>
    <rPh sb="18" eb="19">
      <t>ニン</t>
    </rPh>
    <phoneticPr fontId="3"/>
  </si>
  <si>
    <t>木材搬出作業者　５，０００円／日×２人×２日
（１日あたり７時間）</t>
    <rPh sb="0" eb="2">
      <t>モクザイ</t>
    </rPh>
    <rPh sb="2" eb="4">
      <t>ハンシュツ</t>
    </rPh>
    <rPh sb="4" eb="6">
      <t>サギョウ</t>
    </rPh>
    <rPh sb="6" eb="7">
      <t>シャ</t>
    </rPh>
    <rPh sb="13" eb="14">
      <t>エン</t>
    </rPh>
    <rPh sb="15" eb="16">
      <t>ニチ</t>
    </rPh>
    <rPh sb="18" eb="19">
      <t>ニン</t>
    </rPh>
    <rPh sb="21" eb="22">
      <t>ニチ</t>
    </rPh>
    <rPh sb="25" eb="26">
      <t>ニチ</t>
    </rPh>
    <rPh sb="30" eb="32">
      <t>ジカン</t>
    </rPh>
    <phoneticPr fontId="3"/>
  </si>
  <si>
    <t>里山林整備安全講習講師　１０，０００円／日×１人×１日
（１日あたり４時間）
スプーンづくり講師　１０，０００円／日×１人×４日
（１日あたり４時間）</t>
    <rPh sb="0" eb="2">
      <t>サトヤマ</t>
    </rPh>
    <rPh sb="2" eb="3">
      <t>リン</t>
    </rPh>
    <rPh sb="3" eb="5">
      <t>セイビ</t>
    </rPh>
    <rPh sb="5" eb="7">
      <t>アンゼン</t>
    </rPh>
    <rPh sb="7" eb="9">
      <t>コウシュウ</t>
    </rPh>
    <rPh sb="9" eb="11">
      <t>コウシ</t>
    </rPh>
    <rPh sb="18" eb="19">
      <t>エン</t>
    </rPh>
    <rPh sb="46" eb="48">
      <t>コウシ</t>
    </rPh>
    <rPh sb="55" eb="56">
      <t>エン</t>
    </rPh>
    <rPh sb="57" eb="58">
      <t>ニチ</t>
    </rPh>
    <rPh sb="60" eb="61">
      <t>ニン</t>
    </rPh>
    <rPh sb="63" eb="64">
      <t>ニチ</t>
    </rPh>
    <phoneticPr fontId="3"/>
  </si>
  <si>
    <t>・公共交通機関利用の場合は実費
・宿泊費は対象外。
・自家用車利用の場合は、（距離×３７円／km）と高速道路料金が対象</t>
    <rPh sb="1" eb="9">
      <t>コウキョウコウツウキカンリヨウ</t>
    </rPh>
    <rPh sb="10" eb="12">
      <t>バアイ</t>
    </rPh>
    <rPh sb="13" eb="15">
      <t>ジッピ</t>
    </rPh>
    <rPh sb="17" eb="19">
      <t>シュクハク</t>
    </rPh>
    <rPh sb="19" eb="20">
      <t>ヒ</t>
    </rPh>
    <rPh sb="21" eb="24">
      <t>タイショウガイ</t>
    </rPh>
    <rPh sb="57" eb="59">
      <t>タイショウ</t>
    </rPh>
    <phoneticPr fontId="3"/>
  </si>
  <si>
    <t>・原則、必要な機械等はリース等で調達。
　ただし、リースと比較し、購入の方が費用対効果が高いと認められる場合のみ購入可能。</t>
    <rPh sb="1" eb="3">
      <t>ゲンソク</t>
    </rPh>
    <rPh sb="4" eb="6">
      <t>ヒツヨウ</t>
    </rPh>
    <rPh sb="7" eb="9">
      <t>キカイ</t>
    </rPh>
    <rPh sb="9" eb="10">
      <t>トウ</t>
    </rPh>
    <rPh sb="14" eb="15">
      <t>トウ</t>
    </rPh>
    <rPh sb="16" eb="18">
      <t>チョウタツ</t>
    </rPh>
    <rPh sb="29" eb="31">
      <t>ヒカク</t>
    </rPh>
    <rPh sb="33" eb="35">
      <t>コウニュウ</t>
    </rPh>
    <rPh sb="36" eb="37">
      <t>ホウ</t>
    </rPh>
    <rPh sb="38" eb="43">
      <t>ヒヨウタイコウカ</t>
    </rPh>
    <rPh sb="44" eb="45">
      <t>タカ</t>
    </rPh>
    <rPh sb="47" eb="48">
      <t>ミト</t>
    </rPh>
    <rPh sb="52" eb="54">
      <t>バアイ</t>
    </rPh>
    <rPh sb="56" eb="60">
      <t>コウニュウカノウ</t>
    </rPh>
    <phoneticPr fontId="3"/>
  </si>
  <si>
    <t>機械、器具等の購入（単価５千円以上の物品（消耗品及び原材料費を除く））</t>
    <rPh sb="0" eb="2">
      <t>キカイ</t>
    </rPh>
    <rPh sb="3" eb="5">
      <t>キグ</t>
    </rPh>
    <rPh sb="5" eb="6">
      <t>トウ</t>
    </rPh>
    <rPh sb="7" eb="9">
      <t>コウニュウ</t>
    </rPh>
    <rPh sb="10" eb="12">
      <t>タンカ</t>
    </rPh>
    <rPh sb="13" eb="15">
      <t>センエン</t>
    </rPh>
    <rPh sb="15" eb="17">
      <t>イジョウ</t>
    </rPh>
    <rPh sb="18" eb="20">
      <t>ブッピン</t>
    </rPh>
    <rPh sb="21" eb="25">
      <t>ショウモウヒンオヨ</t>
    </rPh>
    <rPh sb="26" eb="30">
      <t>ゲンザイリョウヒ</t>
    </rPh>
    <rPh sb="31" eb="32">
      <t>ノゾ</t>
    </rPh>
    <phoneticPr fontId="3"/>
  </si>
  <si>
    <t>鉈　３，０００円×１０本、鋸　４，０００円×１０本
紙やすり　１，０００円×８０セット
食料品など１００，０００円（補助対象外）</t>
    <rPh sb="0" eb="1">
      <t>ナタ</t>
    </rPh>
    <rPh sb="7" eb="8">
      <t>エン</t>
    </rPh>
    <rPh sb="11" eb="12">
      <t>ホン</t>
    </rPh>
    <rPh sb="13" eb="14">
      <t>ノコ</t>
    </rPh>
    <rPh sb="20" eb="21">
      <t>エン</t>
    </rPh>
    <rPh sb="24" eb="25">
      <t>ホン</t>
    </rPh>
    <rPh sb="26" eb="27">
      <t>カミ</t>
    </rPh>
    <rPh sb="36" eb="37">
      <t>エン</t>
    </rPh>
    <rPh sb="44" eb="47">
      <t>ショクリョウヒン</t>
    </rPh>
    <rPh sb="56" eb="57">
      <t>エン</t>
    </rPh>
    <rPh sb="58" eb="60">
      <t>ホジョ</t>
    </rPh>
    <rPh sb="60" eb="63">
      <t>タイショウガイ</t>
    </rPh>
    <phoneticPr fontId="3"/>
  </si>
  <si>
    <t>清流の国ぎふ地域活動促進事業補助金</t>
    <rPh sb="0" eb="2">
      <t>セイリュウ</t>
    </rPh>
    <rPh sb="3" eb="4">
      <t>クニ</t>
    </rPh>
    <rPh sb="6" eb="8">
      <t>チイキ</t>
    </rPh>
    <rPh sb="8" eb="10">
      <t>カツドウ</t>
    </rPh>
    <rPh sb="10" eb="12">
      <t>ソクシン</t>
    </rPh>
    <rPh sb="12" eb="14">
      <t>ジギョウ</t>
    </rPh>
    <rPh sb="14" eb="17">
      <t>ホジョキン</t>
    </rPh>
    <phoneticPr fontId="3"/>
  </si>
  <si>
    <t>里山林整備安全講習講師　１，４８０円／日×１人×１日（３７円×４０km）
スプーンづくり講師　２，１３０円／日×１人×４日（公共交通○○駅から○○駅）</t>
    <rPh sb="0" eb="2">
      <t>サトヤマ</t>
    </rPh>
    <rPh sb="2" eb="3">
      <t>リン</t>
    </rPh>
    <rPh sb="3" eb="5">
      <t>セイビ</t>
    </rPh>
    <rPh sb="5" eb="7">
      <t>アンゼン</t>
    </rPh>
    <rPh sb="7" eb="9">
      <t>コウシュウ</t>
    </rPh>
    <rPh sb="9" eb="11">
      <t>コウシ</t>
    </rPh>
    <rPh sb="17" eb="18">
      <t>エン</t>
    </rPh>
    <rPh sb="29" eb="30">
      <t>エン</t>
    </rPh>
    <rPh sb="44" eb="46">
      <t>コウシ</t>
    </rPh>
    <rPh sb="52" eb="53">
      <t>エン</t>
    </rPh>
    <rPh sb="54" eb="55">
      <t>ニチ</t>
    </rPh>
    <rPh sb="57" eb="58">
      <t>ニン</t>
    </rPh>
    <rPh sb="60" eb="61">
      <t>ニチ</t>
    </rPh>
    <rPh sb="62" eb="66">
      <t>コウキョウコウツウ</t>
    </rPh>
    <rPh sb="68" eb="69">
      <t>エキ</t>
    </rPh>
    <rPh sb="73" eb="74">
      <t>エキ</t>
    </rPh>
    <phoneticPr fontId="3"/>
  </si>
  <si>
    <t>参加案内発送代　１１０円×３００枚</t>
    <rPh sb="0" eb="2">
      <t>サンカ</t>
    </rPh>
    <rPh sb="2" eb="4">
      <t>アンナイ</t>
    </rPh>
    <rPh sb="4" eb="6">
      <t>ハッソウ</t>
    </rPh>
    <rPh sb="6" eb="7">
      <t>ダイ</t>
    </rPh>
    <rPh sb="11" eb="12">
      <t>エン</t>
    </rPh>
    <rPh sb="16" eb="17">
      <t>マイ</t>
    </rPh>
    <phoneticPr fontId="3"/>
  </si>
  <si>
    <t>スプーンづくり塗料セット　３０，０００円</t>
    <rPh sb="7" eb="9">
      <t>トリョウ</t>
    </rPh>
    <rPh sb="19" eb="20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</si>
</sst>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　円&quot;"/>
  </numFmts>
  <fonts count="1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Continuous" vertical="center"/>
    </xf>
    <xf numFmtId="0" fontId="7" fillId="0" borderId="0" xfId="0" applyFont="1">
      <alignment vertical="center"/>
    </xf>
    <xf numFmtId="0" fontId="10" fillId="0" borderId="0" xfId="0" applyFont="1" applyBorder="1">
      <alignment vertical="center"/>
    </xf>
    <xf numFmtId="0" fontId="7" fillId="3" borderId="1" xfId="0" applyFont="1" applyFill="1" applyBorder="1" applyAlignment="1">
      <alignment horizontal="centerContinuous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20" xfId="0" applyFont="1" applyFill="1" applyBorder="1">
      <alignment vertical="center"/>
    </xf>
    <xf numFmtId="0" fontId="7" fillId="3" borderId="21" xfId="0" applyFont="1" applyFill="1" applyBorder="1">
      <alignment vertical="center"/>
    </xf>
    <xf numFmtId="0" fontId="7" fillId="3" borderId="22" xfId="0" applyFont="1" applyFill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38" fontId="7" fillId="0" borderId="26" xfId="1" applyFont="1" applyBorder="1">
      <alignment vertical="center"/>
    </xf>
    <xf numFmtId="38" fontId="7" fillId="0" borderId="27" xfId="0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176" fontId="10" fillId="0" borderId="15" xfId="0" applyNumberFormat="1" applyFont="1" applyBorder="1">
      <alignment vertical="center"/>
    </xf>
    <xf numFmtId="176" fontId="10" fillId="0" borderId="17" xfId="0" applyNumberFormat="1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3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176" fontId="10" fillId="0" borderId="5" xfId="0" applyNumberFormat="1" applyFont="1" applyBorder="1">
      <alignment vertical="center"/>
    </xf>
    <xf numFmtId="176" fontId="10" fillId="0" borderId="6" xfId="0" applyNumberFormat="1" applyFont="1" applyBorder="1">
      <alignment vertical="center"/>
    </xf>
    <xf numFmtId="176" fontId="10" fillId="0" borderId="10" xfId="0" applyNumberFormat="1" applyFont="1" applyBorder="1">
      <alignment vertical="center"/>
    </xf>
    <xf numFmtId="176" fontId="10" fillId="0" borderId="11" xfId="0" applyNumberFormat="1" applyFont="1" applyBorder="1">
      <alignment vertical="center"/>
    </xf>
    <xf numFmtId="0" fontId="7" fillId="0" borderId="5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1" xfId="0" applyFont="1" applyBorder="1">
      <alignment vertical="center"/>
    </xf>
    <xf numFmtId="0" fontId="11" fillId="0" borderId="8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7" fillId="3" borderId="15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10" fillId="0" borderId="1" xfId="0" applyNumberFormat="1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10" fillId="0" borderId="28" xfId="0" applyNumberFormat="1" applyFont="1" applyBorder="1" applyAlignment="1">
      <alignment horizontal="center" vertical="center"/>
    </xf>
    <xf numFmtId="176" fontId="10" fillId="0" borderId="29" xfId="0" applyNumberFormat="1" applyFont="1" applyBorder="1" applyAlignment="1">
      <alignment horizontal="center" vertical="center"/>
    </xf>
    <xf numFmtId="176" fontId="10" fillId="0" borderId="30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76" fontId="10" fillId="0" borderId="2" xfId="0" applyNumberFormat="1" applyFont="1" applyBorder="1" applyAlignment="1">
      <alignment horizontal="left" vertical="center"/>
    </xf>
    <xf numFmtId="176" fontId="10" fillId="0" borderId="4" xfId="0" applyNumberFormat="1" applyFont="1" applyBorder="1" applyAlignment="1">
      <alignment horizontal="left" vertical="center"/>
    </xf>
    <xf numFmtId="176" fontId="10" fillId="0" borderId="3" xfId="0" applyNumberFormat="1" applyFont="1" applyBorder="1" applyAlignment="1">
      <alignment horizontal="left" vertical="center"/>
    </xf>
    <xf numFmtId="176" fontId="10" fillId="0" borderId="3" xfId="0" applyNumberFormat="1" applyFont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270433</xdr:colOff>
      <xdr:row>33</xdr:row>
      <xdr:rowOff>51171</xdr:rowOff>
    </xdr:from>
    <xdr:to>
      <xdr:col>10</xdr:col>
      <xdr:colOff>2124074</xdr:colOff>
      <xdr:row>38</xdr:row>
      <xdr:rowOff>123265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689227" y="9441700"/>
          <a:ext cx="4218082" cy="968565"/>
        </a:xfrm>
        <a:prstGeom prst="wedgeRectCallout">
          <a:avLst>
            <a:gd name="adj1" fmla="val 3479"/>
            <a:gd name="adj2" fmla="val -154586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応募申請時は、単価の根拠（見積書等）の提出を不要としていますが、委託料や使用料等、単価の把握が困難なものについては、事前に取得しておくことをお勧めします。なお、交付申請時はすべての単価の根拠（見積書、カタログ単価等）の提出が必須となります。</a:t>
          </a:r>
        </a:p>
      </xdr:txBody>
    </xdr:sp>
    <xdr:clientData/>
  </xdr:twoCellAnchor>
  <xdr:twoCellAnchor>
    <xdr:from>
      <xdr:col>3</xdr:col>
      <xdr:colOff>2286001</xdr:colOff>
      <xdr:row>10</xdr:row>
      <xdr:rowOff>22597</xdr:rowOff>
    </xdr:from>
    <xdr:to>
      <xdr:col>3</xdr:col>
      <xdr:colOff>3995457</xdr:colOff>
      <xdr:row>11</xdr:row>
      <xdr:rowOff>347382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858001" y="3238685"/>
          <a:ext cx="1709456" cy="638550"/>
        </a:xfrm>
        <a:prstGeom prst="wedgeRectCallout">
          <a:avLst>
            <a:gd name="adj1" fmla="val 193595"/>
            <a:gd name="adj2" fmla="val -26238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（賃金・報償費）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１日あたりの実施時間数を記載してください。</a:t>
          </a:r>
        </a:p>
      </xdr:txBody>
    </xdr:sp>
    <xdr:clientData/>
  </xdr:twoCellAnchor>
  <xdr:twoCellAnchor>
    <xdr:from>
      <xdr:col>9</xdr:col>
      <xdr:colOff>936812</xdr:colOff>
      <xdr:row>5</xdr:row>
      <xdr:rowOff>145678</xdr:rowOff>
    </xdr:from>
    <xdr:to>
      <xdr:col>10</xdr:col>
      <xdr:colOff>2106706</xdr:colOff>
      <xdr:row>7</xdr:row>
      <xdr:rowOff>33618</xdr:rowOff>
    </xdr:to>
    <xdr:sp macro="" textlink="">
      <xdr:nvSpPr>
        <xdr:cNvPr id="3" name="四角形吹き出し 3">
          <a:extLst>
            <a:ext uri="{FF2B5EF4-FFF2-40B4-BE49-F238E27FC236}">
              <a16:creationId xmlns:a16="http://schemas.microsoft.com/office/drawing/2014/main" id="{1D4FF62B-99D3-4E4F-B3A1-EE78A7EA6F1E}"/>
            </a:ext>
          </a:extLst>
        </xdr:cNvPr>
        <xdr:cNvSpPr/>
      </xdr:nvSpPr>
      <xdr:spPr>
        <a:xfrm>
          <a:off x="13722724" y="1815354"/>
          <a:ext cx="2167217" cy="649940"/>
        </a:xfrm>
        <a:prstGeom prst="wedgeRectCallout">
          <a:avLst>
            <a:gd name="adj1" fmla="val 1527"/>
            <a:gd name="adj2" fmla="val 94775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単価について、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免税事業者は税込み価格、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課税事業者は税抜き価格で記載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view="pageBreakPreview" topLeftCell="A3" zoomScale="85" zoomScaleNormal="85" zoomScaleSheetLayoutView="85" zoomScalePageLayoutView="70" workbookViewId="0">
      <selection activeCell="O16" sqref="O16"/>
    </sheetView>
  </sheetViews>
  <sheetFormatPr defaultColWidth="9" defaultRowHeight="13.5" x14ac:dyDescent="0.4"/>
  <cols>
    <col min="1" max="1" width="7.875" style="4" customWidth="1"/>
    <col min="2" max="2" width="11" style="4" bestFit="1" customWidth="1"/>
    <col min="3" max="3" width="41" style="4" customWidth="1"/>
    <col min="4" max="4" width="54.625" style="4" customWidth="1"/>
    <col min="5" max="8" width="8.875" style="4" customWidth="1"/>
    <col min="9" max="9" width="17.875" style="4" customWidth="1"/>
    <col min="10" max="10" width="13.125" style="4" customWidth="1"/>
    <col min="11" max="11" width="29.625" style="4" customWidth="1"/>
    <col min="12" max="16384" width="9" style="4"/>
  </cols>
  <sheetData>
    <row r="1" spans="1:11" ht="18" customHeight="1" x14ac:dyDescent="0.4">
      <c r="A1" s="1" t="s">
        <v>59</v>
      </c>
      <c r="B1" s="2"/>
      <c r="C1" s="3" t="s">
        <v>0</v>
      </c>
      <c r="G1" s="5"/>
    </row>
    <row r="2" spans="1:11" ht="13.5" customHeight="1" x14ac:dyDescent="0.4">
      <c r="A2" s="1" t="s">
        <v>1</v>
      </c>
      <c r="B2" s="2"/>
      <c r="D2" s="6" t="s">
        <v>2</v>
      </c>
      <c r="E2" s="7"/>
      <c r="K2" s="6" t="s">
        <v>3</v>
      </c>
    </row>
    <row r="3" spans="1:11" ht="23.25" customHeight="1" x14ac:dyDescent="0.4">
      <c r="A3" s="68" t="s">
        <v>4</v>
      </c>
      <c r="B3" s="68"/>
      <c r="C3" s="77" t="s">
        <v>5</v>
      </c>
      <c r="D3" s="78"/>
      <c r="E3" s="68" t="s">
        <v>6</v>
      </c>
      <c r="F3" s="68"/>
      <c r="G3" s="65" t="s">
        <v>8</v>
      </c>
      <c r="H3" s="88"/>
      <c r="I3" s="88"/>
      <c r="J3" s="88"/>
      <c r="K3" s="66"/>
    </row>
    <row r="4" spans="1:11" ht="48" customHeight="1" x14ac:dyDescent="0.4">
      <c r="A4" s="75" t="s">
        <v>9</v>
      </c>
      <c r="B4" s="76"/>
      <c r="C4" s="79" t="s">
        <v>10</v>
      </c>
      <c r="D4" s="78"/>
      <c r="E4" s="67">
        <f>IF(G36&gt;500000,(G36-500000)/2+500000,G36)</f>
        <v>651500</v>
      </c>
      <c r="F4" s="87"/>
      <c r="G4" s="81" t="s">
        <v>68</v>
      </c>
      <c r="H4" s="82"/>
      <c r="I4" s="82"/>
      <c r="J4" s="82"/>
      <c r="K4" s="83"/>
    </row>
    <row r="5" spans="1:11" ht="30" customHeight="1" x14ac:dyDescent="0.4">
      <c r="A5" s="75" t="s">
        <v>11</v>
      </c>
      <c r="B5" s="76"/>
      <c r="C5" s="77" t="s">
        <v>12</v>
      </c>
      <c r="D5" s="78"/>
      <c r="E5" s="67">
        <f>E36-(E6+E4)</f>
        <v>111500</v>
      </c>
      <c r="F5" s="67"/>
      <c r="G5" s="84"/>
      <c r="H5" s="85"/>
      <c r="I5" s="85"/>
      <c r="J5" s="85"/>
      <c r="K5" s="86"/>
    </row>
    <row r="6" spans="1:11" ht="30" customHeight="1" x14ac:dyDescent="0.4">
      <c r="A6" s="75" t="s">
        <v>13</v>
      </c>
      <c r="B6" s="89"/>
      <c r="C6" s="79" t="s">
        <v>14</v>
      </c>
      <c r="D6" s="80"/>
      <c r="E6" s="67">
        <f>2000*70</f>
        <v>140000</v>
      </c>
      <c r="F6" s="67"/>
      <c r="G6" s="81" t="s">
        <v>61</v>
      </c>
      <c r="H6" s="82"/>
      <c r="I6" s="82"/>
      <c r="J6" s="82"/>
      <c r="K6" s="83"/>
    </row>
    <row r="7" spans="1:11" ht="30" customHeight="1" x14ac:dyDescent="0.4">
      <c r="A7" s="65" t="s">
        <v>15</v>
      </c>
      <c r="B7" s="66"/>
      <c r="C7" s="8"/>
      <c r="D7" s="9"/>
      <c r="E7" s="67">
        <f>SUM(E4:F6)</f>
        <v>903000</v>
      </c>
      <c r="F7" s="67"/>
      <c r="G7" s="72"/>
      <c r="H7" s="73"/>
      <c r="I7" s="73"/>
      <c r="J7" s="73"/>
      <c r="K7" s="74"/>
    </row>
    <row r="8" spans="1:11" ht="13.5" customHeight="1" x14ac:dyDescent="0.4">
      <c r="A8" s="10" t="s">
        <v>16</v>
      </c>
      <c r="B8" s="11"/>
      <c r="C8" s="12"/>
      <c r="D8" s="12"/>
      <c r="E8" s="13"/>
      <c r="F8" s="12"/>
      <c r="G8" s="12"/>
      <c r="H8" s="12"/>
      <c r="I8" s="12"/>
      <c r="J8" s="12"/>
      <c r="K8" s="12"/>
    </row>
    <row r="9" spans="1:11" ht="24" customHeight="1" x14ac:dyDescent="0.4">
      <c r="A9" s="14" t="s">
        <v>4</v>
      </c>
      <c r="B9" s="14"/>
      <c r="C9" s="15" t="s">
        <v>17</v>
      </c>
      <c r="D9" s="15" t="s">
        <v>18</v>
      </c>
      <c r="E9" s="68" t="s">
        <v>6</v>
      </c>
      <c r="F9" s="68"/>
      <c r="G9" s="69" t="s">
        <v>7</v>
      </c>
      <c r="H9" s="69"/>
      <c r="I9" s="70" t="s">
        <v>8</v>
      </c>
      <c r="J9" s="71"/>
      <c r="K9" s="71"/>
    </row>
    <row r="10" spans="1:11" ht="24.95" customHeight="1" x14ac:dyDescent="0.4">
      <c r="A10" s="39" t="s">
        <v>19</v>
      </c>
      <c r="B10" s="40"/>
      <c r="C10" s="43" t="s">
        <v>20</v>
      </c>
      <c r="D10" s="59" t="s">
        <v>21</v>
      </c>
      <c r="E10" s="47">
        <f>G10</f>
        <v>20000</v>
      </c>
      <c r="F10" s="48"/>
      <c r="G10" s="47">
        <f>5000*2*2</f>
        <v>20000</v>
      </c>
      <c r="H10" s="48"/>
      <c r="I10" s="64" t="s">
        <v>62</v>
      </c>
      <c r="J10" s="52"/>
      <c r="K10" s="53"/>
    </row>
    <row r="11" spans="1:11" ht="24.95" customHeight="1" x14ac:dyDescent="0.4">
      <c r="A11" s="41"/>
      <c r="B11" s="42"/>
      <c r="C11" s="44"/>
      <c r="D11" s="60"/>
      <c r="E11" s="49"/>
      <c r="F11" s="50"/>
      <c r="G11" s="49"/>
      <c r="H11" s="50"/>
      <c r="I11" s="54"/>
      <c r="J11" s="55"/>
      <c r="K11" s="56"/>
    </row>
    <row r="12" spans="1:11" ht="31.5" customHeight="1" x14ac:dyDescent="0.4">
      <c r="A12" s="39" t="s">
        <v>22</v>
      </c>
      <c r="B12" s="40"/>
      <c r="C12" s="43" t="s">
        <v>23</v>
      </c>
      <c r="D12" s="59" t="s">
        <v>24</v>
      </c>
      <c r="E12" s="47">
        <f>G12</f>
        <v>50000</v>
      </c>
      <c r="F12" s="48"/>
      <c r="G12" s="47">
        <f>10000+10000*4</f>
        <v>50000</v>
      </c>
      <c r="H12" s="48"/>
      <c r="I12" s="64" t="s">
        <v>63</v>
      </c>
      <c r="J12" s="52"/>
      <c r="K12" s="53"/>
    </row>
    <row r="13" spans="1:11" ht="31.5" customHeight="1" x14ac:dyDescent="0.4">
      <c r="A13" s="41"/>
      <c r="B13" s="42"/>
      <c r="C13" s="44"/>
      <c r="D13" s="60"/>
      <c r="E13" s="49"/>
      <c r="F13" s="50"/>
      <c r="G13" s="49"/>
      <c r="H13" s="50"/>
      <c r="I13" s="54"/>
      <c r="J13" s="55"/>
      <c r="K13" s="56"/>
    </row>
    <row r="14" spans="1:11" ht="24.95" customHeight="1" x14ac:dyDescent="0.4">
      <c r="A14" s="39" t="s">
        <v>25</v>
      </c>
      <c r="B14" s="40"/>
      <c r="C14" s="43" t="s">
        <v>26</v>
      </c>
      <c r="D14" s="59" t="s">
        <v>64</v>
      </c>
      <c r="E14" s="47">
        <f>G14</f>
        <v>10000</v>
      </c>
      <c r="F14" s="48"/>
      <c r="G14" s="47">
        <f>2000+2000*4</f>
        <v>10000</v>
      </c>
      <c r="H14" s="48"/>
      <c r="I14" s="64" t="s">
        <v>69</v>
      </c>
      <c r="J14" s="52"/>
      <c r="K14" s="53"/>
    </row>
    <row r="15" spans="1:11" ht="24.95" customHeight="1" x14ac:dyDescent="0.4">
      <c r="A15" s="41"/>
      <c r="B15" s="42"/>
      <c r="C15" s="44"/>
      <c r="D15" s="60"/>
      <c r="E15" s="49"/>
      <c r="F15" s="50"/>
      <c r="G15" s="49"/>
      <c r="H15" s="50"/>
      <c r="I15" s="54"/>
      <c r="J15" s="55"/>
      <c r="K15" s="56"/>
    </row>
    <row r="16" spans="1:11" ht="52.5" customHeight="1" x14ac:dyDescent="0.4">
      <c r="A16" s="61" t="s">
        <v>27</v>
      </c>
      <c r="B16" s="61" t="s">
        <v>28</v>
      </c>
      <c r="C16" s="43" t="s">
        <v>29</v>
      </c>
      <c r="D16" s="59" t="s">
        <v>30</v>
      </c>
      <c r="E16" s="47">
        <f>G16+100000</f>
        <v>250000</v>
      </c>
      <c r="F16" s="48"/>
      <c r="G16" s="47">
        <f>3000*10+4000*10+1000*80</f>
        <v>150000</v>
      </c>
      <c r="H16" s="48"/>
      <c r="I16" s="64" t="s">
        <v>67</v>
      </c>
      <c r="J16" s="52"/>
      <c r="K16" s="53"/>
    </row>
    <row r="17" spans="1:11" x14ac:dyDescent="0.4">
      <c r="A17" s="62"/>
      <c r="B17" s="63"/>
      <c r="C17" s="44"/>
      <c r="D17" s="60"/>
      <c r="E17" s="49"/>
      <c r="F17" s="50"/>
      <c r="G17" s="49"/>
      <c r="H17" s="50"/>
      <c r="I17" s="54"/>
      <c r="J17" s="55"/>
      <c r="K17" s="56"/>
    </row>
    <row r="18" spans="1:11" ht="18" customHeight="1" x14ac:dyDescent="0.4">
      <c r="A18" s="62"/>
      <c r="B18" s="61" t="s">
        <v>31</v>
      </c>
      <c r="C18" s="43" t="s">
        <v>32</v>
      </c>
      <c r="D18" s="59" t="s">
        <v>33</v>
      </c>
      <c r="E18" s="47">
        <v>100000</v>
      </c>
      <c r="F18" s="48"/>
      <c r="G18" s="47">
        <v>100000</v>
      </c>
      <c r="H18" s="48"/>
      <c r="I18" s="51" t="s">
        <v>34</v>
      </c>
      <c r="J18" s="52"/>
      <c r="K18" s="53"/>
    </row>
    <row r="19" spans="1:11" ht="18" customHeight="1" x14ac:dyDescent="0.4">
      <c r="A19" s="62"/>
      <c r="B19" s="63"/>
      <c r="C19" s="44"/>
      <c r="D19" s="60"/>
      <c r="E19" s="49"/>
      <c r="F19" s="50"/>
      <c r="G19" s="49"/>
      <c r="H19" s="50"/>
      <c r="I19" s="54"/>
      <c r="J19" s="55"/>
      <c r="K19" s="56"/>
    </row>
    <row r="20" spans="1:11" ht="18" customHeight="1" x14ac:dyDescent="0.4">
      <c r="A20" s="62"/>
      <c r="B20" s="61" t="s">
        <v>35</v>
      </c>
      <c r="C20" s="43" t="s">
        <v>36</v>
      </c>
      <c r="D20" s="57"/>
      <c r="E20" s="47">
        <f>G20</f>
        <v>150000</v>
      </c>
      <c r="F20" s="48"/>
      <c r="G20" s="47">
        <f>10*2500*6</f>
        <v>150000</v>
      </c>
      <c r="H20" s="48"/>
      <c r="I20" s="51" t="s">
        <v>60</v>
      </c>
      <c r="J20" s="52"/>
      <c r="K20" s="53"/>
    </row>
    <row r="21" spans="1:11" ht="18" customHeight="1" x14ac:dyDescent="0.4">
      <c r="A21" s="63"/>
      <c r="B21" s="63"/>
      <c r="C21" s="44"/>
      <c r="D21" s="58"/>
      <c r="E21" s="49"/>
      <c r="F21" s="50"/>
      <c r="G21" s="49"/>
      <c r="H21" s="50"/>
      <c r="I21" s="54"/>
      <c r="J21" s="55"/>
      <c r="K21" s="56"/>
    </row>
    <row r="22" spans="1:11" ht="18" customHeight="1" x14ac:dyDescent="0.4">
      <c r="A22" s="61" t="s">
        <v>37</v>
      </c>
      <c r="B22" s="61" t="s">
        <v>38</v>
      </c>
      <c r="C22" s="43" t="s">
        <v>39</v>
      </c>
      <c r="D22" s="59" t="s">
        <v>40</v>
      </c>
      <c r="E22" s="47">
        <f>G22</f>
        <v>33000</v>
      </c>
      <c r="F22" s="48"/>
      <c r="G22" s="47">
        <f>110*300</f>
        <v>33000</v>
      </c>
      <c r="H22" s="48"/>
      <c r="I22" s="51" t="s">
        <v>70</v>
      </c>
      <c r="J22" s="52"/>
      <c r="K22" s="53"/>
    </row>
    <row r="23" spans="1:11" ht="18" customHeight="1" x14ac:dyDescent="0.4">
      <c r="A23" s="62"/>
      <c r="B23" s="63"/>
      <c r="C23" s="44"/>
      <c r="D23" s="60"/>
      <c r="E23" s="49"/>
      <c r="F23" s="50"/>
      <c r="G23" s="49"/>
      <c r="H23" s="50"/>
      <c r="I23" s="54"/>
      <c r="J23" s="55"/>
      <c r="K23" s="56"/>
    </row>
    <row r="24" spans="1:11" ht="18" customHeight="1" x14ac:dyDescent="0.4">
      <c r="A24" s="62"/>
      <c r="B24" s="61" t="s">
        <v>41</v>
      </c>
      <c r="C24" s="43" t="s">
        <v>42</v>
      </c>
      <c r="D24" s="57"/>
      <c r="E24" s="47">
        <v>60000</v>
      </c>
      <c r="F24" s="48"/>
      <c r="G24" s="47">
        <v>60000</v>
      </c>
      <c r="H24" s="48"/>
      <c r="I24" s="51" t="s">
        <v>43</v>
      </c>
      <c r="J24" s="52"/>
      <c r="K24" s="53"/>
    </row>
    <row r="25" spans="1:11" ht="18" customHeight="1" x14ac:dyDescent="0.4">
      <c r="A25" s="63"/>
      <c r="B25" s="63"/>
      <c r="C25" s="44"/>
      <c r="D25" s="58"/>
      <c r="E25" s="49"/>
      <c r="F25" s="50"/>
      <c r="G25" s="49"/>
      <c r="H25" s="50"/>
      <c r="I25" s="54"/>
      <c r="J25" s="55"/>
      <c r="K25" s="56"/>
    </row>
    <row r="26" spans="1:11" ht="18" customHeight="1" x14ac:dyDescent="0.4">
      <c r="A26" s="39" t="s">
        <v>44</v>
      </c>
      <c r="B26" s="40"/>
      <c r="C26" s="43" t="s">
        <v>45</v>
      </c>
      <c r="D26" s="59" t="s">
        <v>46</v>
      </c>
      <c r="E26" s="47">
        <v>100000</v>
      </c>
      <c r="F26" s="48"/>
      <c r="G26" s="47">
        <v>100000</v>
      </c>
      <c r="H26" s="48"/>
      <c r="I26" s="51" t="s">
        <v>47</v>
      </c>
      <c r="J26" s="52"/>
      <c r="K26" s="53"/>
    </row>
    <row r="27" spans="1:11" ht="18" customHeight="1" x14ac:dyDescent="0.4">
      <c r="A27" s="41"/>
      <c r="B27" s="42"/>
      <c r="C27" s="44"/>
      <c r="D27" s="60"/>
      <c r="E27" s="49"/>
      <c r="F27" s="50"/>
      <c r="G27" s="49"/>
      <c r="H27" s="50"/>
      <c r="I27" s="54"/>
      <c r="J27" s="55"/>
      <c r="K27" s="56"/>
    </row>
    <row r="28" spans="1:11" ht="18" customHeight="1" x14ac:dyDescent="0.4">
      <c r="A28" s="39" t="s">
        <v>48</v>
      </c>
      <c r="B28" s="40"/>
      <c r="C28" s="43" t="s">
        <v>49</v>
      </c>
      <c r="D28" s="57"/>
      <c r="E28" s="47">
        <f>G28</f>
        <v>100000</v>
      </c>
      <c r="F28" s="48"/>
      <c r="G28" s="47">
        <f>5000*20</f>
        <v>100000</v>
      </c>
      <c r="H28" s="48"/>
      <c r="I28" s="51" t="s">
        <v>50</v>
      </c>
      <c r="J28" s="52"/>
      <c r="K28" s="53"/>
    </row>
    <row r="29" spans="1:11" ht="18" customHeight="1" x14ac:dyDescent="0.4">
      <c r="A29" s="41"/>
      <c r="B29" s="42"/>
      <c r="C29" s="44"/>
      <c r="D29" s="58"/>
      <c r="E29" s="49"/>
      <c r="F29" s="50"/>
      <c r="G29" s="49"/>
      <c r="H29" s="50"/>
      <c r="I29" s="54"/>
      <c r="J29" s="55"/>
      <c r="K29" s="56"/>
    </row>
    <row r="30" spans="1:11" ht="18" customHeight="1" x14ac:dyDescent="0.4">
      <c r="A30" s="39" t="s">
        <v>51</v>
      </c>
      <c r="B30" s="40"/>
      <c r="C30" s="43" t="s">
        <v>52</v>
      </c>
      <c r="D30" s="57"/>
      <c r="E30" s="47">
        <v>0</v>
      </c>
      <c r="F30" s="48"/>
      <c r="G30" s="47">
        <v>0</v>
      </c>
      <c r="H30" s="48"/>
      <c r="I30" s="51"/>
      <c r="J30" s="52"/>
      <c r="K30" s="53"/>
    </row>
    <row r="31" spans="1:11" ht="18" customHeight="1" x14ac:dyDescent="0.4">
      <c r="A31" s="41"/>
      <c r="B31" s="42"/>
      <c r="C31" s="44"/>
      <c r="D31" s="58"/>
      <c r="E31" s="49"/>
      <c r="F31" s="50"/>
      <c r="G31" s="49"/>
      <c r="H31" s="50"/>
      <c r="I31" s="54"/>
      <c r="J31" s="55"/>
      <c r="K31" s="56"/>
    </row>
    <row r="32" spans="1:11" ht="18" customHeight="1" x14ac:dyDescent="0.4">
      <c r="A32" s="39" t="s">
        <v>53</v>
      </c>
      <c r="B32" s="40"/>
      <c r="C32" s="43" t="s">
        <v>54</v>
      </c>
      <c r="D32" s="57"/>
      <c r="E32" s="47">
        <f>G32</f>
        <v>30000</v>
      </c>
      <c r="F32" s="48"/>
      <c r="G32" s="47">
        <v>30000</v>
      </c>
      <c r="H32" s="48"/>
      <c r="I32" s="51" t="s">
        <v>71</v>
      </c>
      <c r="J32" s="52"/>
      <c r="K32" s="53"/>
    </row>
    <row r="33" spans="1:11" ht="18" customHeight="1" x14ac:dyDescent="0.4">
      <c r="A33" s="41"/>
      <c r="B33" s="42"/>
      <c r="C33" s="44"/>
      <c r="D33" s="58"/>
      <c r="E33" s="49"/>
      <c r="F33" s="50"/>
      <c r="G33" s="49"/>
      <c r="H33" s="50"/>
      <c r="I33" s="54"/>
      <c r="J33" s="55"/>
      <c r="K33" s="56"/>
    </row>
    <row r="34" spans="1:11" ht="18" customHeight="1" x14ac:dyDescent="0.4">
      <c r="A34" s="39" t="s">
        <v>55</v>
      </c>
      <c r="B34" s="40"/>
      <c r="C34" s="43" t="s">
        <v>66</v>
      </c>
      <c r="D34" s="45" t="s">
        <v>65</v>
      </c>
      <c r="E34" s="47">
        <v>0</v>
      </c>
      <c r="F34" s="48"/>
      <c r="G34" s="47">
        <v>0</v>
      </c>
      <c r="H34" s="48"/>
      <c r="I34" s="51"/>
      <c r="J34" s="52"/>
      <c r="K34" s="53"/>
    </row>
    <row r="35" spans="1:11" ht="18" customHeight="1" x14ac:dyDescent="0.4">
      <c r="A35" s="41"/>
      <c r="B35" s="42"/>
      <c r="C35" s="44"/>
      <c r="D35" s="46"/>
      <c r="E35" s="49"/>
      <c r="F35" s="50"/>
      <c r="G35" s="49"/>
      <c r="H35" s="50"/>
      <c r="I35" s="54"/>
      <c r="J35" s="55"/>
      <c r="K35" s="56"/>
    </row>
    <row r="36" spans="1:11" ht="18" customHeight="1" x14ac:dyDescent="0.4">
      <c r="A36" s="31" t="s">
        <v>56</v>
      </c>
      <c r="B36" s="32"/>
      <c r="C36" s="16"/>
      <c r="D36" s="17"/>
      <c r="E36" s="35">
        <f>SUM(E10:F35)</f>
        <v>903000</v>
      </c>
      <c r="F36" s="35"/>
      <c r="G36" s="35">
        <f>SUM(G10:H35)</f>
        <v>803000</v>
      </c>
      <c r="H36" s="35"/>
      <c r="I36" s="37"/>
      <c r="J36" s="37"/>
      <c r="K36" s="37"/>
    </row>
    <row r="37" spans="1:11" ht="18" customHeight="1" x14ac:dyDescent="0.4">
      <c r="A37" s="33"/>
      <c r="B37" s="34"/>
      <c r="C37" s="18"/>
      <c r="D37" s="19"/>
      <c r="E37" s="36"/>
      <c r="F37" s="36"/>
      <c r="G37" s="36"/>
      <c r="H37" s="36"/>
      <c r="I37" s="38"/>
      <c r="J37" s="38"/>
      <c r="K37" s="38"/>
    </row>
    <row r="38" spans="1:11" ht="67.5" hidden="1" customHeight="1" x14ac:dyDescent="0.4">
      <c r="A38" s="20" t="s">
        <v>57</v>
      </c>
      <c r="B38" s="21"/>
      <c r="C38" s="21"/>
      <c r="D38" s="22"/>
      <c r="E38" s="23"/>
      <c r="F38" s="24"/>
      <c r="G38" s="24"/>
      <c r="H38" s="25"/>
      <c r="I38" s="25"/>
      <c r="J38" s="26"/>
      <c r="K38" s="27"/>
    </row>
    <row r="39" spans="1:11" x14ac:dyDescent="0.4">
      <c r="B39" s="12"/>
      <c r="C39" s="12" t="s">
        <v>58</v>
      </c>
      <c r="D39" s="12"/>
      <c r="E39" s="12"/>
      <c r="F39" s="12"/>
      <c r="G39" s="12"/>
      <c r="H39" s="12"/>
      <c r="I39" s="12"/>
      <c r="J39" s="12"/>
      <c r="K39" s="12"/>
    </row>
    <row r="40" spans="1:11" x14ac:dyDescent="0.4">
      <c r="A40" s="28"/>
    </row>
    <row r="41" spans="1:11" x14ac:dyDescent="0.4">
      <c r="B41" s="29"/>
    </row>
    <row r="42" spans="1:11" x14ac:dyDescent="0.4">
      <c r="B42" s="29"/>
    </row>
    <row r="43" spans="1:11" x14ac:dyDescent="0.4">
      <c r="B43" s="29"/>
    </row>
    <row r="44" spans="1:11" x14ac:dyDescent="0.4">
      <c r="B44" s="29"/>
    </row>
    <row r="45" spans="1:11" x14ac:dyDescent="0.4">
      <c r="B45" s="29"/>
    </row>
    <row r="46" spans="1:11" x14ac:dyDescent="0.4">
      <c r="B46" s="30"/>
    </row>
  </sheetData>
  <mergeCells count="106">
    <mergeCell ref="A5:B5"/>
    <mergeCell ref="C5:D5"/>
    <mergeCell ref="E5:F5"/>
    <mergeCell ref="C6:D6"/>
    <mergeCell ref="E6:F6"/>
    <mergeCell ref="G6:K6"/>
    <mergeCell ref="G5:K5"/>
    <mergeCell ref="A3:B3"/>
    <mergeCell ref="C3:D3"/>
    <mergeCell ref="E3:F3"/>
    <mergeCell ref="A4:B4"/>
    <mergeCell ref="C4:D4"/>
    <mergeCell ref="E4:F4"/>
    <mergeCell ref="G4:K4"/>
    <mergeCell ref="G3:K3"/>
    <mergeCell ref="A6:B6"/>
    <mergeCell ref="A10:B11"/>
    <mergeCell ref="C10:C11"/>
    <mergeCell ref="D10:D11"/>
    <mergeCell ref="E10:F11"/>
    <mergeCell ref="G10:H11"/>
    <mergeCell ref="I10:K11"/>
    <mergeCell ref="A7:B7"/>
    <mergeCell ref="E7:F7"/>
    <mergeCell ref="E9:F9"/>
    <mergeCell ref="G9:H9"/>
    <mergeCell ref="I9:K9"/>
    <mergeCell ref="G7:K7"/>
    <mergeCell ref="A14:B15"/>
    <mergeCell ref="C14:C15"/>
    <mergeCell ref="D14:D15"/>
    <mergeCell ref="E14:F15"/>
    <mergeCell ref="G14:H15"/>
    <mergeCell ref="I14:K15"/>
    <mergeCell ref="A12:B13"/>
    <mergeCell ref="C12:C13"/>
    <mergeCell ref="D12:D13"/>
    <mergeCell ref="E12:F13"/>
    <mergeCell ref="G12:H13"/>
    <mergeCell ref="I12:K13"/>
    <mergeCell ref="I26:K27"/>
    <mergeCell ref="I16:K17"/>
    <mergeCell ref="B18:B19"/>
    <mergeCell ref="C18:C19"/>
    <mergeCell ref="D18:D19"/>
    <mergeCell ref="E18:F19"/>
    <mergeCell ref="G18:H19"/>
    <mergeCell ref="I18:K19"/>
    <mergeCell ref="A16:A21"/>
    <mergeCell ref="B16:B17"/>
    <mergeCell ref="C16:C17"/>
    <mergeCell ref="D16:D17"/>
    <mergeCell ref="E16:F17"/>
    <mergeCell ref="G16:H17"/>
    <mergeCell ref="B20:B21"/>
    <mergeCell ref="C20:C21"/>
    <mergeCell ref="D20:D21"/>
    <mergeCell ref="E20:F21"/>
    <mergeCell ref="G20:H21"/>
    <mergeCell ref="I20:K21"/>
    <mergeCell ref="A28:B29"/>
    <mergeCell ref="C28:C29"/>
    <mergeCell ref="D28:D29"/>
    <mergeCell ref="E28:F29"/>
    <mergeCell ref="G28:H29"/>
    <mergeCell ref="I28:K29"/>
    <mergeCell ref="C24:C25"/>
    <mergeCell ref="D24:D25"/>
    <mergeCell ref="E24:F25"/>
    <mergeCell ref="G24:H25"/>
    <mergeCell ref="I24:K25"/>
    <mergeCell ref="A26:B27"/>
    <mergeCell ref="C26:C27"/>
    <mergeCell ref="D26:D27"/>
    <mergeCell ref="E26:F27"/>
    <mergeCell ref="G26:H27"/>
    <mergeCell ref="A22:A25"/>
    <mergeCell ref="B22:B23"/>
    <mergeCell ref="C22:C23"/>
    <mergeCell ref="D22:D23"/>
    <mergeCell ref="E22:F23"/>
    <mergeCell ref="G22:H23"/>
    <mergeCell ref="I22:K23"/>
    <mergeCell ref="B24:B25"/>
    <mergeCell ref="A32:B33"/>
    <mergeCell ref="C32:C33"/>
    <mergeCell ref="D32:D33"/>
    <mergeCell ref="E32:F33"/>
    <mergeCell ref="G32:H33"/>
    <mergeCell ref="I32:K33"/>
    <mergeCell ref="A30:B31"/>
    <mergeCell ref="C30:C31"/>
    <mergeCell ref="D30:D31"/>
    <mergeCell ref="E30:F31"/>
    <mergeCell ref="G30:H31"/>
    <mergeCell ref="I30:K31"/>
    <mergeCell ref="A36:B37"/>
    <mergeCell ref="E36:F37"/>
    <mergeCell ref="G36:H37"/>
    <mergeCell ref="I36:K37"/>
    <mergeCell ref="A34:B35"/>
    <mergeCell ref="C34:C35"/>
    <mergeCell ref="D34:D35"/>
    <mergeCell ref="E34:F35"/>
    <mergeCell ref="G34:H35"/>
    <mergeCell ref="I34:K35"/>
  </mergeCells>
  <phoneticPr fontId="2"/>
  <pageMargins left="0.23622047244094491" right="0.23622047244094491" top="0.39370078740157483" bottom="0.35433070866141736" header="0.31496062992125984" footer="0.31496062992125984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必要経費 (記載例)</vt:lpstr>
      <vt:lpstr>'必要経費 (記載例)'!Print_Titles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反中 良太</cp:lastModifiedBy>
  <cp:lastPrinted>2022-09-29T12:32:15Z</cp:lastPrinted>
  <dcterms:created xsi:type="dcterms:W3CDTF">2020-09-14T04:36:19Z</dcterms:created>
  <dcterms:modified xsi:type="dcterms:W3CDTF">2024-10-04T07:19:29Z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2024-10-01T06:47:06Z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d38c590d-b864-4c54-bf3d-630a73c3277f</vt:lpwstr>
  </property>
  <property fmtid="{D5CDD505-2E9C-101B-9397-08002B2CF9AE}" pid="8" name="MSIP_Label_defa4170-0d19-0005-0004-bc88714345d2_ContentBits">
    <vt:lpwstr>0</vt:lpwstr>
  </property>
</Properties>
</file>