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Ｔ６－３" sheetId="1" r:id="rId1"/>
  </sheets>
  <definedNames>
    <definedName name="_xlnm.Print_Area" localSheetId="0">'Ｔ６－３'!$A$1:$R$59</definedName>
  </definedNames>
  <calcPr fullCalcOnLoad="1"/>
</workbook>
</file>

<file path=xl/sharedStrings.xml><?xml version="1.0" encoding="utf-8"?>
<sst xmlns="http://schemas.openxmlformats.org/spreadsheetml/2006/main" count="285" uniqueCount="57">
  <si>
    <t>対</t>
  </si>
  <si>
    <t>受</t>
  </si>
  <si>
    <t>　</t>
  </si>
  <si>
    <t>要</t>
  </si>
  <si>
    <t>精</t>
  </si>
  <si>
    <t>未</t>
  </si>
  <si>
    <t>診</t>
  </si>
  <si>
    <t>検</t>
  </si>
  <si>
    <t>異</t>
  </si>
  <si>
    <t>常</t>
  </si>
  <si>
    <t>者</t>
  </si>
  <si>
    <t>率</t>
  </si>
  <si>
    <t>認</t>
  </si>
  <si>
    <t>め</t>
  </si>
  <si>
    <t>数</t>
  </si>
  <si>
    <t>(％)</t>
  </si>
  <si>
    <t>ず</t>
  </si>
  <si>
    <t>管内総数</t>
  </si>
  <si>
    <t>郡上市</t>
  </si>
  <si>
    <t>受</t>
  </si>
  <si>
    <t>象</t>
  </si>
  <si>
    <t>診</t>
  </si>
  <si>
    <t>数</t>
  </si>
  <si>
    <t>関市</t>
  </si>
  <si>
    <t>美濃市</t>
  </si>
  <si>
    <t>　ウ　肺がん検診実施状況（Ｔ６－３）</t>
  </si>
  <si>
    <t>初</t>
  </si>
  <si>
    <t>回</t>
  </si>
  <si>
    <t>受</t>
  </si>
  <si>
    <t>診</t>
  </si>
  <si>
    <t>者</t>
  </si>
  <si>
    <t>（再掲）</t>
  </si>
  <si>
    <t>　（男性）（Ｔ６－３－１）</t>
  </si>
  <si>
    <t>　（女性）（Ｔ６－３－２）</t>
  </si>
  <si>
    <t>精　密　検　査　受　診　者</t>
  </si>
  <si>
    <t>精　密　検　査　結　果</t>
  </si>
  <si>
    <t>が　</t>
  </si>
  <si>
    <t>が患</t>
  </si>
  <si>
    <t>んあ</t>
  </si>
  <si>
    <t>ん　</t>
  </si>
  <si>
    <t>んで</t>
  </si>
  <si>
    <t>把</t>
  </si>
  <si>
    <t>でっ</t>
  </si>
  <si>
    <t>の　</t>
  </si>
  <si>
    <t>以あ</t>
  </si>
  <si>
    <t>　た</t>
  </si>
  <si>
    <t>　疑あ　</t>
  </si>
  <si>
    <t>外っ</t>
  </si>
  <si>
    <t>握</t>
  </si>
  <si>
    <t>　者</t>
  </si>
  <si>
    <t>いる</t>
  </si>
  <si>
    <t>のた</t>
  </si>
  <si>
    <t>の者</t>
  </si>
  <si>
    <t>疾者</t>
  </si>
  <si>
    <t>胸部エックス線検査のみ</t>
  </si>
  <si>
    <t>胸部エックス線検査及び喀痰細胞診</t>
  </si>
  <si>
    <t>（平成２２年度）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</si>
</sst>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_ ;_ @_ "/>
    <numFmt numFmtId="181" formatCode="#,##0.0_ "/>
  </numFmts>
  <fonts count="42">
    <font>
      <sz val="9"/>
      <name val="ＪＳ明朝"/>
      <family val="1"/>
    </font>
    <font>
      <sz val="11"/>
      <name val="ＭＳ Ｐゴシック"/>
      <family val="3"/>
    </font>
    <font>
      <sz val="10"/>
      <name val="ＪＳ明朝"/>
      <family val="1"/>
    </font>
    <font>
      <sz val="10"/>
      <name val="ＭＳ 明朝"/>
      <family val="1"/>
    </font>
    <font>
      <u val="single"/>
      <sz val="9"/>
      <color indexed="12"/>
      <name val="ＪＳ明朝"/>
      <family val="1"/>
    </font>
    <font>
      <u val="single"/>
      <sz val="9"/>
      <color indexed="36"/>
      <name val="ＪＳ明朝"/>
      <family val="1"/>
    </font>
    <font>
      <b/>
      <sz val="11.9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6" fillId="0" borderId="0" xfId="0" applyFont="1" applyAlignment="1">
      <alignment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shrinkToFit="1"/>
    </xf>
    <xf numFmtId="0" fontId="0" fillId="0" borderId="19" xfId="0" applyBorder="1" applyAlignment="1" applyProtection="1">
      <alignment horizontal="center" shrinkToFit="1"/>
      <protection locked="0"/>
    </xf>
    <xf numFmtId="41" fontId="0" fillId="0" borderId="11" xfId="0" applyNumberFormat="1" applyFont="1" applyFill="1" applyBorder="1" applyAlignment="1">
      <alignment horizontal="right" shrinkToFit="1"/>
    </xf>
    <xf numFmtId="180" fontId="0" fillId="0" borderId="11" xfId="0" applyNumberFormat="1" applyFont="1" applyFill="1" applyBorder="1" applyAlignment="1">
      <alignment horizontal="right" shrinkToFit="1"/>
    </xf>
    <xf numFmtId="41" fontId="0" fillId="0" borderId="13" xfId="0" applyNumberFormat="1" applyFont="1" applyFill="1" applyBorder="1" applyAlignment="1">
      <alignment horizontal="right" shrinkToFit="1"/>
    </xf>
    <xf numFmtId="180" fontId="0" fillId="0" borderId="20" xfId="0" applyNumberFormat="1" applyFont="1" applyFill="1" applyBorder="1" applyAlignment="1">
      <alignment horizontal="right" shrinkToFit="1"/>
    </xf>
    <xf numFmtId="180" fontId="0" fillId="0" borderId="21" xfId="0" applyNumberFormat="1" applyFont="1" applyFill="1" applyBorder="1" applyAlignment="1">
      <alignment horizontal="right" shrinkToFit="1"/>
    </xf>
    <xf numFmtId="180" fontId="0" fillId="0" borderId="22" xfId="0" applyNumberFormat="1" applyFont="1" applyFill="1" applyBorder="1" applyAlignment="1">
      <alignment horizontal="right" shrinkToFit="1"/>
    </xf>
    <xf numFmtId="41" fontId="0" fillId="0" borderId="20" xfId="0" applyNumberFormat="1" applyFont="1" applyFill="1" applyBorder="1" applyAlignment="1" applyProtection="1">
      <alignment horizontal="right" shrinkToFit="1"/>
      <protection locked="0"/>
    </xf>
    <xf numFmtId="41" fontId="0" fillId="0" borderId="23" xfId="0" applyNumberFormat="1" applyFont="1" applyFill="1" applyBorder="1" applyAlignment="1" applyProtection="1">
      <alignment horizontal="right" shrinkToFit="1"/>
      <protection locked="0"/>
    </xf>
    <xf numFmtId="41" fontId="0" fillId="0" borderId="22" xfId="0" applyNumberFormat="1" applyFont="1" applyFill="1" applyBorder="1" applyAlignment="1" applyProtection="1">
      <alignment horizontal="right" shrinkToFit="1"/>
      <protection locked="0"/>
    </xf>
    <xf numFmtId="41" fontId="0" fillId="0" borderId="24" xfId="0" applyNumberFormat="1" applyFont="1" applyFill="1" applyBorder="1" applyAlignment="1" applyProtection="1">
      <alignment horizontal="right" shrinkToFit="1"/>
      <protection locked="0"/>
    </xf>
    <xf numFmtId="41" fontId="0" fillId="0" borderId="11" xfId="0" applyNumberFormat="1" applyFont="1" applyFill="1" applyBorder="1" applyAlignment="1" applyProtection="1">
      <alignment horizontal="right" shrinkToFit="1"/>
      <protection locked="0"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5" xfId="0" applyNumberFormat="1" applyFont="1" applyFill="1" applyBorder="1" applyAlignment="1" applyProtection="1">
      <alignment horizontal="right" shrinkToFit="1"/>
      <protection locked="0"/>
    </xf>
    <xf numFmtId="41" fontId="0" fillId="0" borderId="22" xfId="0" applyNumberFormat="1" applyFont="1" applyFill="1" applyBorder="1" applyAlignment="1" applyProtection="1">
      <alignment horizontal="right"/>
      <protection locked="0"/>
    </xf>
    <xf numFmtId="41" fontId="0" fillId="0" borderId="26" xfId="0" applyNumberFormat="1" applyFont="1" applyFill="1" applyBorder="1" applyAlignment="1" applyProtection="1">
      <alignment horizontal="right" shrinkToFit="1"/>
      <protection locked="0"/>
    </xf>
    <xf numFmtId="41" fontId="0" fillId="0" borderId="27" xfId="0" applyNumberFormat="1" applyFont="1" applyFill="1" applyBorder="1" applyAlignment="1" applyProtection="1">
      <alignment horizontal="right" shrinkToFit="1"/>
      <protection locked="0"/>
    </xf>
    <xf numFmtId="41" fontId="0" fillId="0" borderId="21" xfId="0" applyNumberFormat="1" applyFont="1" applyFill="1" applyBorder="1" applyAlignment="1" applyProtection="1">
      <alignment horizontal="right" shrinkToFit="1"/>
      <protection locked="0"/>
    </xf>
    <xf numFmtId="180" fontId="3" fillId="0" borderId="22" xfId="0" applyNumberFormat="1" applyFont="1" applyFill="1" applyBorder="1" applyAlignment="1">
      <alignment horizontal="right" shrinkToFit="1"/>
    </xf>
    <xf numFmtId="180" fontId="3" fillId="0" borderId="20" xfId="0" applyNumberFormat="1" applyFont="1" applyFill="1" applyBorder="1" applyAlignment="1">
      <alignment horizontal="right" shrinkToFit="1"/>
    </xf>
    <xf numFmtId="180" fontId="3" fillId="0" borderId="11" xfId="0" applyNumberFormat="1" applyFont="1" applyFill="1" applyBorder="1" applyAlignment="1">
      <alignment horizontal="right" shrinkToFit="1"/>
    </xf>
    <xf numFmtId="0" fontId="0" fillId="0" borderId="28" xfId="0" applyBorder="1" applyAlignment="1">
      <alignment horizontal="center" shrinkToFit="1"/>
    </xf>
    <xf numFmtId="41" fontId="0" fillId="0" borderId="29" xfId="0" applyNumberFormat="1" applyFont="1" applyFill="1" applyBorder="1" applyAlignment="1" applyProtection="1">
      <alignment horizontal="right" shrinkToFit="1"/>
      <protection locked="0"/>
    </xf>
    <xf numFmtId="180" fontId="0" fillId="0" borderId="29" xfId="0" applyNumberFormat="1" applyFont="1" applyFill="1" applyBorder="1" applyAlignment="1">
      <alignment horizontal="right" shrinkToFit="1"/>
    </xf>
    <xf numFmtId="180" fontId="0" fillId="0" borderId="30" xfId="0" applyNumberFormat="1" applyFont="1" applyFill="1" applyBorder="1" applyAlignment="1">
      <alignment horizontal="right" shrinkToFit="1"/>
    </xf>
    <xf numFmtId="41" fontId="0" fillId="0" borderId="31" xfId="0" applyNumberFormat="1" applyFont="1" applyFill="1" applyBorder="1" applyAlignment="1" applyProtection="1">
      <alignment horizontal="right" shrinkToFit="1"/>
      <protection locked="0"/>
    </xf>
    <xf numFmtId="0" fontId="0" fillId="0" borderId="32" xfId="0" applyBorder="1" applyAlignment="1" applyProtection="1">
      <alignment horizontal="center" shrinkToFit="1"/>
      <protection locked="0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 applyProtection="1">
      <alignment horizontal="center" shrinkToFit="1"/>
      <protection locked="0"/>
    </xf>
    <xf numFmtId="0" fontId="0" fillId="0" borderId="17" xfId="0" applyBorder="1" applyAlignment="1">
      <alignment horizontal="center" shrinkToFit="1"/>
    </xf>
    <xf numFmtId="180" fontId="3" fillId="0" borderId="29" xfId="0" applyNumberFormat="1" applyFont="1" applyFill="1" applyBorder="1" applyAlignment="1">
      <alignment horizontal="right" shrinkToFit="1"/>
    </xf>
    <xf numFmtId="41" fontId="0" fillId="0" borderId="29" xfId="0" applyNumberFormat="1" applyFont="1" applyFill="1" applyBorder="1" applyAlignment="1" applyProtection="1">
      <alignment horizontal="right"/>
      <protection locked="0"/>
    </xf>
    <xf numFmtId="41" fontId="0" fillId="0" borderId="30" xfId="0" applyNumberFormat="1" applyFont="1" applyFill="1" applyBorder="1" applyAlignment="1" applyProtection="1">
      <alignment horizontal="right" shrinkToFit="1"/>
      <protection locked="0"/>
    </xf>
    <xf numFmtId="41" fontId="0" fillId="0" borderId="35" xfId="0" applyNumberFormat="1" applyFont="1" applyFill="1" applyBorder="1" applyAlignment="1" applyProtection="1">
      <alignment horizontal="right" shrinkToFit="1"/>
      <protection locked="0"/>
    </xf>
    <xf numFmtId="41" fontId="0" fillId="0" borderId="36" xfId="0" applyNumberFormat="1" applyFont="1" applyFill="1" applyBorder="1" applyAlignment="1">
      <alignment horizontal="right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8"/>
  <sheetViews>
    <sheetView tabSelected="1" view="pageBreakPreview" zoomScaleSheetLayoutView="100" zoomScalePageLayoutView="0" workbookViewId="0" topLeftCell="A16">
      <selection activeCell="E58" sqref="E58"/>
    </sheetView>
  </sheetViews>
  <sheetFormatPr defaultColWidth="11.875" defaultRowHeight="12" customHeight="1"/>
  <cols>
    <col min="1" max="1" width="3.625" style="0" customWidth="1"/>
    <col min="2" max="2" width="7.875" style="0" customWidth="1"/>
    <col min="3" max="3" width="9.625" style="0" customWidth="1"/>
    <col min="4" max="4" width="9.50390625" style="0" customWidth="1"/>
    <col min="5" max="5" width="8.875" style="0" customWidth="1"/>
    <col min="6" max="7" width="7.875" style="0" customWidth="1"/>
    <col min="8" max="8" width="6.875" style="0" customWidth="1"/>
    <col min="9" max="9" width="7.875" style="0" customWidth="1"/>
    <col min="10" max="10" width="6.875" style="0" customWidth="1"/>
    <col min="11" max="11" width="7.875" style="0" customWidth="1"/>
    <col min="12" max="17" width="6.375" style="0" customWidth="1"/>
    <col min="18" max="18" width="3.375" style="0" customWidth="1"/>
  </cols>
  <sheetData>
    <row r="1" ht="16.5" customHeight="1">
      <c r="B1" s="16" t="s">
        <v>25</v>
      </c>
    </row>
    <row r="2" spans="3:15" ht="15" customHeight="1" thickBot="1">
      <c r="C2" s="1"/>
      <c r="N2" s="2"/>
      <c r="O2" s="2" t="s">
        <v>56</v>
      </c>
    </row>
    <row r="3" spans="2:18" ht="12.75" customHeight="1">
      <c r="B3" s="14"/>
      <c r="C3" s="10"/>
      <c r="D3" s="5" t="s">
        <v>0</v>
      </c>
      <c r="E3" s="5" t="s">
        <v>19</v>
      </c>
      <c r="F3" s="5" t="s">
        <v>26</v>
      </c>
      <c r="G3" s="5" t="s">
        <v>19</v>
      </c>
      <c r="H3" s="5" t="s">
        <v>3</v>
      </c>
      <c r="I3" s="5" t="s">
        <v>3</v>
      </c>
      <c r="J3" s="5" t="s">
        <v>4</v>
      </c>
      <c r="K3" s="6" t="s">
        <v>4</v>
      </c>
      <c r="L3" s="59" t="s">
        <v>34</v>
      </c>
      <c r="M3" s="60"/>
      <c r="N3" s="60"/>
      <c r="O3" s="60"/>
      <c r="P3" s="61"/>
      <c r="Q3" s="7"/>
      <c r="R3" s="4"/>
    </row>
    <row r="4" spans="2:18" ht="12.75" customHeight="1">
      <c r="B4" s="15"/>
      <c r="C4" s="11" t="s">
        <v>2</v>
      </c>
      <c r="D4" s="8"/>
      <c r="E4" s="8"/>
      <c r="F4" s="8" t="s">
        <v>27</v>
      </c>
      <c r="G4" s="8"/>
      <c r="H4" s="8" t="s">
        <v>4</v>
      </c>
      <c r="I4" s="8" t="s">
        <v>4</v>
      </c>
      <c r="J4" s="8" t="s">
        <v>7</v>
      </c>
      <c r="K4" s="8" t="s">
        <v>7</v>
      </c>
      <c r="L4" s="62" t="s">
        <v>35</v>
      </c>
      <c r="M4" s="63"/>
      <c r="N4" s="63"/>
      <c r="O4" s="64"/>
      <c r="P4" s="8" t="s">
        <v>5</v>
      </c>
      <c r="Q4" s="9" t="s">
        <v>4</v>
      </c>
      <c r="R4" s="4"/>
    </row>
    <row r="5" spans="2:18" ht="12.75" customHeight="1">
      <c r="B5" s="15"/>
      <c r="C5" s="11"/>
      <c r="D5" s="8" t="s">
        <v>20</v>
      </c>
      <c r="E5" s="8" t="s">
        <v>21</v>
      </c>
      <c r="F5" s="8" t="s">
        <v>28</v>
      </c>
      <c r="G5" s="8" t="s">
        <v>21</v>
      </c>
      <c r="H5" s="8" t="s">
        <v>7</v>
      </c>
      <c r="I5" s="8" t="s">
        <v>7</v>
      </c>
      <c r="J5" s="8" t="s">
        <v>1</v>
      </c>
      <c r="K5" s="8" t="s">
        <v>1</v>
      </c>
      <c r="L5" s="8" t="s">
        <v>8</v>
      </c>
      <c r="M5" s="8" t="s">
        <v>36</v>
      </c>
      <c r="N5" s="8" t="s">
        <v>36</v>
      </c>
      <c r="O5" s="8" t="s">
        <v>37</v>
      </c>
      <c r="P5" s="8"/>
      <c r="Q5" s="9" t="s">
        <v>7</v>
      </c>
      <c r="R5" s="4"/>
    </row>
    <row r="6" spans="2:18" ht="12.75" customHeight="1">
      <c r="B6" s="15"/>
      <c r="C6" s="17"/>
      <c r="D6" s="8"/>
      <c r="E6" s="8"/>
      <c r="F6" s="8" t="s">
        <v>29</v>
      </c>
      <c r="G6" s="8"/>
      <c r="H6" s="8" t="s">
        <v>10</v>
      </c>
      <c r="I6" s="8" t="s">
        <v>11</v>
      </c>
      <c r="J6" s="8" t="s">
        <v>6</v>
      </c>
      <c r="K6" s="8" t="s">
        <v>6</v>
      </c>
      <c r="L6" s="8" t="s">
        <v>9</v>
      </c>
      <c r="M6" s="8" t="s">
        <v>38</v>
      </c>
      <c r="N6" s="8" t="s">
        <v>39</v>
      </c>
      <c r="O6" s="8" t="s">
        <v>40</v>
      </c>
      <c r="P6" s="8" t="s">
        <v>41</v>
      </c>
      <c r="Q6" s="9" t="s">
        <v>5</v>
      </c>
      <c r="R6" s="4"/>
    </row>
    <row r="7" spans="2:18" ht="12.75" customHeight="1">
      <c r="B7" s="15"/>
      <c r="C7" s="11"/>
      <c r="D7" s="8" t="s">
        <v>10</v>
      </c>
      <c r="E7" s="8" t="s">
        <v>10</v>
      </c>
      <c r="F7" s="8" t="s">
        <v>30</v>
      </c>
      <c r="G7" s="8" t="s">
        <v>11</v>
      </c>
      <c r="H7" s="8" t="s">
        <v>22</v>
      </c>
      <c r="I7" s="8" t="s">
        <v>2</v>
      </c>
      <c r="J7" s="8" t="s">
        <v>10</v>
      </c>
      <c r="K7" s="8" t="s">
        <v>11</v>
      </c>
      <c r="L7" s="8" t="s">
        <v>12</v>
      </c>
      <c r="M7" s="8" t="s">
        <v>42</v>
      </c>
      <c r="N7" s="8" t="s">
        <v>43</v>
      </c>
      <c r="O7" s="8" t="s">
        <v>44</v>
      </c>
      <c r="P7" s="8" t="s">
        <v>2</v>
      </c>
      <c r="Q7" s="9" t="s">
        <v>1</v>
      </c>
      <c r="R7" s="4"/>
    </row>
    <row r="8" spans="2:18" ht="12.75" customHeight="1">
      <c r="B8" s="15"/>
      <c r="C8" s="11"/>
      <c r="D8" s="8"/>
      <c r="E8" s="8"/>
      <c r="F8" s="8"/>
      <c r="G8" s="8"/>
      <c r="H8" s="8"/>
      <c r="I8" s="8"/>
      <c r="J8" s="8" t="s">
        <v>14</v>
      </c>
      <c r="K8" s="8"/>
      <c r="L8" s="8" t="s">
        <v>13</v>
      </c>
      <c r="M8" s="8" t="s">
        <v>45</v>
      </c>
      <c r="N8" s="8" t="s">
        <v>46</v>
      </c>
      <c r="O8" s="8" t="s">
        <v>47</v>
      </c>
      <c r="P8" s="8" t="s">
        <v>48</v>
      </c>
      <c r="Q8" s="9" t="s">
        <v>6</v>
      </c>
      <c r="R8" s="4"/>
    </row>
    <row r="9" spans="2:18" ht="12.75" customHeight="1">
      <c r="B9" s="15"/>
      <c r="C9" s="11"/>
      <c r="D9" s="8" t="s">
        <v>14</v>
      </c>
      <c r="E9" s="8" t="s">
        <v>14</v>
      </c>
      <c r="F9" s="8" t="s">
        <v>31</v>
      </c>
      <c r="G9" s="8" t="s">
        <v>15</v>
      </c>
      <c r="H9" s="8"/>
      <c r="I9" s="8" t="s">
        <v>15</v>
      </c>
      <c r="J9" s="8"/>
      <c r="K9" s="8" t="s">
        <v>15</v>
      </c>
      <c r="L9" s="8" t="s">
        <v>16</v>
      </c>
      <c r="M9" s="8" t="s">
        <v>49</v>
      </c>
      <c r="N9" s="8" t="s">
        <v>50</v>
      </c>
      <c r="O9" s="8" t="s">
        <v>51</v>
      </c>
      <c r="P9" s="8" t="s">
        <v>2</v>
      </c>
      <c r="Q9" s="9" t="s">
        <v>10</v>
      </c>
      <c r="R9" s="4"/>
    </row>
    <row r="10" spans="2:18" ht="12.75" customHeight="1" thickBot="1">
      <c r="B10" s="15"/>
      <c r="C10" s="11"/>
      <c r="D10" s="8" t="s">
        <v>2</v>
      </c>
      <c r="E10" s="8" t="s">
        <v>2</v>
      </c>
      <c r="F10" s="8"/>
      <c r="G10" s="8"/>
      <c r="H10" s="8"/>
      <c r="I10" s="8" t="s">
        <v>2</v>
      </c>
      <c r="J10" s="8" t="s">
        <v>2</v>
      </c>
      <c r="K10" s="8" t="s">
        <v>2</v>
      </c>
      <c r="L10" s="8"/>
      <c r="M10" s="8"/>
      <c r="N10" s="8" t="s">
        <v>52</v>
      </c>
      <c r="O10" s="8" t="s">
        <v>53</v>
      </c>
      <c r="P10" s="8"/>
      <c r="Q10" s="9" t="s">
        <v>2</v>
      </c>
      <c r="R10" s="4"/>
    </row>
    <row r="11" spans="2:18" ht="15.75" customHeight="1" thickBot="1">
      <c r="B11" s="54" t="s">
        <v>54</v>
      </c>
      <c r="C11" s="18" t="s">
        <v>17</v>
      </c>
      <c r="D11" s="20">
        <f>SUM(D12:D14)</f>
        <v>54788</v>
      </c>
      <c r="E11" s="20">
        <f>SUM(E12:E14)</f>
        <v>17837</v>
      </c>
      <c r="F11" s="20">
        <f>SUM(F12:F14)</f>
        <v>2883</v>
      </c>
      <c r="G11" s="21">
        <f aca="true" t="shared" si="0" ref="G11:G18">ROUND(E11/D11*100,1)</f>
        <v>32.6</v>
      </c>
      <c r="H11" s="20">
        <f>SUM(H12:H14)</f>
        <v>543</v>
      </c>
      <c r="I11" s="21">
        <f aca="true" t="shared" si="1" ref="I11:I16">ROUND(H11/E11*100,1)</f>
        <v>3</v>
      </c>
      <c r="J11" s="20">
        <f>SUM(J12:J14)</f>
        <v>421</v>
      </c>
      <c r="K11" s="21">
        <f>ROUND(J11/H11*100,1)</f>
        <v>77.5</v>
      </c>
      <c r="L11" s="20">
        <f aca="true" t="shared" si="2" ref="L11:Q11">SUM(L12:L14)</f>
        <v>136</v>
      </c>
      <c r="M11" s="20">
        <f t="shared" si="2"/>
        <v>7</v>
      </c>
      <c r="N11" s="20">
        <f t="shared" si="2"/>
        <v>17</v>
      </c>
      <c r="O11" s="20">
        <f t="shared" si="2"/>
        <v>145</v>
      </c>
      <c r="P11" s="20">
        <f t="shared" si="2"/>
        <v>67</v>
      </c>
      <c r="Q11" s="22">
        <f t="shared" si="2"/>
        <v>56</v>
      </c>
      <c r="R11" s="4"/>
    </row>
    <row r="12" spans="2:18" ht="15.75" customHeight="1">
      <c r="B12" s="57"/>
      <c r="C12" s="19" t="s">
        <v>23</v>
      </c>
      <c r="D12" s="26">
        <f aca="true" t="shared" si="3" ref="D12:F14">D32+D52</f>
        <v>27519</v>
      </c>
      <c r="E12" s="26">
        <f t="shared" si="3"/>
        <v>8816</v>
      </c>
      <c r="F12" s="26">
        <f t="shared" si="3"/>
        <v>1026</v>
      </c>
      <c r="G12" s="23">
        <f t="shared" si="0"/>
        <v>32</v>
      </c>
      <c r="H12" s="26">
        <f>H32+H52</f>
        <v>295</v>
      </c>
      <c r="I12" s="23">
        <f t="shared" si="1"/>
        <v>3.3</v>
      </c>
      <c r="J12" s="26">
        <f>J32+J52</f>
        <v>223</v>
      </c>
      <c r="K12" s="24">
        <f>IF((H12=0)*OR(I12=0),0,ROUND(J12/H12*100,1))</f>
        <v>75.6</v>
      </c>
      <c r="L12" s="26">
        <f aca="true" t="shared" si="4" ref="L12:Q14">L32+L52</f>
        <v>70</v>
      </c>
      <c r="M12" s="26">
        <f t="shared" si="4"/>
        <v>4</v>
      </c>
      <c r="N12" s="26">
        <f t="shared" si="4"/>
        <v>11</v>
      </c>
      <c r="O12" s="26">
        <f t="shared" si="4"/>
        <v>138</v>
      </c>
      <c r="P12" s="26">
        <f t="shared" si="4"/>
        <v>66</v>
      </c>
      <c r="Q12" s="27">
        <f t="shared" si="4"/>
        <v>6</v>
      </c>
      <c r="R12" s="4"/>
    </row>
    <row r="13" spans="2:18" ht="15.75" customHeight="1">
      <c r="B13" s="57"/>
      <c r="C13" s="45" t="s">
        <v>24</v>
      </c>
      <c r="D13" s="28">
        <f t="shared" si="3"/>
        <v>4703</v>
      </c>
      <c r="E13" s="28">
        <f t="shared" si="3"/>
        <v>1651</v>
      </c>
      <c r="F13" s="28">
        <f t="shared" si="3"/>
        <v>0</v>
      </c>
      <c r="G13" s="25">
        <f t="shared" si="0"/>
        <v>35.1</v>
      </c>
      <c r="H13" s="28">
        <f>H33+H53</f>
        <v>10</v>
      </c>
      <c r="I13" s="25">
        <f t="shared" si="1"/>
        <v>0.6</v>
      </c>
      <c r="J13" s="28">
        <f>J33+J53</f>
        <v>8</v>
      </c>
      <c r="K13" s="25">
        <f>IF((H13=0)*OR(I13=0),0,ROUND(J13/H13*100,1))</f>
        <v>80</v>
      </c>
      <c r="L13" s="28">
        <f t="shared" si="4"/>
        <v>1</v>
      </c>
      <c r="M13" s="28">
        <f t="shared" si="4"/>
        <v>0</v>
      </c>
      <c r="N13" s="28">
        <f t="shared" si="4"/>
        <v>0</v>
      </c>
      <c r="O13" s="28">
        <f t="shared" si="4"/>
        <v>7</v>
      </c>
      <c r="P13" s="28">
        <f t="shared" si="4"/>
        <v>0</v>
      </c>
      <c r="Q13" s="29">
        <f t="shared" si="4"/>
        <v>2</v>
      </c>
      <c r="R13" s="4"/>
    </row>
    <row r="14" spans="2:18" ht="15.75" customHeight="1" thickBot="1">
      <c r="B14" s="56"/>
      <c r="C14" s="40" t="s">
        <v>18</v>
      </c>
      <c r="D14" s="41">
        <f t="shared" si="3"/>
        <v>22566</v>
      </c>
      <c r="E14" s="41">
        <f t="shared" si="3"/>
        <v>7370</v>
      </c>
      <c r="F14" s="41">
        <f t="shared" si="3"/>
        <v>1857</v>
      </c>
      <c r="G14" s="42">
        <f t="shared" si="0"/>
        <v>32.7</v>
      </c>
      <c r="H14" s="41">
        <f>H34+H54</f>
        <v>238</v>
      </c>
      <c r="I14" s="42">
        <f t="shared" si="1"/>
        <v>3.2</v>
      </c>
      <c r="J14" s="41">
        <f>J34+J54</f>
        <v>190</v>
      </c>
      <c r="K14" s="43">
        <f>IF((H14=0)*OR(I14=0),0,ROUND(J14/H14*100,1))</f>
        <v>79.8</v>
      </c>
      <c r="L14" s="41">
        <f t="shared" si="4"/>
        <v>65</v>
      </c>
      <c r="M14" s="41">
        <f t="shared" si="4"/>
        <v>3</v>
      </c>
      <c r="N14" s="41">
        <f t="shared" si="4"/>
        <v>6</v>
      </c>
      <c r="O14" s="41">
        <f t="shared" si="4"/>
        <v>0</v>
      </c>
      <c r="P14" s="41">
        <f t="shared" si="4"/>
        <v>1</v>
      </c>
      <c r="Q14" s="44">
        <f t="shared" si="4"/>
        <v>48</v>
      </c>
      <c r="R14" s="4"/>
    </row>
    <row r="15" spans="2:18" ht="15.75" customHeight="1" thickBot="1">
      <c r="B15" s="54" t="s">
        <v>55</v>
      </c>
      <c r="C15" s="12" t="s">
        <v>17</v>
      </c>
      <c r="D15" s="20">
        <f>SUM(D16:D18)</f>
        <v>54788</v>
      </c>
      <c r="E15" s="20">
        <f>SUM(E16:E18)</f>
        <v>496</v>
      </c>
      <c r="F15" s="20">
        <f>SUM(F16:F18)</f>
        <v>0</v>
      </c>
      <c r="G15" s="21">
        <f t="shared" si="0"/>
        <v>0.9</v>
      </c>
      <c r="H15" s="20">
        <f>SUM(H16:H18)</f>
        <v>2</v>
      </c>
      <c r="I15" s="21">
        <f t="shared" si="1"/>
        <v>0.4</v>
      </c>
      <c r="J15" s="20">
        <f>SUM(J16:J18)</f>
        <v>0</v>
      </c>
      <c r="K15" s="21">
        <f>ROUND(J15/H15*100,1)</f>
        <v>0</v>
      </c>
      <c r="L15" s="20">
        <f aca="true" t="shared" si="5" ref="L15:Q15">SUM(L16:L18)</f>
        <v>0</v>
      </c>
      <c r="M15" s="20">
        <f t="shared" si="5"/>
        <v>0</v>
      </c>
      <c r="N15" s="20">
        <f t="shared" si="5"/>
        <v>0</v>
      </c>
      <c r="O15" s="20">
        <f t="shared" si="5"/>
        <v>0</v>
      </c>
      <c r="P15" s="20">
        <f t="shared" si="5"/>
        <v>2</v>
      </c>
      <c r="Q15" s="22">
        <f t="shared" si="5"/>
        <v>0</v>
      </c>
      <c r="R15" s="4"/>
    </row>
    <row r="16" spans="2:18" ht="15.75" customHeight="1">
      <c r="B16" s="55"/>
      <c r="C16" s="13" t="s">
        <v>23</v>
      </c>
      <c r="D16" s="26">
        <f aca="true" t="shared" si="6" ref="D16:F18">D36+D56</f>
        <v>27519</v>
      </c>
      <c r="E16" s="26">
        <f t="shared" si="6"/>
        <v>286</v>
      </c>
      <c r="F16" s="26">
        <f t="shared" si="6"/>
        <v>0</v>
      </c>
      <c r="G16" s="23">
        <f t="shared" si="0"/>
        <v>1</v>
      </c>
      <c r="H16" s="26">
        <f>H36+H56</f>
        <v>2</v>
      </c>
      <c r="I16" s="23">
        <f t="shared" si="1"/>
        <v>0.7</v>
      </c>
      <c r="J16" s="26">
        <f>J36+J56</f>
        <v>0</v>
      </c>
      <c r="K16" s="24">
        <f>IF((H16=0)*OR(I16=0),0,ROUND(J16/H16*100,1))</f>
        <v>0</v>
      </c>
      <c r="L16" s="26">
        <f aca="true" t="shared" si="7" ref="L16:Q18">L36+L56</f>
        <v>0</v>
      </c>
      <c r="M16" s="26">
        <f t="shared" si="7"/>
        <v>0</v>
      </c>
      <c r="N16" s="26">
        <f t="shared" si="7"/>
        <v>0</v>
      </c>
      <c r="O16" s="26">
        <f t="shared" si="7"/>
        <v>0</v>
      </c>
      <c r="P16" s="26">
        <f t="shared" si="7"/>
        <v>2</v>
      </c>
      <c r="Q16" s="27">
        <f t="shared" si="7"/>
        <v>0</v>
      </c>
      <c r="R16" s="4"/>
    </row>
    <row r="17" spans="2:18" ht="15.75" customHeight="1">
      <c r="B17" s="55"/>
      <c r="C17" s="47" t="s">
        <v>24</v>
      </c>
      <c r="D17" s="28">
        <f t="shared" si="6"/>
        <v>4703</v>
      </c>
      <c r="E17" s="28">
        <f t="shared" si="6"/>
        <v>55</v>
      </c>
      <c r="F17" s="28">
        <f t="shared" si="6"/>
        <v>0</v>
      </c>
      <c r="G17" s="25">
        <f t="shared" si="0"/>
        <v>1.2</v>
      </c>
      <c r="H17" s="28">
        <f>H37+H57</f>
        <v>0</v>
      </c>
      <c r="I17" s="37">
        <f>IF((E17=0)*OR(H17=0),0,ROUND(H17/E17*100,1))</f>
        <v>0</v>
      </c>
      <c r="J17" s="28">
        <f>J37+J57</f>
        <v>0</v>
      </c>
      <c r="K17" s="25">
        <f>IF((H17=0)*OR(I17=0),0,ROUND(J17/H17*100,1))</f>
        <v>0</v>
      </c>
      <c r="L17" s="28">
        <f t="shared" si="7"/>
        <v>0</v>
      </c>
      <c r="M17" s="28">
        <f t="shared" si="7"/>
        <v>0</v>
      </c>
      <c r="N17" s="28">
        <f t="shared" si="7"/>
        <v>0</v>
      </c>
      <c r="O17" s="28">
        <f t="shared" si="7"/>
        <v>0</v>
      </c>
      <c r="P17" s="28">
        <f t="shared" si="7"/>
        <v>0</v>
      </c>
      <c r="Q17" s="29">
        <f t="shared" si="7"/>
        <v>0</v>
      </c>
      <c r="R17" s="4"/>
    </row>
    <row r="18" spans="2:18" ht="15.75" customHeight="1" thickBot="1">
      <c r="B18" s="58"/>
      <c r="C18" s="46" t="s">
        <v>18</v>
      </c>
      <c r="D18" s="41">
        <f t="shared" si="6"/>
        <v>22566</v>
      </c>
      <c r="E18" s="41">
        <f t="shared" si="6"/>
        <v>155</v>
      </c>
      <c r="F18" s="41">
        <f t="shared" si="6"/>
        <v>0</v>
      </c>
      <c r="G18" s="42">
        <f t="shared" si="0"/>
        <v>0.7</v>
      </c>
      <c r="H18" s="41">
        <f>H38+H58</f>
        <v>0</v>
      </c>
      <c r="I18" s="42">
        <f>ROUND(H18/E18*100,1)</f>
        <v>0</v>
      </c>
      <c r="J18" s="41">
        <f>J38+J58</f>
        <v>0</v>
      </c>
      <c r="K18" s="43">
        <f>IF((H18=0)*OR(I18=0),0,ROUND(J18/H18*100,1))</f>
        <v>0</v>
      </c>
      <c r="L18" s="41">
        <f t="shared" si="7"/>
        <v>0</v>
      </c>
      <c r="M18" s="41">
        <f t="shared" si="7"/>
        <v>0</v>
      </c>
      <c r="N18" s="41">
        <f t="shared" si="7"/>
        <v>0</v>
      </c>
      <c r="O18" s="41">
        <f t="shared" si="7"/>
        <v>0</v>
      </c>
      <c r="P18" s="41">
        <f t="shared" si="7"/>
        <v>0</v>
      </c>
      <c r="Q18" s="44">
        <f t="shared" si="7"/>
        <v>0</v>
      </c>
      <c r="R18" s="4"/>
    </row>
    <row r="19" spans="2:17" ht="12.7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ht="16.5" customHeight="1">
      <c r="B21" s="16" t="s">
        <v>32</v>
      </c>
    </row>
    <row r="22" spans="3:15" ht="12" customHeight="1" thickBot="1">
      <c r="C22" s="1"/>
      <c r="N22" s="2"/>
      <c r="O22" s="2" t="s">
        <v>56</v>
      </c>
    </row>
    <row r="23" spans="2:17" ht="12" customHeight="1">
      <c r="B23" s="14"/>
      <c r="C23" s="10"/>
      <c r="D23" s="5" t="s">
        <v>0</v>
      </c>
      <c r="E23" s="5" t="s">
        <v>19</v>
      </c>
      <c r="F23" s="5" t="s">
        <v>26</v>
      </c>
      <c r="G23" s="5" t="s">
        <v>19</v>
      </c>
      <c r="H23" s="5" t="s">
        <v>3</v>
      </c>
      <c r="I23" s="5" t="s">
        <v>3</v>
      </c>
      <c r="J23" s="5" t="s">
        <v>4</v>
      </c>
      <c r="K23" s="6" t="s">
        <v>4</v>
      </c>
      <c r="L23" s="59" t="s">
        <v>34</v>
      </c>
      <c r="M23" s="60"/>
      <c r="N23" s="60"/>
      <c r="O23" s="60"/>
      <c r="P23" s="61"/>
      <c r="Q23" s="7"/>
    </row>
    <row r="24" spans="2:17" ht="12" customHeight="1">
      <c r="B24" s="15"/>
      <c r="C24" s="11" t="s">
        <v>2</v>
      </c>
      <c r="D24" s="8"/>
      <c r="E24" s="8"/>
      <c r="F24" s="8" t="s">
        <v>27</v>
      </c>
      <c r="G24" s="8"/>
      <c r="H24" s="8" t="s">
        <v>4</v>
      </c>
      <c r="I24" s="8" t="s">
        <v>4</v>
      </c>
      <c r="J24" s="8" t="s">
        <v>7</v>
      </c>
      <c r="K24" s="8" t="s">
        <v>7</v>
      </c>
      <c r="L24" s="62" t="s">
        <v>35</v>
      </c>
      <c r="M24" s="63"/>
      <c r="N24" s="63"/>
      <c r="O24" s="64"/>
      <c r="P24" s="8" t="s">
        <v>5</v>
      </c>
      <c r="Q24" s="9" t="s">
        <v>4</v>
      </c>
    </row>
    <row r="25" spans="2:17" ht="12" customHeight="1">
      <c r="B25" s="15"/>
      <c r="C25" s="11"/>
      <c r="D25" s="8" t="s">
        <v>20</v>
      </c>
      <c r="E25" s="8" t="s">
        <v>21</v>
      </c>
      <c r="F25" s="8" t="s">
        <v>28</v>
      </c>
      <c r="G25" s="8" t="s">
        <v>21</v>
      </c>
      <c r="H25" s="8" t="s">
        <v>7</v>
      </c>
      <c r="I25" s="8" t="s">
        <v>7</v>
      </c>
      <c r="J25" s="8" t="s">
        <v>1</v>
      </c>
      <c r="K25" s="8" t="s">
        <v>1</v>
      </c>
      <c r="L25" s="8" t="s">
        <v>8</v>
      </c>
      <c r="M25" s="8" t="s">
        <v>36</v>
      </c>
      <c r="N25" s="8" t="s">
        <v>36</v>
      </c>
      <c r="O25" s="8" t="s">
        <v>37</v>
      </c>
      <c r="P25" s="8"/>
      <c r="Q25" s="9" t="s">
        <v>7</v>
      </c>
    </row>
    <row r="26" spans="2:17" ht="12" customHeight="1">
      <c r="B26" s="15"/>
      <c r="C26" s="11"/>
      <c r="D26" s="8"/>
      <c r="E26" s="8"/>
      <c r="F26" s="8" t="s">
        <v>29</v>
      </c>
      <c r="G26" s="8"/>
      <c r="H26" s="8" t="s">
        <v>10</v>
      </c>
      <c r="I26" s="8" t="s">
        <v>11</v>
      </c>
      <c r="J26" s="8" t="s">
        <v>6</v>
      </c>
      <c r="K26" s="8" t="s">
        <v>6</v>
      </c>
      <c r="L26" s="8" t="s">
        <v>9</v>
      </c>
      <c r="M26" s="8" t="s">
        <v>38</v>
      </c>
      <c r="N26" s="8" t="s">
        <v>39</v>
      </c>
      <c r="O26" s="8" t="s">
        <v>40</v>
      </c>
      <c r="P26" s="8" t="s">
        <v>41</v>
      </c>
      <c r="Q26" s="9" t="s">
        <v>5</v>
      </c>
    </row>
    <row r="27" spans="2:17" ht="12" customHeight="1">
      <c r="B27" s="15"/>
      <c r="C27" s="11"/>
      <c r="D27" s="8" t="s">
        <v>10</v>
      </c>
      <c r="E27" s="8" t="s">
        <v>10</v>
      </c>
      <c r="F27" s="8" t="s">
        <v>30</v>
      </c>
      <c r="G27" s="8" t="s">
        <v>11</v>
      </c>
      <c r="H27" s="8" t="s">
        <v>22</v>
      </c>
      <c r="I27" s="8" t="s">
        <v>2</v>
      </c>
      <c r="J27" s="8" t="s">
        <v>10</v>
      </c>
      <c r="K27" s="8" t="s">
        <v>11</v>
      </c>
      <c r="L27" s="8" t="s">
        <v>12</v>
      </c>
      <c r="M27" s="8" t="s">
        <v>42</v>
      </c>
      <c r="N27" s="8" t="s">
        <v>43</v>
      </c>
      <c r="O27" s="8" t="s">
        <v>44</v>
      </c>
      <c r="P27" s="8" t="s">
        <v>2</v>
      </c>
      <c r="Q27" s="9" t="s">
        <v>1</v>
      </c>
    </row>
    <row r="28" spans="2:17" ht="12" customHeight="1">
      <c r="B28" s="15"/>
      <c r="C28" s="11"/>
      <c r="D28" s="8"/>
      <c r="E28" s="8"/>
      <c r="F28" s="8"/>
      <c r="G28" s="8"/>
      <c r="H28" s="8"/>
      <c r="I28" s="8"/>
      <c r="J28" s="8" t="s">
        <v>14</v>
      </c>
      <c r="K28" s="8"/>
      <c r="L28" s="8" t="s">
        <v>13</v>
      </c>
      <c r="M28" s="8" t="s">
        <v>45</v>
      </c>
      <c r="N28" s="8" t="s">
        <v>46</v>
      </c>
      <c r="O28" s="8" t="s">
        <v>47</v>
      </c>
      <c r="P28" s="8" t="s">
        <v>48</v>
      </c>
      <c r="Q28" s="9" t="s">
        <v>6</v>
      </c>
    </row>
    <row r="29" spans="2:17" ht="12" customHeight="1">
      <c r="B29" s="15"/>
      <c r="C29" s="11"/>
      <c r="D29" s="8" t="s">
        <v>14</v>
      </c>
      <c r="E29" s="8" t="s">
        <v>14</v>
      </c>
      <c r="F29" s="8" t="s">
        <v>31</v>
      </c>
      <c r="G29" s="8" t="s">
        <v>15</v>
      </c>
      <c r="H29" s="8"/>
      <c r="I29" s="8" t="s">
        <v>15</v>
      </c>
      <c r="J29" s="8"/>
      <c r="K29" s="8" t="s">
        <v>15</v>
      </c>
      <c r="L29" s="8" t="s">
        <v>16</v>
      </c>
      <c r="M29" s="8" t="s">
        <v>49</v>
      </c>
      <c r="N29" s="8" t="s">
        <v>50</v>
      </c>
      <c r="O29" s="8" t="s">
        <v>51</v>
      </c>
      <c r="P29" s="8" t="s">
        <v>2</v>
      </c>
      <c r="Q29" s="9" t="s">
        <v>10</v>
      </c>
    </row>
    <row r="30" spans="2:17" ht="12" customHeight="1" thickBot="1">
      <c r="B30" s="15"/>
      <c r="C30" s="11"/>
      <c r="D30" s="8" t="s">
        <v>2</v>
      </c>
      <c r="E30" s="8" t="s">
        <v>2</v>
      </c>
      <c r="F30" s="8"/>
      <c r="G30" s="8"/>
      <c r="H30" s="8"/>
      <c r="I30" s="8" t="s">
        <v>2</v>
      </c>
      <c r="J30" s="8" t="s">
        <v>2</v>
      </c>
      <c r="K30" s="8" t="s">
        <v>2</v>
      </c>
      <c r="L30" s="8"/>
      <c r="M30" s="8"/>
      <c r="N30" s="8" t="s">
        <v>52</v>
      </c>
      <c r="O30" s="8" t="s">
        <v>53</v>
      </c>
      <c r="P30" s="8"/>
      <c r="Q30" s="9" t="s">
        <v>2</v>
      </c>
    </row>
    <row r="31" spans="2:17" ht="15.75" customHeight="1" thickBot="1">
      <c r="B31" s="54" t="s">
        <v>54</v>
      </c>
      <c r="C31" s="12" t="s">
        <v>17</v>
      </c>
      <c r="D31" s="20">
        <f>SUM(D32:D34)</f>
        <v>22140</v>
      </c>
      <c r="E31" s="20">
        <f>SUM(E32:E34)</f>
        <v>7255</v>
      </c>
      <c r="F31" s="20">
        <f>SUM(F32:F34)</f>
        <v>1318</v>
      </c>
      <c r="G31" s="39">
        <f aca="true" t="shared" si="8" ref="G31:G38">IF((D31=0)*OR(E31=0),0,ROUND(E31/D31*100,1))</f>
        <v>32.8</v>
      </c>
      <c r="H31" s="20">
        <f>SUM(H32:H34)</f>
        <v>280</v>
      </c>
      <c r="I31" s="39">
        <f aca="true" t="shared" si="9" ref="I31:I38">IF((E31=0)*OR(H31=0),0,ROUND(H31/E31*100,1))</f>
        <v>3.9</v>
      </c>
      <c r="J31" s="20">
        <f>SUM(J32:J34)</f>
        <v>216</v>
      </c>
      <c r="K31" s="21">
        <f>ROUND(J31/H31*100,1)</f>
        <v>77.1</v>
      </c>
      <c r="L31" s="20">
        <f aca="true" t="shared" si="10" ref="L31:Q31">SUM(L32:L34)</f>
        <v>62</v>
      </c>
      <c r="M31" s="20">
        <f t="shared" si="10"/>
        <v>1</v>
      </c>
      <c r="N31" s="20">
        <f t="shared" si="10"/>
        <v>6</v>
      </c>
      <c r="O31" s="20">
        <f t="shared" si="10"/>
        <v>81</v>
      </c>
      <c r="P31" s="20">
        <f t="shared" si="10"/>
        <v>34</v>
      </c>
      <c r="Q31" s="22">
        <f t="shared" si="10"/>
        <v>31</v>
      </c>
    </row>
    <row r="32" spans="2:17" ht="15.75" customHeight="1">
      <c r="B32" s="57"/>
      <c r="C32" s="13" t="s">
        <v>23</v>
      </c>
      <c r="D32" s="26">
        <v>10118</v>
      </c>
      <c r="E32" s="26">
        <v>3578</v>
      </c>
      <c r="F32" s="26">
        <v>510</v>
      </c>
      <c r="G32" s="38">
        <f t="shared" si="8"/>
        <v>35.4</v>
      </c>
      <c r="H32" s="31">
        <v>157</v>
      </c>
      <c r="I32" s="38">
        <f t="shared" si="9"/>
        <v>4.4</v>
      </c>
      <c r="J32" s="30">
        <v>121</v>
      </c>
      <c r="K32" s="24">
        <f>IF((H32=0)*OR(I32=0),0,ROUND(J32/H32*100,1))</f>
        <v>77.1</v>
      </c>
      <c r="L32" s="26">
        <v>37</v>
      </c>
      <c r="M32" s="26">
        <v>0</v>
      </c>
      <c r="N32" s="26">
        <v>5</v>
      </c>
      <c r="O32" s="26">
        <v>79</v>
      </c>
      <c r="P32" s="26">
        <v>33</v>
      </c>
      <c r="Q32" s="32">
        <v>3</v>
      </c>
    </row>
    <row r="33" spans="2:17" ht="15.75" customHeight="1">
      <c r="B33" s="57"/>
      <c r="C33" s="47" t="s">
        <v>24</v>
      </c>
      <c r="D33" s="28">
        <v>1988</v>
      </c>
      <c r="E33" s="28">
        <v>616</v>
      </c>
      <c r="F33" s="28">
        <v>0</v>
      </c>
      <c r="G33" s="37">
        <f t="shared" si="8"/>
        <v>31</v>
      </c>
      <c r="H33" s="33">
        <v>2</v>
      </c>
      <c r="I33" s="37">
        <f t="shared" si="9"/>
        <v>0.3</v>
      </c>
      <c r="J33" s="34">
        <v>2</v>
      </c>
      <c r="K33" s="25">
        <f>IF((H33=0)*OR(I33=0),0,ROUND(J33/H33*100,1))</f>
        <v>100</v>
      </c>
      <c r="L33" s="28">
        <v>0</v>
      </c>
      <c r="M33" s="28">
        <v>0</v>
      </c>
      <c r="N33" s="28">
        <v>0</v>
      </c>
      <c r="O33" s="28">
        <v>2</v>
      </c>
      <c r="P33" s="28">
        <v>0</v>
      </c>
      <c r="Q33" s="35">
        <v>0</v>
      </c>
    </row>
    <row r="34" spans="2:17" ht="15.75" customHeight="1" thickBot="1">
      <c r="B34" s="56"/>
      <c r="C34" s="48" t="s">
        <v>18</v>
      </c>
      <c r="D34" s="41">
        <v>10034</v>
      </c>
      <c r="E34" s="41">
        <v>3061</v>
      </c>
      <c r="F34" s="41">
        <v>808</v>
      </c>
      <c r="G34" s="49">
        <f t="shared" si="8"/>
        <v>30.5</v>
      </c>
      <c r="H34" s="50">
        <v>121</v>
      </c>
      <c r="I34" s="49">
        <f t="shared" si="9"/>
        <v>4</v>
      </c>
      <c r="J34" s="51">
        <v>93</v>
      </c>
      <c r="K34" s="43">
        <f>IF((H34=0)*OR(I34=0),0,ROUND(J34/H34*100,1))</f>
        <v>76.9</v>
      </c>
      <c r="L34" s="41">
        <v>25</v>
      </c>
      <c r="M34" s="41">
        <v>1</v>
      </c>
      <c r="N34" s="41">
        <v>1</v>
      </c>
      <c r="O34" s="41">
        <v>0</v>
      </c>
      <c r="P34" s="41">
        <v>1</v>
      </c>
      <c r="Q34" s="52">
        <v>28</v>
      </c>
    </row>
    <row r="35" spans="2:17" ht="15.75" customHeight="1" thickBot="1">
      <c r="B35" s="54" t="s">
        <v>55</v>
      </c>
      <c r="C35" s="12" t="s">
        <v>17</v>
      </c>
      <c r="D35" s="20">
        <f>SUM(D36:D38)</f>
        <v>22140</v>
      </c>
      <c r="E35" s="20">
        <f>SUM(E36:E38)</f>
        <v>425</v>
      </c>
      <c r="F35" s="20">
        <f>SUM(F36:F38)</f>
        <v>0</v>
      </c>
      <c r="G35" s="39">
        <f t="shared" si="8"/>
        <v>1.9</v>
      </c>
      <c r="H35" s="20">
        <f>SUM(H36:H38)</f>
        <v>2</v>
      </c>
      <c r="I35" s="39">
        <f t="shared" si="9"/>
        <v>0.5</v>
      </c>
      <c r="J35" s="20">
        <f>SUM(J36:J38)</f>
        <v>0</v>
      </c>
      <c r="K35" s="21">
        <f>ROUND(J35/H35*100,1)</f>
        <v>0</v>
      </c>
      <c r="L35" s="20">
        <f aca="true" t="shared" si="11" ref="L35:Q35">SUM(L36:L38)</f>
        <v>0</v>
      </c>
      <c r="M35" s="20">
        <f t="shared" si="11"/>
        <v>0</v>
      </c>
      <c r="N35" s="20">
        <f t="shared" si="11"/>
        <v>0</v>
      </c>
      <c r="O35" s="20">
        <f t="shared" si="11"/>
        <v>0</v>
      </c>
      <c r="P35" s="20">
        <f t="shared" si="11"/>
        <v>2</v>
      </c>
      <c r="Q35" s="22">
        <f t="shared" si="11"/>
        <v>0</v>
      </c>
    </row>
    <row r="36" spans="2:17" ht="15.75" customHeight="1">
      <c r="B36" s="57"/>
      <c r="C36" s="13" t="s">
        <v>23</v>
      </c>
      <c r="D36" s="36">
        <v>10118</v>
      </c>
      <c r="E36" s="26">
        <v>232</v>
      </c>
      <c r="F36" s="26">
        <v>0</v>
      </c>
      <c r="G36" s="38">
        <f t="shared" si="8"/>
        <v>2.3</v>
      </c>
      <c r="H36" s="31">
        <v>2</v>
      </c>
      <c r="I36" s="38">
        <f t="shared" si="9"/>
        <v>0.9</v>
      </c>
      <c r="J36" s="20">
        <v>0</v>
      </c>
      <c r="K36" s="24">
        <f>IF((H36=0)*OR(I36=0),0,ROUND(J36/H36*100,1))</f>
        <v>0</v>
      </c>
      <c r="L36" s="26">
        <v>0</v>
      </c>
      <c r="M36" s="26">
        <v>0</v>
      </c>
      <c r="N36" s="26">
        <v>0</v>
      </c>
      <c r="O36" s="26">
        <v>0</v>
      </c>
      <c r="P36" s="26">
        <v>2</v>
      </c>
      <c r="Q36" s="32">
        <v>0</v>
      </c>
    </row>
    <row r="37" spans="2:17" ht="15.75" customHeight="1">
      <c r="B37" s="57"/>
      <c r="C37" s="47" t="s">
        <v>24</v>
      </c>
      <c r="D37" s="34">
        <v>1988</v>
      </c>
      <c r="E37" s="28">
        <v>53</v>
      </c>
      <c r="F37" s="28">
        <v>0</v>
      </c>
      <c r="G37" s="37">
        <f t="shared" si="8"/>
        <v>2.7</v>
      </c>
      <c r="H37" s="33">
        <v>0</v>
      </c>
      <c r="I37" s="37">
        <f t="shared" si="9"/>
        <v>0</v>
      </c>
      <c r="J37" s="53">
        <f>SUM(J38:J38)</f>
        <v>0</v>
      </c>
      <c r="K37" s="25">
        <f>IF((H37=0)*OR(I37=0),0,ROUND(J37/H37*100,1))</f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35">
        <v>0</v>
      </c>
    </row>
    <row r="38" spans="2:17" ht="15.75" customHeight="1" thickBot="1">
      <c r="B38" s="56"/>
      <c r="C38" s="46" t="s">
        <v>18</v>
      </c>
      <c r="D38" s="41">
        <v>10034</v>
      </c>
      <c r="E38" s="41">
        <v>140</v>
      </c>
      <c r="F38" s="41">
        <v>0</v>
      </c>
      <c r="G38" s="49">
        <f t="shared" si="8"/>
        <v>1.4</v>
      </c>
      <c r="H38" s="50">
        <v>0</v>
      </c>
      <c r="I38" s="49">
        <f t="shared" si="9"/>
        <v>0</v>
      </c>
      <c r="J38" s="51">
        <v>0</v>
      </c>
      <c r="K38" s="43">
        <f>IF((H38=0)*OR(I38=0),0,ROUND(J38/H38*100,1))</f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52">
        <v>0</v>
      </c>
    </row>
    <row r="41" ht="16.5" customHeight="1">
      <c r="B41" s="16" t="s">
        <v>33</v>
      </c>
    </row>
    <row r="42" spans="3:15" ht="12" customHeight="1" thickBot="1">
      <c r="C42" s="1"/>
      <c r="N42" s="2"/>
      <c r="O42" s="2" t="s">
        <v>56</v>
      </c>
    </row>
    <row r="43" spans="2:17" ht="12" customHeight="1">
      <c r="B43" s="14"/>
      <c r="C43" s="10"/>
      <c r="D43" s="5" t="s">
        <v>0</v>
      </c>
      <c r="E43" s="5" t="s">
        <v>19</v>
      </c>
      <c r="F43" s="5" t="s">
        <v>26</v>
      </c>
      <c r="G43" s="5" t="s">
        <v>19</v>
      </c>
      <c r="H43" s="5" t="s">
        <v>3</v>
      </c>
      <c r="I43" s="5" t="s">
        <v>3</v>
      </c>
      <c r="J43" s="5" t="s">
        <v>4</v>
      </c>
      <c r="K43" s="6" t="s">
        <v>4</v>
      </c>
      <c r="L43" s="59" t="s">
        <v>34</v>
      </c>
      <c r="M43" s="60"/>
      <c r="N43" s="60"/>
      <c r="O43" s="60"/>
      <c r="P43" s="61"/>
      <c r="Q43" s="7"/>
    </row>
    <row r="44" spans="2:17" ht="12" customHeight="1">
      <c r="B44" s="15"/>
      <c r="C44" s="11" t="s">
        <v>2</v>
      </c>
      <c r="D44" s="8"/>
      <c r="E44" s="8"/>
      <c r="F44" s="8" t="s">
        <v>27</v>
      </c>
      <c r="G44" s="8"/>
      <c r="H44" s="8" t="s">
        <v>4</v>
      </c>
      <c r="I44" s="8" t="s">
        <v>4</v>
      </c>
      <c r="J44" s="8" t="s">
        <v>7</v>
      </c>
      <c r="K44" s="8" t="s">
        <v>7</v>
      </c>
      <c r="L44" s="62" t="s">
        <v>35</v>
      </c>
      <c r="M44" s="63"/>
      <c r="N44" s="63"/>
      <c r="O44" s="64"/>
      <c r="P44" s="8" t="s">
        <v>5</v>
      </c>
      <c r="Q44" s="9" t="s">
        <v>4</v>
      </c>
    </row>
    <row r="45" spans="2:17" ht="12" customHeight="1">
      <c r="B45" s="15"/>
      <c r="C45" s="11"/>
      <c r="D45" s="8" t="s">
        <v>20</v>
      </c>
      <c r="E45" s="8" t="s">
        <v>21</v>
      </c>
      <c r="F45" s="8" t="s">
        <v>28</v>
      </c>
      <c r="G45" s="8" t="s">
        <v>21</v>
      </c>
      <c r="H45" s="8" t="s">
        <v>7</v>
      </c>
      <c r="I45" s="8" t="s">
        <v>7</v>
      </c>
      <c r="J45" s="8" t="s">
        <v>1</v>
      </c>
      <c r="K45" s="8" t="s">
        <v>1</v>
      </c>
      <c r="L45" s="8" t="s">
        <v>8</v>
      </c>
      <c r="M45" s="8" t="s">
        <v>36</v>
      </c>
      <c r="N45" s="8" t="s">
        <v>36</v>
      </c>
      <c r="O45" s="8" t="s">
        <v>37</v>
      </c>
      <c r="P45" s="8"/>
      <c r="Q45" s="9" t="s">
        <v>7</v>
      </c>
    </row>
    <row r="46" spans="2:17" ht="12" customHeight="1">
      <c r="B46" s="15"/>
      <c r="C46" s="11"/>
      <c r="D46" s="8"/>
      <c r="E46" s="8"/>
      <c r="F46" s="8" t="s">
        <v>29</v>
      </c>
      <c r="G46" s="8"/>
      <c r="H46" s="8" t="s">
        <v>10</v>
      </c>
      <c r="I46" s="8" t="s">
        <v>11</v>
      </c>
      <c r="J46" s="8" t="s">
        <v>6</v>
      </c>
      <c r="K46" s="8" t="s">
        <v>6</v>
      </c>
      <c r="L46" s="8" t="s">
        <v>9</v>
      </c>
      <c r="M46" s="8" t="s">
        <v>38</v>
      </c>
      <c r="N46" s="8" t="s">
        <v>39</v>
      </c>
      <c r="O46" s="8" t="s">
        <v>40</v>
      </c>
      <c r="P46" s="8" t="s">
        <v>41</v>
      </c>
      <c r="Q46" s="9" t="s">
        <v>5</v>
      </c>
    </row>
    <row r="47" spans="2:17" ht="12" customHeight="1">
      <c r="B47" s="15"/>
      <c r="C47" s="11"/>
      <c r="D47" s="8" t="s">
        <v>10</v>
      </c>
      <c r="E47" s="8" t="s">
        <v>10</v>
      </c>
      <c r="F47" s="8" t="s">
        <v>30</v>
      </c>
      <c r="G47" s="8" t="s">
        <v>11</v>
      </c>
      <c r="H47" s="8" t="s">
        <v>22</v>
      </c>
      <c r="I47" s="8" t="s">
        <v>2</v>
      </c>
      <c r="J47" s="8" t="s">
        <v>10</v>
      </c>
      <c r="K47" s="8" t="s">
        <v>11</v>
      </c>
      <c r="L47" s="8" t="s">
        <v>12</v>
      </c>
      <c r="M47" s="8" t="s">
        <v>42</v>
      </c>
      <c r="N47" s="8" t="s">
        <v>43</v>
      </c>
      <c r="O47" s="8" t="s">
        <v>44</v>
      </c>
      <c r="P47" s="8" t="s">
        <v>2</v>
      </c>
      <c r="Q47" s="9" t="s">
        <v>1</v>
      </c>
    </row>
    <row r="48" spans="2:17" ht="12" customHeight="1">
      <c r="B48" s="15"/>
      <c r="C48" s="11"/>
      <c r="D48" s="8"/>
      <c r="E48" s="8"/>
      <c r="F48" s="8"/>
      <c r="G48" s="8"/>
      <c r="H48" s="8"/>
      <c r="I48" s="8"/>
      <c r="J48" s="8" t="s">
        <v>14</v>
      </c>
      <c r="K48" s="8"/>
      <c r="L48" s="8" t="s">
        <v>13</v>
      </c>
      <c r="M48" s="8" t="s">
        <v>45</v>
      </c>
      <c r="N48" s="8" t="s">
        <v>46</v>
      </c>
      <c r="O48" s="8" t="s">
        <v>47</v>
      </c>
      <c r="P48" s="8" t="s">
        <v>48</v>
      </c>
      <c r="Q48" s="9" t="s">
        <v>6</v>
      </c>
    </row>
    <row r="49" spans="2:17" ht="12" customHeight="1">
      <c r="B49" s="15"/>
      <c r="C49" s="11"/>
      <c r="D49" s="8" t="s">
        <v>14</v>
      </c>
      <c r="E49" s="8" t="s">
        <v>14</v>
      </c>
      <c r="F49" s="8" t="s">
        <v>31</v>
      </c>
      <c r="G49" s="8" t="s">
        <v>15</v>
      </c>
      <c r="H49" s="8"/>
      <c r="I49" s="8" t="s">
        <v>15</v>
      </c>
      <c r="J49" s="8"/>
      <c r="K49" s="8" t="s">
        <v>15</v>
      </c>
      <c r="L49" s="8" t="s">
        <v>16</v>
      </c>
      <c r="M49" s="8" t="s">
        <v>49</v>
      </c>
      <c r="N49" s="8" t="s">
        <v>50</v>
      </c>
      <c r="O49" s="8" t="s">
        <v>51</v>
      </c>
      <c r="P49" s="8" t="s">
        <v>2</v>
      </c>
      <c r="Q49" s="9" t="s">
        <v>10</v>
      </c>
    </row>
    <row r="50" spans="2:17" ht="12" customHeight="1" thickBot="1">
      <c r="B50" s="15"/>
      <c r="C50" s="11"/>
      <c r="D50" s="8" t="s">
        <v>2</v>
      </c>
      <c r="E50" s="8" t="s">
        <v>2</v>
      </c>
      <c r="F50" s="8"/>
      <c r="G50" s="8"/>
      <c r="H50" s="8"/>
      <c r="I50" s="8" t="s">
        <v>2</v>
      </c>
      <c r="J50" s="8" t="s">
        <v>2</v>
      </c>
      <c r="K50" s="8" t="s">
        <v>2</v>
      </c>
      <c r="L50" s="8"/>
      <c r="M50" s="8"/>
      <c r="N50" s="8" t="s">
        <v>52</v>
      </c>
      <c r="O50" s="8" t="s">
        <v>53</v>
      </c>
      <c r="P50" s="8"/>
      <c r="Q50" s="9" t="s">
        <v>2</v>
      </c>
    </row>
    <row r="51" spans="2:17" ht="15.75" customHeight="1" thickBot="1">
      <c r="B51" s="54" t="s">
        <v>54</v>
      </c>
      <c r="C51" s="12" t="s">
        <v>17</v>
      </c>
      <c r="D51" s="20">
        <f>SUM(D52:D54)</f>
        <v>32648</v>
      </c>
      <c r="E51" s="20">
        <f>SUM(E52:E54)</f>
        <v>10582</v>
      </c>
      <c r="F51" s="20">
        <f>SUM(F52:F54)</f>
        <v>1565</v>
      </c>
      <c r="G51" s="39">
        <f aca="true" t="shared" si="12" ref="G51:G58">IF((D51=0)*OR(E51=0),0,ROUND(E51/D51*100,1))</f>
        <v>32.4</v>
      </c>
      <c r="H51" s="20">
        <f>SUM(H52:H54)</f>
        <v>263</v>
      </c>
      <c r="I51" s="39">
        <f aca="true" t="shared" si="13" ref="I51:I58">IF((E51=0)*OR(H51=0),0,ROUND(H51/E51*100,1))</f>
        <v>2.5</v>
      </c>
      <c r="J51" s="20">
        <f>SUM(J52:J54)</f>
        <v>205</v>
      </c>
      <c r="K51" s="21">
        <f>ROUND(J51/H51*100,1)</f>
        <v>77.9</v>
      </c>
      <c r="L51" s="20">
        <f aca="true" t="shared" si="14" ref="L51:Q51">SUM(L52:L54)</f>
        <v>74</v>
      </c>
      <c r="M51" s="20">
        <f t="shared" si="14"/>
        <v>6</v>
      </c>
      <c r="N51" s="20">
        <f t="shared" si="14"/>
        <v>11</v>
      </c>
      <c r="O51" s="20">
        <f t="shared" si="14"/>
        <v>64</v>
      </c>
      <c r="P51" s="20">
        <f t="shared" si="14"/>
        <v>33</v>
      </c>
      <c r="Q51" s="22">
        <f t="shared" si="14"/>
        <v>25</v>
      </c>
    </row>
    <row r="52" spans="2:17" ht="15.75" customHeight="1">
      <c r="B52" s="55"/>
      <c r="C52" s="13" t="s">
        <v>23</v>
      </c>
      <c r="D52" s="26">
        <v>17401</v>
      </c>
      <c r="E52" s="26">
        <v>5238</v>
      </c>
      <c r="F52" s="26">
        <v>516</v>
      </c>
      <c r="G52" s="38">
        <f t="shared" si="12"/>
        <v>30.1</v>
      </c>
      <c r="H52" s="31">
        <v>138</v>
      </c>
      <c r="I52" s="38">
        <f t="shared" si="13"/>
        <v>2.6</v>
      </c>
      <c r="J52" s="30">
        <v>102</v>
      </c>
      <c r="K52" s="24">
        <f>IF((H52=0)*OR(I52=0),0,ROUND(J52/H52*100,1))</f>
        <v>73.9</v>
      </c>
      <c r="L52" s="26">
        <v>33</v>
      </c>
      <c r="M52" s="26">
        <v>4</v>
      </c>
      <c r="N52" s="26">
        <v>6</v>
      </c>
      <c r="O52" s="26">
        <v>59</v>
      </c>
      <c r="P52" s="26">
        <v>33</v>
      </c>
      <c r="Q52" s="32">
        <v>3</v>
      </c>
    </row>
    <row r="53" spans="2:17" ht="15.75" customHeight="1">
      <c r="B53" s="55"/>
      <c r="C53" s="47" t="s">
        <v>24</v>
      </c>
      <c r="D53" s="28">
        <v>2715</v>
      </c>
      <c r="E53" s="28">
        <v>1035</v>
      </c>
      <c r="F53" s="28">
        <v>0</v>
      </c>
      <c r="G53" s="37">
        <f t="shared" si="12"/>
        <v>38.1</v>
      </c>
      <c r="H53" s="33">
        <v>8</v>
      </c>
      <c r="I53" s="37">
        <f t="shared" si="13"/>
        <v>0.8</v>
      </c>
      <c r="J53" s="34">
        <v>6</v>
      </c>
      <c r="K53" s="25">
        <f>IF((H53=0)*OR(I53=0),0,ROUND(J53/H53*100,1))</f>
        <v>75</v>
      </c>
      <c r="L53" s="28">
        <v>1</v>
      </c>
      <c r="M53" s="28">
        <v>0</v>
      </c>
      <c r="N53" s="28">
        <v>0</v>
      </c>
      <c r="O53" s="28">
        <v>5</v>
      </c>
      <c r="P53" s="28">
        <v>0</v>
      </c>
      <c r="Q53" s="35">
        <v>2</v>
      </c>
    </row>
    <row r="54" spans="2:17" ht="15.75" customHeight="1" thickBot="1">
      <c r="B54" s="55"/>
      <c r="C54" s="48" t="s">
        <v>18</v>
      </c>
      <c r="D54" s="41">
        <v>12532</v>
      </c>
      <c r="E54" s="41">
        <v>4309</v>
      </c>
      <c r="F54" s="41">
        <v>1049</v>
      </c>
      <c r="G54" s="49">
        <f t="shared" si="12"/>
        <v>34.4</v>
      </c>
      <c r="H54" s="50">
        <v>117</v>
      </c>
      <c r="I54" s="49">
        <f t="shared" si="13"/>
        <v>2.7</v>
      </c>
      <c r="J54" s="51">
        <v>97</v>
      </c>
      <c r="K54" s="43">
        <f>IF((H54=0)*OR(I54=0),0,ROUND(J54/H54*100,1))</f>
        <v>82.9</v>
      </c>
      <c r="L54" s="41">
        <v>40</v>
      </c>
      <c r="M54" s="41">
        <v>2</v>
      </c>
      <c r="N54" s="41">
        <v>5</v>
      </c>
      <c r="O54" s="41">
        <v>0</v>
      </c>
      <c r="P54" s="41">
        <v>0</v>
      </c>
      <c r="Q54" s="52">
        <v>20</v>
      </c>
    </row>
    <row r="55" spans="2:17" ht="15.75" customHeight="1" thickBot="1">
      <c r="B55" s="54" t="s">
        <v>55</v>
      </c>
      <c r="C55" s="12" t="s">
        <v>17</v>
      </c>
      <c r="D55" s="20">
        <f>SUM(D56:D58)</f>
        <v>32648</v>
      </c>
      <c r="E55" s="20">
        <f>SUM(E56:E58)</f>
        <v>71</v>
      </c>
      <c r="F55" s="20">
        <f>SUM(F56:F58)</f>
        <v>0</v>
      </c>
      <c r="G55" s="39">
        <f t="shared" si="12"/>
        <v>0.2</v>
      </c>
      <c r="H55" s="20">
        <f>SUM(H56:H58)</f>
        <v>0</v>
      </c>
      <c r="I55" s="39">
        <f t="shared" si="13"/>
        <v>0</v>
      </c>
      <c r="J55" s="20">
        <f>SUM(J56:J58)</f>
        <v>0</v>
      </c>
      <c r="K55" s="21" t="e">
        <f>ROUND(J55/H55*100,1)</f>
        <v>#DIV/0!</v>
      </c>
      <c r="L55" s="20">
        <f aca="true" t="shared" si="15" ref="L55:Q55">SUM(L56:L58)</f>
        <v>0</v>
      </c>
      <c r="M55" s="20">
        <f t="shared" si="15"/>
        <v>0</v>
      </c>
      <c r="N55" s="20">
        <f t="shared" si="15"/>
        <v>0</v>
      </c>
      <c r="O55" s="20">
        <f t="shared" si="15"/>
        <v>0</v>
      </c>
      <c r="P55" s="20">
        <f t="shared" si="15"/>
        <v>0</v>
      </c>
      <c r="Q55" s="22">
        <f t="shared" si="15"/>
        <v>0</v>
      </c>
    </row>
    <row r="56" spans="2:17" ht="15.75" customHeight="1">
      <c r="B56" s="55"/>
      <c r="C56" s="13" t="s">
        <v>23</v>
      </c>
      <c r="D56" s="36">
        <v>17401</v>
      </c>
      <c r="E56" s="26">
        <v>54</v>
      </c>
      <c r="F56" s="26">
        <v>0</v>
      </c>
      <c r="G56" s="38">
        <f t="shared" si="12"/>
        <v>0.3</v>
      </c>
      <c r="H56" s="31">
        <v>0</v>
      </c>
      <c r="I56" s="38">
        <f t="shared" si="13"/>
        <v>0</v>
      </c>
      <c r="J56" s="30">
        <v>0</v>
      </c>
      <c r="K56" s="24">
        <f>IF((H56=0)*OR(I56=0),0,ROUND(J56/H56*100,1))</f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32">
        <v>0</v>
      </c>
    </row>
    <row r="57" spans="2:17" ht="15.75" customHeight="1">
      <c r="B57" s="55"/>
      <c r="C57" s="47" t="s">
        <v>24</v>
      </c>
      <c r="D57" s="34">
        <v>2715</v>
      </c>
      <c r="E57" s="28">
        <v>2</v>
      </c>
      <c r="F57" s="28">
        <v>0</v>
      </c>
      <c r="G57" s="37">
        <f t="shared" si="12"/>
        <v>0.1</v>
      </c>
      <c r="H57" s="33">
        <v>0</v>
      </c>
      <c r="I57" s="37">
        <f t="shared" si="13"/>
        <v>0</v>
      </c>
      <c r="J57" s="34">
        <f>IF(SUM(L57:P57)=(H57-Q57),SUM(L57:P57),"X")</f>
        <v>0</v>
      </c>
      <c r="K57" s="25">
        <f>IF((H57=0)*OR(I57=0),0,ROUND(J57/H57*100,1))</f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35">
        <v>0</v>
      </c>
    </row>
    <row r="58" spans="2:17" ht="15.75" customHeight="1" thickBot="1">
      <c r="B58" s="56"/>
      <c r="C58" s="46" t="s">
        <v>18</v>
      </c>
      <c r="D58" s="41">
        <v>12532</v>
      </c>
      <c r="E58" s="41">
        <v>15</v>
      </c>
      <c r="F58" s="41">
        <v>0</v>
      </c>
      <c r="G58" s="49">
        <f t="shared" si="12"/>
        <v>0.1</v>
      </c>
      <c r="H58" s="50">
        <v>0</v>
      </c>
      <c r="I58" s="49">
        <f t="shared" si="13"/>
        <v>0</v>
      </c>
      <c r="J58" s="51">
        <f>IF(SUM(L58:P58)=(H58-Q58),SUM(L58:P58),"X")</f>
        <v>0</v>
      </c>
      <c r="K58" s="43">
        <f>IF((H58=0)*OR(I58=0),0,ROUND(J58/H58*100,1))</f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52">
        <v>0</v>
      </c>
    </row>
  </sheetData>
  <sheetProtection/>
  <mergeCells count="12">
    <mergeCell ref="L3:P3"/>
    <mergeCell ref="L23:P23"/>
    <mergeCell ref="L43:P43"/>
    <mergeCell ref="L4:O4"/>
    <mergeCell ref="L24:O24"/>
    <mergeCell ref="L44:O44"/>
    <mergeCell ref="B55:B58"/>
    <mergeCell ref="B31:B34"/>
    <mergeCell ref="B35:B38"/>
    <mergeCell ref="B11:B14"/>
    <mergeCell ref="B15:B18"/>
    <mergeCell ref="B51:B54"/>
  </mergeCells>
  <printOptions/>
  <pageMargins left="0.78" right="0.984251968503937" top="0.45" bottom="0.65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肺がん検診実施状況</dc:title>
  <dc:subject/>
  <dc:creator>岐阜県</dc:creator>
  <cp:keywords/>
  <dc:description/>
  <cp:lastModifiedBy>岐阜県</cp:lastModifiedBy>
  <cp:lastPrinted>2011-01-05T05:16:02Z</cp:lastPrinted>
  <dcterms:created xsi:type="dcterms:W3CDTF">2006-01-23T01:38:40Z</dcterms:created>
  <dcterms:modified xsi:type="dcterms:W3CDTF">2012-02-25T05:06:05Z</dcterms:modified>
  <cp:category/>
  <cp:version/>
  <cp:contentType/>
  <cp:contentStatus/>
  <cp:revision>29</cp:revision>
</cp:coreProperties>
</file>