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15" windowWidth="8100" windowHeight="9405" activeTab="0"/>
  </bookViews>
  <sheets>
    <sheet name="Sheet1" sheetId="1" r:id="rId1"/>
    <sheet name="Sheet2" sheetId="2" r:id="rId2"/>
  </sheets>
  <definedNames>
    <definedName name="_xlnm.Print_Area" localSheetId="0">'Sheet1'!$A$1:$AB$38</definedName>
    <definedName name="婚姻">'Sheet1'!$L$29:$L$36</definedName>
    <definedName name="死産">'Sheet1'!$F$29:$F$36</definedName>
    <definedName name="死産自然">'Sheet1'!$G$29:$G$36</definedName>
    <definedName name="死産人工">'Sheet1'!$H$29:$H$36</definedName>
    <definedName name="死亡">'Sheet1'!$H$11:$H$17</definedName>
    <definedName name="自然増">'Sheet1'!$K$11:$K$17</definedName>
    <definedName name="出生">'Sheet1'!$E$11:$E$17</definedName>
    <definedName name="新生児死">'Sheet1'!$E$29:$E$37</definedName>
    <definedName name="人口">'Sheet1'!$B$11:$B$17</definedName>
    <definedName name="乳児死">'Sheet1'!$B$29:$B$37</definedName>
    <definedName name="離婚">'Sheet1'!$M$29:$M$36</definedName>
    <definedName name="率">'Sheet1'!$A$3:$M$34</definedName>
  </definedNames>
  <calcPr fullCalcOnLoad="1"/>
</workbook>
</file>

<file path=xl/sharedStrings.xml><?xml version="1.0" encoding="utf-8"?>
<sst xmlns="http://schemas.openxmlformats.org/spreadsheetml/2006/main" count="126" uniqueCount="67">
  <si>
    <t>　</t>
  </si>
  <si>
    <t>死　産　率</t>
  </si>
  <si>
    <t>***</t>
  </si>
  <si>
    <t>周産期死亡率</t>
  </si>
  <si>
    <t>自  然</t>
  </si>
  <si>
    <t>乳  児</t>
  </si>
  <si>
    <t>新生児</t>
  </si>
  <si>
    <t>妊  娠</t>
  </si>
  <si>
    <t>早  期</t>
  </si>
  <si>
    <t>総 数</t>
  </si>
  <si>
    <t>男</t>
  </si>
  <si>
    <t>女</t>
  </si>
  <si>
    <t>総  数</t>
  </si>
  <si>
    <t>出生率</t>
  </si>
  <si>
    <t>死亡率</t>
  </si>
  <si>
    <t>人  工</t>
  </si>
  <si>
    <t>満22週</t>
  </si>
  <si>
    <t>婚姻率</t>
  </si>
  <si>
    <t>離婚率</t>
  </si>
  <si>
    <t>増加率</t>
  </si>
  <si>
    <t>以後の</t>
  </si>
  <si>
    <t>死  亡</t>
  </si>
  <si>
    <t>*</t>
  </si>
  <si>
    <t>**</t>
  </si>
  <si>
    <t>死  産</t>
  </si>
  <si>
    <t>全国</t>
  </si>
  <si>
    <t>岐阜県</t>
  </si>
  <si>
    <t>管内総数</t>
  </si>
  <si>
    <t xml:space="preserve"> </t>
  </si>
  <si>
    <t xml:space="preserve">　　乳 児 死 亡 数 </t>
  </si>
  <si>
    <t>＜各比率の算出方法＞</t>
  </si>
  <si>
    <t>死亡数</t>
  </si>
  <si>
    <t>満２２週</t>
  </si>
  <si>
    <t>○出生率・死亡率・自然増加率・婚姻率・離婚率＝年間事件数÷人口＊1,000</t>
  </si>
  <si>
    <t>○死産率（自然死産率・人工死産率）＝死産（自然・人工）数÷出産（出生＋死産）数＊1,000</t>
  </si>
  <si>
    <t>○乳児死亡率（新生児死亡率・早期新生児死亡率）＝乳児（新生児・早期新生児）死亡数÷出生数＊1,000</t>
  </si>
  <si>
    <t xml:space="preserve">（１）　人口動態総覧 </t>
  </si>
  <si>
    <t>　　　ア　実数（Ｔ２－１）</t>
  </si>
  <si>
    <t>郡上市</t>
  </si>
  <si>
    <t>ｾﾝﾀｰ小計</t>
  </si>
  <si>
    <t>本所小計</t>
  </si>
  <si>
    <t>郡上市</t>
  </si>
  <si>
    <t>人口（１０月１日現在）</t>
  </si>
  <si>
    <t>出    生    数</t>
  </si>
  <si>
    <t>死    亡    数</t>
  </si>
  <si>
    <t>自 然 増 加 数</t>
  </si>
  <si>
    <t>件数</t>
  </si>
  <si>
    <t>婚姻</t>
  </si>
  <si>
    <t>離婚</t>
  </si>
  <si>
    <t>　イ  率（Ｔ２－２）</t>
  </si>
  <si>
    <t>○妊娠満22週以後の死産率＝妊娠満22週以後の死産数÷出産（出生数＋妊娠満22週以後の死産数）＊1,000</t>
  </si>
  <si>
    <t xml:space="preserve">   周 産 期 死 亡 数</t>
  </si>
  <si>
    <t>　   死  　産　  数</t>
  </si>
  <si>
    <t>　　　　　　　　死産数））＊1,000</t>
  </si>
  <si>
    <t>○周産期死亡率＝（妊娠満22週以後の死産数＋早期新生児死亡数）÷出産（出生数＋妊娠満22週以後の</t>
  </si>
  <si>
    <t>（注） *の率は、人口千対</t>
  </si>
  <si>
    <t>　　  **の率は、出生千対</t>
  </si>
  <si>
    <t>　 　***の率は、出産千対</t>
  </si>
  <si>
    <t>関市</t>
  </si>
  <si>
    <t>美濃市</t>
  </si>
  <si>
    <t xml:space="preserve"> ＜率算出に用いた人口＞</t>
  </si>
  <si>
    <t>　　　　　　    （平成２２年）</t>
  </si>
  <si>
    <t>　（平成２２年）</t>
  </si>
  <si>
    <t>全国の人口</t>
  </si>
  <si>
    <t>　：　「平成２２年国勢調査」(総務省統計局）</t>
  </si>
  <si>
    <t>岐阜県の人口</t>
  </si>
  <si>
    <t>管内市町の人口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</si>
</sst>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_ * #,##0.0_ ;_ * \-#,##0.0_ ;_ * &quot;-&quot;?_ ;_ @_ "/>
    <numFmt numFmtId="181" formatCode="#,##0_ "/>
    <numFmt numFmtId="182" formatCode="###,###,###,##0;&quot;-&quot;##,###,###,##0"/>
    <numFmt numFmtId="183" formatCode="0_);[Red]\(0\)"/>
    <numFmt numFmtId="184" formatCode="0_ "/>
    <numFmt numFmtId="185" formatCode="#\ ###\ ##0;&quot;△&quot;#\ ###\ ##0"/>
    <numFmt numFmtId="186" formatCode="#\ ###\ ##0;&quot;△&quot;#\ ###\ ##0;\-"/>
    <numFmt numFmtId="187" formatCode="&quot;¥&quot;#,##0_);[Red]\(&quot;¥&quot;#,##0\)"/>
  </numFmts>
  <fonts count="48">
    <font>
      <sz val="6.6"/>
      <name val="ＭＳ 明朝"/>
      <family val="1"/>
    </font>
    <font>
      <sz val="11"/>
      <name val="ＭＳ Ｐゴシック"/>
      <family val="3"/>
    </font>
    <font>
      <sz val="9.6"/>
      <name val="ＭＳ 明朝"/>
      <family val="1"/>
    </font>
    <font>
      <sz val="5.15"/>
      <name val="ＭＳ 明朝"/>
      <family val="1"/>
    </font>
    <font>
      <sz val="9.4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131"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>
      <alignment horizontal="left"/>
    </xf>
    <xf numFmtId="3" fontId="6" fillId="0" borderId="10" xfId="0" applyNumberFormat="1" applyFont="1" applyBorder="1" applyAlignment="1" applyProtection="1">
      <alignment/>
      <protection locked="0"/>
    </xf>
    <xf numFmtId="178" fontId="6" fillId="0" borderId="13" xfId="0" applyNumberFormat="1" applyFont="1" applyBorder="1" applyAlignment="1" applyProtection="1">
      <alignment/>
      <protection locked="0"/>
    </xf>
    <xf numFmtId="178" fontId="6" fillId="0" borderId="12" xfId="0" applyNumberFormat="1" applyFont="1" applyBorder="1" applyAlignment="1" applyProtection="1">
      <alignment/>
      <protection locked="0"/>
    </xf>
    <xf numFmtId="178" fontId="6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178" fontId="6" fillId="0" borderId="14" xfId="0" applyNumberFormat="1" applyFont="1" applyBorder="1" applyAlignment="1" applyProtection="1">
      <alignment horizontal="center"/>
      <protection locked="0"/>
    </xf>
    <xf numFmtId="178" fontId="6" fillId="0" borderId="15" xfId="0" applyNumberFormat="1" applyFont="1" applyBorder="1" applyAlignment="1" applyProtection="1">
      <alignment/>
      <protection locked="0"/>
    </xf>
    <xf numFmtId="178" fontId="6" fillId="0" borderId="16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4" xfId="0" applyNumberFormat="1" applyFont="1" applyBorder="1" applyAlignment="1" applyProtection="1">
      <alignment/>
      <protection locked="0"/>
    </xf>
    <xf numFmtId="178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178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/>
    </xf>
    <xf numFmtId="178" fontId="6" fillId="0" borderId="13" xfId="0" applyNumberFormat="1" applyFont="1" applyBorder="1" applyAlignment="1" applyProtection="1">
      <alignment horizontal="center"/>
      <protection locked="0"/>
    </xf>
    <xf numFmtId="178" fontId="6" fillId="0" borderId="15" xfId="0" applyNumberFormat="1" applyFont="1" applyBorder="1" applyAlignment="1">
      <alignment/>
    </xf>
    <xf numFmtId="178" fontId="6" fillId="0" borderId="14" xfId="0" applyNumberFormat="1" applyFont="1" applyBorder="1" applyAlignment="1" applyProtection="1">
      <alignment horizontal="right"/>
      <protection locked="0"/>
    </xf>
    <xf numFmtId="178" fontId="6" fillId="0" borderId="15" xfId="0" applyNumberFormat="1" applyFont="1" applyBorder="1" applyAlignment="1" applyProtection="1">
      <alignment horizontal="center"/>
      <protection locked="0"/>
    </xf>
    <xf numFmtId="178" fontId="7" fillId="0" borderId="13" xfId="0" applyNumberFormat="1" applyFont="1" applyBorder="1" applyAlignment="1">
      <alignment shrinkToFit="1"/>
    </xf>
    <xf numFmtId="178" fontId="7" fillId="0" borderId="10" xfId="0" applyNumberFormat="1" applyFont="1" applyBorder="1" applyAlignment="1">
      <alignment shrinkToFit="1"/>
    </xf>
    <xf numFmtId="178" fontId="7" fillId="0" borderId="13" xfId="0" applyNumberFormat="1" applyFont="1" applyBorder="1" applyAlignment="1" applyProtection="1">
      <alignment shrinkToFit="1"/>
      <protection locked="0"/>
    </xf>
    <xf numFmtId="178" fontId="7" fillId="0" borderId="15" xfId="0" applyNumberFormat="1" applyFont="1" applyBorder="1" applyAlignment="1" applyProtection="1">
      <alignment shrinkToFit="1"/>
      <protection locked="0"/>
    </xf>
    <xf numFmtId="178" fontId="7" fillId="0" borderId="16" xfId="0" applyNumberFormat="1" applyFont="1" applyBorder="1" applyAlignment="1">
      <alignment shrinkToFit="1"/>
    </xf>
    <xf numFmtId="178" fontId="7" fillId="0" borderId="15" xfId="0" applyNumberFormat="1" applyFont="1" applyBorder="1" applyAlignment="1">
      <alignment shrinkToFit="1"/>
    </xf>
    <xf numFmtId="178" fontId="7" fillId="0" borderId="10" xfId="0" applyNumberFormat="1" applyFont="1" applyBorder="1" applyAlignment="1" applyProtection="1">
      <alignment shrinkToFit="1"/>
      <protection locked="0"/>
    </xf>
    <xf numFmtId="41" fontId="6" fillId="0" borderId="13" xfId="0" applyNumberFormat="1" applyFont="1" applyBorder="1" applyAlignment="1">
      <alignment shrinkToFit="1"/>
    </xf>
    <xf numFmtId="41" fontId="6" fillId="0" borderId="15" xfId="0" applyNumberFormat="1" applyFont="1" applyBorder="1" applyAlignment="1">
      <alignment shrinkToFit="1"/>
    </xf>
    <xf numFmtId="3" fontId="5" fillId="0" borderId="0" xfId="0" applyNumberFormat="1" applyFont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 applyProtection="1">
      <alignment horizontal="center" vertical="center" shrinkToFit="1"/>
      <protection locked="0"/>
    </xf>
    <xf numFmtId="180" fontId="7" fillId="0" borderId="13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79" fontId="7" fillId="0" borderId="15" xfId="0" applyNumberFormat="1" applyFont="1" applyBorder="1" applyAlignment="1">
      <alignment/>
    </xf>
    <xf numFmtId="180" fontId="7" fillId="0" borderId="13" xfId="0" applyNumberFormat="1" applyFont="1" applyBorder="1" applyAlignment="1" applyProtection="1">
      <alignment/>
      <protection locked="0"/>
    </xf>
    <xf numFmtId="180" fontId="7" fillId="0" borderId="13" xfId="0" applyNumberFormat="1" applyFont="1" applyBorder="1" applyAlignment="1">
      <alignment horizontal="center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0" xfId="0" applyNumberFormat="1" applyFont="1" applyAlignment="1" applyProtection="1">
      <alignment vertical="center"/>
      <protection locked="0"/>
    </xf>
    <xf numFmtId="178" fontId="6" fillId="0" borderId="14" xfId="0" applyNumberFormat="1" applyFont="1" applyBorder="1" applyAlignment="1" applyProtection="1">
      <alignment horizontal="center" vertical="center"/>
      <protection locked="0"/>
    </xf>
    <xf numFmtId="178" fontId="6" fillId="0" borderId="14" xfId="0" applyNumberFormat="1" applyFont="1" applyBorder="1" applyAlignment="1" applyProtection="1">
      <alignment horizontal="left" vertical="center"/>
      <protection locked="0"/>
    </xf>
    <xf numFmtId="178" fontId="6" fillId="0" borderId="0" xfId="0" applyNumberFormat="1" applyFont="1" applyAlignment="1">
      <alignment vertical="center"/>
    </xf>
    <xf numFmtId="178" fontId="6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center"/>
    </xf>
    <xf numFmtId="2" fontId="6" fillId="0" borderId="17" xfId="0" applyNumberFormat="1" applyFont="1" applyBorder="1" applyAlignment="1" applyProtection="1">
      <alignment/>
      <protection locked="0"/>
    </xf>
    <xf numFmtId="2" fontId="6" fillId="0" borderId="18" xfId="0" applyNumberFormat="1" applyFont="1" applyBorder="1" applyAlignment="1" applyProtection="1">
      <alignment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right"/>
      <protection locked="0"/>
    </xf>
    <xf numFmtId="2" fontId="7" fillId="0" borderId="17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178" fontId="8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41" fontId="6" fillId="0" borderId="17" xfId="0" applyNumberFormat="1" applyFont="1" applyBorder="1" applyAlignment="1">
      <alignment shrinkToFit="1"/>
    </xf>
    <xf numFmtId="3" fontId="6" fillId="0" borderId="21" xfId="0" applyNumberFormat="1" applyFont="1" applyBorder="1" applyAlignment="1" applyProtection="1">
      <alignment horizontal="center" vertical="center" shrinkToFit="1"/>
      <protection locked="0"/>
    </xf>
    <xf numFmtId="41" fontId="6" fillId="0" borderId="22" xfId="0" applyNumberFormat="1" applyFont="1" applyBorder="1" applyAlignment="1">
      <alignment shrinkToFit="1"/>
    </xf>
    <xf numFmtId="41" fontId="6" fillId="0" borderId="22" xfId="0" applyNumberFormat="1" applyFont="1" applyBorder="1" applyAlignment="1">
      <alignment horizontal="center" shrinkToFit="1"/>
    </xf>
    <xf numFmtId="41" fontId="6" fillId="0" borderId="20" xfId="0" applyNumberFormat="1" applyFont="1" applyBorder="1" applyAlignment="1">
      <alignment shrinkToFit="1"/>
    </xf>
    <xf numFmtId="178" fontId="9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>
      <alignment/>
    </xf>
    <xf numFmtId="3" fontId="0" fillId="0" borderId="11" xfId="0" applyNumberFormat="1" applyBorder="1" applyAlignment="1" applyProtection="1">
      <alignment horizontal="center"/>
      <protection locked="0"/>
    </xf>
    <xf numFmtId="178" fontId="7" fillId="0" borderId="11" xfId="0" applyNumberFormat="1" applyFont="1" applyBorder="1" applyAlignment="1">
      <alignment shrinkToFit="1"/>
    </xf>
    <xf numFmtId="3" fontId="0" fillId="0" borderId="23" xfId="0" applyNumberFormat="1" applyBorder="1" applyAlignment="1">
      <alignment horizontal="right" wrapText="1"/>
    </xf>
    <xf numFmtId="178" fontId="6" fillId="0" borderId="24" xfId="0" applyNumberFormat="1" applyFont="1" applyBorder="1" applyAlignment="1" applyProtection="1">
      <alignment/>
      <protection locked="0"/>
    </xf>
    <xf numFmtId="178" fontId="6" fillId="0" borderId="25" xfId="0" applyNumberFormat="1" applyFont="1" applyBorder="1" applyAlignment="1" applyProtection="1">
      <alignment/>
      <protection locked="0"/>
    </xf>
    <xf numFmtId="178" fontId="6" fillId="0" borderId="26" xfId="0" applyNumberFormat="1" applyFont="1" applyBorder="1" applyAlignment="1" applyProtection="1">
      <alignment/>
      <protection locked="0"/>
    </xf>
    <xf numFmtId="178" fontId="7" fillId="0" borderId="27" xfId="0" applyNumberFormat="1" applyFont="1" applyBorder="1" applyAlignment="1">
      <alignment shrinkToFit="1"/>
    </xf>
    <xf numFmtId="3" fontId="0" fillId="0" borderId="28" xfId="0" applyNumberFormat="1" applyBorder="1" applyAlignment="1">
      <alignment horizontal="center"/>
    </xf>
    <xf numFmtId="178" fontId="7" fillId="0" borderId="14" xfId="0" applyNumberFormat="1" applyFont="1" applyBorder="1" applyAlignment="1" applyProtection="1">
      <alignment shrinkToFit="1"/>
      <protection locked="0"/>
    </xf>
    <xf numFmtId="178" fontId="7" fillId="0" borderId="29" xfId="0" applyNumberFormat="1" applyFont="1" applyBorder="1" applyAlignment="1">
      <alignment shrinkToFit="1"/>
    </xf>
    <xf numFmtId="178" fontId="7" fillId="0" borderId="30" xfId="0" applyNumberFormat="1" applyFont="1" applyBorder="1" applyAlignment="1">
      <alignment shrinkToFit="1"/>
    </xf>
    <xf numFmtId="178" fontId="6" fillId="0" borderId="25" xfId="0" applyNumberFormat="1" applyFont="1" applyBorder="1" applyAlignment="1" applyProtection="1">
      <alignment horizontal="center"/>
      <protection locked="0"/>
    </xf>
    <xf numFmtId="178" fontId="6" fillId="0" borderId="31" xfId="0" applyNumberFormat="1" applyFont="1" applyBorder="1" applyAlignment="1" applyProtection="1">
      <alignment/>
      <protection locked="0"/>
    </xf>
    <xf numFmtId="3" fontId="6" fillId="0" borderId="3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81" fontId="7" fillId="0" borderId="13" xfId="0" applyNumberFormat="1" applyFont="1" applyBorder="1" applyAlignment="1" applyProtection="1">
      <alignment/>
      <protection locked="0"/>
    </xf>
    <xf numFmtId="181" fontId="7" fillId="0" borderId="15" xfId="0" applyNumberFormat="1" applyFont="1" applyBorder="1" applyAlignment="1" applyProtection="1">
      <alignment/>
      <protection locked="0"/>
    </xf>
    <xf numFmtId="3" fontId="0" fillId="0" borderId="23" xfId="0" applyNumberFormat="1" applyBorder="1" applyAlignment="1">
      <alignment wrapText="1"/>
    </xf>
    <xf numFmtId="38" fontId="7" fillId="0" borderId="15" xfId="48" applyFont="1" applyBorder="1" applyAlignment="1" applyProtection="1">
      <alignment shrinkToFit="1"/>
      <protection locked="0"/>
    </xf>
    <xf numFmtId="38" fontId="7" fillId="0" borderId="13" xfId="48" applyFont="1" applyBorder="1" applyAlignment="1">
      <alignment shrinkToFit="1"/>
    </xf>
    <xf numFmtId="38" fontId="7" fillId="0" borderId="13" xfId="48" applyFont="1" applyBorder="1" applyAlignment="1" applyProtection="1">
      <alignment shrinkToFit="1"/>
      <protection locked="0"/>
    </xf>
    <xf numFmtId="38" fontId="7" fillId="0" borderId="13" xfId="48" applyFont="1" applyBorder="1" applyAlignment="1" applyProtection="1">
      <alignment horizontal="right"/>
      <protection locked="0"/>
    </xf>
    <xf numFmtId="38" fontId="7" fillId="0" borderId="15" xfId="48" applyFont="1" applyBorder="1" applyAlignment="1" applyProtection="1">
      <alignment/>
      <protection locked="0"/>
    </xf>
    <xf numFmtId="38" fontId="7" fillId="0" borderId="13" xfId="48" applyFont="1" applyBorder="1" applyAlignment="1" applyProtection="1">
      <alignment horizontal="right" shrinkToFit="1"/>
      <protection locked="0"/>
    </xf>
    <xf numFmtId="38" fontId="7" fillId="0" borderId="15" xfId="48" applyFont="1" applyBorder="1" applyAlignment="1" applyProtection="1">
      <alignment horizontal="right" shrinkToFit="1"/>
      <protection locked="0"/>
    </xf>
    <xf numFmtId="41" fontId="6" fillId="0" borderId="14" xfId="0" applyNumberFormat="1" applyFont="1" applyBorder="1" applyAlignment="1">
      <alignment shrinkToFit="1"/>
    </xf>
    <xf numFmtId="41" fontId="6" fillId="0" borderId="15" xfId="0" applyNumberFormat="1" applyFont="1" applyBorder="1" applyAlignment="1">
      <alignment horizontal="right" shrinkToFit="1"/>
    </xf>
    <xf numFmtId="3" fontId="6" fillId="0" borderId="23" xfId="0" applyNumberFormat="1" applyFont="1" applyBorder="1" applyAlignment="1">
      <alignment horizontal="right"/>
    </xf>
    <xf numFmtId="178" fontId="6" fillId="0" borderId="13" xfId="0" applyNumberFormat="1" applyFont="1" applyBorder="1" applyAlignment="1" applyProtection="1">
      <alignment horizontal="right"/>
      <protection locked="0"/>
    </xf>
    <xf numFmtId="3" fontId="6" fillId="0" borderId="23" xfId="0" applyNumberFormat="1" applyFont="1" applyBorder="1" applyAlignment="1">
      <alignment horizontal="right" shrinkToFit="1"/>
    </xf>
    <xf numFmtId="38" fontId="7" fillId="0" borderId="13" xfId="48" applyFont="1" applyFill="1" applyBorder="1" applyAlignment="1">
      <alignment horizontal="right"/>
    </xf>
    <xf numFmtId="178" fontId="6" fillId="0" borderId="33" xfId="0" applyNumberFormat="1" applyFont="1" applyBorder="1" applyAlignment="1" applyProtection="1">
      <alignment horizontal="center" vertical="center"/>
      <protection locked="0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="75" zoomScaleNormal="75" zoomScaleSheetLayoutView="100" zoomScalePageLayoutView="0" workbookViewId="0" topLeftCell="A1">
      <selection activeCell="W20" sqref="W20"/>
    </sheetView>
  </sheetViews>
  <sheetFormatPr defaultColWidth="9.59765625" defaultRowHeight="9.75" customHeight="1"/>
  <cols>
    <col min="1" max="1" width="11" style="0" customWidth="1"/>
    <col min="2" max="13" width="10.3984375" style="1" customWidth="1"/>
    <col min="14" max="14" width="2.3984375" style="0" customWidth="1"/>
    <col min="15" max="15" width="10.796875" style="0" customWidth="1"/>
    <col min="16" max="27" width="9" style="0" customWidth="1"/>
    <col min="28" max="28" width="9" style="2" customWidth="1"/>
  </cols>
  <sheetData>
    <row r="1" spans="1:28" ht="20.25" customHeight="1">
      <c r="A1" s="14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B1" s="4"/>
    </row>
    <row r="2" spans="1:28" ht="15.75" customHeight="1">
      <c r="A2" s="14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47" t="s">
        <v>49</v>
      </c>
      <c r="P2" s="5"/>
      <c r="AB2" s="4"/>
    </row>
    <row r="3" spans="1:28" ht="15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90" t="s">
        <v>61</v>
      </c>
      <c r="L3" s="81"/>
      <c r="M3" s="7"/>
      <c r="Z3" s="91" t="s">
        <v>62</v>
      </c>
      <c r="AA3" s="82"/>
      <c r="AB3" s="4"/>
    </row>
    <row r="4" spans="1:29" ht="15.75" customHeight="1">
      <c r="A4" s="15"/>
      <c r="B4" s="16"/>
      <c r="C4" s="17"/>
      <c r="D4" s="17"/>
      <c r="E4" s="18"/>
      <c r="F4" s="17"/>
      <c r="G4" s="17"/>
      <c r="H4" s="16"/>
      <c r="I4" s="17"/>
      <c r="J4" s="17"/>
      <c r="K4" s="16"/>
      <c r="L4" s="17"/>
      <c r="M4" s="17"/>
      <c r="N4" s="9"/>
      <c r="O4" s="8"/>
      <c r="P4" s="48"/>
      <c r="Q4" s="48"/>
      <c r="R4" s="48"/>
      <c r="S4" s="48"/>
      <c r="T4" s="48"/>
      <c r="U4" s="48"/>
      <c r="V4" s="49"/>
      <c r="W4" s="49"/>
      <c r="X4" s="48"/>
      <c r="Y4" s="49"/>
      <c r="Z4" s="49"/>
      <c r="AA4" s="48"/>
      <c r="AB4" s="74"/>
      <c r="AC4" s="73"/>
    </row>
    <row r="5" spans="1:29" ht="15.75" customHeight="1">
      <c r="A5" s="19"/>
      <c r="B5" s="127" t="s">
        <v>42</v>
      </c>
      <c r="C5" s="128"/>
      <c r="D5" s="129"/>
      <c r="E5" s="67"/>
      <c r="F5" s="67" t="s">
        <v>43</v>
      </c>
      <c r="G5" s="68"/>
      <c r="H5" s="69"/>
      <c r="I5" s="69" t="s">
        <v>44</v>
      </c>
      <c r="J5" s="68"/>
      <c r="K5" s="69"/>
      <c r="L5" s="69" t="s">
        <v>45</v>
      </c>
      <c r="M5" s="68"/>
      <c r="N5" s="9"/>
      <c r="O5" s="10"/>
      <c r="P5" s="50"/>
      <c r="Q5" s="50"/>
      <c r="R5" s="50"/>
      <c r="S5" s="50"/>
      <c r="T5" s="50"/>
      <c r="U5" s="50"/>
      <c r="V5" s="83" t="s">
        <v>1</v>
      </c>
      <c r="W5" s="51" t="s">
        <v>2</v>
      </c>
      <c r="X5" s="50"/>
      <c r="Y5" s="83" t="s">
        <v>3</v>
      </c>
      <c r="Z5" s="51" t="s">
        <v>2</v>
      </c>
      <c r="AA5" s="52" t="s">
        <v>0</v>
      </c>
      <c r="AB5" s="75"/>
      <c r="AC5" s="73"/>
    </row>
    <row r="6" spans="1:29" ht="15.75" customHeight="1">
      <c r="A6" s="19"/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9"/>
      <c r="O6" s="10"/>
      <c r="P6" s="50"/>
      <c r="Q6" s="50"/>
      <c r="R6" s="52" t="s">
        <v>4</v>
      </c>
      <c r="S6" s="52" t="s">
        <v>5</v>
      </c>
      <c r="T6" s="52" t="s">
        <v>6</v>
      </c>
      <c r="U6" s="53"/>
      <c r="V6" s="53"/>
      <c r="W6" s="53"/>
      <c r="X6" s="53"/>
      <c r="Y6" s="54" t="s">
        <v>7</v>
      </c>
      <c r="Z6" s="54" t="s">
        <v>8</v>
      </c>
      <c r="AA6" s="50"/>
      <c r="AB6" s="75"/>
      <c r="AC6" s="73"/>
    </row>
    <row r="7" spans="1:29" ht="15.75" customHeight="1">
      <c r="A7" s="19"/>
      <c r="B7" s="21" t="s">
        <v>9</v>
      </c>
      <c r="C7" s="21" t="s">
        <v>10</v>
      </c>
      <c r="D7" s="21" t="s">
        <v>11</v>
      </c>
      <c r="E7" s="20" t="s">
        <v>9</v>
      </c>
      <c r="F7" s="21" t="s">
        <v>10</v>
      </c>
      <c r="G7" s="21" t="s">
        <v>11</v>
      </c>
      <c r="H7" s="21" t="s">
        <v>12</v>
      </c>
      <c r="I7" s="21" t="s">
        <v>10</v>
      </c>
      <c r="J7" s="21" t="s">
        <v>11</v>
      </c>
      <c r="K7" s="21" t="s">
        <v>12</v>
      </c>
      <c r="L7" s="21" t="s">
        <v>10</v>
      </c>
      <c r="M7" s="21" t="s">
        <v>11</v>
      </c>
      <c r="N7" s="9"/>
      <c r="O7" s="10"/>
      <c r="P7" s="52" t="s">
        <v>13</v>
      </c>
      <c r="Q7" s="52" t="s">
        <v>14</v>
      </c>
      <c r="R7" s="50"/>
      <c r="S7" s="50"/>
      <c r="T7" s="50"/>
      <c r="U7" s="52" t="s">
        <v>12</v>
      </c>
      <c r="V7" s="52" t="s">
        <v>4</v>
      </c>
      <c r="W7" s="52" t="s">
        <v>15</v>
      </c>
      <c r="X7" s="52" t="s">
        <v>12</v>
      </c>
      <c r="Y7" s="52" t="s">
        <v>16</v>
      </c>
      <c r="Z7" s="52" t="s">
        <v>6</v>
      </c>
      <c r="AA7" s="52" t="s">
        <v>17</v>
      </c>
      <c r="AB7" s="76" t="s">
        <v>18</v>
      </c>
      <c r="AC7" s="73"/>
    </row>
    <row r="8" spans="1:29" ht="15.75" customHeight="1">
      <c r="A8" s="24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9"/>
      <c r="O8" s="10"/>
      <c r="P8" s="50"/>
      <c r="Q8" s="50"/>
      <c r="R8" s="52" t="s">
        <v>19</v>
      </c>
      <c r="S8" s="52" t="s">
        <v>14</v>
      </c>
      <c r="T8" s="52" t="s">
        <v>14</v>
      </c>
      <c r="U8" s="50"/>
      <c r="V8" s="50"/>
      <c r="W8" s="50"/>
      <c r="X8" s="50"/>
      <c r="Y8" s="52" t="s">
        <v>20</v>
      </c>
      <c r="Z8" s="52" t="s">
        <v>21</v>
      </c>
      <c r="AA8" s="50"/>
      <c r="AB8" s="75"/>
      <c r="AC8" s="73"/>
    </row>
    <row r="9" spans="1:29" ht="15.75" customHeight="1" thickBot="1">
      <c r="A9" s="19"/>
      <c r="B9" s="27"/>
      <c r="C9" s="27"/>
      <c r="D9" s="27"/>
      <c r="E9" s="95"/>
      <c r="F9" s="96"/>
      <c r="G9" s="96"/>
      <c r="H9" s="96"/>
      <c r="I9" s="96"/>
      <c r="J9" s="97"/>
      <c r="K9" s="27"/>
      <c r="L9" s="27"/>
      <c r="M9" s="27"/>
      <c r="N9" s="9"/>
      <c r="O9" s="10"/>
      <c r="P9" s="55" t="s">
        <v>22</v>
      </c>
      <c r="Q9" s="55" t="s">
        <v>22</v>
      </c>
      <c r="R9" s="55" t="s">
        <v>22</v>
      </c>
      <c r="S9" s="55" t="s">
        <v>23</v>
      </c>
      <c r="T9" s="55" t="s">
        <v>23</v>
      </c>
      <c r="U9" s="52" t="s">
        <v>0</v>
      </c>
      <c r="V9" s="50"/>
      <c r="W9" s="50"/>
      <c r="X9" s="50"/>
      <c r="Y9" s="52" t="s">
        <v>24</v>
      </c>
      <c r="Z9" s="50"/>
      <c r="AA9" s="55" t="s">
        <v>22</v>
      </c>
      <c r="AB9" s="77" t="s">
        <v>22</v>
      </c>
      <c r="AC9" s="73"/>
    </row>
    <row r="10" spans="1:29" ht="15.75" customHeight="1">
      <c r="A10" s="58" t="s">
        <v>25</v>
      </c>
      <c r="B10" s="38">
        <f>C10+D10</f>
        <v>128057352</v>
      </c>
      <c r="C10" s="101">
        <v>62327737</v>
      </c>
      <c r="D10" s="102">
        <v>65729615</v>
      </c>
      <c r="E10" s="93">
        <f>F10+G10</f>
        <v>1071304</v>
      </c>
      <c r="F10" s="113">
        <v>550742</v>
      </c>
      <c r="G10" s="94">
        <v>520562</v>
      </c>
      <c r="H10" s="98">
        <f>I10+J10</f>
        <v>1197012</v>
      </c>
      <c r="I10" s="99">
        <v>633700</v>
      </c>
      <c r="J10">
        <v>563312</v>
      </c>
      <c r="K10" s="38">
        <f>L10+M10</f>
        <v>-125708</v>
      </c>
      <c r="L10" s="40">
        <f>F10-I10</f>
        <v>-82958</v>
      </c>
      <c r="M10" s="40">
        <f>G10-J10</f>
        <v>-42750</v>
      </c>
      <c r="N10" s="9"/>
      <c r="O10" s="58" t="s">
        <v>25</v>
      </c>
      <c r="P10" s="61">
        <v>8.5</v>
      </c>
      <c r="Q10" s="61">
        <v>9.5</v>
      </c>
      <c r="R10" s="61">
        <v>-1</v>
      </c>
      <c r="S10" s="61">
        <v>2.3</v>
      </c>
      <c r="T10" s="61">
        <v>1.1</v>
      </c>
      <c r="U10" s="61">
        <v>24.2</v>
      </c>
      <c r="V10" s="61">
        <v>11.2</v>
      </c>
      <c r="W10" s="61">
        <v>13</v>
      </c>
      <c r="X10" s="61">
        <v>4.2</v>
      </c>
      <c r="Y10" s="61">
        <v>3.4</v>
      </c>
      <c r="Z10" s="62">
        <v>0.8</v>
      </c>
      <c r="AA10" s="62">
        <v>5.5</v>
      </c>
      <c r="AB10" s="78">
        <v>1.99</v>
      </c>
      <c r="AC10" s="73"/>
    </row>
    <row r="11" spans="1:29" ht="15.75" customHeight="1" thickBot="1">
      <c r="A11" s="59" t="s">
        <v>26</v>
      </c>
      <c r="B11" s="41">
        <f>C11+D11</f>
        <v>2080773</v>
      </c>
      <c r="C11" s="100">
        <v>1006247</v>
      </c>
      <c r="D11" s="100">
        <v>1074526</v>
      </c>
      <c r="E11" s="42">
        <f>F11+G11</f>
        <v>16887</v>
      </c>
      <c r="F11" s="114">
        <v>8753</v>
      </c>
      <c r="G11" s="41">
        <v>8134</v>
      </c>
      <c r="H11" s="43">
        <f>I11+J11</f>
        <v>20220</v>
      </c>
      <c r="I11" s="41">
        <v>10603</v>
      </c>
      <c r="J11" s="41">
        <v>9617</v>
      </c>
      <c r="K11" s="41">
        <f>L11+M11</f>
        <v>-3333</v>
      </c>
      <c r="L11" s="41">
        <f>F11-I11</f>
        <v>-1850</v>
      </c>
      <c r="M11" s="41">
        <f>G11-J11</f>
        <v>-1483</v>
      </c>
      <c r="N11" s="9"/>
      <c r="O11" s="59" t="s">
        <v>26</v>
      </c>
      <c r="P11" s="63">
        <v>8.1</v>
      </c>
      <c r="Q11" s="63">
        <v>9.7</v>
      </c>
      <c r="R11" s="63">
        <v>-1.6</v>
      </c>
      <c r="S11" s="63">
        <v>2.4</v>
      </c>
      <c r="T11" s="63">
        <v>1.2</v>
      </c>
      <c r="U11" s="63">
        <v>22.1</v>
      </c>
      <c r="V11" s="63">
        <v>9.9</v>
      </c>
      <c r="W11" s="63">
        <v>12.2</v>
      </c>
      <c r="X11" s="63">
        <v>3.8</v>
      </c>
      <c r="Y11" s="63">
        <v>2.8</v>
      </c>
      <c r="Z11" s="64">
        <v>1</v>
      </c>
      <c r="AA11" s="64">
        <v>4.9</v>
      </c>
      <c r="AB11" s="79">
        <v>1.66</v>
      </c>
      <c r="AC11" s="73"/>
    </row>
    <row r="12" spans="1:29" ht="15.75" customHeight="1" thickBot="1">
      <c r="A12" s="58" t="s">
        <v>27</v>
      </c>
      <c r="B12" s="38">
        <f aca="true" t="shared" si="0" ref="B12:M12">SUM(B13+B16)</f>
        <v>158538</v>
      </c>
      <c r="C12" s="38">
        <f t="shared" si="0"/>
        <v>76874</v>
      </c>
      <c r="D12" s="38">
        <f t="shared" si="0"/>
        <v>81664</v>
      </c>
      <c r="E12" s="39">
        <f t="shared" si="0"/>
        <v>1245</v>
      </c>
      <c r="F12" s="115">
        <f t="shared" si="0"/>
        <v>657</v>
      </c>
      <c r="G12" s="38">
        <f t="shared" si="0"/>
        <v>588</v>
      </c>
      <c r="H12" s="38">
        <f t="shared" si="0"/>
        <v>1769</v>
      </c>
      <c r="I12" s="38">
        <f t="shared" si="0"/>
        <v>901</v>
      </c>
      <c r="J12" s="38">
        <f t="shared" si="0"/>
        <v>868</v>
      </c>
      <c r="K12" s="38">
        <f t="shared" si="0"/>
        <v>-524</v>
      </c>
      <c r="L12" s="40">
        <f t="shared" si="0"/>
        <v>-244</v>
      </c>
      <c r="M12" s="40">
        <f t="shared" si="0"/>
        <v>-280</v>
      </c>
      <c r="N12" s="9"/>
      <c r="O12" s="58" t="s">
        <v>27</v>
      </c>
      <c r="P12" s="61">
        <f aca="true" t="shared" si="1" ref="P10:P17">ROUND(E12/$B12*1000,1)</f>
        <v>7.9</v>
      </c>
      <c r="Q12" s="61">
        <f>ROUND(H12/B12*1000,1)</f>
        <v>11.2</v>
      </c>
      <c r="R12" s="61">
        <f aca="true" t="shared" si="2" ref="R10:R17">ROUND(K12/$B12*1000,1)</f>
        <v>-3.3</v>
      </c>
      <c r="S12" s="61">
        <f aca="true" t="shared" si="3" ref="S10:S17">ROUND(B31/E12*1000,1)</f>
        <v>2.4</v>
      </c>
      <c r="T12" s="61">
        <f aca="true" t="shared" si="4" ref="T10:T17">ROUND(E31/E12*1000,1)</f>
        <v>2.4</v>
      </c>
      <c r="U12" s="61">
        <f aca="true" t="shared" si="5" ref="U11:U17">ROUND(F31/(E12+F31)*1000,1)</f>
        <v>18.9</v>
      </c>
      <c r="V12" s="61">
        <f aca="true" t="shared" si="6" ref="V11:W17">ROUND(G31/($E12+$F31)*1000,1)</f>
        <v>11</v>
      </c>
      <c r="W12" s="61">
        <f t="shared" si="6"/>
        <v>7.9</v>
      </c>
      <c r="X12" s="61">
        <f aca="true" t="shared" si="7" ref="X10:Z17">ROUND(I31/($E12+$J31)*1000,1)</f>
        <v>5.6</v>
      </c>
      <c r="Y12" s="61">
        <f t="shared" si="7"/>
        <v>3.2</v>
      </c>
      <c r="Z12" s="62">
        <f t="shared" si="7"/>
        <v>2.4</v>
      </c>
      <c r="AA12" s="62">
        <f aca="true" t="shared" si="8" ref="AA10:AA17">ROUND(L31/$B12*1000,1)</f>
        <v>4.6</v>
      </c>
      <c r="AB12" s="78">
        <f aca="true" t="shared" si="9" ref="AB10:AB17">ROUND(M31/$B12*1000,2)</f>
        <v>1.42</v>
      </c>
      <c r="AC12" s="73"/>
    </row>
    <row r="13" spans="1:29" ht="15.75" customHeight="1" thickBot="1">
      <c r="A13" s="58" t="s">
        <v>40</v>
      </c>
      <c r="B13" s="38">
        <f aca="true" t="shared" si="10" ref="B13:M13">SUM(B14:B15)</f>
        <v>114047</v>
      </c>
      <c r="C13" s="40">
        <f t="shared" si="10"/>
        <v>55457</v>
      </c>
      <c r="D13" s="40">
        <f t="shared" si="10"/>
        <v>58590</v>
      </c>
      <c r="E13" s="39">
        <f t="shared" si="10"/>
        <v>944</v>
      </c>
      <c r="F13" s="116">
        <f>SUM(F14:F15)</f>
        <v>506</v>
      </c>
      <c r="G13" s="40">
        <f>SUM(G14:G15)</f>
        <v>438</v>
      </c>
      <c r="H13" s="38">
        <f t="shared" si="10"/>
        <v>1151</v>
      </c>
      <c r="I13" s="40">
        <f t="shared" si="10"/>
        <v>587</v>
      </c>
      <c r="J13" s="40">
        <f t="shared" si="10"/>
        <v>564</v>
      </c>
      <c r="K13" s="38">
        <f t="shared" si="10"/>
        <v>-207</v>
      </c>
      <c r="L13" s="40">
        <f t="shared" si="10"/>
        <v>-81</v>
      </c>
      <c r="M13" s="40">
        <f t="shared" si="10"/>
        <v>-126</v>
      </c>
      <c r="N13" s="9"/>
      <c r="O13" s="58" t="s">
        <v>40</v>
      </c>
      <c r="P13" s="61">
        <f t="shared" si="1"/>
        <v>8.3</v>
      </c>
      <c r="Q13" s="61">
        <f>ROUND(H13/$B13*1000,1)</f>
        <v>10.1</v>
      </c>
      <c r="R13" s="61">
        <f t="shared" si="2"/>
        <v>-1.8</v>
      </c>
      <c r="S13" s="61">
        <f t="shared" si="3"/>
        <v>2.1</v>
      </c>
      <c r="T13" s="61">
        <f t="shared" si="4"/>
        <v>2.1</v>
      </c>
      <c r="U13" s="61">
        <f t="shared" si="5"/>
        <v>19.7</v>
      </c>
      <c r="V13" s="61">
        <f t="shared" si="6"/>
        <v>12.5</v>
      </c>
      <c r="W13" s="61">
        <f t="shared" si="6"/>
        <v>7.3</v>
      </c>
      <c r="X13" s="61">
        <f t="shared" si="7"/>
        <v>5.3</v>
      </c>
      <c r="Y13" s="61">
        <f t="shared" si="7"/>
        <v>3.2</v>
      </c>
      <c r="Z13" s="62">
        <f t="shared" si="7"/>
        <v>2.1</v>
      </c>
      <c r="AA13" s="62">
        <f t="shared" si="8"/>
        <v>4.9</v>
      </c>
      <c r="AB13" s="78">
        <f t="shared" si="9"/>
        <v>1.51</v>
      </c>
      <c r="AC13" s="73"/>
    </row>
    <row r="14" spans="1:29" ht="15.75" customHeight="1">
      <c r="A14" s="58" t="s">
        <v>58</v>
      </c>
      <c r="B14" s="40">
        <f>C14+D14</f>
        <v>91418</v>
      </c>
      <c r="C14" s="40">
        <v>44592</v>
      </c>
      <c r="D14" s="40">
        <v>46826</v>
      </c>
      <c r="E14" s="39">
        <f>F14+G14</f>
        <v>808</v>
      </c>
      <c r="F14" s="117">
        <v>438</v>
      </c>
      <c r="G14" s="111">
        <v>370</v>
      </c>
      <c r="H14" s="38">
        <f>I14+J14</f>
        <v>871</v>
      </c>
      <c r="I14" s="119">
        <v>432</v>
      </c>
      <c r="J14" s="119">
        <v>439</v>
      </c>
      <c r="K14" s="38">
        <f>SUM(L14:M14)</f>
        <v>-63</v>
      </c>
      <c r="L14" s="40">
        <f>F14-I14</f>
        <v>6</v>
      </c>
      <c r="M14" s="40">
        <f>G14-J14</f>
        <v>-69</v>
      </c>
      <c r="N14" s="92"/>
      <c r="O14" s="105" t="s">
        <v>58</v>
      </c>
      <c r="P14" s="61">
        <f t="shared" si="1"/>
        <v>8.8</v>
      </c>
      <c r="Q14" s="61">
        <f>ROUND(H14/B14*1000,1)</f>
        <v>9.5</v>
      </c>
      <c r="R14" s="61">
        <f t="shared" si="2"/>
        <v>-0.7</v>
      </c>
      <c r="S14" s="61">
        <f t="shared" si="3"/>
        <v>1.2</v>
      </c>
      <c r="T14" s="61">
        <f t="shared" si="4"/>
        <v>1.2</v>
      </c>
      <c r="U14" s="61">
        <f t="shared" si="5"/>
        <v>20.6</v>
      </c>
      <c r="V14" s="61">
        <f t="shared" si="6"/>
        <v>13.3</v>
      </c>
      <c r="W14" s="61">
        <f t="shared" si="6"/>
        <v>7.3</v>
      </c>
      <c r="X14" s="61">
        <f t="shared" si="7"/>
        <v>4.9</v>
      </c>
      <c r="Y14" s="61">
        <f t="shared" si="7"/>
        <v>3.7</v>
      </c>
      <c r="Z14" s="61">
        <f t="shared" si="7"/>
        <v>1.2</v>
      </c>
      <c r="AA14" s="62">
        <f t="shared" si="8"/>
        <v>5.1</v>
      </c>
      <c r="AB14" s="78">
        <f t="shared" si="9"/>
        <v>1.62</v>
      </c>
      <c r="AC14" s="73"/>
    </row>
    <row r="15" spans="1:29" ht="15.75" customHeight="1" thickBot="1">
      <c r="A15" s="59" t="s">
        <v>59</v>
      </c>
      <c r="B15" s="41">
        <f>C15+D15</f>
        <v>22629</v>
      </c>
      <c r="C15" s="41">
        <v>10865</v>
      </c>
      <c r="D15" s="41">
        <v>11764</v>
      </c>
      <c r="E15" s="42">
        <f>F15+G15</f>
        <v>136</v>
      </c>
      <c r="F15" s="118">
        <v>68</v>
      </c>
      <c r="G15" s="112">
        <v>68</v>
      </c>
      <c r="H15" s="43">
        <f>I15+J15</f>
        <v>280</v>
      </c>
      <c r="I15" s="120">
        <v>155</v>
      </c>
      <c r="J15" s="120">
        <v>125</v>
      </c>
      <c r="K15" s="43">
        <f>SUM(L15:M15)</f>
        <v>-144</v>
      </c>
      <c r="L15" s="41">
        <f>F15-I15</f>
        <v>-87</v>
      </c>
      <c r="M15" s="41">
        <f>G15-J15</f>
        <v>-57</v>
      </c>
      <c r="N15" s="9"/>
      <c r="O15" s="59" t="s">
        <v>59</v>
      </c>
      <c r="P15" s="63">
        <f t="shared" si="1"/>
        <v>6</v>
      </c>
      <c r="Q15" s="63">
        <f>ROUND(H15/B15*1000,1)</f>
        <v>12.4</v>
      </c>
      <c r="R15" s="63">
        <f t="shared" si="2"/>
        <v>-6.4</v>
      </c>
      <c r="S15" s="63">
        <f t="shared" si="3"/>
        <v>7.4</v>
      </c>
      <c r="T15" s="63">
        <f t="shared" si="4"/>
        <v>7.4</v>
      </c>
      <c r="U15" s="63">
        <f t="shared" si="5"/>
        <v>14.5</v>
      </c>
      <c r="V15" s="63">
        <f t="shared" si="6"/>
        <v>7.2</v>
      </c>
      <c r="W15" s="63">
        <f t="shared" si="6"/>
        <v>7.2</v>
      </c>
      <c r="X15" s="63">
        <f t="shared" si="7"/>
        <v>7.4</v>
      </c>
      <c r="Y15" s="63">
        <f t="shared" si="7"/>
        <v>0</v>
      </c>
      <c r="Z15" s="63">
        <f t="shared" si="7"/>
        <v>7.4</v>
      </c>
      <c r="AA15" s="64">
        <f t="shared" si="8"/>
        <v>3.9</v>
      </c>
      <c r="AB15" s="79">
        <f t="shared" si="9"/>
        <v>1.06</v>
      </c>
      <c r="AC15" s="73"/>
    </row>
    <row r="16" spans="1:29" ht="15.75" customHeight="1" thickBot="1">
      <c r="A16" s="60" t="s">
        <v>39</v>
      </c>
      <c r="B16" s="40">
        <f>SUM(B17:B17)</f>
        <v>44491</v>
      </c>
      <c r="C16" s="40">
        <f>SUM(C17:C17)</f>
        <v>21417</v>
      </c>
      <c r="D16" s="40">
        <f>SUM(D17:D17)</f>
        <v>23074</v>
      </c>
      <c r="E16" s="44">
        <f>F16+G16</f>
        <v>301</v>
      </c>
      <c r="F16" s="116">
        <f>SUM(F17:F17)</f>
        <v>151</v>
      </c>
      <c r="G16" s="40">
        <f>SUM(G17:G17)</f>
        <v>150</v>
      </c>
      <c r="H16" s="40">
        <f>I16+J16</f>
        <v>618</v>
      </c>
      <c r="I16" s="40">
        <f>SUM(I17:I17)</f>
        <v>314</v>
      </c>
      <c r="J16" s="40">
        <f>SUM(J17:J17)</f>
        <v>304</v>
      </c>
      <c r="K16" s="40">
        <f>SUM(K17:K17)</f>
        <v>-317</v>
      </c>
      <c r="L16" s="40">
        <f>SUM(L17:L17)</f>
        <v>-163</v>
      </c>
      <c r="M16" s="40">
        <f>SUM(M17:M17)</f>
        <v>-154</v>
      </c>
      <c r="N16" s="9"/>
      <c r="O16" s="60" t="s">
        <v>39</v>
      </c>
      <c r="P16" s="61">
        <f t="shared" si="1"/>
        <v>6.8</v>
      </c>
      <c r="Q16" s="61">
        <f>ROUND(H16/B16*1000,1)</f>
        <v>13.9</v>
      </c>
      <c r="R16" s="61">
        <f t="shared" si="2"/>
        <v>-7.1</v>
      </c>
      <c r="S16" s="61">
        <f t="shared" si="3"/>
        <v>3.3</v>
      </c>
      <c r="T16" s="61">
        <f t="shared" si="4"/>
        <v>3.3</v>
      </c>
      <c r="U16" s="61">
        <f t="shared" si="5"/>
        <v>16.3</v>
      </c>
      <c r="V16" s="61">
        <f t="shared" si="6"/>
        <v>6.5</v>
      </c>
      <c r="W16" s="61">
        <f t="shared" si="6"/>
        <v>9.8</v>
      </c>
      <c r="X16" s="61">
        <f t="shared" si="7"/>
        <v>6.6</v>
      </c>
      <c r="Y16" s="65">
        <f t="shared" si="7"/>
        <v>3.3</v>
      </c>
      <c r="Z16" s="65">
        <f t="shared" si="7"/>
        <v>3.3</v>
      </c>
      <c r="AA16" s="62">
        <f t="shared" si="8"/>
        <v>3.9</v>
      </c>
      <c r="AB16" s="78">
        <f t="shared" si="9"/>
        <v>1.19</v>
      </c>
      <c r="AC16" s="73"/>
    </row>
    <row r="17" spans="1:29" ht="15.75" customHeight="1" thickBot="1">
      <c r="A17" s="60" t="s">
        <v>38</v>
      </c>
      <c r="B17" s="40">
        <f>C17+D17</f>
        <v>44491</v>
      </c>
      <c r="C17" s="40">
        <v>21417</v>
      </c>
      <c r="D17" s="40">
        <v>23074</v>
      </c>
      <c r="E17" s="44">
        <f>F17+G17</f>
        <v>301</v>
      </c>
      <c r="F17" s="119">
        <v>151</v>
      </c>
      <c r="G17" s="40">
        <v>150</v>
      </c>
      <c r="H17" s="40">
        <f>I17+J17</f>
        <v>618</v>
      </c>
      <c r="I17" s="126">
        <v>314</v>
      </c>
      <c r="J17" s="126">
        <v>304</v>
      </c>
      <c r="K17" s="40">
        <f>SUM(L17:M17)</f>
        <v>-317</v>
      </c>
      <c r="L17" s="40">
        <f>F17-I17</f>
        <v>-163</v>
      </c>
      <c r="M17" s="40">
        <f>G17-J17</f>
        <v>-154</v>
      </c>
      <c r="N17" s="9"/>
      <c r="O17" s="60" t="s">
        <v>38</v>
      </c>
      <c r="P17" s="61">
        <f t="shared" si="1"/>
        <v>6.8</v>
      </c>
      <c r="Q17" s="61">
        <f>ROUND(H17/B17*1000,1)</f>
        <v>13.9</v>
      </c>
      <c r="R17" s="61">
        <f t="shared" si="2"/>
        <v>-7.1</v>
      </c>
      <c r="S17" s="61">
        <f t="shared" si="3"/>
        <v>3.3</v>
      </c>
      <c r="T17" s="61">
        <f t="shared" si="4"/>
        <v>3.3</v>
      </c>
      <c r="U17" s="61">
        <f t="shared" si="5"/>
        <v>16.3</v>
      </c>
      <c r="V17" s="66">
        <f t="shared" si="6"/>
        <v>6.5</v>
      </c>
      <c r="W17" s="61">
        <f t="shared" si="6"/>
        <v>9.8</v>
      </c>
      <c r="X17" s="61">
        <f t="shared" si="7"/>
        <v>6.6</v>
      </c>
      <c r="Y17" s="65">
        <f t="shared" si="7"/>
        <v>3.3</v>
      </c>
      <c r="Z17" s="65">
        <f t="shared" si="7"/>
        <v>3.3</v>
      </c>
      <c r="AA17" s="62">
        <f t="shared" si="8"/>
        <v>3.9</v>
      </c>
      <c r="AB17" s="80">
        <f t="shared" si="9"/>
        <v>1.19</v>
      </c>
      <c r="AC17" s="73"/>
    </row>
    <row r="18" spans="1:28" ht="21.75" customHeight="1">
      <c r="A18" s="106" t="s">
        <v>60</v>
      </c>
      <c r="B18" s="107"/>
      <c r="C18" s="107"/>
      <c r="D18" s="108"/>
      <c r="E18" s="107"/>
      <c r="F18" s="107"/>
      <c r="G18" s="107"/>
      <c r="H18" s="17"/>
      <c r="I18" s="28"/>
      <c r="J18" s="17"/>
      <c r="K18" s="17"/>
      <c r="L18" s="17"/>
      <c r="M18" s="1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</row>
    <row r="19" spans="1:28" ht="15.75" customHeight="1">
      <c r="A19" s="109"/>
      <c r="B19" s="130" t="s">
        <v>63</v>
      </c>
      <c r="D19" s="130" t="s">
        <v>64</v>
      </c>
      <c r="E19" s="130"/>
      <c r="F19" s="130"/>
      <c r="G19" s="110"/>
      <c r="H19" s="110"/>
      <c r="I19" s="30"/>
      <c r="J19" s="30"/>
      <c r="K19" s="30"/>
      <c r="L19" s="30"/>
      <c r="M19" s="30"/>
      <c r="O19" s="56" t="s">
        <v>55</v>
      </c>
      <c r="P19" s="29"/>
      <c r="Q19" s="31"/>
      <c r="X19" s="13" t="s">
        <v>28</v>
      </c>
      <c r="AB19" s="4"/>
    </row>
    <row r="20" spans="1:28" ht="15.75" customHeight="1">
      <c r="A20" s="109"/>
      <c r="B20" s="130" t="s">
        <v>65</v>
      </c>
      <c r="D20" s="130" t="s">
        <v>64</v>
      </c>
      <c r="E20" s="130"/>
      <c r="F20" s="130"/>
      <c r="G20" s="110"/>
      <c r="H20" s="110"/>
      <c r="I20" s="30"/>
      <c r="J20" s="30"/>
      <c r="K20" s="30"/>
      <c r="L20" s="30"/>
      <c r="M20" s="30"/>
      <c r="O20" s="56" t="s">
        <v>56</v>
      </c>
      <c r="P20" s="29"/>
      <c r="Q20" s="31"/>
      <c r="X20" s="13" t="s">
        <v>28</v>
      </c>
      <c r="AB20" s="4"/>
    </row>
    <row r="21" spans="1:28" ht="15.75" customHeight="1">
      <c r="A21" s="109"/>
      <c r="B21" s="130" t="s">
        <v>66</v>
      </c>
      <c r="D21" s="130" t="s">
        <v>64</v>
      </c>
      <c r="E21" s="130"/>
      <c r="F21" s="130"/>
      <c r="G21" s="110"/>
      <c r="H21" s="110"/>
      <c r="I21" s="30"/>
      <c r="J21" s="30"/>
      <c r="K21" s="30"/>
      <c r="L21" s="30"/>
      <c r="M21" s="30"/>
      <c r="O21" s="56" t="s">
        <v>57</v>
      </c>
      <c r="P21" s="29"/>
      <c r="Q21" s="31"/>
      <c r="X21" s="13"/>
      <c r="AB21" s="4"/>
    </row>
    <row r="22" spans="1:28" ht="12" customHeight="1" thickBot="1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O22" s="56"/>
      <c r="P22" s="29"/>
      <c r="Q22" s="31"/>
      <c r="X22" s="13" t="s">
        <v>28</v>
      </c>
      <c r="AB22" s="4"/>
    </row>
    <row r="23" spans="1:28" ht="15.75" customHeight="1">
      <c r="A23" s="32"/>
      <c r="B23" s="33"/>
      <c r="C23" s="28"/>
      <c r="D23" s="28"/>
      <c r="E23" s="33"/>
      <c r="F23" s="34" t="s">
        <v>0</v>
      </c>
      <c r="G23" s="28"/>
      <c r="H23" s="28"/>
      <c r="I23" s="33"/>
      <c r="J23" s="28"/>
      <c r="K23" s="28"/>
      <c r="L23" s="33"/>
      <c r="M23" s="33"/>
      <c r="N23" s="9"/>
      <c r="O23" s="57" t="s">
        <v>30</v>
      </c>
      <c r="X23" s="13" t="s">
        <v>28</v>
      </c>
      <c r="AB23" s="4"/>
    </row>
    <row r="24" spans="1:28" ht="15.75" customHeight="1">
      <c r="A24" s="24"/>
      <c r="B24" s="70" t="s">
        <v>29</v>
      </c>
      <c r="C24" s="71"/>
      <c r="D24" s="71"/>
      <c r="E24" s="69" t="s">
        <v>6</v>
      </c>
      <c r="F24" s="70" t="s">
        <v>52</v>
      </c>
      <c r="G24" s="71"/>
      <c r="H24" s="71"/>
      <c r="I24" s="70" t="s">
        <v>51</v>
      </c>
      <c r="J24" s="71"/>
      <c r="K24" s="71"/>
      <c r="L24" s="72"/>
      <c r="M24" s="72"/>
      <c r="N24" s="9"/>
      <c r="O24" s="57" t="s">
        <v>33</v>
      </c>
      <c r="X24" s="6"/>
      <c r="AB24" s="4"/>
    </row>
    <row r="25" spans="1:28" ht="15.75" customHeight="1">
      <c r="A25" s="24"/>
      <c r="B25" s="22"/>
      <c r="C25" s="35"/>
      <c r="D25" s="35"/>
      <c r="E25" s="36" t="s">
        <v>0</v>
      </c>
      <c r="F25" s="22"/>
      <c r="G25" s="35"/>
      <c r="H25" s="35"/>
      <c r="I25" s="22"/>
      <c r="J25" s="37" t="s">
        <v>7</v>
      </c>
      <c r="K25" s="37" t="s">
        <v>8</v>
      </c>
      <c r="L25" s="21" t="s">
        <v>47</v>
      </c>
      <c r="M25" s="21" t="s">
        <v>48</v>
      </c>
      <c r="N25" s="9"/>
      <c r="O25" s="57" t="s">
        <v>34</v>
      </c>
      <c r="X25" s="6"/>
      <c r="AB25" s="4"/>
    </row>
    <row r="26" spans="1:28" ht="15.75" customHeight="1">
      <c r="A26" s="24"/>
      <c r="B26" s="21" t="s">
        <v>9</v>
      </c>
      <c r="C26" s="21" t="s">
        <v>10</v>
      </c>
      <c r="D26" s="21" t="s">
        <v>11</v>
      </c>
      <c r="E26" s="21" t="s">
        <v>31</v>
      </c>
      <c r="F26" s="21" t="s">
        <v>12</v>
      </c>
      <c r="G26" s="21" t="s">
        <v>4</v>
      </c>
      <c r="H26" s="21" t="s">
        <v>15</v>
      </c>
      <c r="I26" s="21" t="s">
        <v>12</v>
      </c>
      <c r="J26" s="21" t="s">
        <v>32</v>
      </c>
      <c r="K26" s="21" t="s">
        <v>6</v>
      </c>
      <c r="L26" s="21" t="s">
        <v>46</v>
      </c>
      <c r="M26" s="21" t="s">
        <v>46</v>
      </c>
      <c r="N26" s="9"/>
      <c r="O26" s="57" t="s">
        <v>35</v>
      </c>
      <c r="X26" s="6"/>
      <c r="AB26" s="4"/>
    </row>
    <row r="27" spans="1:28" ht="15.75" customHeight="1">
      <c r="A27" s="24"/>
      <c r="B27" s="27"/>
      <c r="C27" s="27"/>
      <c r="D27" s="27"/>
      <c r="E27" s="27"/>
      <c r="F27" s="27"/>
      <c r="G27" s="27"/>
      <c r="H27" s="27"/>
      <c r="I27" s="27"/>
      <c r="J27" s="21" t="s">
        <v>20</v>
      </c>
      <c r="K27" s="21" t="s">
        <v>21</v>
      </c>
      <c r="L27" s="27"/>
      <c r="M27" s="27"/>
      <c r="N27" s="9"/>
      <c r="O27" s="57" t="s">
        <v>54</v>
      </c>
      <c r="AB27" s="4"/>
    </row>
    <row r="28" spans="1:28" ht="15.75" customHeight="1" thickBot="1">
      <c r="A28" s="24"/>
      <c r="B28" s="96"/>
      <c r="C28" s="96"/>
      <c r="D28" s="96"/>
      <c r="E28" s="96"/>
      <c r="F28" s="96"/>
      <c r="G28" s="96"/>
      <c r="H28" s="96"/>
      <c r="I28" s="96"/>
      <c r="J28" s="103" t="s">
        <v>24</v>
      </c>
      <c r="K28" s="96"/>
      <c r="L28" s="96"/>
      <c r="M28" s="104"/>
      <c r="N28" s="9"/>
      <c r="O28" s="57" t="s">
        <v>53</v>
      </c>
      <c r="AB28" s="4"/>
    </row>
    <row r="29" spans="1:28" ht="15.75" customHeight="1">
      <c r="A29" s="58" t="s">
        <v>25</v>
      </c>
      <c r="B29" s="121">
        <f>C29+D29</f>
        <v>2450</v>
      </c>
      <c r="C29" s="123">
        <v>1355</v>
      </c>
      <c r="D29" s="123">
        <v>1095</v>
      </c>
      <c r="E29" s="31">
        <v>1167</v>
      </c>
      <c r="F29" s="121">
        <f>G29+H29</f>
        <v>26560</v>
      </c>
      <c r="G29" s="123">
        <v>12245</v>
      </c>
      <c r="H29" s="123">
        <v>14315</v>
      </c>
      <c r="I29" s="121">
        <v>4720</v>
      </c>
      <c r="J29" s="124">
        <v>3637</v>
      </c>
      <c r="K29" s="124">
        <v>878</v>
      </c>
      <c r="L29" s="125">
        <v>700214</v>
      </c>
      <c r="M29" s="125">
        <v>251378</v>
      </c>
      <c r="N29" s="9"/>
      <c r="O29" s="57" t="s">
        <v>50</v>
      </c>
      <c r="AB29" s="4"/>
    </row>
    <row r="30" spans="1:28" ht="15.75" customHeight="1" thickBot="1">
      <c r="A30" s="59" t="s">
        <v>26</v>
      </c>
      <c r="B30" s="122">
        <f>C30+D30</f>
        <v>41</v>
      </c>
      <c r="C30" s="122">
        <v>28</v>
      </c>
      <c r="D30" s="122">
        <v>13</v>
      </c>
      <c r="E30" s="122">
        <v>21</v>
      </c>
      <c r="F30" s="46">
        <f>G30+H30</f>
        <v>382</v>
      </c>
      <c r="G30" s="122">
        <v>171</v>
      </c>
      <c r="H30" s="122">
        <v>211</v>
      </c>
      <c r="I30" s="46">
        <f>J30+K30</f>
        <v>65</v>
      </c>
      <c r="J30" s="122">
        <v>48</v>
      </c>
      <c r="K30" s="122">
        <v>17</v>
      </c>
      <c r="L30" s="122">
        <v>10087</v>
      </c>
      <c r="M30" s="122">
        <v>3395</v>
      </c>
      <c r="N30" s="9"/>
      <c r="AB30" s="4"/>
    </row>
    <row r="31" spans="1:28" ht="15.75" customHeight="1" thickBot="1">
      <c r="A31" s="58" t="s">
        <v>27</v>
      </c>
      <c r="B31" s="45">
        <f aca="true" t="shared" si="11" ref="B31:M31">B32+B35</f>
        <v>3</v>
      </c>
      <c r="C31" s="45">
        <f t="shared" si="11"/>
        <v>2</v>
      </c>
      <c r="D31" s="45">
        <f t="shared" si="11"/>
        <v>1</v>
      </c>
      <c r="E31" s="45">
        <f t="shared" si="11"/>
        <v>3</v>
      </c>
      <c r="F31" s="45">
        <f t="shared" si="11"/>
        <v>24</v>
      </c>
      <c r="G31" s="45">
        <f t="shared" si="11"/>
        <v>14</v>
      </c>
      <c r="H31" s="45">
        <f t="shared" si="11"/>
        <v>10</v>
      </c>
      <c r="I31" s="45">
        <f t="shared" si="11"/>
        <v>7</v>
      </c>
      <c r="J31" s="45">
        <f t="shared" si="11"/>
        <v>4</v>
      </c>
      <c r="K31" s="45">
        <f t="shared" si="11"/>
        <v>3</v>
      </c>
      <c r="L31" s="45">
        <f t="shared" si="11"/>
        <v>728</v>
      </c>
      <c r="M31" s="45">
        <f t="shared" si="11"/>
        <v>225</v>
      </c>
      <c r="N31" s="9"/>
      <c r="AB31" s="4"/>
    </row>
    <row r="32" spans="1:28" ht="15.75" customHeight="1" thickBot="1">
      <c r="A32" s="58" t="s">
        <v>40</v>
      </c>
      <c r="B32" s="45">
        <f aca="true" t="shared" si="12" ref="B32:M32">SUM(B33:B34)</f>
        <v>2</v>
      </c>
      <c r="C32" s="45">
        <f t="shared" si="12"/>
        <v>2</v>
      </c>
      <c r="D32" s="45">
        <f t="shared" si="12"/>
        <v>0</v>
      </c>
      <c r="E32" s="45">
        <f t="shared" si="12"/>
        <v>2</v>
      </c>
      <c r="F32" s="45">
        <f t="shared" si="12"/>
        <v>19</v>
      </c>
      <c r="G32" s="45">
        <f t="shared" si="12"/>
        <v>12</v>
      </c>
      <c r="H32" s="45">
        <f t="shared" si="12"/>
        <v>7</v>
      </c>
      <c r="I32" s="45">
        <f t="shared" si="12"/>
        <v>5</v>
      </c>
      <c r="J32" s="45">
        <f t="shared" si="12"/>
        <v>3</v>
      </c>
      <c r="K32" s="45">
        <f t="shared" si="12"/>
        <v>2</v>
      </c>
      <c r="L32" s="45">
        <f t="shared" si="12"/>
        <v>556</v>
      </c>
      <c r="M32" s="45">
        <f t="shared" si="12"/>
        <v>172</v>
      </c>
      <c r="N32" s="9"/>
      <c r="AB32" s="4"/>
    </row>
    <row r="33" spans="1:28" ht="15.75" customHeight="1">
      <c r="A33" s="58" t="s">
        <v>58</v>
      </c>
      <c r="B33" s="45">
        <f>C33+D33</f>
        <v>1</v>
      </c>
      <c r="C33" s="45">
        <v>1</v>
      </c>
      <c r="D33" s="45">
        <v>0</v>
      </c>
      <c r="E33" s="45">
        <v>1</v>
      </c>
      <c r="F33" s="45">
        <f>G33+H33</f>
        <v>17</v>
      </c>
      <c r="G33" s="45">
        <v>11</v>
      </c>
      <c r="H33" s="45">
        <v>6</v>
      </c>
      <c r="I33" s="45">
        <f>J33+K33</f>
        <v>4</v>
      </c>
      <c r="J33" s="45">
        <v>3</v>
      </c>
      <c r="K33" s="45">
        <v>1</v>
      </c>
      <c r="L33" s="45">
        <v>467</v>
      </c>
      <c r="M33" s="45">
        <v>148</v>
      </c>
      <c r="N33" s="9"/>
      <c r="AB33" s="4"/>
    </row>
    <row r="34" spans="1:28" ht="15.75" customHeight="1" thickBot="1">
      <c r="A34" s="59" t="s">
        <v>59</v>
      </c>
      <c r="B34" s="46">
        <f>C34+D34</f>
        <v>1</v>
      </c>
      <c r="C34" s="46">
        <v>1</v>
      </c>
      <c r="D34" s="46">
        <v>0</v>
      </c>
      <c r="E34" s="46">
        <v>1</v>
      </c>
      <c r="F34" s="46">
        <f>G34+H34</f>
        <v>2</v>
      </c>
      <c r="G34" s="46">
        <v>1</v>
      </c>
      <c r="H34" s="46">
        <v>1</v>
      </c>
      <c r="I34" s="46">
        <f>J34+K34</f>
        <v>1</v>
      </c>
      <c r="J34" s="46">
        <v>0</v>
      </c>
      <c r="K34" s="46">
        <v>1</v>
      </c>
      <c r="L34" s="46">
        <v>89</v>
      </c>
      <c r="M34" s="46">
        <v>24</v>
      </c>
      <c r="N34" s="9"/>
      <c r="AB34" s="4"/>
    </row>
    <row r="35" spans="1:28" ht="15.75" customHeight="1" thickBot="1">
      <c r="A35" s="60" t="s">
        <v>39</v>
      </c>
      <c r="B35" s="45">
        <f>C35+D35</f>
        <v>1</v>
      </c>
      <c r="C35" s="45">
        <f>SUM(C36:C36)</f>
        <v>0</v>
      </c>
      <c r="D35" s="45">
        <f>SUM(D36:D36)</f>
        <v>1</v>
      </c>
      <c r="E35" s="45">
        <f>SUM(E36:E36)</f>
        <v>1</v>
      </c>
      <c r="F35" s="45">
        <f>G35+H35</f>
        <v>5</v>
      </c>
      <c r="G35" s="45">
        <f>SUM(G36:G36)</f>
        <v>2</v>
      </c>
      <c r="H35" s="45">
        <f>SUM(H36:H36)</f>
        <v>3</v>
      </c>
      <c r="I35" s="45">
        <f>J35+K35</f>
        <v>2</v>
      </c>
      <c r="J35" s="45">
        <f>SUM(J36:J36)</f>
        <v>1</v>
      </c>
      <c r="K35" s="45">
        <f>SUM(K36:K36)</f>
        <v>1</v>
      </c>
      <c r="L35" s="45">
        <f>SUM(L36:L36)</f>
        <v>172</v>
      </c>
      <c r="M35" s="85">
        <f>SUM(M36:M36)</f>
        <v>53</v>
      </c>
      <c r="N35" s="9"/>
      <c r="AB35"/>
    </row>
    <row r="36" spans="1:28" ht="15.75" customHeight="1" thickBot="1">
      <c r="A36" s="86" t="s">
        <v>41</v>
      </c>
      <c r="B36" s="87">
        <f>C36+D36</f>
        <v>1</v>
      </c>
      <c r="C36" s="87">
        <v>0</v>
      </c>
      <c r="D36" s="87">
        <v>1</v>
      </c>
      <c r="E36" s="88">
        <v>1</v>
      </c>
      <c r="F36" s="87">
        <f>G36+H36</f>
        <v>5</v>
      </c>
      <c r="G36" s="88">
        <v>2</v>
      </c>
      <c r="H36" s="87">
        <v>3</v>
      </c>
      <c r="I36" s="87">
        <f>J36+K36</f>
        <v>2</v>
      </c>
      <c r="J36" s="88">
        <v>1</v>
      </c>
      <c r="K36" s="88">
        <v>1</v>
      </c>
      <c r="L36" s="87">
        <v>172</v>
      </c>
      <c r="M36" s="89">
        <v>53</v>
      </c>
      <c r="N36" s="9"/>
      <c r="AB36"/>
    </row>
    <row r="37" spans="1:28" ht="10.5" customHeight="1">
      <c r="A37" s="84" t="s">
        <v>28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AB37"/>
    </row>
    <row r="38" spans="1:28" ht="9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AB38"/>
    </row>
    <row r="39" spans="1:28" ht="9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AB39"/>
    </row>
    <row r="40" spans="2:28" ht="9.75" customHeight="1">
      <c r="B40"/>
      <c r="C40"/>
      <c r="D40"/>
      <c r="E40"/>
      <c r="F40"/>
      <c r="G40"/>
      <c r="H40"/>
      <c r="I40"/>
      <c r="J40"/>
      <c r="K40"/>
      <c r="L40"/>
      <c r="M40"/>
      <c r="AB40"/>
    </row>
    <row r="41" spans="2:28" ht="9.75" customHeight="1">
      <c r="B41"/>
      <c r="C41"/>
      <c r="D41"/>
      <c r="E41"/>
      <c r="F41"/>
      <c r="G41"/>
      <c r="H41"/>
      <c r="I41"/>
      <c r="J41"/>
      <c r="K41"/>
      <c r="L41"/>
      <c r="M41"/>
      <c r="AB41"/>
    </row>
    <row r="42" spans="2:28" ht="9.75" customHeight="1">
      <c r="B42"/>
      <c r="C42"/>
      <c r="D42"/>
      <c r="E42"/>
      <c r="F42"/>
      <c r="G42"/>
      <c r="H42"/>
      <c r="I42"/>
      <c r="J42"/>
      <c r="K42"/>
      <c r="L42"/>
      <c r="M42"/>
      <c r="AB42"/>
    </row>
    <row r="43" spans="2:28" ht="9.75" customHeight="1">
      <c r="B43"/>
      <c r="C43"/>
      <c r="D43"/>
      <c r="E43"/>
      <c r="F43"/>
      <c r="G43"/>
      <c r="H43"/>
      <c r="I43"/>
      <c r="J43"/>
      <c r="K43"/>
      <c r="L43"/>
      <c r="M43"/>
      <c r="AB43"/>
    </row>
    <row r="44" spans="1:28" ht="9.75">
      <c r="A44" s="6"/>
      <c r="B44"/>
      <c r="C44"/>
      <c r="D44"/>
      <c r="E44"/>
      <c r="F44"/>
      <c r="G44"/>
      <c r="H44"/>
      <c r="I44"/>
      <c r="J44"/>
      <c r="K44"/>
      <c r="L44"/>
      <c r="M44"/>
      <c r="AB44"/>
    </row>
    <row r="45" spans="1:28" ht="9.75">
      <c r="A45" s="6"/>
      <c r="B45"/>
      <c r="C45"/>
      <c r="D45"/>
      <c r="E45"/>
      <c r="F45"/>
      <c r="G45"/>
      <c r="H45"/>
      <c r="I45"/>
      <c r="J45"/>
      <c r="K45"/>
      <c r="L45"/>
      <c r="M45"/>
      <c r="AB45"/>
    </row>
    <row r="46" spans="2:28" ht="9.75" customHeight="1">
      <c r="B46"/>
      <c r="C46"/>
      <c r="D46"/>
      <c r="E46"/>
      <c r="F46"/>
      <c r="G46"/>
      <c r="H46"/>
      <c r="I46"/>
      <c r="J46"/>
      <c r="K46"/>
      <c r="L46"/>
      <c r="M46"/>
      <c r="AB46"/>
    </row>
    <row r="47" spans="2:28" ht="9.75" customHeight="1">
      <c r="B47"/>
      <c r="C47"/>
      <c r="D47"/>
      <c r="E47"/>
      <c r="F47"/>
      <c r="G47"/>
      <c r="H47"/>
      <c r="I47"/>
      <c r="J47"/>
      <c r="K47"/>
      <c r="L47"/>
      <c r="M47"/>
      <c r="AB47"/>
    </row>
    <row r="48" spans="2:28" ht="9.75" customHeight="1">
      <c r="B48"/>
      <c r="C48"/>
      <c r="D48"/>
      <c r="E48"/>
      <c r="F48"/>
      <c r="G48"/>
      <c r="H48"/>
      <c r="I48"/>
      <c r="J48"/>
      <c r="K48"/>
      <c r="L48"/>
      <c r="M48"/>
      <c r="AB48"/>
    </row>
    <row r="49" spans="2:28" ht="9.75" customHeight="1">
      <c r="B49"/>
      <c r="C49"/>
      <c r="D49"/>
      <c r="E49"/>
      <c r="F49"/>
      <c r="G49"/>
      <c r="H49"/>
      <c r="I49"/>
      <c r="J49"/>
      <c r="K49"/>
      <c r="L49"/>
      <c r="M49"/>
      <c r="AB49"/>
    </row>
    <row r="50" spans="2:28" ht="9.75" customHeight="1">
      <c r="B50"/>
      <c r="C50"/>
      <c r="D50"/>
      <c r="E50"/>
      <c r="F50"/>
      <c r="G50"/>
      <c r="H50"/>
      <c r="I50"/>
      <c r="J50"/>
      <c r="K50"/>
      <c r="L50"/>
      <c r="M50"/>
      <c r="AB50"/>
    </row>
    <row r="51" spans="2:28" ht="9.75" customHeight="1">
      <c r="B51"/>
      <c r="C51"/>
      <c r="D51"/>
      <c r="E51"/>
      <c r="F51"/>
      <c r="G51"/>
      <c r="H51"/>
      <c r="I51"/>
      <c r="J51"/>
      <c r="K51"/>
      <c r="L51"/>
      <c r="M51"/>
      <c r="AB51"/>
    </row>
    <row r="52" spans="1:28" ht="9.75">
      <c r="A52" s="6"/>
      <c r="B52"/>
      <c r="C52"/>
      <c r="D52"/>
      <c r="E52"/>
      <c r="F52"/>
      <c r="G52"/>
      <c r="H52"/>
      <c r="I52"/>
      <c r="J52"/>
      <c r="K52"/>
      <c r="L52"/>
      <c r="M52"/>
      <c r="AB52"/>
    </row>
  </sheetData>
  <sheetProtection/>
  <mergeCells count="1">
    <mergeCell ref="B5:D5"/>
  </mergeCells>
  <printOptions/>
  <pageMargins left="0.91" right="0.63" top="0.984251968503937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A:\T2-1.＆２.jsd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人口動態総覧（実数）</dc:title>
  <dc:subject/>
  <dc:creator>岐阜県</dc:creator>
  <cp:keywords/>
  <dc:description/>
  <cp:lastModifiedBy>岐阜県</cp:lastModifiedBy>
  <cp:lastPrinted>2012-03-07T07:33:25Z</cp:lastPrinted>
  <dcterms:created xsi:type="dcterms:W3CDTF">2003-01-22T05:37:58Z</dcterms:created>
  <dcterms:modified xsi:type="dcterms:W3CDTF">2012-03-07T07:37:11Z</dcterms:modified>
  <cp:category/>
  <cp:version/>
  <cp:contentType/>
  <cp:contentStatus/>
  <cp:revision>72</cp:revision>
</cp:coreProperties>
</file>