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p46701\Desktop\令和４年度仕入控除税額（大規模）\"/>
    </mc:Choice>
  </mc:AlternateContent>
  <xr:revisionPtr revIDLastSave="0" documentId="8_{90FAE5B4-EB09-40C0-B233-A532AED32904}" xr6:coauthVersionLast="47" xr6:coauthVersionMax="47" xr10:uidLastSave="{00000000-0000-0000-0000-000000000000}"/>
  <bookViews>
    <workbookView xWindow="29610" yWindow="-120" windowWidth="28110" windowHeight="16440" firstSheet="1" activeTab="2" xr2:uid="{00000000-000D-0000-FFFF-FFFF00000000}"/>
  </bookViews>
  <sheets>
    <sheet name="R2確定額" sheetId="2" state="hidden" r:id="rId1"/>
    <sheet name="第５号様式" sheetId="7" r:id="rId2"/>
    <sheet name="入力用シート" sheetId="6" r:id="rId3"/>
  </sheets>
  <definedNames>
    <definedName name="_xlnm.Print_Area" localSheetId="1">第５号様式!$A$1:$I$31</definedName>
    <definedName name="_xlnm.Print_Area" localSheetId="2">入力用シート!$A$1:$AF$71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59" i="6" l="1"/>
  <c r="F24" i="7" l="1"/>
  <c r="F4" i="7"/>
  <c r="AA66" i="6" l="1"/>
  <c r="X66" i="6"/>
  <c r="U66" i="6"/>
  <c r="R66" i="6"/>
  <c r="O66" i="6"/>
  <c r="L66" i="6"/>
  <c r="I66" i="6"/>
  <c r="AD65" i="6"/>
  <c r="AD64" i="6"/>
  <c r="AD63" i="6"/>
  <c r="AD62" i="6"/>
  <c r="AD61" i="6"/>
  <c r="AD60" i="6"/>
  <c r="O47" i="6"/>
  <c r="L47" i="6"/>
  <c r="I47" i="6"/>
  <c r="R46" i="6"/>
  <c r="R45" i="6"/>
  <c r="R44" i="6"/>
  <c r="R43" i="6"/>
  <c r="R42" i="6"/>
  <c r="R41" i="6"/>
  <c r="R40" i="6"/>
  <c r="AA33" i="6"/>
  <c r="I27" i="6"/>
  <c r="AG12" i="6"/>
  <c r="R47" i="6" l="1"/>
  <c r="AA51" i="6" s="1"/>
  <c r="F28" i="7" s="1"/>
  <c r="AD66" i="6"/>
  <c r="AA71" i="6" s="1"/>
  <c r="W50" i="2" l="1"/>
  <c r="X50" i="2"/>
  <c r="C19" i="2" l="1"/>
  <c r="Y49" i="2" l="1"/>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 r="Y10" i="2"/>
  <c r="Y9" i="2"/>
  <c r="Y8" i="2"/>
  <c r="Y7" i="2"/>
  <c r="Y6" i="2"/>
  <c r="Y5" i="2"/>
  <c r="Y4" i="2"/>
  <c r="Y3" i="2"/>
  <c r="V50" i="2"/>
  <c r="U50" i="2"/>
  <c r="T50" i="2"/>
  <c r="S50" i="2"/>
  <c r="R50" i="2"/>
  <c r="Q50" i="2"/>
  <c r="P50" i="2"/>
  <c r="O50" i="2"/>
  <c r="N50" i="2"/>
  <c r="M50" i="2"/>
  <c r="L50" i="2"/>
  <c r="K50" i="2"/>
  <c r="J50" i="2"/>
  <c r="I50" i="2"/>
  <c r="H50" i="2"/>
  <c r="G50" i="2"/>
  <c r="F50" i="2"/>
  <c r="E50" i="2"/>
  <c r="D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8" i="2"/>
  <c r="C17" i="2"/>
  <c r="C16" i="2"/>
  <c r="C15" i="2"/>
  <c r="C14" i="2"/>
  <c r="C13" i="2"/>
  <c r="C12" i="2"/>
  <c r="C11" i="2"/>
  <c r="C10" i="2"/>
  <c r="C9" i="2"/>
  <c r="C8" i="2"/>
  <c r="C7" i="2"/>
  <c r="C6" i="2"/>
  <c r="C5" i="2"/>
  <c r="C4" i="2"/>
  <c r="C3" i="2"/>
  <c r="B50" i="2"/>
  <c r="C50" i="2" l="1"/>
  <c r="Y5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Gifu</author>
  </authors>
  <commentList>
    <comment ref="A17" authorId="0" shapeId="0" xr:uid="{08CA64DF-822D-4999-8EAC-8D0B2706467B}">
      <text>
        <r>
          <rPr>
            <b/>
            <sz val="9"/>
            <color indexed="81"/>
            <rFont val="MS P ゴシック"/>
            <family val="3"/>
            <charset val="128"/>
          </rPr>
          <t>日付、文書番号を記入してください。</t>
        </r>
      </text>
    </comment>
    <comment ref="A30" authorId="0" shapeId="0" xr:uid="{7887C107-7023-42D1-B710-62EBBEBA9C2F}">
      <text>
        <r>
          <rPr>
            <b/>
            <sz val="9"/>
            <color indexed="81"/>
            <rFont val="MS P ゴシック"/>
            <family val="3"/>
            <charset val="128"/>
          </rPr>
          <t>添付書類が無い場合は、無しと書き換えてください。</t>
        </r>
      </text>
    </comment>
  </commentList>
</comments>
</file>

<file path=xl/sharedStrings.xml><?xml version="1.0" encoding="utf-8"?>
<sst xmlns="http://schemas.openxmlformats.org/spreadsheetml/2006/main" count="202" uniqueCount="171">
  <si>
    <t>上記以外</t>
    <rPh sb="0" eb="2">
      <t>ジョウキ</t>
    </rPh>
    <rPh sb="2" eb="4">
      <t>イガイ</t>
    </rPh>
    <phoneticPr fontId="3"/>
  </si>
  <si>
    <t>（１）新型コロナウイルス感染症に関する相談窓口設置事業</t>
  </si>
  <si>
    <t>（２）新型コロナウイルス感染症対策事業</t>
  </si>
  <si>
    <t>（３）新型コロナウイルス感染症患者等入院医療機関設備整備事業</t>
    <rPh sb="3" eb="5">
      <t>シンガタ</t>
    </rPh>
    <rPh sb="12" eb="15">
      <t>カンセンショウ</t>
    </rPh>
    <rPh sb="15" eb="17">
      <t>カンジャ</t>
    </rPh>
    <rPh sb="17" eb="18">
      <t>トウ</t>
    </rPh>
    <rPh sb="18" eb="20">
      <t>ニュウイン</t>
    </rPh>
    <rPh sb="20" eb="22">
      <t>イリョウ</t>
    </rPh>
    <rPh sb="22" eb="24">
      <t>キカン</t>
    </rPh>
    <rPh sb="24" eb="26">
      <t>セツビ</t>
    </rPh>
    <rPh sb="26" eb="28">
      <t>セイビ</t>
    </rPh>
    <rPh sb="28" eb="30">
      <t>ジギョウ</t>
    </rPh>
    <phoneticPr fontId="3"/>
  </si>
  <si>
    <t>（４）帰国者・接触者外来等設備整備事業</t>
  </si>
  <si>
    <t>（５）感染症検査機関等設備整備事業</t>
  </si>
  <si>
    <t>（６）感染症対策専門家派遣等事業</t>
  </si>
  <si>
    <t>（７）新型コロナウイルス重症患者を診療する医療従事者派遣体制の確保事業</t>
  </si>
  <si>
    <t>（８）ＤＭＡＴ・ＤＰＡＴ等医療チーム派遣事業</t>
  </si>
  <si>
    <t>（９）新型コロナウイルスに感染した医師等にかわり診療等を行う医師等派遣体制の確保事業</t>
    <rPh sb="40" eb="42">
      <t>ジギョウ</t>
    </rPh>
    <phoneticPr fontId="3"/>
  </si>
  <si>
    <t>（10）医療搬送体制等確保事業</t>
  </si>
  <si>
    <t>（11）ヘリコプター患者搬送体制整備事業</t>
  </si>
  <si>
    <t>（12）新型コロナウイルス感染症の影響に対応した医療機関の地域医療支援体制構築事業</t>
  </si>
  <si>
    <t>（13）新型コロナウイルス感染症により休業等となった医療機関等に対する継続・再開支援事業</t>
  </si>
  <si>
    <t>（14）医療機関における新型コロナウイルス感染症の外国人患者受入れのための設備整備事業</t>
  </si>
  <si>
    <t>（15）新型コロナウイルス感染症重点医療機関体制整備事業</t>
  </si>
  <si>
    <t>（16）新型コロナウイルス感染症重点医療機関等設備整備事業</t>
  </si>
  <si>
    <t>（17）新型コロナウイルス感染症対応従事者慰労金交付事業</t>
  </si>
  <si>
    <t>（18）新型コロナウイルス感染症を疑う患者受入れのための救急・周産期・小児医療体制確保事業</t>
  </si>
  <si>
    <t>（19）医療機関・薬局等における感染拡大防止等支援事業</t>
  </si>
  <si>
    <t>（20）新型コロナウイルス感染症患者等入院医療機関等における外国人患者の受入れ体制確保事業</t>
  </si>
  <si>
    <t>病床確保事業</t>
    <rPh sb="0" eb="2">
      <t>ビョウショウ</t>
    </rPh>
    <rPh sb="2" eb="4">
      <t>カクホ</t>
    </rPh>
    <rPh sb="4" eb="6">
      <t>ジギョウ</t>
    </rPh>
    <phoneticPr fontId="2"/>
  </si>
  <si>
    <t>宿泊療養施設確保事業</t>
    <rPh sb="0" eb="2">
      <t>シュクハク</t>
    </rPh>
    <rPh sb="2" eb="4">
      <t>リョウヨウ</t>
    </rPh>
    <rPh sb="4" eb="6">
      <t>シセツ</t>
    </rPh>
    <rPh sb="6" eb="8">
      <t>カクホ</t>
    </rPh>
    <rPh sb="8" eb="10">
      <t>ジギョウ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</si>
  <si>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</si>
  <si>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</si>
  <si>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</si>
  <si>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</si>
  <si>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</si>
  <si>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</si>
  <si>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</si>
  <si>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</si>
  <si>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</si>
  <si>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</si>
  <si>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</si>
  <si>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</si>
  <si>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</si>
  <si>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</si>
  <si>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</si>
  <si>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</si>
  <si>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</si>
  <si>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</si>
  <si>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</si>
  <si>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</si>
  <si>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</si>
  <si>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</si>
  <si>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</si>
  <si>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</si>
  <si>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</si>
  <si>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</si>
  <si>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</si>
  <si>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</si>
  <si>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</si>
  <si>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</si>
  <si>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</si>
  <si>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</si>
  <si>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</si>
  <si>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</si>
  <si>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</si>
  <si>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</si>
  <si>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</si>
  <si>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</si>
  <si>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</si>
  <si>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</si>
  <si>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</si>
  <si>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</si>
  <si>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</si>
  <si>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</si>
  <si>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</si>
  <si>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</si>
  <si>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</si>
  <si>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3"/>
  </si>
  <si>
    <t>記</t>
  </si>
  <si>
    <t>返還なし（消費税の申告義務がない）</t>
    <rPh sb="0" eb="2">
      <t>ヘンカン</t>
    </rPh>
    <rPh sb="5" eb="8">
      <t>ショウヒゼイ</t>
    </rPh>
    <rPh sb="9" eb="11">
      <t>シンコク</t>
    </rPh>
    <rPh sb="11" eb="13">
      <t>ギム</t>
    </rPh>
    <phoneticPr fontId="3"/>
  </si>
  <si>
    <t>返還なし（特定収入割合が５％超）</t>
    <rPh sb="0" eb="2">
      <t>ヘンカン</t>
    </rPh>
    <rPh sb="5" eb="7">
      <t>トクテイ</t>
    </rPh>
    <rPh sb="7" eb="9">
      <t>シュウニュウ</t>
    </rPh>
    <rPh sb="9" eb="11">
      <t>ワリアイ</t>
    </rPh>
    <rPh sb="14" eb="15">
      <t>コ</t>
    </rPh>
    <phoneticPr fontId="3"/>
  </si>
  <si>
    <t>返還なし（簡易課税方式による申告）</t>
    <rPh sb="0" eb="2">
      <t>ヘンカン</t>
    </rPh>
    <rPh sb="5" eb="7">
      <t>カンイ</t>
    </rPh>
    <rPh sb="7" eb="9">
      <t>カゼイ</t>
    </rPh>
    <rPh sb="9" eb="11">
      <t>ホウシキ</t>
    </rPh>
    <rPh sb="14" eb="16">
      <t>シンコク</t>
    </rPh>
    <phoneticPr fontId="3"/>
  </si>
  <si>
    <t>返還なし（個別対応方式で非課税売上のみ）</t>
    <rPh sb="0" eb="2">
      <t>ヘンカン</t>
    </rPh>
    <rPh sb="5" eb="7">
      <t>コベツ</t>
    </rPh>
    <rPh sb="7" eb="9">
      <t>タイオウ</t>
    </rPh>
    <rPh sb="9" eb="11">
      <t>ホウシキ</t>
    </rPh>
    <rPh sb="12" eb="15">
      <t>ヒカゼイ</t>
    </rPh>
    <rPh sb="15" eb="17">
      <t>ウリア</t>
    </rPh>
    <phoneticPr fontId="3"/>
  </si>
  <si>
    <t>返還なし（補助対象が非課税のみ）</t>
    <rPh sb="0" eb="2">
      <t>ヘンカン</t>
    </rPh>
    <rPh sb="5" eb="7">
      <t>ホジョ</t>
    </rPh>
    <rPh sb="7" eb="9">
      <t>タイショウ</t>
    </rPh>
    <rPh sb="10" eb="13">
      <t>ヒカゼイ</t>
    </rPh>
    <phoneticPr fontId="3"/>
  </si>
  <si>
    <t>返還あり（課税売上割合95％以上・課税売上高５億円以下）</t>
    <rPh sb="0" eb="2">
      <t>ヘンカン</t>
    </rPh>
    <rPh sb="5" eb="7">
      <t>カゼイ</t>
    </rPh>
    <rPh sb="7" eb="9">
      <t>ウリア</t>
    </rPh>
    <rPh sb="9" eb="11">
      <t>ワリアイ</t>
    </rPh>
    <rPh sb="14" eb="16">
      <t>イジョウ</t>
    </rPh>
    <rPh sb="17" eb="19">
      <t>カゼイ</t>
    </rPh>
    <rPh sb="19" eb="21">
      <t>ウリア</t>
    </rPh>
    <rPh sb="21" eb="22">
      <t>ダカ</t>
    </rPh>
    <rPh sb="23" eb="24">
      <t>オク</t>
    </rPh>
    <rPh sb="24" eb="25">
      <t>エン</t>
    </rPh>
    <rPh sb="25" eb="27">
      <t>イカ</t>
    </rPh>
    <phoneticPr fontId="3"/>
  </si>
  <si>
    <t>返還あり（一括比例配分方式）</t>
    <rPh sb="0" eb="2">
      <t>ヘンカン</t>
    </rPh>
    <rPh sb="5" eb="7">
      <t>イッカツ</t>
    </rPh>
    <rPh sb="7" eb="9">
      <t>ヒレイ</t>
    </rPh>
    <rPh sb="9" eb="11">
      <t>ハイブン</t>
    </rPh>
    <rPh sb="11" eb="13">
      <t>ホウシキ</t>
    </rPh>
    <phoneticPr fontId="3"/>
  </si>
  <si>
    <t>返還あり（個別対応方式）</t>
    <rPh sb="0" eb="2">
      <t>ヘンカン</t>
    </rPh>
    <rPh sb="5" eb="7">
      <t>コベツ</t>
    </rPh>
    <rPh sb="7" eb="9">
      <t>タイオウ</t>
    </rPh>
    <rPh sb="9" eb="11">
      <t>ホウシキ</t>
    </rPh>
    <phoneticPr fontId="3"/>
  </si>
  <si>
    <t>《入力用シート》</t>
    <rPh sb="1" eb="3">
      <t>ニュウリョク</t>
    </rPh>
    <rPh sb="3" eb="4">
      <t>ヨウ</t>
    </rPh>
    <phoneticPr fontId="12"/>
  </si>
  <si>
    <t>基本情報</t>
    <rPh sb="0" eb="2">
      <t>キホン</t>
    </rPh>
    <rPh sb="2" eb="4">
      <t>ジョウホウ</t>
    </rPh>
    <phoneticPr fontId="12"/>
  </si>
  <si>
    <t>提出日</t>
    <rPh sb="0" eb="3">
      <t>テイシュツビ</t>
    </rPh>
    <phoneticPr fontId="12"/>
  </si>
  <si>
    <t>令和</t>
    <rPh sb="0" eb="2">
      <t>レイワ</t>
    </rPh>
    <phoneticPr fontId="12"/>
  </si>
  <si>
    <t>年</t>
    <rPh sb="0" eb="1">
      <t>ネン</t>
    </rPh>
    <phoneticPr fontId="12"/>
  </si>
  <si>
    <t>月</t>
    <rPh sb="0" eb="1">
      <t>ガツ</t>
    </rPh>
    <phoneticPr fontId="12"/>
  </si>
  <si>
    <t>日</t>
    <rPh sb="0" eb="1">
      <t>ニチ</t>
    </rPh>
    <phoneticPr fontId="12"/>
  </si>
  <si>
    <t>事業者名</t>
    <rPh sb="0" eb="3">
      <t>ジギョウシャ</t>
    </rPh>
    <rPh sb="3" eb="4">
      <t>メイ</t>
    </rPh>
    <phoneticPr fontId="12"/>
  </si>
  <si>
    <t>交付決定日</t>
    <rPh sb="0" eb="2">
      <t>コウフ</t>
    </rPh>
    <rPh sb="2" eb="5">
      <t>ケッテイビ</t>
    </rPh>
    <phoneticPr fontId="12"/>
  </si>
  <si>
    <t>交付決定番号</t>
    <rPh sb="0" eb="2">
      <t>コウフ</t>
    </rPh>
    <rPh sb="2" eb="4">
      <t>ケッテイ</t>
    </rPh>
    <rPh sb="4" eb="6">
      <t>バンゴウ</t>
    </rPh>
    <phoneticPr fontId="12"/>
  </si>
  <si>
    <t>補助金確定額（精算額）</t>
    <rPh sb="0" eb="3">
      <t>ホジョキン</t>
    </rPh>
    <rPh sb="3" eb="5">
      <t>カクテイ</t>
    </rPh>
    <rPh sb="5" eb="6">
      <t>ガク</t>
    </rPh>
    <rPh sb="7" eb="9">
      <t>セイサン</t>
    </rPh>
    <rPh sb="9" eb="10">
      <t>ガク</t>
    </rPh>
    <phoneticPr fontId="12"/>
  </si>
  <si>
    <t>円</t>
    <rPh sb="0" eb="1">
      <t>エン</t>
    </rPh>
    <phoneticPr fontId="12"/>
  </si>
  <si>
    <t>【仕入控除税額（返還額）がない場合】</t>
    <phoneticPr fontId="12"/>
  </si>
  <si>
    <t>※①～⑤のうち該当するものをプルダウンで「○」を選択してください（①、③の場合、黄色い網掛け部分も記載してください）</t>
    <rPh sb="7" eb="9">
      <t>ガイトウ</t>
    </rPh>
    <rPh sb="24" eb="26">
      <t>センタク</t>
    </rPh>
    <rPh sb="37" eb="39">
      <t>バアイ</t>
    </rPh>
    <rPh sb="40" eb="42">
      <t>キイロ</t>
    </rPh>
    <rPh sb="43" eb="45">
      <t>アミカ</t>
    </rPh>
    <rPh sb="46" eb="48">
      <t>ブブン</t>
    </rPh>
    <rPh sb="49" eb="51">
      <t>キサイ</t>
    </rPh>
    <phoneticPr fontId="12"/>
  </si>
  <si>
    <t>←プルダウン用</t>
    <rPh sb="6" eb="7">
      <t>ヨウ</t>
    </rPh>
    <phoneticPr fontId="12"/>
  </si>
  <si>
    <t>①</t>
    <phoneticPr fontId="12"/>
  </si>
  <si>
    <t>消費税の申告義務がない</t>
    <phoneticPr fontId="12"/>
  </si>
  <si>
    <t>基準期間における課税売上高（税抜）</t>
  </si>
  <si>
    <t>②</t>
    <phoneticPr fontId="12"/>
  </si>
  <si>
    <t>簡易課税方式により申告している</t>
    <phoneticPr fontId="12"/>
  </si>
  <si>
    <t>添付資料</t>
    <rPh sb="0" eb="2">
      <t>テンプ</t>
    </rPh>
    <rPh sb="2" eb="4">
      <t>シリョウ</t>
    </rPh>
    <phoneticPr fontId="12"/>
  </si>
  <si>
    <t>簡易課税方式の確定申告書の写し</t>
    <rPh sb="0" eb="2">
      <t>カンイ</t>
    </rPh>
    <rPh sb="2" eb="4">
      <t>カゼイ</t>
    </rPh>
    <rPh sb="4" eb="6">
      <t>ホウシキ</t>
    </rPh>
    <phoneticPr fontId="12"/>
  </si>
  <si>
    <t>③</t>
    <phoneticPr fontId="12"/>
  </si>
  <si>
    <t>公益法人等であって、特定収入割合が５％を超えている</t>
    <phoneticPr fontId="12"/>
  </si>
  <si>
    <t>（医療法人社団及び医療法人財団を除く）</t>
    <phoneticPr fontId="12"/>
  </si>
  <si>
    <t>特定収入割合</t>
  </si>
  <si>
    <t>％</t>
    <phoneticPr fontId="12"/>
  </si>
  <si>
    <t>特定収入割合の計算表の写し</t>
    <phoneticPr fontId="12"/>
  </si>
  <si>
    <t>④</t>
    <phoneticPr fontId="12"/>
  </si>
  <si>
    <t>補助対象経費にかかる消費税を、個別対応方式において、「非課税売上のみに要するもの」として申告している</t>
    <phoneticPr fontId="12"/>
  </si>
  <si>
    <t>確定申告書の写し</t>
    <phoneticPr fontId="12"/>
  </si>
  <si>
    <t>⑤</t>
    <phoneticPr fontId="12"/>
  </si>
  <si>
    <t>補助対象経費が人件費等の非課税仕入となっている</t>
    <phoneticPr fontId="12"/>
  </si>
  <si>
    <t>【仕入控除税額（返還額）がある場合】</t>
    <phoneticPr fontId="12"/>
  </si>
  <si>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12"/>
  </si>
  <si>
    <t>（課税売上割合）</t>
    <rPh sb="1" eb="3">
      <t>カゼイ</t>
    </rPh>
    <rPh sb="3" eb="5">
      <t>ウリア</t>
    </rPh>
    <rPh sb="5" eb="7">
      <t>ワリアイ</t>
    </rPh>
    <phoneticPr fontId="12"/>
  </si>
  <si>
    <t>課税資産の譲渡等の対価の額</t>
  </si>
  <si>
    <t>････　ａ</t>
    <phoneticPr fontId="12"/>
  </si>
  <si>
    <t>資産の譲渡等の対価の額</t>
  </si>
  <si>
    <t>････　ｂ</t>
    <phoneticPr fontId="12"/>
  </si>
  <si>
    <t>課税売上割合　ａ／ｂ＝</t>
    <rPh sb="0" eb="2">
      <t>カゼイ</t>
    </rPh>
    <rPh sb="2" eb="4">
      <t>ウリア</t>
    </rPh>
    <rPh sb="4" eb="6">
      <t>ワリアイ</t>
    </rPh>
    <phoneticPr fontId="12"/>
  </si>
  <si>
    <t>････　c</t>
    <phoneticPr fontId="12"/>
  </si>
  <si>
    <t>　※自動で計算されますが、税額控除の計算で端数処理している場合には、端数処理した金額を直接入力してください</t>
    <rPh sb="2" eb="4">
      <t>ジドウ</t>
    </rPh>
    <rPh sb="5" eb="7">
      <t>ケイサン</t>
    </rPh>
    <rPh sb="13" eb="15">
      <t>ゼイガク</t>
    </rPh>
    <phoneticPr fontId="12"/>
  </si>
  <si>
    <t>　　（注：申告書に記載された％をそのまま入力するわけではありません）</t>
    <phoneticPr fontId="12"/>
  </si>
  <si>
    <t>①課税売上割合が９５％以上かつ課税売上高が５億円以下の法人等の場合</t>
    <phoneticPr fontId="12"/>
  </si>
  <si>
    <t>（仕入控除税額（返還額））</t>
    <phoneticPr fontId="12"/>
  </si>
  <si>
    <t>補助金確定額（精算額）×１０／１１０＝</t>
    <phoneticPr fontId="12"/>
  </si>
  <si>
    <t>課税売上割合・控除対象仕入税額等の計算書の写し</t>
    <phoneticPr fontId="12"/>
  </si>
  <si>
    <t>②一括比例配分方式により消費税の申告を行っている場合</t>
    <rPh sb="1" eb="3">
      <t>イッカツ</t>
    </rPh>
    <rPh sb="3" eb="5">
      <t>ヒレイ</t>
    </rPh>
    <rPh sb="5" eb="7">
      <t>ハイブン</t>
    </rPh>
    <rPh sb="7" eb="9">
      <t>ホウシキ</t>
    </rPh>
    <phoneticPr fontId="12"/>
  </si>
  <si>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12"/>
  </si>
  <si>
    <t>対象経費の内訳</t>
    <rPh sb="0" eb="2">
      <t>タイショウ</t>
    </rPh>
    <rPh sb="2" eb="4">
      <t>ケイヒ</t>
    </rPh>
    <rPh sb="5" eb="7">
      <t>ウチワケ</t>
    </rPh>
    <phoneticPr fontId="12"/>
  </si>
  <si>
    <t>課税仕入額
（１０％）</t>
    <rPh sb="0" eb="2">
      <t>カゼイ</t>
    </rPh>
    <rPh sb="2" eb="4">
      <t>シイ</t>
    </rPh>
    <rPh sb="4" eb="5">
      <t>ガク</t>
    </rPh>
    <phoneticPr fontId="12"/>
  </si>
  <si>
    <t>課税仕入額
（８％）</t>
    <rPh sb="0" eb="2">
      <t>カゼイ</t>
    </rPh>
    <rPh sb="2" eb="4">
      <t>シイ</t>
    </rPh>
    <rPh sb="4" eb="5">
      <t>ガク</t>
    </rPh>
    <phoneticPr fontId="12"/>
  </si>
  <si>
    <t>非課税・
不課税仕入額</t>
    <rPh sb="0" eb="3">
      <t>ヒカゼイ</t>
    </rPh>
    <rPh sb="5" eb="8">
      <t>フカゼイ</t>
    </rPh>
    <rPh sb="8" eb="10">
      <t>シイ</t>
    </rPh>
    <rPh sb="10" eb="11">
      <t>ガク</t>
    </rPh>
    <phoneticPr fontId="12"/>
  </si>
  <si>
    <t>合　　計</t>
    <rPh sb="0" eb="1">
      <t>ゴウ</t>
    </rPh>
    <rPh sb="3" eb="4">
      <t>ケイ</t>
    </rPh>
    <phoneticPr fontId="12"/>
  </si>
  <si>
    <t>ｄ</t>
    <phoneticPr fontId="12"/>
  </si>
  <si>
    <t>ｅ</t>
    <phoneticPr fontId="12"/>
  </si>
  <si>
    <t>ｆ</t>
    <phoneticPr fontId="12"/>
  </si>
  <si>
    <t>（補助金確定額（精算額）×１０／１１０×ｃ×(ｄ／ｆ))＋</t>
    <phoneticPr fontId="12"/>
  </si>
  <si>
    <t>（補助金確定額（精算額）×　８／１０８×ｃ×(ｅ／ｆ))＝</t>
    <phoneticPr fontId="12"/>
  </si>
  <si>
    <t>③個別対応方式により消費税の申告を行っている場合</t>
    <phoneticPr fontId="12"/>
  </si>
  <si>
    <t>課税仕入額（10％分）</t>
    <rPh sb="0" eb="2">
      <t>カゼイ</t>
    </rPh>
    <rPh sb="2" eb="4">
      <t>シイ</t>
    </rPh>
    <rPh sb="4" eb="5">
      <t>ガク</t>
    </rPh>
    <rPh sb="9" eb="10">
      <t>ブン</t>
    </rPh>
    <phoneticPr fontId="12"/>
  </si>
  <si>
    <t>課税仕入額（8％分）</t>
    <rPh sb="0" eb="2">
      <t>カゼイ</t>
    </rPh>
    <rPh sb="2" eb="4">
      <t>シイ</t>
    </rPh>
    <rPh sb="4" eb="5">
      <t>ガク</t>
    </rPh>
    <rPh sb="8" eb="9">
      <t>ブン</t>
    </rPh>
    <phoneticPr fontId="12"/>
  </si>
  <si>
    <t>課税売上
対 応 分</t>
    <rPh sb="0" eb="2">
      <t>カゼイ</t>
    </rPh>
    <rPh sb="2" eb="4">
      <t>ウリア</t>
    </rPh>
    <rPh sb="5" eb="6">
      <t>タイ</t>
    </rPh>
    <rPh sb="7" eb="8">
      <t>オウ</t>
    </rPh>
    <rPh sb="9" eb="10">
      <t>ブン</t>
    </rPh>
    <phoneticPr fontId="12"/>
  </si>
  <si>
    <t>共通対応分</t>
    <rPh sb="0" eb="1">
      <t>トモ</t>
    </rPh>
    <rPh sb="1" eb="2">
      <t>トオル</t>
    </rPh>
    <rPh sb="2" eb="3">
      <t>タイ</t>
    </rPh>
    <rPh sb="3" eb="4">
      <t>オウ</t>
    </rPh>
    <rPh sb="4" eb="5">
      <t>ブン</t>
    </rPh>
    <phoneticPr fontId="12"/>
  </si>
  <si>
    <t>非課税売上
対　応　分</t>
    <rPh sb="0" eb="1">
      <t>ヒ</t>
    </rPh>
    <rPh sb="1" eb="3">
      <t>カゼイ</t>
    </rPh>
    <rPh sb="3" eb="5">
      <t>ウリア</t>
    </rPh>
    <rPh sb="6" eb="7">
      <t>タイ</t>
    </rPh>
    <rPh sb="8" eb="9">
      <t>オウ</t>
    </rPh>
    <rPh sb="10" eb="11">
      <t>ブン</t>
    </rPh>
    <phoneticPr fontId="12"/>
  </si>
  <si>
    <t>ｇ</t>
    <phoneticPr fontId="12"/>
  </si>
  <si>
    <t>ｈ</t>
    <phoneticPr fontId="12"/>
  </si>
  <si>
    <t>ｉ</t>
    <phoneticPr fontId="12"/>
  </si>
  <si>
    <t>ｊ</t>
    <phoneticPr fontId="12"/>
  </si>
  <si>
    <t>ｋ</t>
    <phoneticPr fontId="12"/>
  </si>
  <si>
    <t>（補助金確定額（精算額）×１０／１１０×(ｇ／ｋ))＋（補助金確定額（精算額）×１０／１１０×ｃ×（ｈ／ｋ））＋</t>
    <rPh sb="28" eb="31">
      <t>ホジョキン</t>
    </rPh>
    <rPh sb="31" eb="34">
      <t>カクテイガク</t>
    </rPh>
    <rPh sb="35" eb="38">
      <t>セイサンガク</t>
    </rPh>
    <phoneticPr fontId="12"/>
  </si>
  <si>
    <t>（補助金確定額（精算額）×　８／１０８×(ｉ／ｋ))＋（補助金確定額（精算額）×　８／１０８×ｃ×（ｊ／ｋ））＝</t>
    <rPh sb="28" eb="31">
      <t>ホジョキン</t>
    </rPh>
    <rPh sb="31" eb="34">
      <t>カクテイガク</t>
    </rPh>
    <rPh sb="35" eb="38">
      <t>セイサンガク</t>
    </rPh>
    <phoneticPr fontId="12"/>
  </si>
  <si>
    <t>事業名</t>
    <rPh sb="0" eb="2">
      <t>ジギョウ</t>
    </rPh>
    <rPh sb="2" eb="3">
      <t>メイ</t>
    </rPh>
    <phoneticPr fontId="12"/>
  </si>
  <si>
    <t xml:space="preserve">  </t>
    <phoneticPr fontId="7"/>
  </si>
  <si>
    <t>殿</t>
    <phoneticPr fontId="7"/>
  </si>
  <si>
    <t>　</t>
    <phoneticPr fontId="7"/>
  </si>
  <si>
    <t>岐阜県知事　古田　肇</t>
    <rPh sb="0" eb="5">
      <t>ギフケンチジ</t>
    </rPh>
    <rPh sb="6" eb="8">
      <t>フルタ</t>
    </rPh>
    <rPh sb="9" eb="10">
      <t>ハジメ</t>
    </rPh>
    <phoneticPr fontId="7"/>
  </si>
  <si>
    <t>令和４年度消費税及び地方消費税に係る仕入控除税額報告書</t>
    <rPh sb="0" eb="2">
      <t>レイワ</t>
    </rPh>
    <rPh sb="3" eb="5">
      <t>ネンド</t>
    </rPh>
    <phoneticPr fontId="3"/>
  </si>
  <si>
    <t>感推第</t>
    <rPh sb="0" eb="1">
      <t>カン</t>
    </rPh>
    <rPh sb="1" eb="2">
      <t>スイ</t>
    </rPh>
    <rPh sb="2" eb="3">
      <t>ダイ</t>
    </rPh>
    <phoneticPr fontId="12"/>
  </si>
  <si>
    <t>補助事業者名</t>
    <rPh sb="0" eb="6">
      <t>ホジョジギョウシャメイ</t>
    </rPh>
    <phoneticPr fontId="3"/>
  </si>
  <si>
    <t>代表者職氏名</t>
    <rPh sb="0" eb="3">
      <t>ダイヒョウシャ</t>
    </rPh>
    <rPh sb="3" eb="4">
      <t>ショク</t>
    </rPh>
    <rPh sb="4" eb="6">
      <t>シメイ</t>
    </rPh>
    <phoneticPr fontId="3"/>
  </si>
  <si>
    <t>所　在　地</t>
    <rPh sb="0" eb="1">
      <t>トコロ</t>
    </rPh>
    <rPh sb="2" eb="3">
      <t>ザイ</t>
    </rPh>
    <rPh sb="4" eb="5">
      <t>チ</t>
    </rPh>
    <phoneticPr fontId="3"/>
  </si>
  <si>
    <t>第２号様式（第５条関係）</t>
    <rPh sb="6" eb="7">
      <t>ダイ</t>
    </rPh>
    <rPh sb="8" eb="9">
      <t>ジョウ</t>
    </rPh>
    <rPh sb="9" eb="11">
      <t>カンケイ</t>
    </rPh>
    <phoneticPr fontId="7"/>
  </si>
  <si>
    <t>　２　消費税及び地方消費税の申告により確定した消費税及び地方消費税に係る
　　仕入控除税額（補助金返還相当額）</t>
    <phoneticPr fontId="7"/>
  </si>
  <si>
    <t>　３　添付書類
　　　・２の消費税及び地方消費税に係る仕入控除税額の積算内訳
　　　・記載内容を確認するための書類（確定申告書の写し、課税売上割合等が把握
　　　　できる資料、特定収入の割合を確認できる資料等）</t>
    <rPh sb="103" eb="104">
      <t>トウ</t>
    </rPh>
    <phoneticPr fontId="7"/>
  </si>
  <si>
    <t>　１　岐阜県補助金等交付規則第１４条の規定による確定額</t>
    <rPh sb="3" eb="6">
      <t>ギフケン</t>
    </rPh>
    <rPh sb="6" eb="10">
      <t>ホジョキントウ</t>
    </rPh>
    <rPh sb="10" eb="15">
      <t>コウフキソクダイ</t>
    </rPh>
    <rPh sb="17" eb="18">
      <t>ジョウ</t>
    </rPh>
    <rPh sb="19" eb="21">
      <t>キテイ</t>
    </rPh>
    <rPh sb="24" eb="26">
      <t>カクテイ</t>
    </rPh>
    <rPh sb="26" eb="27">
      <t>ガク</t>
    </rPh>
    <phoneticPr fontId="7"/>
  </si>
  <si>
    <t>号</t>
    <rPh sb="0" eb="1">
      <t>ゴウ</t>
    </rPh>
    <phoneticPr fontId="3"/>
  </si>
  <si>
    <t>の</t>
    <phoneticPr fontId="3"/>
  </si>
  <si>
    <t>　令和　　　年　　　月　　　　日付け感推第　　　　　号　　　　　　で交付決定を受けた岐阜県新型コロナウイルス感染症ワクチン県大規模接種会場医療従事者確保事業費補助金に係る消費税及び地方消費税に係る仕入控除税額について、下記のとおり報告します。</t>
    <rPh sb="1" eb="3">
      <t>レイワ</t>
    </rPh>
    <rPh sb="6" eb="7">
      <t>ネン</t>
    </rPh>
    <rPh sb="10" eb="11">
      <t>ガツ</t>
    </rPh>
    <rPh sb="15" eb="16">
      <t>ニチ</t>
    </rPh>
    <rPh sb="16" eb="17">
      <t>ヅ</t>
    </rPh>
    <phoneticPr fontId="3"/>
  </si>
  <si>
    <t>岐阜県新型コロナウイルス感染症ワクチン県大規模接種会場医療従事者確保事業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</si>
</sst>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quot;金&quot;#,##0&quot;円&quot;_ ;[Red]\-#,##0\ "/>
  </numFmts>
  <fonts count="15">
    <font>
      <sz val="11"/>
      <color theme="1"/>
      <name val="游ゴシック"/>
      <family val="2"/>
      <charset val="128"/>
      <scheme val="minor"/>
    </font>
    <font>
      <sz val="11"/>
      <color theme="1"/>
      <name val="游ゴシック"/>
      <family val="2"/>
      <charset val="128"/>
      <scheme val="minor"/>
    </font>
    <font>
      <b/>
      <sz val="11"/>
      <color theme="3"/>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ＭＳ Ｐゴシック"/>
      <family val="3"/>
      <charset val="128"/>
    </font>
    <font>
      <sz val="12"/>
      <name val="ＭＳ 明朝"/>
      <family val="1"/>
      <charset val="128"/>
    </font>
    <font>
      <sz val="6"/>
      <name val="ＭＳ Ｐゴシック"/>
      <family val="3"/>
      <charset val="128"/>
    </font>
    <font>
      <u/>
      <sz val="12"/>
      <name val="ＭＳ 明朝"/>
      <family val="1"/>
      <charset val="128"/>
    </font>
    <font>
      <sz val="11"/>
      <color theme="1"/>
      <name val="游ゴシック"/>
      <family val="3"/>
      <charset val="128"/>
      <scheme val="minor"/>
    </font>
    <font>
      <sz val="11"/>
      <color theme="1"/>
      <name val="游ゴシック"/>
      <family val="2"/>
      <scheme val="minor"/>
    </font>
    <font>
      <sz val="12"/>
      <color rgb="FFFF0000"/>
      <name val="ＭＳ 明朝"/>
      <family val="1"/>
      <charset val="128"/>
    </font>
    <font>
      <sz val="6"/>
      <name val="游ゴシック"/>
      <family val="3"/>
      <charset val="128"/>
      <scheme val="minor"/>
    </font>
    <font>
      <strike/>
      <sz val="12"/>
      <name val="ＭＳ 明朝"/>
      <family val="1"/>
      <charset val="128"/>
    </font>
    <font>
      <b/>
      <sz val="9"/>
      <color indexed="81"/>
      <name val="MS P 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FFCCFF"/>
        <bgColor indexed="64"/>
      </patternFill>
    </fill>
    <fill>
      <patternFill patternType="solid">
        <fgColor rgb="FFFFF2C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0" fontId="10" fillId="0" borderId="0"/>
    <xf numFmtId="38" fontId="10" fillId="0" borderId="0" applyFont="0" applyFill="0" applyBorder="0" applyAlignment="0" applyProtection="0">
      <alignment vertical="center"/>
    </xf>
  </cellStyleXfs>
  <cellXfs count="91">
    <xf numFmtId="0" fontId="0" fillId="0" borderId="0" xfId="0">
      <alignment vertical="center"/>
    </xf>
    <xf numFmtId="38" fontId="0" fillId="0" borderId="0" xfId="1" applyFont="1">
      <alignment vertical="center"/>
    </xf>
    <xf numFmtId="38" fontId="0" fillId="0" borderId="0" xfId="1" applyFont="1" applyAlignment="1">
      <alignment vertical="center"/>
    </xf>
    <xf numFmtId="0" fontId="6" fillId="0" borderId="0" xfId="2" applyFont="1" applyAlignment="1">
      <alignment vertical="center"/>
    </xf>
    <xf numFmtId="0" fontId="6" fillId="0" borderId="0" xfId="2" applyFont="1" applyFill="1" applyAlignment="1">
      <alignment vertical="center"/>
    </xf>
    <xf numFmtId="0" fontId="6" fillId="0" borderId="0" xfId="2" applyFont="1" applyAlignment="1">
      <alignment horizontal="centerContinuous" vertical="center"/>
    </xf>
    <xf numFmtId="38" fontId="0" fillId="2" borderId="0" xfId="1" applyFont="1" applyFill="1" applyAlignment="1">
      <alignment horizontal="center" vertical="center"/>
    </xf>
    <xf numFmtId="38" fontId="0" fillId="2" borderId="0" xfId="1" applyFont="1" applyFill="1">
      <alignment vertical="center"/>
    </xf>
    <xf numFmtId="0" fontId="11" fillId="0" borderId="0" xfId="2" applyFont="1" applyAlignment="1">
      <alignment vertical="center"/>
    </xf>
    <xf numFmtId="0" fontId="6" fillId="0" borderId="0" xfId="2" applyFont="1" applyFill="1" applyAlignment="1">
      <alignment horizontal="right" vertical="center"/>
    </xf>
    <xf numFmtId="0" fontId="10" fillId="0" borderId="0" xfId="3" applyAlignment="1">
      <alignment vertical="center"/>
    </xf>
    <xf numFmtId="0" fontId="10" fillId="0" borderId="8" xfId="3" applyFill="1" applyBorder="1" applyAlignment="1">
      <alignment horizontal="center" vertical="center"/>
    </xf>
    <xf numFmtId="0" fontId="10" fillId="0" borderId="2" xfId="3" applyFill="1" applyBorder="1" applyAlignment="1">
      <alignment horizontal="center" vertical="center"/>
    </xf>
    <xf numFmtId="0" fontId="10" fillId="0" borderId="2" xfId="3" applyBorder="1" applyAlignment="1">
      <alignment horizontal="center" vertical="center"/>
    </xf>
    <xf numFmtId="0" fontId="10" fillId="3" borderId="1" xfId="3" applyFill="1" applyBorder="1" applyAlignment="1" applyProtection="1">
      <alignment horizontal="center" vertical="center"/>
      <protection locked="0"/>
    </xf>
    <xf numFmtId="0" fontId="10" fillId="0" borderId="0" xfId="3" applyAlignment="1">
      <alignment horizontal="center" vertical="center"/>
    </xf>
    <xf numFmtId="0" fontId="10" fillId="0" borderId="0" xfId="3" applyAlignment="1">
      <alignment horizontal="right" vertical="center"/>
    </xf>
    <xf numFmtId="0" fontId="10" fillId="0" borderId="0" xfId="3" applyBorder="1" applyAlignment="1">
      <alignment horizontal="center" vertical="center"/>
    </xf>
    <xf numFmtId="0" fontId="13" fillId="0" borderId="0" xfId="2" applyFont="1" applyAlignment="1">
      <alignment vertical="center"/>
    </xf>
    <xf numFmtId="0" fontId="6" fillId="0" borderId="0" xfId="2" applyFont="1" applyBorder="1" applyAlignment="1">
      <alignment vertical="center"/>
    </xf>
    <xf numFmtId="0" fontId="6" fillId="0" borderId="0" xfId="2" applyFont="1" applyBorder="1" applyAlignment="1">
      <alignment horizontal="right" vertical="center"/>
    </xf>
    <xf numFmtId="0" fontId="6" fillId="0" borderId="0" xfId="2" applyFont="1" applyFill="1" applyAlignment="1">
      <alignment horizontal="center" vertical="center"/>
    </xf>
    <xf numFmtId="0" fontId="13" fillId="0" borderId="0" xfId="2" applyFont="1" applyFill="1" applyAlignment="1">
      <alignment vertical="center"/>
    </xf>
    <xf numFmtId="0" fontId="6" fillId="0" borderId="0" xfId="2" applyFont="1" applyFill="1" applyAlignment="1">
      <alignment horizontal="centerContinuous" vertical="center"/>
    </xf>
    <xf numFmtId="0" fontId="10" fillId="0" borderId="8" xfId="3" applyFill="1" applyBorder="1" applyAlignment="1">
      <alignment horizontal="center" vertical="center"/>
    </xf>
    <xf numFmtId="0" fontId="10" fillId="3" borderId="8" xfId="3" applyFill="1" applyBorder="1" applyAlignment="1">
      <alignment vertical="center"/>
    </xf>
    <xf numFmtId="0" fontId="10" fillId="5" borderId="8" xfId="3" applyFill="1" applyBorder="1" applyAlignment="1">
      <alignment vertical="center"/>
    </xf>
    <xf numFmtId="0" fontId="10" fillId="5" borderId="2" xfId="3" applyFill="1" applyBorder="1" applyAlignment="1">
      <alignment horizontal="center" vertical="center"/>
    </xf>
    <xf numFmtId="38" fontId="0" fillId="2" borderId="0" xfId="1" applyFont="1" applyFill="1" applyAlignment="1">
      <alignment horizontal="center" vertical="center"/>
    </xf>
    <xf numFmtId="38" fontId="0" fillId="0" borderId="0" xfId="1" applyFont="1" applyAlignment="1">
      <alignment horizontal="center" vertical="center"/>
    </xf>
    <xf numFmtId="38" fontId="0" fillId="0" borderId="0" xfId="1" applyFont="1" applyAlignment="1">
      <alignment vertical="center" wrapText="1"/>
    </xf>
    <xf numFmtId="0" fontId="6" fillId="0" borderId="0" xfId="2" applyFont="1" applyAlignment="1">
      <alignment vertical="center" wrapText="1"/>
    </xf>
    <xf numFmtId="177" fontId="8" fillId="0" borderId="0" xfId="2" applyNumberFormat="1" applyFont="1" applyFill="1" applyBorder="1" applyAlignment="1">
      <alignment horizontal="right" vertical="center"/>
    </xf>
    <xf numFmtId="0" fontId="6" fillId="0" borderId="0" xfId="2" applyFont="1" applyFill="1" applyAlignment="1">
      <alignment horizontal="right" vertical="center"/>
    </xf>
    <xf numFmtId="0" fontId="6" fillId="0" borderId="0" xfId="2" applyFont="1" applyFill="1" applyAlignment="1">
      <alignment horizontal="left" vertical="center" shrinkToFit="1"/>
    </xf>
    <xf numFmtId="0" fontId="6" fillId="0" borderId="0" xfId="2" applyFont="1" applyFill="1" applyAlignment="1">
      <alignment vertical="center" wrapText="1"/>
    </xf>
    <xf numFmtId="0" fontId="6" fillId="0" borderId="0" xfId="2" applyFont="1" applyBorder="1" applyAlignment="1">
      <alignment vertical="center" wrapText="1"/>
    </xf>
    <xf numFmtId="0" fontId="6" fillId="0" borderId="0" xfId="2" applyFont="1" applyFill="1" applyAlignment="1">
      <alignment horizontal="center" vertical="center"/>
    </xf>
    <xf numFmtId="0" fontId="10" fillId="0" borderId="13" xfId="3" applyBorder="1" applyAlignment="1">
      <alignment horizontal="center" vertical="center"/>
    </xf>
    <xf numFmtId="38" fontId="0" fillId="0" borderId="10" xfId="4" applyFont="1" applyBorder="1" applyAlignment="1">
      <alignment vertical="center"/>
    </xf>
    <xf numFmtId="38" fontId="0" fillId="0" borderId="11" xfId="4" applyFont="1" applyBorder="1" applyAlignment="1">
      <alignment vertical="center"/>
    </xf>
    <xf numFmtId="38" fontId="0" fillId="0" borderId="12" xfId="4" applyFont="1" applyBorder="1" applyAlignment="1">
      <alignment vertical="center"/>
    </xf>
    <xf numFmtId="38" fontId="0" fillId="0" borderId="3" xfId="4" applyFont="1" applyBorder="1" applyAlignment="1">
      <alignment vertical="center"/>
    </xf>
    <xf numFmtId="38" fontId="0" fillId="0" borderId="8" xfId="4" applyFont="1" applyBorder="1" applyAlignment="1">
      <alignment vertical="center"/>
    </xf>
    <xf numFmtId="38" fontId="0" fillId="0" borderId="2" xfId="4" applyFont="1" applyBorder="1" applyAlignment="1">
      <alignment vertical="center"/>
    </xf>
    <xf numFmtId="0" fontId="10" fillId="0" borderId="3" xfId="3" applyBorder="1" applyAlignment="1">
      <alignment horizontal="center" vertical="center"/>
    </xf>
    <xf numFmtId="0" fontId="10" fillId="0" borderId="8" xfId="3" applyBorder="1" applyAlignment="1">
      <alignment horizontal="center" vertical="center"/>
    </xf>
    <xf numFmtId="0" fontId="10" fillId="0" borderId="2" xfId="3" applyBorder="1" applyAlignment="1">
      <alignment horizontal="center" vertical="center"/>
    </xf>
    <xf numFmtId="0" fontId="10" fillId="3" borderId="3" xfId="3" applyFill="1" applyBorder="1" applyAlignment="1" applyProtection="1">
      <alignment vertical="center"/>
      <protection locked="0"/>
    </xf>
    <xf numFmtId="0" fontId="10" fillId="3" borderId="8" xfId="3" applyFill="1" applyBorder="1" applyAlignment="1" applyProtection="1">
      <alignment vertical="center"/>
      <protection locked="0"/>
    </xf>
    <xf numFmtId="0" fontId="10" fillId="3" borderId="2" xfId="3" applyFill="1" applyBorder="1" applyAlignment="1" applyProtection="1">
      <alignment vertical="center"/>
      <protection locked="0"/>
    </xf>
    <xf numFmtId="38" fontId="0" fillId="3" borderId="1" xfId="4" applyFont="1" applyFill="1" applyBorder="1" applyAlignment="1" applyProtection="1">
      <alignment vertical="center"/>
      <protection locked="0"/>
    </xf>
    <xf numFmtId="0" fontId="10" fillId="0" borderId="1" xfId="3" applyBorder="1" applyAlignment="1">
      <alignment horizontal="center" vertical="center"/>
    </xf>
    <xf numFmtId="0" fontId="10" fillId="0" borderId="1" xfId="3" applyBorder="1" applyAlignment="1">
      <alignment horizontal="center" vertical="center" wrapText="1"/>
    </xf>
    <xf numFmtId="38" fontId="0" fillId="3" borderId="3" xfId="4" applyFont="1" applyFill="1" applyBorder="1" applyAlignment="1" applyProtection="1">
      <alignment vertical="center"/>
      <protection locked="0"/>
    </xf>
    <xf numFmtId="38" fontId="0" fillId="3" borderId="8" xfId="4" applyFont="1" applyFill="1" applyBorder="1" applyAlignment="1" applyProtection="1">
      <alignment vertical="center"/>
      <protection locked="0"/>
    </xf>
    <xf numFmtId="38" fontId="0" fillId="3" borderId="2" xfId="4" applyFont="1" applyFill="1" applyBorder="1" applyAlignment="1" applyProtection="1">
      <alignment vertical="center"/>
      <protection locked="0"/>
    </xf>
    <xf numFmtId="38" fontId="0" fillId="0" borderId="1" xfId="4" applyFont="1" applyBorder="1" applyAlignment="1">
      <alignment vertical="center"/>
    </xf>
    <xf numFmtId="0" fontId="10" fillId="0" borderId="14" xfId="3" applyBorder="1" applyAlignment="1">
      <alignment horizontal="center" vertical="center"/>
    </xf>
    <xf numFmtId="0" fontId="10" fillId="0" borderId="15" xfId="3" applyBorder="1" applyAlignment="1">
      <alignment horizontal="center" vertical="center"/>
    </xf>
    <xf numFmtId="0" fontId="10" fillId="0" borderId="16" xfId="3" applyBorder="1" applyAlignment="1">
      <alignment horizontal="center" vertical="center"/>
    </xf>
    <xf numFmtId="0" fontId="10" fillId="0" borderId="0" xfId="3" applyBorder="1" applyAlignment="1">
      <alignment horizontal="center" vertical="center"/>
    </xf>
    <xf numFmtId="0" fontId="10" fillId="0" borderId="9" xfId="3" applyBorder="1" applyAlignment="1">
      <alignment horizontal="center" vertical="center"/>
    </xf>
    <xf numFmtId="0" fontId="10" fillId="0" borderId="17" xfId="3" applyBorder="1" applyAlignment="1">
      <alignment horizontal="center" vertical="center"/>
    </xf>
    <xf numFmtId="0" fontId="10" fillId="0" borderId="18" xfId="3" applyBorder="1" applyAlignment="1">
      <alignment horizontal="center" vertical="center"/>
    </xf>
    <xf numFmtId="0" fontId="10" fillId="0" borderId="19" xfId="3" applyBorder="1" applyAlignment="1">
      <alignment horizontal="center" vertical="center"/>
    </xf>
    <xf numFmtId="0" fontId="10" fillId="4" borderId="5" xfId="3" applyFill="1" applyBorder="1" applyAlignment="1" applyProtection="1">
      <alignment vertical="center"/>
      <protection locked="0"/>
    </xf>
    <xf numFmtId="0" fontId="10" fillId="4" borderId="6" xfId="3" applyFill="1" applyBorder="1" applyAlignment="1" applyProtection="1">
      <alignment vertical="center"/>
      <protection locked="0"/>
    </xf>
    <xf numFmtId="0" fontId="10" fillId="4" borderId="7" xfId="3" applyFill="1" applyBorder="1" applyAlignment="1" applyProtection="1">
      <alignment vertical="center"/>
      <protection locked="0"/>
    </xf>
    <xf numFmtId="0" fontId="10" fillId="0" borderId="0" xfId="3" applyAlignment="1">
      <alignment horizontal="right" vertical="center"/>
    </xf>
    <xf numFmtId="0" fontId="10" fillId="0" borderId="9" xfId="3" applyBorder="1" applyAlignment="1">
      <alignment horizontal="right" vertical="center"/>
    </xf>
    <xf numFmtId="176" fontId="0" fillId="3" borderId="3" xfId="4" applyNumberFormat="1" applyFont="1" applyFill="1" applyBorder="1" applyAlignment="1" applyProtection="1">
      <alignment vertical="center"/>
      <protection locked="0"/>
    </xf>
    <xf numFmtId="176" fontId="0" fillId="3" borderId="8" xfId="4" applyNumberFormat="1" applyFont="1" applyFill="1" applyBorder="1" applyAlignment="1" applyProtection="1">
      <alignment vertical="center"/>
      <protection locked="0"/>
    </xf>
    <xf numFmtId="0" fontId="4" fillId="2" borderId="5" xfId="3" applyFont="1" applyFill="1" applyBorder="1" applyAlignment="1">
      <alignment horizontal="center" vertical="center"/>
    </xf>
    <xf numFmtId="0" fontId="4" fillId="2" borderId="6" xfId="3" applyFont="1" applyFill="1" applyBorder="1" applyAlignment="1">
      <alignment horizontal="center" vertical="center"/>
    </xf>
    <xf numFmtId="0" fontId="4" fillId="2" borderId="7" xfId="3" applyFont="1" applyFill="1" applyBorder="1" applyAlignment="1">
      <alignment horizontal="center" vertical="center"/>
    </xf>
    <xf numFmtId="0" fontId="10" fillId="0" borderId="1" xfId="3" applyBorder="1" applyAlignment="1">
      <alignment horizontal="distributed" vertical="center"/>
    </xf>
    <xf numFmtId="0" fontId="10" fillId="3" borderId="3" xfId="3" applyFill="1" applyBorder="1" applyAlignment="1" applyProtection="1">
      <alignment horizontal="center" vertical="center" shrinkToFit="1"/>
      <protection locked="0"/>
    </xf>
    <xf numFmtId="0" fontId="10" fillId="3" borderId="8" xfId="3" applyFill="1" applyBorder="1" applyAlignment="1" applyProtection="1">
      <alignment horizontal="center" vertical="center" shrinkToFit="1"/>
      <protection locked="0"/>
    </xf>
    <xf numFmtId="0" fontId="10" fillId="3" borderId="2" xfId="3" applyFill="1" applyBorder="1" applyAlignment="1" applyProtection="1">
      <alignment horizontal="center" vertical="center" shrinkToFit="1"/>
      <protection locked="0"/>
    </xf>
    <xf numFmtId="0" fontId="10" fillId="3" borderId="3" xfId="3" applyFill="1" applyBorder="1" applyAlignment="1" applyProtection="1">
      <alignment horizontal="center" vertical="center"/>
      <protection locked="0"/>
    </xf>
    <xf numFmtId="0" fontId="10" fillId="3" borderId="8" xfId="3" applyFill="1" applyBorder="1" applyAlignment="1" applyProtection="1">
      <alignment horizontal="center" vertical="center"/>
      <protection locked="0"/>
    </xf>
    <xf numFmtId="0" fontId="10" fillId="3" borderId="2" xfId="3" applyFill="1" applyBorder="1" applyAlignment="1" applyProtection="1">
      <alignment horizontal="center" vertical="center"/>
      <protection locked="0"/>
    </xf>
    <xf numFmtId="0" fontId="10" fillId="0" borderId="3" xfId="3" applyFill="1" applyBorder="1" applyAlignment="1">
      <alignment horizontal="center" vertical="center"/>
    </xf>
    <xf numFmtId="0" fontId="10" fillId="0" borderId="8" xfId="3" applyFill="1" applyBorder="1" applyAlignment="1">
      <alignment horizontal="center" vertical="center"/>
    </xf>
    <xf numFmtId="0" fontId="10" fillId="0" borderId="3" xfId="3" applyBorder="1" applyAlignment="1">
      <alignment horizontal="center" vertical="center" shrinkToFit="1"/>
    </xf>
    <xf numFmtId="0" fontId="10" fillId="0" borderId="8" xfId="3" applyBorder="1" applyAlignment="1">
      <alignment horizontal="center" vertical="center" shrinkToFit="1"/>
    </xf>
    <xf numFmtId="0" fontId="10" fillId="3" borderId="8" xfId="3" applyFill="1" applyBorder="1" applyAlignment="1">
      <alignment horizontal="center" vertical="center"/>
    </xf>
    <xf numFmtId="0" fontId="9" fillId="0" borderId="4" xfId="3" applyFont="1" applyBorder="1" applyAlignment="1">
      <alignment horizontal="right" vertical="center"/>
    </xf>
    <xf numFmtId="38" fontId="0" fillId="3" borderId="3" xfId="4" applyFont="1" applyFill="1" applyBorder="1" applyAlignment="1" applyProtection="1">
      <alignment horizontal="center" vertical="center"/>
      <protection locked="0"/>
    </xf>
    <xf numFmtId="38" fontId="0" fillId="3" borderId="8" xfId="4" applyFont="1" applyFill="1" applyBorder="1" applyAlignment="1" applyProtection="1">
      <alignment horizontal="center" vertical="center"/>
      <protection locked="0"/>
    </xf>
  </cellXfs>
  <cellStyles count="5">
    <cellStyle name="桁区切り" xfId="1" builtinId="6"/>
    <cellStyle name="桁区切り 2" xfId="4" xr:uid="{00000000-0005-0000-0000-000001000000}"/>
    <cellStyle name="標準" xfId="0" builtinId="0"/>
    <cellStyle name="標準 2" xfId="2" xr:uid="{00000000-0005-0000-0000-000003000000}"/>
    <cellStyle name="標準 3" xfId="3" xr:uid="{00000000-0005-0000-0000-000004000000}"/>
  </cellStyles>
  <dxfs count="1">
    <dxf>
      <font>
        <color theme="7" tint="0.79998168889431442"/>
      </font>
    </dxf>
  </dxfs>
  <tableStyles count="0" defaultTableStyle="TableStyleMedium2" defaultPivotStyle="PivotStyleLight16"/>
  <colors>
    <mruColors>
      <color rgb="FFFFF2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50"/>
  <sheetViews>
    <sheetView zoomScaleNormal="100" workbookViewId="0">
      <pane xSplit="1" ySplit="2" topLeftCell="B3" activePane="bottomRight" state="frozen"/>
      <selection pane="topRight" activeCell="B1" sqref="B1"/>
      <selection pane="bottomLeft" activeCell="A3" sqref="A3"/>
      <selection pane="bottomRight" activeCell="A8" sqref="A8:XFD8"/>
    </sheetView>
  </sheetViews>
  <sheetFormatPr defaultColWidth="9" defaultRowHeight="18.75"/>
  <cols>
    <col min="1" max="1" width="9" style="1"/>
    <col min="2" max="24" width="14.625" style="1" customWidth="1"/>
    <col min="25" max="25" width="17.25" style="1" bestFit="1" customWidth="1"/>
    <col min="26" max="16384" width="9" style="1"/>
  </cols>
  <sheetData>
    <row r="1" spans="1:27" ht="18.75" customHeight="1">
      <c r="A1" s="29"/>
      <c r="B1" s="30" t="s">
        <v>1</v>
      </c>
      <c r="C1" s="30" t="s">
        <v>2</v>
      </c>
      <c r="G1" s="30" t="s">
        <v>3</v>
      </c>
      <c r="H1" s="30" t="s">
        <v>4</v>
      </c>
      <c r="I1" s="30" t="s">
        <v>5</v>
      </c>
      <c r="J1" s="30" t="s">
        <v>6</v>
      </c>
      <c r="K1" s="30" t="s">
        <v>7</v>
      </c>
      <c r="L1" s="30" t="s">
        <v>8</v>
      </c>
      <c r="M1" s="30" t="s">
        <v>9</v>
      </c>
      <c r="N1" s="30" t="s">
        <v>10</v>
      </c>
      <c r="O1" s="30" t="s">
        <v>11</v>
      </c>
      <c r="P1" s="30" t="s">
        <v>12</v>
      </c>
      <c r="Q1" s="30" t="s">
        <v>13</v>
      </c>
      <c r="R1" s="30" t="s">
        <v>14</v>
      </c>
      <c r="S1" s="30" t="s">
        <v>15</v>
      </c>
      <c r="T1" s="30" t="s">
        <v>16</v>
      </c>
      <c r="U1" s="30" t="s">
        <v>17</v>
      </c>
      <c r="V1" s="30" t="s">
        <v>18</v>
      </c>
      <c r="W1" s="30" t="s">
        <v>19</v>
      </c>
      <c r="X1" s="30" t="s">
        <v>20</v>
      </c>
      <c r="Y1" s="28" t="s">
        <v>70</v>
      </c>
    </row>
    <row r="2" spans="1:27">
      <c r="A2" s="29"/>
      <c r="B2" s="30"/>
      <c r="C2" s="30"/>
      <c r="D2" s="2" t="s">
        <v>21</v>
      </c>
      <c r="E2" s="2" t="s">
        <v>22</v>
      </c>
      <c r="F2" s="2" t="s">
        <v>0</v>
      </c>
      <c r="G2" s="30"/>
      <c r="H2" s="30"/>
      <c r="I2" s="30"/>
      <c r="J2" s="30"/>
      <c r="K2" s="30"/>
      <c r="L2" s="30"/>
      <c r="M2" s="30"/>
      <c r="N2" s="30"/>
      <c r="O2" s="30"/>
      <c r="P2" s="30"/>
      <c r="Q2" s="30"/>
      <c r="R2" s="30"/>
      <c r="S2" s="30"/>
      <c r="T2" s="30"/>
      <c r="U2" s="30"/>
      <c r="V2" s="30"/>
      <c r="W2" s="30"/>
      <c r="X2" s="30"/>
      <c r="Y2" s="28"/>
    </row>
    <row r="3" spans="1:27">
      <c r="A3" s="1" t="s">
        <v>23</v>
      </c>
      <c r="B3" s="1">
        <v>637059000</v>
      </c>
      <c r="C3" s="1">
        <f>SUM(D3:F3)</f>
        <v>21860249000</v>
      </c>
      <c r="D3" s="1">
        <v>16348977000</v>
      </c>
      <c r="E3" s="1">
        <v>5275011000</v>
      </c>
      <c r="F3" s="1">
        <v>236261000</v>
      </c>
      <c r="G3" s="1">
        <v>2569576000</v>
      </c>
      <c r="H3" s="1">
        <v>1217947000</v>
      </c>
      <c r="I3" s="1">
        <v>882077000</v>
      </c>
      <c r="J3" s="1">
        <v>19420000</v>
      </c>
      <c r="K3" s="1">
        <v>421000</v>
      </c>
      <c r="L3" s="1">
        <v>84728000</v>
      </c>
      <c r="M3" s="1">
        <v>0</v>
      </c>
      <c r="N3" s="1">
        <v>36455000</v>
      </c>
      <c r="O3" s="1">
        <v>0</v>
      </c>
      <c r="P3" s="1">
        <v>0</v>
      </c>
      <c r="Q3" s="1">
        <v>2087000</v>
      </c>
      <c r="R3" s="1">
        <v>9066000</v>
      </c>
      <c r="S3" s="1">
        <v>54169312000</v>
      </c>
      <c r="T3" s="1">
        <v>5332602000</v>
      </c>
      <c r="U3" s="1">
        <v>28968835000</v>
      </c>
      <c r="V3" s="1">
        <v>8174559000</v>
      </c>
      <c r="W3" s="1">
        <v>10480774000</v>
      </c>
      <c r="X3" s="1">
        <v>0</v>
      </c>
      <c r="Y3" s="7">
        <f t="shared" ref="Y3:Y50" si="0">SUM(B3,D3:X3)</f>
        <v>134445167000</v>
      </c>
      <c r="AA3" s="1" t="s">
        <v>72</v>
      </c>
    </row>
    <row r="4" spans="1:27">
      <c r="A4" s="1" t="s">
        <v>24</v>
      </c>
      <c r="B4" s="1">
        <v>102314000</v>
      </c>
      <c r="C4" s="1">
        <f t="shared" ref="C4:C49" si="1">SUM(D4:F4)</f>
        <v>1244210000</v>
      </c>
      <c r="D4" s="1">
        <v>691845000</v>
      </c>
      <c r="E4" s="1">
        <v>472866000</v>
      </c>
      <c r="F4" s="1">
        <v>79499000</v>
      </c>
      <c r="G4" s="1">
        <v>403403000</v>
      </c>
      <c r="H4" s="1">
        <v>188373000</v>
      </c>
      <c r="I4" s="1">
        <v>73999000</v>
      </c>
      <c r="J4" s="1">
        <v>4300000</v>
      </c>
      <c r="K4" s="1">
        <v>0</v>
      </c>
      <c r="L4" s="1">
        <v>9527000</v>
      </c>
      <c r="M4" s="1">
        <v>0</v>
      </c>
      <c r="N4" s="1">
        <v>0</v>
      </c>
      <c r="O4" s="1">
        <v>0</v>
      </c>
      <c r="P4" s="1">
        <v>0</v>
      </c>
      <c r="Q4" s="1">
        <v>0</v>
      </c>
      <c r="R4" s="1">
        <v>1030000</v>
      </c>
      <c r="S4" s="1">
        <v>9463563000</v>
      </c>
      <c r="T4" s="1">
        <v>600547000</v>
      </c>
      <c r="U4" s="1">
        <v>3958263000</v>
      </c>
      <c r="V4" s="1">
        <v>1268525000</v>
      </c>
      <c r="W4" s="1">
        <v>2109209000</v>
      </c>
      <c r="X4" s="1">
        <v>0</v>
      </c>
      <c r="Y4" s="7">
        <f t="shared" si="0"/>
        <v>19427263000</v>
      </c>
      <c r="AA4" s="1" t="s">
        <v>74</v>
      </c>
    </row>
    <row r="5" spans="1:27">
      <c r="A5" s="1" t="s">
        <v>25</v>
      </c>
      <c r="B5" s="1">
        <v>68194000</v>
      </c>
      <c r="C5" s="1">
        <f t="shared" si="1"/>
        <v>3894909000</v>
      </c>
      <c r="D5" s="1">
        <v>3550581000</v>
      </c>
      <c r="E5" s="1">
        <v>315533000</v>
      </c>
      <c r="F5" s="1">
        <v>28795000</v>
      </c>
      <c r="G5" s="1">
        <v>615553000</v>
      </c>
      <c r="H5" s="1">
        <v>440952000</v>
      </c>
      <c r="I5" s="1">
        <v>226912000</v>
      </c>
      <c r="J5" s="1">
        <v>3092000</v>
      </c>
      <c r="K5" s="1">
        <v>0</v>
      </c>
      <c r="L5" s="1">
        <v>13228000</v>
      </c>
      <c r="M5" s="1">
        <v>0</v>
      </c>
      <c r="N5" s="1">
        <v>5093000</v>
      </c>
      <c r="O5" s="1">
        <v>0</v>
      </c>
      <c r="P5" s="1">
        <v>0</v>
      </c>
      <c r="Q5" s="1">
        <v>905000</v>
      </c>
      <c r="R5" s="1">
        <v>5049000</v>
      </c>
      <c r="S5" s="1">
        <v>3488642000</v>
      </c>
      <c r="T5" s="1">
        <v>723089000</v>
      </c>
      <c r="U5" s="1">
        <v>4263206000</v>
      </c>
      <c r="V5" s="1">
        <v>1240298000</v>
      </c>
      <c r="W5" s="1">
        <v>2417225000</v>
      </c>
      <c r="X5" s="1">
        <v>0</v>
      </c>
      <c r="Y5" s="7">
        <f t="shared" si="0"/>
        <v>17406347000</v>
      </c>
      <c r="AA5" s="1" t="s">
        <v>73</v>
      </c>
    </row>
    <row r="6" spans="1:27">
      <c r="A6" s="1" t="s">
        <v>26</v>
      </c>
      <c r="B6" s="1">
        <v>181098000</v>
      </c>
      <c r="C6" s="1">
        <f t="shared" si="1"/>
        <v>2678781000</v>
      </c>
      <c r="D6" s="1">
        <v>1199390000</v>
      </c>
      <c r="E6" s="1">
        <v>1315247000</v>
      </c>
      <c r="F6" s="1">
        <v>164144000</v>
      </c>
      <c r="G6" s="1">
        <v>1222243000</v>
      </c>
      <c r="H6" s="1">
        <v>315827000</v>
      </c>
      <c r="I6" s="1">
        <v>389713000</v>
      </c>
      <c r="J6" s="1">
        <v>374000</v>
      </c>
      <c r="K6" s="1">
        <v>0</v>
      </c>
      <c r="L6" s="1">
        <v>29225000</v>
      </c>
      <c r="M6" s="1">
        <v>0</v>
      </c>
      <c r="N6" s="1">
        <v>6328000</v>
      </c>
      <c r="O6" s="1">
        <v>0</v>
      </c>
      <c r="P6" s="1">
        <v>0</v>
      </c>
      <c r="Q6" s="1">
        <v>0</v>
      </c>
      <c r="R6" s="1">
        <v>0</v>
      </c>
      <c r="S6" s="1">
        <v>12471631000</v>
      </c>
      <c r="T6" s="1">
        <v>347572000</v>
      </c>
      <c r="U6" s="1">
        <v>6783493000</v>
      </c>
      <c r="V6" s="1">
        <v>2160220000</v>
      </c>
      <c r="W6" s="1">
        <v>3936695000</v>
      </c>
      <c r="X6" s="1">
        <v>0</v>
      </c>
      <c r="Y6" s="7">
        <f t="shared" si="0"/>
        <v>30523200000</v>
      </c>
      <c r="AA6" s="1" t="s">
        <v>75</v>
      </c>
    </row>
    <row r="7" spans="1:27">
      <c r="A7" s="1" t="s">
        <v>27</v>
      </c>
      <c r="B7" s="1">
        <v>268556000</v>
      </c>
      <c r="C7" s="1">
        <f t="shared" si="1"/>
        <v>1169512000</v>
      </c>
      <c r="D7" s="1">
        <v>559664000</v>
      </c>
      <c r="E7" s="1">
        <v>252455000</v>
      </c>
      <c r="F7" s="1">
        <v>357393000</v>
      </c>
      <c r="G7" s="1">
        <v>196442000</v>
      </c>
      <c r="H7" s="1">
        <v>160893000</v>
      </c>
      <c r="I7" s="1">
        <v>157914000</v>
      </c>
      <c r="J7" s="1">
        <v>685000</v>
      </c>
      <c r="K7" s="1">
        <v>0</v>
      </c>
      <c r="L7" s="1">
        <v>10065000</v>
      </c>
      <c r="M7" s="1">
        <v>0</v>
      </c>
      <c r="N7" s="1">
        <v>0</v>
      </c>
      <c r="O7" s="1">
        <v>0</v>
      </c>
      <c r="P7" s="1">
        <v>0</v>
      </c>
      <c r="Q7" s="1">
        <v>0</v>
      </c>
      <c r="R7" s="1">
        <v>4826000</v>
      </c>
      <c r="S7" s="1">
        <v>637704000</v>
      </c>
      <c r="T7" s="1">
        <v>810802000</v>
      </c>
      <c r="U7" s="1">
        <v>3225439000</v>
      </c>
      <c r="V7" s="1">
        <v>1090911000</v>
      </c>
      <c r="W7" s="1">
        <v>1838505000</v>
      </c>
      <c r="X7" s="1">
        <v>0</v>
      </c>
      <c r="Y7" s="7">
        <f t="shared" si="0"/>
        <v>9572254000</v>
      </c>
      <c r="AA7" s="1" t="s">
        <v>76</v>
      </c>
    </row>
    <row r="8" spans="1:27">
      <c r="A8" s="1" t="s">
        <v>28</v>
      </c>
      <c r="B8" s="1">
        <v>159447000</v>
      </c>
      <c r="C8" s="1">
        <f t="shared" si="1"/>
        <v>2226980000</v>
      </c>
      <c r="D8" s="1">
        <v>1553271000</v>
      </c>
      <c r="E8" s="1">
        <v>611500000</v>
      </c>
      <c r="F8" s="1">
        <v>62209000</v>
      </c>
      <c r="G8" s="1">
        <v>205822000</v>
      </c>
      <c r="H8" s="1">
        <v>71340000</v>
      </c>
      <c r="I8" s="1">
        <v>54867000</v>
      </c>
      <c r="J8" s="1">
        <v>34000000</v>
      </c>
      <c r="K8" s="1">
        <v>0</v>
      </c>
      <c r="L8" s="1">
        <v>9689000</v>
      </c>
      <c r="M8" s="1">
        <v>0</v>
      </c>
      <c r="N8" s="1">
        <v>0</v>
      </c>
      <c r="O8" s="1">
        <v>0</v>
      </c>
      <c r="P8" s="1">
        <v>0</v>
      </c>
      <c r="Q8" s="1">
        <v>0</v>
      </c>
      <c r="R8" s="1">
        <v>0</v>
      </c>
      <c r="S8" s="1">
        <v>6213150000</v>
      </c>
      <c r="T8" s="1">
        <v>185564000</v>
      </c>
      <c r="U8" s="1">
        <v>3649662000</v>
      </c>
      <c r="V8" s="1">
        <v>1214852000</v>
      </c>
      <c r="W8" s="1">
        <v>1983352000</v>
      </c>
      <c r="X8" s="1">
        <v>0</v>
      </c>
      <c r="Y8" s="7">
        <f t="shared" si="0"/>
        <v>16008725000</v>
      </c>
      <c r="AA8" s="1" t="s">
        <v>77</v>
      </c>
    </row>
    <row r="9" spans="1:27">
      <c r="A9" s="1" t="s">
        <v>29</v>
      </c>
      <c r="B9" s="1">
        <v>477181000</v>
      </c>
      <c r="C9" s="1">
        <f t="shared" si="1"/>
        <v>4576653000</v>
      </c>
      <c r="D9" s="1">
        <v>2756669000</v>
      </c>
      <c r="E9" s="1">
        <v>1195535000</v>
      </c>
      <c r="F9" s="1">
        <v>624449000</v>
      </c>
      <c r="G9" s="1">
        <v>707856000</v>
      </c>
      <c r="H9" s="1">
        <v>395991000</v>
      </c>
      <c r="I9" s="1">
        <v>275108000</v>
      </c>
      <c r="J9" s="1">
        <v>4768000</v>
      </c>
      <c r="K9" s="1">
        <v>0</v>
      </c>
      <c r="L9" s="1">
        <v>64344000</v>
      </c>
      <c r="M9" s="1">
        <v>0</v>
      </c>
      <c r="N9" s="1">
        <v>0</v>
      </c>
      <c r="O9" s="1">
        <v>0</v>
      </c>
      <c r="P9" s="1">
        <v>0</v>
      </c>
      <c r="Q9" s="1">
        <v>1902000</v>
      </c>
      <c r="R9" s="1">
        <v>0</v>
      </c>
      <c r="S9" s="1">
        <v>17731460000</v>
      </c>
      <c r="T9" s="1">
        <v>765935000</v>
      </c>
      <c r="U9" s="1">
        <v>6728434000</v>
      </c>
      <c r="V9" s="1">
        <v>2215978000</v>
      </c>
      <c r="W9" s="1">
        <v>3318726000</v>
      </c>
      <c r="X9" s="1">
        <v>0</v>
      </c>
      <c r="Y9" s="7">
        <f t="shared" si="0"/>
        <v>37264336000</v>
      </c>
      <c r="AA9" s="1" t="s">
        <v>78</v>
      </c>
    </row>
    <row r="10" spans="1:27">
      <c r="A10" s="1" t="s">
        <v>30</v>
      </c>
      <c r="B10" s="1">
        <v>64247000</v>
      </c>
      <c r="C10" s="1">
        <f t="shared" si="1"/>
        <v>4031436000</v>
      </c>
      <c r="D10" s="1">
        <v>2939545000</v>
      </c>
      <c r="E10" s="1">
        <v>375225000</v>
      </c>
      <c r="F10" s="1">
        <v>716666000</v>
      </c>
      <c r="G10" s="1">
        <v>397993000</v>
      </c>
      <c r="H10" s="1">
        <v>359757000</v>
      </c>
      <c r="I10" s="1">
        <v>224461000</v>
      </c>
      <c r="J10" s="1">
        <v>11610000</v>
      </c>
      <c r="K10" s="1">
        <v>0</v>
      </c>
      <c r="L10" s="1">
        <v>407000</v>
      </c>
      <c r="M10" s="1">
        <v>0</v>
      </c>
      <c r="N10" s="1">
        <v>6261000</v>
      </c>
      <c r="O10" s="1">
        <v>0</v>
      </c>
      <c r="P10" s="1">
        <v>0</v>
      </c>
      <c r="Q10" s="1">
        <v>0</v>
      </c>
      <c r="R10" s="1">
        <v>0</v>
      </c>
      <c r="S10" s="1">
        <v>25406012000</v>
      </c>
      <c r="T10" s="1">
        <v>270759000</v>
      </c>
      <c r="U10" s="1">
        <v>8511828000</v>
      </c>
      <c r="V10" s="1">
        <v>3430930000</v>
      </c>
      <c r="W10" s="1">
        <v>4586307000</v>
      </c>
      <c r="X10" s="1">
        <v>0</v>
      </c>
      <c r="Y10" s="7">
        <f t="shared" si="0"/>
        <v>47302008000</v>
      </c>
      <c r="AA10" s="1" t="s">
        <v>79</v>
      </c>
    </row>
    <row r="11" spans="1:27">
      <c r="A11" s="1" t="s">
        <v>31</v>
      </c>
      <c r="B11" s="1">
        <v>142616000</v>
      </c>
      <c r="C11" s="1">
        <f t="shared" si="1"/>
        <v>4493293000</v>
      </c>
      <c r="D11" s="1">
        <v>3549867000</v>
      </c>
      <c r="E11" s="1">
        <v>602254000</v>
      </c>
      <c r="F11" s="1">
        <v>341172000</v>
      </c>
      <c r="G11" s="1">
        <v>551429000</v>
      </c>
      <c r="H11" s="1">
        <v>44741000</v>
      </c>
      <c r="I11" s="1">
        <v>188679000</v>
      </c>
      <c r="J11" s="1">
        <v>1191000</v>
      </c>
      <c r="K11" s="1">
        <v>348000</v>
      </c>
      <c r="L11" s="1">
        <v>3308000</v>
      </c>
      <c r="M11" s="1">
        <v>0</v>
      </c>
      <c r="N11" s="1">
        <v>5594000</v>
      </c>
      <c r="O11" s="1">
        <v>0</v>
      </c>
      <c r="P11" s="1">
        <v>0</v>
      </c>
      <c r="Q11" s="1">
        <v>0</v>
      </c>
      <c r="R11" s="1">
        <v>0</v>
      </c>
      <c r="S11" s="1">
        <v>8062842000</v>
      </c>
      <c r="T11" s="1">
        <v>644918000</v>
      </c>
      <c r="U11" s="1">
        <v>6255791000</v>
      </c>
      <c r="V11" s="1">
        <v>1546024000</v>
      </c>
      <c r="W11" s="1">
        <v>3399568000</v>
      </c>
      <c r="X11" s="1">
        <v>0</v>
      </c>
      <c r="Y11" s="7">
        <f t="shared" si="0"/>
        <v>25340342000</v>
      </c>
    </row>
    <row r="12" spans="1:27">
      <c r="A12" s="1" t="s">
        <v>32</v>
      </c>
      <c r="B12" s="1">
        <v>214247000</v>
      </c>
      <c r="C12" s="1">
        <f t="shared" si="1"/>
        <v>3276692000</v>
      </c>
      <c r="D12" s="1">
        <v>1938150000</v>
      </c>
      <c r="E12" s="1">
        <v>1338542000</v>
      </c>
      <c r="F12" s="1">
        <v>0</v>
      </c>
      <c r="G12" s="1">
        <v>250628000</v>
      </c>
      <c r="H12" s="1">
        <v>264233000</v>
      </c>
      <c r="I12" s="1">
        <v>167659000</v>
      </c>
      <c r="J12" s="1">
        <v>0</v>
      </c>
      <c r="K12" s="1">
        <v>0</v>
      </c>
      <c r="L12" s="1">
        <v>84179000</v>
      </c>
      <c r="M12" s="1">
        <v>0</v>
      </c>
      <c r="N12" s="1">
        <v>0</v>
      </c>
      <c r="O12" s="1">
        <v>0</v>
      </c>
      <c r="P12" s="1">
        <v>0</v>
      </c>
      <c r="Q12" s="1">
        <v>300000</v>
      </c>
      <c r="R12" s="1">
        <v>0</v>
      </c>
      <c r="S12" s="1">
        <v>15855670000</v>
      </c>
      <c r="T12" s="1">
        <v>1146117000</v>
      </c>
      <c r="U12" s="1">
        <v>6219584000</v>
      </c>
      <c r="V12" s="1">
        <v>2373533000</v>
      </c>
      <c r="W12" s="1">
        <v>3396009000</v>
      </c>
      <c r="X12" s="1">
        <v>4084000</v>
      </c>
      <c r="Y12" s="7">
        <f t="shared" si="0"/>
        <v>33252935000</v>
      </c>
    </row>
    <row r="13" spans="1:27">
      <c r="A13" s="1" t="s">
        <v>33</v>
      </c>
      <c r="B13" s="1">
        <v>1917559000</v>
      </c>
      <c r="C13" s="1">
        <f t="shared" si="1"/>
        <v>15933765000</v>
      </c>
      <c r="D13" s="1">
        <v>9683571000</v>
      </c>
      <c r="E13" s="1">
        <v>5637099000</v>
      </c>
      <c r="F13" s="1">
        <v>613095000</v>
      </c>
      <c r="G13" s="1">
        <v>5443739000</v>
      </c>
      <c r="H13" s="1">
        <v>1187938000</v>
      </c>
      <c r="I13" s="1">
        <v>1659818000</v>
      </c>
      <c r="J13" s="1">
        <v>15669000</v>
      </c>
      <c r="K13" s="1">
        <v>234000</v>
      </c>
      <c r="L13" s="1">
        <v>0</v>
      </c>
      <c r="M13" s="1">
        <v>0</v>
      </c>
      <c r="N13" s="1">
        <v>21864000</v>
      </c>
      <c r="O13" s="1">
        <v>0</v>
      </c>
      <c r="P13" s="1">
        <v>0</v>
      </c>
      <c r="Q13" s="1">
        <v>148000</v>
      </c>
      <c r="R13" s="1">
        <v>0</v>
      </c>
      <c r="S13" s="1">
        <v>44445385000</v>
      </c>
      <c r="T13" s="1">
        <v>4028868000</v>
      </c>
      <c r="U13" s="1">
        <v>20798764000</v>
      </c>
      <c r="V13" s="1">
        <v>5885308000</v>
      </c>
      <c r="W13" s="1">
        <v>11248164000</v>
      </c>
      <c r="X13" s="1">
        <v>0</v>
      </c>
      <c r="Y13" s="7">
        <f t="shared" si="0"/>
        <v>112587223000</v>
      </c>
    </row>
    <row r="14" spans="1:27">
      <c r="A14" s="1" t="s">
        <v>34</v>
      </c>
      <c r="B14" s="1">
        <v>367462000</v>
      </c>
      <c r="C14" s="1">
        <f t="shared" si="1"/>
        <v>13502120000</v>
      </c>
      <c r="D14" s="1">
        <v>9759727000</v>
      </c>
      <c r="E14" s="1">
        <v>2038868000</v>
      </c>
      <c r="F14" s="1">
        <v>1703525000</v>
      </c>
      <c r="G14" s="1">
        <v>1583218000</v>
      </c>
      <c r="H14" s="1">
        <v>452369000</v>
      </c>
      <c r="I14" s="1">
        <v>331908000</v>
      </c>
      <c r="J14" s="1">
        <v>0</v>
      </c>
      <c r="K14" s="1">
        <v>0</v>
      </c>
      <c r="L14" s="1">
        <v>35134000</v>
      </c>
      <c r="M14" s="1">
        <v>0</v>
      </c>
      <c r="N14" s="1">
        <v>0</v>
      </c>
      <c r="O14" s="1">
        <v>0</v>
      </c>
      <c r="P14" s="1">
        <v>0</v>
      </c>
      <c r="Q14" s="1">
        <v>0</v>
      </c>
      <c r="R14" s="1">
        <v>0</v>
      </c>
      <c r="S14" s="1">
        <v>27139654000</v>
      </c>
      <c r="T14" s="1">
        <v>1267046000</v>
      </c>
      <c r="U14" s="1">
        <v>18090040000</v>
      </c>
      <c r="V14" s="1">
        <v>3128388000</v>
      </c>
      <c r="W14" s="1">
        <v>9692100000</v>
      </c>
      <c r="X14" s="1">
        <v>0</v>
      </c>
      <c r="Y14" s="7">
        <f t="shared" si="0"/>
        <v>75589439000</v>
      </c>
    </row>
    <row r="15" spans="1:27">
      <c r="A15" s="1" t="s">
        <v>35</v>
      </c>
      <c r="B15" s="1">
        <v>2424225000</v>
      </c>
      <c r="C15" s="1">
        <f t="shared" si="1"/>
        <v>27921613000</v>
      </c>
      <c r="D15" s="1">
        <v>12325219000</v>
      </c>
      <c r="E15" s="1">
        <v>13636705000</v>
      </c>
      <c r="F15" s="1">
        <v>1959689000</v>
      </c>
      <c r="G15" s="1">
        <v>5271647000</v>
      </c>
      <c r="H15" s="1">
        <v>1180030000</v>
      </c>
      <c r="I15" s="1">
        <v>1937095000</v>
      </c>
      <c r="J15" s="1">
        <v>1213000</v>
      </c>
      <c r="K15" s="1">
        <v>0</v>
      </c>
      <c r="L15" s="1">
        <v>15817000</v>
      </c>
      <c r="M15" s="1">
        <v>996000</v>
      </c>
      <c r="N15" s="1">
        <v>0</v>
      </c>
      <c r="O15" s="1">
        <v>0</v>
      </c>
      <c r="P15" s="1">
        <v>0</v>
      </c>
      <c r="Q15" s="1">
        <v>6968000</v>
      </c>
      <c r="R15" s="1">
        <v>0</v>
      </c>
      <c r="S15" s="1">
        <v>148003759000</v>
      </c>
      <c r="T15" s="1">
        <v>6676504000</v>
      </c>
      <c r="U15" s="1">
        <v>48860981000</v>
      </c>
      <c r="V15" s="1">
        <v>10031953000</v>
      </c>
      <c r="W15" s="1">
        <v>27356082000</v>
      </c>
      <c r="X15" s="1">
        <v>0</v>
      </c>
      <c r="Y15" s="7">
        <f t="shared" si="0"/>
        <v>279688883000</v>
      </c>
    </row>
    <row r="16" spans="1:27">
      <c r="A16" s="1" t="s">
        <v>36</v>
      </c>
      <c r="B16" s="1">
        <v>2725151000</v>
      </c>
      <c r="C16" s="1">
        <f t="shared" si="1"/>
        <v>16475499000</v>
      </c>
      <c r="D16" s="1">
        <v>5903926000</v>
      </c>
      <c r="E16" s="1">
        <v>4739114000</v>
      </c>
      <c r="F16" s="1">
        <v>5832459000</v>
      </c>
      <c r="G16" s="1">
        <v>5161308000</v>
      </c>
      <c r="H16" s="1">
        <v>1959239000</v>
      </c>
      <c r="I16" s="1">
        <v>1236680000</v>
      </c>
      <c r="J16" s="1">
        <v>177082000</v>
      </c>
      <c r="K16" s="1">
        <v>12296000</v>
      </c>
      <c r="L16" s="1">
        <v>20337000</v>
      </c>
      <c r="M16" s="1">
        <v>0</v>
      </c>
      <c r="N16" s="1">
        <v>54520000</v>
      </c>
      <c r="O16" s="1">
        <v>0</v>
      </c>
      <c r="P16" s="1">
        <v>0</v>
      </c>
      <c r="Q16" s="1">
        <v>330000</v>
      </c>
      <c r="R16" s="1">
        <v>855000</v>
      </c>
      <c r="S16" s="1">
        <v>97854574000</v>
      </c>
      <c r="T16" s="1">
        <v>4467341000</v>
      </c>
      <c r="U16" s="1">
        <v>27383333000</v>
      </c>
      <c r="V16" s="1">
        <v>6504181000</v>
      </c>
      <c r="W16" s="1">
        <v>14950224000</v>
      </c>
      <c r="X16" s="1">
        <v>0</v>
      </c>
      <c r="Y16" s="7">
        <f t="shared" si="0"/>
        <v>178982950000</v>
      </c>
    </row>
    <row r="17" spans="1:25">
      <c r="A17" s="1" t="s">
        <v>37</v>
      </c>
      <c r="B17" s="1">
        <v>41134000</v>
      </c>
      <c r="C17" s="1">
        <f t="shared" si="1"/>
        <v>553369000</v>
      </c>
      <c r="D17" s="1">
        <v>242469000</v>
      </c>
      <c r="E17" s="1">
        <v>240314000</v>
      </c>
      <c r="F17" s="1">
        <v>70586000</v>
      </c>
      <c r="G17" s="1">
        <v>643329000</v>
      </c>
      <c r="H17" s="1">
        <v>470709000</v>
      </c>
      <c r="I17" s="1">
        <v>147671000</v>
      </c>
      <c r="J17" s="1">
        <v>232000</v>
      </c>
      <c r="K17" s="1">
        <v>0</v>
      </c>
      <c r="L17" s="1">
        <v>32034000</v>
      </c>
      <c r="M17" s="1">
        <v>0</v>
      </c>
      <c r="N17" s="1">
        <v>0</v>
      </c>
      <c r="O17" s="1">
        <v>0</v>
      </c>
      <c r="P17" s="1">
        <v>0</v>
      </c>
      <c r="Q17" s="1">
        <v>0</v>
      </c>
      <c r="R17" s="1">
        <v>0</v>
      </c>
      <c r="S17" s="1">
        <v>12979046000</v>
      </c>
      <c r="T17" s="1">
        <v>998284000</v>
      </c>
      <c r="U17" s="1">
        <v>7124217000</v>
      </c>
      <c r="V17" s="1">
        <v>3250940000</v>
      </c>
      <c r="W17" s="1">
        <v>3742134000</v>
      </c>
      <c r="X17" s="1">
        <v>0</v>
      </c>
      <c r="Y17" s="7">
        <f t="shared" si="0"/>
        <v>29983099000</v>
      </c>
    </row>
    <row r="18" spans="1:25">
      <c r="A18" s="1" t="s">
        <v>38</v>
      </c>
      <c r="B18" s="1">
        <v>30222000</v>
      </c>
      <c r="C18" s="1">
        <f t="shared" si="1"/>
        <v>2435288000</v>
      </c>
      <c r="D18" s="1">
        <v>1964488000</v>
      </c>
      <c r="E18" s="1">
        <v>437496000</v>
      </c>
      <c r="F18" s="1">
        <v>33304000</v>
      </c>
      <c r="G18" s="1">
        <v>623720000</v>
      </c>
      <c r="H18" s="1">
        <v>207148000</v>
      </c>
      <c r="I18" s="1">
        <v>216087000</v>
      </c>
      <c r="J18" s="1">
        <v>462000</v>
      </c>
      <c r="K18" s="1">
        <v>0</v>
      </c>
      <c r="L18" s="1">
        <v>4867000</v>
      </c>
      <c r="M18" s="1">
        <v>0</v>
      </c>
      <c r="N18" s="1">
        <v>0</v>
      </c>
      <c r="O18" s="1">
        <v>0</v>
      </c>
      <c r="P18" s="1">
        <v>0</v>
      </c>
      <c r="Q18" s="1">
        <v>0</v>
      </c>
      <c r="R18" s="1">
        <v>1082000</v>
      </c>
      <c r="S18" s="1">
        <v>9797216000</v>
      </c>
      <c r="T18" s="1">
        <v>618599000</v>
      </c>
      <c r="U18" s="1">
        <v>3972947000</v>
      </c>
      <c r="V18" s="1">
        <v>1637828000</v>
      </c>
      <c r="W18" s="1">
        <v>1767115000</v>
      </c>
      <c r="X18" s="1">
        <v>0</v>
      </c>
      <c r="Y18" s="7">
        <f t="shared" si="0"/>
        <v>21312581000</v>
      </c>
    </row>
    <row r="19" spans="1:25">
      <c r="A19" s="1" t="s">
        <v>39</v>
      </c>
      <c r="B19" s="1">
        <v>42900000</v>
      </c>
      <c r="C19" s="1">
        <f t="shared" si="1"/>
        <v>2165751000</v>
      </c>
      <c r="D19" s="1">
        <v>1033524000</v>
      </c>
      <c r="E19" s="1">
        <v>892701000</v>
      </c>
      <c r="F19" s="1">
        <v>239526000</v>
      </c>
      <c r="G19" s="1">
        <v>370455000</v>
      </c>
      <c r="H19" s="1">
        <v>300161000</v>
      </c>
      <c r="I19" s="1">
        <v>151483000</v>
      </c>
      <c r="J19" s="1">
        <v>390000</v>
      </c>
      <c r="K19" s="1">
        <v>0</v>
      </c>
      <c r="L19" s="1">
        <v>14106000</v>
      </c>
      <c r="M19" s="1">
        <v>0</v>
      </c>
      <c r="N19" s="1">
        <v>7613000</v>
      </c>
      <c r="O19" s="1">
        <v>0</v>
      </c>
      <c r="P19" s="1">
        <v>0</v>
      </c>
      <c r="Q19" s="1">
        <v>0</v>
      </c>
      <c r="R19" s="1">
        <v>0</v>
      </c>
      <c r="S19" s="1">
        <v>17879436000</v>
      </c>
      <c r="T19" s="1">
        <v>442431000</v>
      </c>
      <c r="U19" s="1">
        <v>4868436000</v>
      </c>
      <c r="V19" s="1">
        <v>1498457000</v>
      </c>
      <c r="W19" s="1">
        <v>2164432000</v>
      </c>
      <c r="X19" s="1">
        <v>0</v>
      </c>
      <c r="Y19" s="7">
        <f t="shared" si="0"/>
        <v>29906051000</v>
      </c>
    </row>
    <row r="20" spans="1:25">
      <c r="A20" s="1" t="s">
        <v>40</v>
      </c>
      <c r="B20" s="1">
        <v>12826000</v>
      </c>
      <c r="C20" s="1">
        <f t="shared" si="1"/>
        <v>380656000</v>
      </c>
      <c r="D20" s="1">
        <v>121524000</v>
      </c>
      <c r="E20" s="1">
        <v>244651000</v>
      </c>
      <c r="F20" s="1">
        <v>14481000</v>
      </c>
      <c r="G20" s="1">
        <v>266507000</v>
      </c>
      <c r="H20" s="1">
        <v>103621000</v>
      </c>
      <c r="I20" s="1">
        <v>94699000</v>
      </c>
      <c r="J20" s="1">
        <v>8458000</v>
      </c>
      <c r="K20" s="1">
        <v>0</v>
      </c>
      <c r="L20" s="1">
        <v>14860000</v>
      </c>
      <c r="M20" s="1">
        <v>0</v>
      </c>
      <c r="N20" s="1">
        <v>0</v>
      </c>
      <c r="O20" s="1">
        <v>0</v>
      </c>
      <c r="P20" s="1">
        <v>0</v>
      </c>
      <c r="Q20" s="1">
        <v>520000</v>
      </c>
      <c r="R20" s="1">
        <v>0</v>
      </c>
      <c r="S20" s="1">
        <v>10489195000</v>
      </c>
      <c r="T20" s="1">
        <v>308223000</v>
      </c>
      <c r="U20" s="1">
        <v>2797199000</v>
      </c>
      <c r="V20" s="1">
        <v>1413500000</v>
      </c>
      <c r="W20" s="1">
        <v>1295682000</v>
      </c>
      <c r="X20" s="1">
        <v>0</v>
      </c>
      <c r="Y20" s="7">
        <f t="shared" si="0"/>
        <v>17185946000</v>
      </c>
    </row>
    <row r="21" spans="1:25">
      <c r="A21" s="1" t="s">
        <v>41</v>
      </c>
      <c r="B21" s="1">
        <v>95467000</v>
      </c>
      <c r="C21" s="1">
        <f t="shared" si="1"/>
        <v>1870743000</v>
      </c>
      <c r="D21" s="1">
        <v>1376327000</v>
      </c>
      <c r="E21" s="1">
        <v>329474000</v>
      </c>
      <c r="F21" s="1">
        <v>164942000</v>
      </c>
      <c r="G21" s="1">
        <v>641270000</v>
      </c>
      <c r="H21" s="1">
        <v>339957000</v>
      </c>
      <c r="I21" s="1">
        <v>112604000</v>
      </c>
      <c r="J21" s="1">
        <v>6968000</v>
      </c>
      <c r="K21" s="1">
        <v>0</v>
      </c>
      <c r="L21" s="1">
        <v>36067000</v>
      </c>
      <c r="M21" s="1">
        <v>0</v>
      </c>
      <c r="N21" s="1">
        <v>0</v>
      </c>
      <c r="O21" s="1">
        <v>0</v>
      </c>
      <c r="P21" s="1">
        <v>0</v>
      </c>
      <c r="Q21" s="1">
        <v>0</v>
      </c>
      <c r="R21" s="1">
        <v>5844000</v>
      </c>
      <c r="S21" s="1">
        <v>2537043000</v>
      </c>
      <c r="T21" s="1">
        <v>599868000</v>
      </c>
      <c r="U21" s="1">
        <v>2959200000</v>
      </c>
      <c r="V21" s="1">
        <v>1991909000</v>
      </c>
      <c r="W21" s="1">
        <v>1417985000</v>
      </c>
      <c r="X21" s="1">
        <v>0</v>
      </c>
      <c r="Y21" s="7">
        <f t="shared" si="0"/>
        <v>12614925000</v>
      </c>
    </row>
    <row r="22" spans="1:25">
      <c r="A22" s="1" t="s">
        <v>42</v>
      </c>
      <c r="B22" s="1">
        <v>245152000</v>
      </c>
      <c r="C22" s="1">
        <f t="shared" si="1"/>
        <v>2208678000</v>
      </c>
      <c r="D22" s="1">
        <v>1378237000</v>
      </c>
      <c r="E22" s="1">
        <v>371009000</v>
      </c>
      <c r="F22" s="1">
        <v>459432000</v>
      </c>
      <c r="G22" s="1">
        <v>454832000</v>
      </c>
      <c r="H22" s="1">
        <v>292572000</v>
      </c>
      <c r="I22" s="1">
        <v>505753000</v>
      </c>
      <c r="J22" s="1">
        <v>0</v>
      </c>
      <c r="K22" s="1">
        <v>0</v>
      </c>
      <c r="L22" s="1">
        <v>1744000</v>
      </c>
      <c r="M22" s="1">
        <v>0</v>
      </c>
      <c r="N22" s="1">
        <v>0</v>
      </c>
      <c r="O22" s="1">
        <v>0</v>
      </c>
      <c r="P22" s="1">
        <v>0</v>
      </c>
      <c r="Q22" s="1">
        <v>0</v>
      </c>
      <c r="R22" s="1">
        <v>7701000</v>
      </c>
      <c r="S22" s="1">
        <v>16737886000</v>
      </c>
      <c r="T22" s="1">
        <v>456749000</v>
      </c>
      <c r="U22" s="1">
        <v>8482378000</v>
      </c>
      <c r="V22" s="1">
        <v>2442980000</v>
      </c>
      <c r="W22" s="1">
        <v>3000267000</v>
      </c>
      <c r="X22" s="1">
        <v>0</v>
      </c>
      <c r="Y22" s="7">
        <f t="shared" si="0"/>
        <v>34836692000</v>
      </c>
    </row>
    <row r="23" spans="1:25">
      <c r="A23" s="1" t="s">
        <v>43</v>
      </c>
      <c r="B23" s="1">
        <v>115654000</v>
      </c>
      <c r="C23" s="1">
        <f t="shared" si="1"/>
        <v>4130342000</v>
      </c>
      <c r="D23" s="1">
        <v>2874322000</v>
      </c>
      <c r="E23" s="1">
        <v>810570000</v>
      </c>
      <c r="F23" s="1">
        <v>445450000</v>
      </c>
      <c r="G23" s="1">
        <v>1374823000</v>
      </c>
      <c r="H23" s="1">
        <v>59283000</v>
      </c>
      <c r="I23" s="1">
        <v>449196000</v>
      </c>
      <c r="J23" s="1">
        <v>1226000</v>
      </c>
      <c r="K23" s="1">
        <v>0</v>
      </c>
      <c r="L23" s="1">
        <v>0</v>
      </c>
      <c r="M23" s="1">
        <v>0</v>
      </c>
      <c r="N23" s="1">
        <v>0</v>
      </c>
      <c r="O23" s="1">
        <v>0</v>
      </c>
      <c r="P23" s="1">
        <v>0</v>
      </c>
      <c r="Q23" s="1">
        <v>2901000</v>
      </c>
      <c r="R23" s="1">
        <v>0</v>
      </c>
      <c r="S23" s="1">
        <v>12314645000</v>
      </c>
      <c r="T23" s="1">
        <v>1517126000</v>
      </c>
      <c r="U23" s="1">
        <v>6680142000</v>
      </c>
      <c r="V23" s="1">
        <v>2798595000</v>
      </c>
      <c r="W23" s="1">
        <v>3484183000</v>
      </c>
      <c r="X23" s="1">
        <v>0</v>
      </c>
      <c r="Y23" s="7">
        <f t="shared" si="0"/>
        <v>32928116000</v>
      </c>
    </row>
    <row r="24" spans="1:25">
      <c r="A24" s="1" t="s">
        <v>44</v>
      </c>
      <c r="B24" s="1">
        <v>287063000</v>
      </c>
      <c r="C24" s="1">
        <f t="shared" si="1"/>
        <v>6990043000</v>
      </c>
      <c r="D24" s="1">
        <v>5049572000</v>
      </c>
      <c r="E24" s="1">
        <v>1503157000</v>
      </c>
      <c r="F24" s="1">
        <v>437314000</v>
      </c>
      <c r="G24" s="1">
        <v>691758000</v>
      </c>
      <c r="H24" s="1">
        <v>383922000</v>
      </c>
      <c r="I24" s="1">
        <v>463330000</v>
      </c>
      <c r="J24" s="1">
        <v>3180000</v>
      </c>
      <c r="K24" s="1">
        <v>0</v>
      </c>
      <c r="L24" s="1">
        <v>24694000</v>
      </c>
      <c r="M24" s="1">
        <v>0</v>
      </c>
      <c r="N24" s="1">
        <v>0</v>
      </c>
      <c r="O24" s="1">
        <v>0</v>
      </c>
      <c r="P24" s="1">
        <v>0</v>
      </c>
      <c r="Q24" s="1">
        <v>0</v>
      </c>
      <c r="R24" s="1">
        <v>4498000</v>
      </c>
      <c r="S24" s="1">
        <v>15741006000</v>
      </c>
      <c r="T24" s="1">
        <v>1570114000</v>
      </c>
      <c r="U24" s="1">
        <v>10479111000</v>
      </c>
      <c r="V24" s="1">
        <v>3370863000</v>
      </c>
      <c r="W24" s="1">
        <v>6303808000</v>
      </c>
      <c r="X24" s="1">
        <v>0</v>
      </c>
      <c r="Y24" s="7">
        <f t="shared" si="0"/>
        <v>46313390000</v>
      </c>
    </row>
    <row r="25" spans="1:25">
      <c r="A25" s="1" t="s">
        <v>45</v>
      </c>
      <c r="B25" s="1">
        <v>389751000</v>
      </c>
      <c r="C25" s="1">
        <f t="shared" si="1"/>
        <v>10476422000</v>
      </c>
      <c r="D25" s="1">
        <v>7606985000</v>
      </c>
      <c r="E25" s="1">
        <v>2445619000</v>
      </c>
      <c r="F25" s="1">
        <v>423818000</v>
      </c>
      <c r="G25" s="1">
        <v>2486036000</v>
      </c>
      <c r="H25" s="1">
        <v>1279627000</v>
      </c>
      <c r="I25" s="1">
        <v>1014609000</v>
      </c>
      <c r="J25" s="1">
        <v>718000</v>
      </c>
      <c r="K25" s="1">
        <v>0</v>
      </c>
      <c r="L25" s="1">
        <v>8363000</v>
      </c>
      <c r="M25" s="1">
        <v>0</v>
      </c>
      <c r="N25" s="1">
        <v>5851000</v>
      </c>
      <c r="O25" s="1">
        <v>0</v>
      </c>
      <c r="P25" s="1">
        <v>0</v>
      </c>
      <c r="Q25" s="1">
        <v>0</v>
      </c>
      <c r="R25" s="1">
        <v>1638000</v>
      </c>
      <c r="S25" s="1">
        <v>45683259000</v>
      </c>
      <c r="T25" s="1">
        <v>2421729000</v>
      </c>
      <c r="U25" s="1">
        <v>22897124000</v>
      </c>
      <c r="V25" s="1">
        <v>6192179000</v>
      </c>
      <c r="W25" s="1">
        <v>12564951000</v>
      </c>
      <c r="X25" s="1">
        <v>166000</v>
      </c>
      <c r="Y25" s="7">
        <f t="shared" si="0"/>
        <v>105422423000</v>
      </c>
    </row>
    <row r="26" spans="1:25">
      <c r="A26" s="1" t="s">
        <v>46</v>
      </c>
      <c r="B26" s="1">
        <v>252408000</v>
      </c>
      <c r="C26" s="1">
        <f t="shared" si="1"/>
        <v>2578775000</v>
      </c>
      <c r="D26" s="1">
        <v>1962455000</v>
      </c>
      <c r="E26" s="1">
        <v>445163000</v>
      </c>
      <c r="F26" s="1">
        <v>171157000</v>
      </c>
      <c r="G26" s="1">
        <v>407737000</v>
      </c>
      <c r="H26" s="1">
        <v>209175000</v>
      </c>
      <c r="I26" s="1">
        <v>204762000</v>
      </c>
      <c r="J26" s="1">
        <v>248000</v>
      </c>
      <c r="K26" s="1">
        <v>0</v>
      </c>
      <c r="L26" s="1">
        <v>242921000</v>
      </c>
      <c r="M26" s="1">
        <v>0</v>
      </c>
      <c r="N26" s="1">
        <v>1614000</v>
      </c>
      <c r="O26" s="1">
        <v>0</v>
      </c>
      <c r="P26" s="1">
        <v>0</v>
      </c>
      <c r="Q26" s="1">
        <v>970000</v>
      </c>
      <c r="R26" s="1">
        <v>3739000</v>
      </c>
      <c r="S26" s="1">
        <v>15126912000</v>
      </c>
      <c r="T26" s="1">
        <v>812195000</v>
      </c>
      <c r="U26" s="1">
        <v>5535318000</v>
      </c>
      <c r="V26" s="1">
        <v>2077263000</v>
      </c>
      <c r="W26" s="1">
        <v>3201993000</v>
      </c>
      <c r="X26" s="1">
        <v>0</v>
      </c>
      <c r="Y26" s="7">
        <f t="shared" si="0"/>
        <v>30656030000</v>
      </c>
    </row>
    <row r="27" spans="1:25">
      <c r="A27" s="1" t="s">
        <v>47</v>
      </c>
      <c r="B27" s="1">
        <v>160725000</v>
      </c>
      <c r="C27" s="1">
        <f t="shared" si="1"/>
        <v>1114669000</v>
      </c>
      <c r="D27" s="1">
        <v>200628000</v>
      </c>
      <c r="E27" s="1">
        <v>582544000</v>
      </c>
      <c r="F27" s="1">
        <v>331497000</v>
      </c>
      <c r="G27" s="1">
        <v>475914000</v>
      </c>
      <c r="H27" s="1">
        <v>108010000</v>
      </c>
      <c r="I27" s="1">
        <v>218003000</v>
      </c>
      <c r="J27" s="1">
        <v>0</v>
      </c>
      <c r="K27" s="1">
        <v>0</v>
      </c>
      <c r="L27" s="1">
        <v>13465000</v>
      </c>
      <c r="M27" s="1">
        <v>0</v>
      </c>
      <c r="N27" s="1">
        <v>88321000</v>
      </c>
      <c r="O27" s="1">
        <v>0</v>
      </c>
      <c r="P27" s="1">
        <v>0</v>
      </c>
      <c r="Q27" s="1">
        <v>622000</v>
      </c>
      <c r="R27" s="1">
        <v>1876000</v>
      </c>
      <c r="S27" s="1">
        <v>18154204000</v>
      </c>
      <c r="T27" s="1">
        <v>718077000</v>
      </c>
      <c r="U27" s="1">
        <v>4778376000</v>
      </c>
      <c r="V27" s="1">
        <v>1691879000</v>
      </c>
      <c r="W27" s="1">
        <v>2202847000</v>
      </c>
      <c r="X27" s="1">
        <v>0</v>
      </c>
      <c r="Y27" s="7">
        <f t="shared" si="0"/>
        <v>29726988000</v>
      </c>
    </row>
    <row r="28" spans="1:25">
      <c r="A28" s="1" t="s">
        <v>48</v>
      </c>
      <c r="B28" s="1">
        <v>134716000</v>
      </c>
      <c r="C28" s="1">
        <f t="shared" si="1"/>
        <v>4373610000</v>
      </c>
      <c r="D28" s="1">
        <v>2021438000</v>
      </c>
      <c r="E28" s="1">
        <v>2186133000</v>
      </c>
      <c r="F28" s="1">
        <v>166039000</v>
      </c>
      <c r="G28" s="1">
        <v>477487000</v>
      </c>
      <c r="H28" s="1">
        <v>295868000</v>
      </c>
      <c r="I28" s="1">
        <v>309457000</v>
      </c>
      <c r="J28" s="1">
        <v>3264000</v>
      </c>
      <c r="K28" s="1">
        <v>0</v>
      </c>
      <c r="L28" s="1">
        <v>21231000</v>
      </c>
      <c r="M28" s="1">
        <v>0</v>
      </c>
      <c r="N28" s="1">
        <v>2724000</v>
      </c>
      <c r="O28" s="1">
        <v>0</v>
      </c>
      <c r="P28" s="1">
        <v>0</v>
      </c>
      <c r="Q28" s="1">
        <v>0</v>
      </c>
      <c r="R28" s="1">
        <v>0</v>
      </c>
      <c r="S28" s="1">
        <v>21694467000</v>
      </c>
      <c r="T28" s="1">
        <v>2160807000</v>
      </c>
      <c r="U28" s="1">
        <v>10631378000</v>
      </c>
      <c r="V28" s="1">
        <v>3630314000</v>
      </c>
      <c r="W28" s="1">
        <v>4793581000</v>
      </c>
      <c r="X28" s="1">
        <v>0</v>
      </c>
      <c r="Y28" s="7">
        <f t="shared" si="0"/>
        <v>48528904000</v>
      </c>
    </row>
    <row r="29" spans="1:25">
      <c r="A29" s="1" t="s">
        <v>49</v>
      </c>
      <c r="B29" s="1">
        <v>1111694000</v>
      </c>
      <c r="C29" s="1">
        <f t="shared" si="1"/>
        <v>16888000000</v>
      </c>
      <c r="D29" s="1">
        <v>9620598000</v>
      </c>
      <c r="E29" s="1">
        <v>6306584000</v>
      </c>
      <c r="F29" s="1">
        <v>960818000</v>
      </c>
      <c r="G29" s="1">
        <v>5363835000</v>
      </c>
      <c r="H29" s="1">
        <v>2700266000</v>
      </c>
      <c r="I29" s="1">
        <v>3114974000</v>
      </c>
      <c r="J29" s="1">
        <v>6342000</v>
      </c>
      <c r="K29" s="1">
        <v>0</v>
      </c>
      <c r="L29" s="1">
        <v>410322000</v>
      </c>
      <c r="M29" s="1">
        <v>0</v>
      </c>
      <c r="N29" s="1">
        <v>6151000</v>
      </c>
      <c r="O29" s="1">
        <v>0</v>
      </c>
      <c r="P29" s="1">
        <v>0</v>
      </c>
      <c r="Q29" s="1">
        <v>1128000</v>
      </c>
      <c r="R29" s="1">
        <v>8004000</v>
      </c>
      <c r="S29" s="1">
        <v>73953745000</v>
      </c>
      <c r="T29" s="1">
        <v>6185669000</v>
      </c>
      <c r="U29" s="1">
        <v>32999322000</v>
      </c>
      <c r="V29" s="1">
        <v>9477844000</v>
      </c>
      <c r="W29" s="1">
        <v>18965014000</v>
      </c>
      <c r="X29" s="1">
        <v>18892000</v>
      </c>
      <c r="Y29" s="7">
        <f t="shared" si="0"/>
        <v>171211202000</v>
      </c>
    </row>
    <row r="30" spans="1:25">
      <c r="A30" s="1" t="s">
        <v>50</v>
      </c>
      <c r="B30" s="1">
        <v>344380000</v>
      </c>
      <c r="C30" s="1">
        <f t="shared" si="1"/>
        <v>7315048000</v>
      </c>
      <c r="D30" s="1">
        <v>3739349000</v>
      </c>
      <c r="E30" s="1">
        <v>3373765000</v>
      </c>
      <c r="F30" s="1">
        <v>201934000</v>
      </c>
      <c r="G30" s="1">
        <v>4305590000</v>
      </c>
      <c r="H30" s="1">
        <v>722808000</v>
      </c>
      <c r="I30" s="1">
        <v>760798000</v>
      </c>
      <c r="J30" s="1">
        <v>1189000</v>
      </c>
      <c r="K30" s="1">
        <v>8268000</v>
      </c>
      <c r="L30" s="1">
        <v>125396000</v>
      </c>
      <c r="M30" s="1">
        <v>0</v>
      </c>
      <c r="N30" s="1">
        <v>12045000</v>
      </c>
      <c r="O30" s="1">
        <v>0</v>
      </c>
      <c r="P30" s="1">
        <v>0</v>
      </c>
      <c r="Q30" s="1">
        <v>4749000</v>
      </c>
      <c r="R30" s="1">
        <v>2387000</v>
      </c>
      <c r="S30" s="1">
        <v>41007822000</v>
      </c>
      <c r="T30" s="1">
        <v>2403024000</v>
      </c>
      <c r="U30" s="1">
        <v>18805698000</v>
      </c>
      <c r="V30" s="1">
        <v>5292907000</v>
      </c>
      <c r="W30" s="1">
        <v>11137144000</v>
      </c>
      <c r="X30" s="1">
        <v>0</v>
      </c>
      <c r="Y30" s="7">
        <f t="shared" si="0"/>
        <v>92249253000</v>
      </c>
    </row>
    <row r="31" spans="1:25">
      <c r="A31" s="1" t="s">
        <v>51</v>
      </c>
      <c r="B31" s="1">
        <v>122137000</v>
      </c>
      <c r="C31" s="1">
        <f t="shared" si="1"/>
        <v>5958668000</v>
      </c>
      <c r="D31" s="1">
        <v>4804701000</v>
      </c>
      <c r="E31" s="1">
        <v>418676000</v>
      </c>
      <c r="F31" s="1">
        <v>735291000</v>
      </c>
      <c r="G31" s="1">
        <v>1025056000</v>
      </c>
      <c r="H31" s="1">
        <v>322619000</v>
      </c>
      <c r="I31" s="1">
        <v>280588000</v>
      </c>
      <c r="J31" s="1">
        <v>57477000</v>
      </c>
      <c r="K31" s="1">
        <v>0</v>
      </c>
      <c r="L31" s="1">
        <v>0</v>
      </c>
      <c r="M31" s="1">
        <v>0</v>
      </c>
      <c r="N31" s="1">
        <v>0</v>
      </c>
      <c r="O31" s="1">
        <v>0</v>
      </c>
      <c r="P31" s="1">
        <v>0</v>
      </c>
      <c r="Q31" s="1">
        <v>0</v>
      </c>
      <c r="R31" s="1">
        <v>0</v>
      </c>
      <c r="S31" s="1">
        <v>13902732000</v>
      </c>
      <c r="T31" s="1">
        <v>671236000</v>
      </c>
      <c r="U31" s="1">
        <v>4428440000</v>
      </c>
      <c r="V31" s="1">
        <v>1832140000</v>
      </c>
      <c r="W31" s="1">
        <v>2450807000</v>
      </c>
      <c r="X31" s="1">
        <v>0</v>
      </c>
      <c r="Y31" s="7">
        <f t="shared" si="0"/>
        <v>31051900000</v>
      </c>
    </row>
    <row r="32" spans="1:25">
      <c r="A32" s="1" t="s">
        <v>52</v>
      </c>
      <c r="B32" s="1">
        <v>96400000</v>
      </c>
      <c r="C32" s="1">
        <f t="shared" si="1"/>
        <v>1286926000</v>
      </c>
      <c r="D32" s="1">
        <v>1277888000</v>
      </c>
      <c r="E32" s="1">
        <v>0</v>
      </c>
      <c r="F32" s="1">
        <v>9038000</v>
      </c>
      <c r="G32" s="1">
        <v>471172000</v>
      </c>
      <c r="H32" s="1">
        <v>77658000</v>
      </c>
      <c r="I32" s="1">
        <v>24927000</v>
      </c>
      <c r="J32" s="1">
        <v>0</v>
      </c>
      <c r="K32" s="1">
        <v>0</v>
      </c>
      <c r="L32" s="1">
        <v>0</v>
      </c>
      <c r="M32" s="1">
        <v>0</v>
      </c>
      <c r="N32" s="1">
        <v>0</v>
      </c>
      <c r="O32" s="1">
        <v>0</v>
      </c>
      <c r="P32" s="1">
        <v>0</v>
      </c>
      <c r="Q32" s="1">
        <v>0</v>
      </c>
      <c r="R32" s="1">
        <v>0</v>
      </c>
      <c r="S32" s="1">
        <v>7693763000</v>
      </c>
      <c r="T32" s="1">
        <v>238108000</v>
      </c>
      <c r="U32" s="1">
        <v>4051613000</v>
      </c>
      <c r="V32" s="1">
        <v>1281218000</v>
      </c>
      <c r="W32" s="1">
        <v>1964700000</v>
      </c>
      <c r="X32" s="1">
        <v>0</v>
      </c>
      <c r="Y32" s="7">
        <f t="shared" si="0"/>
        <v>17186485000</v>
      </c>
    </row>
    <row r="33" spans="1:25">
      <c r="A33" s="1" t="s">
        <v>53</v>
      </c>
      <c r="B33" s="1">
        <v>14848000</v>
      </c>
      <c r="C33" s="1">
        <f t="shared" si="1"/>
        <v>381015000</v>
      </c>
      <c r="D33" s="1">
        <v>142546000</v>
      </c>
      <c r="E33" s="1">
        <v>201090000</v>
      </c>
      <c r="F33" s="1">
        <v>37379000</v>
      </c>
      <c r="G33" s="1">
        <v>361688000</v>
      </c>
      <c r="H33" s="1">
        <v>110618000</v>
      </c>
      <c r="I33" s="1">
        <v>253238000</v>
      </c>
      <c r="J33" s="1">
        <v>751000</v>
      </c>
      <c r="K33" s="1">
        <v>0</v>
      </c>
      <c r="L33" s="1">
        <v>0</v>
      </c>
      <c r="M33" s="1">
        <v>0</v>
      </c>
      <c r="N33" s="1">
        <v>234000</v>
      </c>
      <c r="O33" s="1">
        <v>0</v>
      </c>
      <c r="P33" s="1">
        <v>0</v>
      </c>
      <c r="Q33" s="1">
        <v>0</v>
      </c>
      <c r="R33" s="1">
        <v>1953000</v>
      </c>
      <c r="S33" s="1">
        <v>6376971000</v>
      </c>
      <c r="T33" s="1">
        <v>821841000</v>
      </c>
      <c r="U33" s="1">
        <v>2437978000</v>
      </c>
      <c r="V33" s="1">
        <v>908520000</v>
      </c>
      <c r="W33" s="1">
        <v>1070273000</v>
      </c>
      <c r="X33" s="1">
        <v>0</v>
      </c>
      <c r="Y33" s="7">
        <f t="shared" si="0"/>
        <v>12739928000</v>
      </c>
    </row>
    <row r="34" spans="1:25">
      <c r="A34" s="1" t="s">
        <v>54</v>
      </c>
      <c r="B34" s="1">
        <v>119349000</v>
      </c>
      <c r="C34" s="1">
        <f t="shared" si="1"/>
        <v>849258000</v>
      </c>
      <c r="D34" s="1">
        <v>746321000</v>
      </c>
      <c r="E34" s="1">
        <v>79938000</v>
      </c>
      <c r="F34" s="1">
        <v>22999000</v>
      </c>
      <c r="G34" s="1">
        <v>430675000</v>
      </c>
      <c r="H34" s="1">
        <v>269651000</v>
      </c>
      <c r="I34" s="1">
        <v>196673000</v>
      </c>
      <c r="J34" s="1">
        <v>525000</v>
      </c>
      <c r="K34" s="1">
        <v>0</v>
      </c>
      <c r="L34" s="1">
        <v>7523000</v>
      </c>
      <c r="M34" s="1">
        <v>0</v>
      </c>
      <c r="N34" s="1">
        <v>0</v>
      </c>
      <c r="O34" s="1">
        <v>4231000</v>
      </c>
      <c r="P34" s="1">
        <v>0</v>
      </c>
      <c r="Q34" s="1">
        <v>0</v>
      </c>
      <c r="R34" s="1">
        <v>2249000</v>
      </c>
      <c r="S34" s="1">
        <v>4441895000</v>
      </c>
      <c r="T34" s="1">
        <v>720092000</v>
      </c>
      <c r="U34" s="1">
        <v>3133077000</v>
      </c>
      <c r="V34" s="1">
        <v>1524466000</v>
      </c>
      <c r="W34" s="1">
        <v>1187856000</v>
      </c>
      <c r="X34" s="1">
        <v>0</v>
      </c>
      <c r="Y34" s="7">
        <f t="shared" si="0"/>
        <v>12887520000</v>
      </c>
    </row>
    <row r="35" spans="1:25">
      <c r="A35" s="1" t="s">
        <v>55</v>
      </c>
      <c r="B35" s="1">
        <v>144867000</v>
      </c>
      <c r="C35" s="1">
        <f t="shared" si="1"/>
        <v>5318160000</v>
      </c>
      <c r="D35" s="1">
        <v>4580784000</v>
      </c>
      <c r="E35" s="1">
        <v>722599000</v>
      </c>
      <c r="F35" s="1">
        <v>14777000</v>
      </c>
      <c r="G35" s="1">
        <v>377546000</v>
      </c>
      <c r="H35" s="1">
        <v>68787000</v>
      </c>
      <c r="I35" s="1">
        <v>171883000</v>
      </c>
      <c r="J35" s="1">
        <v>0</v>
      </c>
      <c r="K35" s="1">
        <v>0</v>
      </c>
      <c r="L35" s="1">
        <v>13346000</v>
      </c>
      <c r="M35" s="1">
        <v>0</v>
      </c>
      <c r="N35" s="1">
        <v>0</v>
      </c>
      <c r="O35" s="1">
        <v>0</v>
      </c>
      <c r="P35" s="1">
        <v>0</v>
      </c>
      <c r="Q35" s="1">
        <v>0</v>
      </c>
      <c r="R35" s="1">
        <v>0</v>
      </c>
      <c r="S35" s="1">
        <v>12172436000</v>
      </c>
      <c r="T35" s="1">
        <v>848635000</v>
      </c>
      <c r="U35" s="1">
        <v>7857878000</v>
      </c>
      <c r="V35" s="1">
        <v>1929624000</v>
      </c>
      <c r="W35" s="1">
        <v>3886650000</v>
      </c>
      <c r="X35" s="1">
        <v>0</v>
      </c>
      <c r="Y35" s="7">
        <f t="shared" si="0"/>
        <v>32789812000</v>
      </c>
    </row>
    <row r="36" spans="1:25">
      <c r="A36" s="1" t="s">
        <v>56</v>
      </c>
      <c r="B36" s="1">
        <v>251139000</v>
      </c>
      <c r="C36" s="1">
        <f t="shared" si="1"/>
        <v>7318753000</v>
      </c>
      <c r="D36" s="1">
        <v>4642460000</v>
      </c>
      <c r="E36" s="1">
        <v>2498196000</v>
      </c>
      <c r="F36" s="1">
        <v>178097000</v>
      </c>
      <c r="G36" s="1">
        <v>1247596000</v>
      </c>
      <c r="H36" s="1">
        <v>177996000</v>
      </c>
      <c r="I36" s="1">
        <v>426292000</v>
      </c>
      <c r="J36" s="1">
        <v>2067000</v>
      </c>
      <c r="K36" s="1">
        <v>0</v>
      </c>
      <c r="L36" s="1">
        <v>12209000</v>
      </c>
      <c r="M36" s="1">
        <v>0</v>
      </c>
      <c r="N36" s="1">
        <v>20366000</v>
      </c>
      <c r="O36" s="1">
        <v>0</v>
      </c>
      <c r="P36" s="1">
        <v>0</v>
      </c>
      <c r="Q36" s="1">
        <v>0</v>
      </c>
      <c r="R36" s="1">
        <v>1640000</v>
      </c>
      <c r="S36" s="1">
        <v>13256676000</v>
      </c>
      <c r="T36" s="1">
        <v>895359000</v>
      </c>
      <c r="U36" s="1">
        <v>9126700000</v>
      </c>
      <c r="V36" s="1">
        <v>2059224000</v>
      </c>
      <c r="W36" s="1">
        <v>6268836000</v>
      </c>
      <c r="X36" s="1">
        <v>0</v>
      </c>
      <c r="Y36" s="7">
        <f t="shared" si="0"/>
        <v>41064853000</v>
      </c>
    </row>
    <row r="37" spans="1:25">
      <c r="A37" s="1" t="s">
        <v>57</v>
      </c>
      <c r="B37" s="1">
        <v>104192000</v>
      </c>
      <c r="C37" s="1">
        <f t="shared" si="1"/>
        <v>5643895000</v>
      </c>
      <c r="D37" s="1">
        <v>5279114000</v>
      </c>
      <c r="E37" s="1">
        <v>306696000</v>
      </c>
      <c r="F37" s="1">
        <v>58085000</v>
      </c>
      <c r="G37" s="1">
        <v>696745000</v>
      </c>
      <c r="H37" s="1">
        <v>346128000</v>
      </c>
      <c r="I37" s="1">
        <v>115048000</v>
      </c>
      <c r="J37" s="1">
        <v>1025000</v>
      </c>
      <c r="K37" s="1">
        <v>0</v>
      </c>
      <c r="L37" s="1">
        <v>63267000</v>
      </c>
      <c r="M37" s="1">
        <v>0</v>
      </c>
      <c r="N37" s="1">
        <v>0</v>
      </c>
      <c r="O37" s="1">
        <v>0</v>
      </c>
      <c r="P37" s="1">
        <v>0</v>
      </c>
      <c r="Q37" s="1">
        <v>0</v>
      </c>
      <c r="R37" s="1">
        <v>2525000</v>
      </c>
      <c r="S37" s="1">
        <v>3223137000</v>
      </c>
      <c r="T37" s="1">
        <v>752273000</v>
      </c>
      <c r="U37" s="1">
        <v>5170882000</v>
      </c>
      <c r="V37" s="1">
        <v>1763686000</v>
      </c>
      <c r="W37" s="1">
        <v>3126893000</v>
      </c>
      <c r="X37" s="1">
        <v>0</v>
      </c>
      <c r="Y37" s="7">
        <f t="shared" si="0"/>
        <v>21009696000</v>
      </c>
    </row>
    <row r="38" spans="1:25">
      <c r="A38" s="1" t="s">
        <v>58</v>
      </c>
      <c r="B38" s="1">
        <v>169554000</v>
      </c>
      <c r="C38" s="1">
        <f t="shared" si="1"/>
        <v>1511658000</v>
      </c>
      <c r="D38" s="1">
        <v>626264000</v>
      </c>
      <c r="E38" s="1">
        <v>389193000</v>
      </c>
      <c r="F38" s="1">
        <v>496201000</v>
      </c>
      <c r="G38" s="1">
        <v>750300000</v>
      </c>
      <c r="H38" s="1">
        <v>231802000</v>
      </c>
      <c r="I38" s="1">
        <v>172943000</v>
      </c>
      <c r="J38" s="1">
        <v>1142000</v>
      </c>
      <c r="K38" s="1">
        <v>0</v>
      </c>
      <c r="L38" s="1">
        <v>18136000</v>
      </c>
      <c r="M38" s="1">
        <v>0</v>
      </c>
      <c r="N38" s="1">
        <v>0</v>
      </c>
      <c r="O38" s="1">
        <v>0</v>
      </c>
      <c r="P38" s="1">
        <v>0</v>
      </c>
      <c r="Q38" s="1">
        <v>600000</v>
      </c>
      <c r="R38" s="1">
        <v>0</v>
      </c>
      <c r="S38" s="1">
        <v>6031765000</v>
      </c>
      <c r="T38" s="1">
        <v>558639000</v>
      </c>
      <c r="U38" s="1">
        <v>3042265000</v>
      </c>
      <c r="V38" s="1">
        <v>1322132000</v>
      </c>
      <c r="W38" s="1">
        <v>1856402000</v>
      </c>
      <c r="X38" s="1">
        <v>0</v>
      </c>
      <c r="Y38" s="7">
        <f t="shared" si="0"/>
        <v>15667338000</v>
      </c>
    </row>
    <row r="39" spans="1:25">
      <c r="A39" s="1" t="s">
        <v>59</v>
      </c>
      <c r="B39" s="1">
        <v>51747000</v>
      </c>
      <c r="C39" s="1">
        <f t="shared" si="1"/>
        <v>1995358000</v>
      </c>
      <c r="D39" s="1">
        <v>1753076000</v>
      </c>
      <c r="E39" s="1">
        <v>215919000</v>
      </c>
      <c r="F39" s="1">
        <v>26363000</v>
      </c>
      <c r="G39" s="1">
        <v>242128000</v>
      </c>
      <c r="H39" s="1">
        <v>26121000</v>
      </c>
      <c r="I39" s="1">
        <v>139188000</v>
      </c>
      <c r="J39" s="1">
        <v>214000</v>
      </c>
      <c r="K39" s="1">
        <v>0</v>
      </c>
      <c r="L39" s="1">
        <v>8948000</v>
      </c>
      <c r="M39" s="1">
        <v>0</v>
      </c>
      <c r="N39" s="1">
        <v>164000</v>
      </c>
      <c r="O39" s="1">
        <v>0</v>
      </c>
      <c r="P39" s="1">
        <v>0</v>
      </c>
      <c r="Q39" s="1">
        <v>465000</v>
      </c>
      <c r="R39" s="1">
        <v>0</v>
      </c>
      <c r="S39" s="1">
        <v>7976114000</v>
      </c>
      <c r="T39" s="1">
        <v>526170000</v>
      </c>
      <c r="U39" s="1">
        <v>3445017000</v>
      </c>
      <c r="V39" s="1">
        <v>1686196000</v>
      </c>
      <c r="W39" s="1">
        <v>1824275000</v>
      </c>
      <c r="X39" s="1">
        <v>0</v>
      </c>
      <c r="Y39" s="7">
        <f t="shared" si="0"/>
        <v>17922105000</v>
      </c>
    </row>
    <row r="40" spans="1:25">
      <c r="A40" s="1" t="s">
        <v>60</v>
      </c>
      <c r="B40" s="1">
        <v>254316000</v>
      </c>
      <c r="C40" s="1">
        <f t="shared" si="1"/>
        <v>1603482000</v>
      </c>
      <c r="D40" s="1">
        <v>1155324000</v>
      </c>
      <c r="E40" s="1">
        <v>393293000</v>
      </c>
      <c r="F40" s="1">
        <v>54865000</v>
      </c>
      <c r="G40" s="1">
        <v>281682000</v>
      </c>
      <c r="H40" s="1">
        <v>81818000</v>
      </c>
      <c r="I40" s="1">
        <v>114213000</v>
      </c>
      <c r="J40" s="1">
        <v>0</v>
      </c>
      <c r="K40" s="1">
        <v>0</v>
      </c>
      <c r="L40" s="1">
        <v>8137000</v>
      </c>
      <c r="M40" s="1">
        <v>0</v>
      </c>
      <c r="N40" s="1">
        <v>3564000</v>
      </c>
      <c r="O40" s="1">
        <v>0</v>
      </c>
      <c r="P40" s="1">
        <v>0</v>
      </c>
      <c r="Q40" s="1">
        <v>0</v>
      </c>
      <c r="R40" s="1">
        <v>0</v>
      </c>
      <c r="S40" s="1">
        <v>9016225000</v>
      </c>
      <c r="T40" s="1">
        <v>377449000</v>
      </c>
      <c r="U40" s="1">
        <v>4780035000</v>
      </c>
      <c r="V40" s="1">
        <v>2275766000</v>
      </c>
      <c r="W40" s="1">
        <v>2587392000</v>
      </c>
      <c r="X40" s="1">
        <v>0</v>
      </c>
      <c r="Y40" s="7">
        <f t="shared" si="0"/>
        <v>21384079000</v>
      </c>
    </row>
    <row r="41" spans="1:25">
      <c r="A41" s="1" t="s">
        <v>61</v>
      </c>
      <c r="B41" s="1">
        <v>21291000</v>
      </c>
      <c r="C41" s="1">
        <f t="shared" si="1"/>
        <v>2167542000</v>
      </c>
      <c r="D41" s="1">
        <v>1980055000</v>
      </c>
      <c r="E41" s="1">
        <v>166458000</v>
      </c>
      <c r="F41" s="1">
        <v>21029000</v>
      </c>
      <c r="G41" s="1">
        <v>315799000</v>
      </c>
      <c r="H41" s="1">
        <v>77294000</v>
      </c>
      <c r="I41" s="1">
        <v>31452000</v>
      </c>
      <c r="J41" s="1">
        <v>1166000</v>
      </c>
      <c r="K41" s="1">
        <v>0</v>
      </c>
      <c r="L41" s="1">
        <v>2399000</v>
      </c>
      <c r="M41" s="1">
        <v>0</v>
      </c>
      <c r="N41" s="1">
        <v>0</v>
      </c>
      <c r="O41" s="1">
        <v>2541000</v>
      </c>
      <c r="P41" s="1">
        <v>0</v>
      </c>
      <c r="Q41" s="1">
        <v>0</v>
      </c>
      <c r="R41" s="1">
        <v>0</v>
      </c>
      <c r="S41" s="1">
        <v>5487410000</v>
      </c>
      <c r="T41" s="1">
        <v>70215000</v>
      </c>
      <c r="U41" s="1">
        <v>3586191000</v>
      </c>
      <c r="V41" s="1">
        <v>1541494000</v>
      </c>
      <c r="W41" s="1">
        <v>1758063000</v>
      </c>
      <c r="X41" s="1">
        <v>0</v>
      </c>
      <c r="Y41" s="7">
        <f t="shared" si="0"/>
        <v>15062857000</v>
      </c>
    </row>
    <row r="42" spans="1:25">
      <c r="A42" s="1" t="s">
        <v>62</v>
      </c>
      <c r="B42" s="1">
        <v>565469000</v>
      </c>
      <c r="C42" s="1">
        <f t="shared" si="1"/>
        <v>13392848000</v>
      </c>
      <c r="D42" s="1">
        <v>9378005000</v>
      </c>
      <c r="E42" s="1">
        <v>3865186000</v>
      </c>
      <c r="F42" s="1">
        <v>149657000</v>
      </c>
      <c r="G42" s="1">
        <v>1142422000</v>
      </c>
      <c r="H42" s="1">
        <v>499134000</v>
      </c>
      <c r="I42" s="1">
        <v>598499000</v>
      </c>
      <c r="J42" s="1">
        <v>11545000</v>
      </c>
      <c r="K42" s="1">
        <v>0</v>
      </c>
      <c r="L42" s="1">
        <v>112654000</v>
      </c>
      <c r="M42" s="1">
        <v>0</v>
      </c>
      <c r="N42" s="1">
        <v>20413000</v>
      </c>
      <c r="O42" s="1">
        <v>0</v>
      </c>
      <c r="P42" s="1">
        <v>0</v>
      </c>
      <c r="Q42" s="1">
        <v>1533000</v>
      </c>
      <c r="R42" s="1">
        <v>1515000</v>
      </c>
      <c r="S42" s="1">
        <v>34075084000</v>
      </c>
      <c r="T42" s="1">
        <v>1268755000</v>
      </c>
      <c r="U42" s="1">
        <v>21226323000</v>
      </c>
      <c r="V42" s="1">
        <v>4456053000</v>
      </c>
      <c r="W42" s="1">
        <v>12883510000</v>
      </c>
      <c r="X42" s="1">
        <v>0</v>
      </c>
      <c r="Y42" s="7">
        <f t="shared" si="0"/>
        <v>90255757000</v>
      </c>
    </row>
    <row r="43" spans="1:25">
      <c r="A43" s="1" t="s">
        <v>63</v>
      </c>
      <c r="B43" s="1">
        <v>44950000</v>
      </c>
      <c r="C43" s="1">
        <f t="shared" si="1"/>
        <v>3032928000</v>
      </c>
      <c r="D43" s="1">
        <v>2326082000</v>
      </c>
      <c r="E43" s="1">
        <v>530324000</v>
      </c>
      <c r="F43" s="1">
        <v>176522000</v>
      </c>
      <c r="G43" s="1">
        <v>251433000</v>
      </c>
      <c r="H43" s="1">
        <v>179368000</v>
      </c>
      <c r="I43" s="1">
        <v>166104000</v>
      </c>
      <c r="J43" s="1">
        <v>2154000</v>
      </c>
      <c r="K43" s="1">
        <v>0</v>
      </c>
      <c r="L43" s="1">
        <v>423000</v>
      </c>
      <c r="M43" s="1">
        <v>0</v>
      </c>
      <c r="N43" s="1">
        <v>1531000</v>
      </c>
      <c r="O43" s="1">
        <v>0</v>
      </c>
      <c r="P43" s="1">
        <v>0</v>
      </c>
      <c r="Q43" s="1">
        <v>0</v>
      </c>
      <c r="R43" s="1">
        <v>0</v>
      </c>
      <c r="S43" s="1">
        <v>3411382000</v>
      </c>
      <c r="T43" s="1">
        <v>609245000</v>
      </c>
      <c r="U43" s="1">
        <v>2919599000</v>
      </c>
      <c r="V43" s="1">
        <v>911839000</v>
      </c>
      <c r="W43" s="1">
        <v>2055928000</v>
      </c>
      <c r="X43" s="1">
        <v>0</v>
      </c>
      <c r="Y43" s="7">
        <f t="shared" si="0"/>
        <v>13586884000</v>
      </c>
    </row>
    <row r="44" spans="1:25">
      <c r="A44" s="1" t="s">
        <v>64</v>
      </c>
      <c r="B44" s="1">
        <v>426000</v>
      </c>
      <c r="C44" s="1">
        <f t="shared" si="1"/>
        <v>5697873000</v>
      </c>
      <c r="D44" s="1">
        <v>4822160000</v>
      </c>
      <c r="E44" s="1">
        <v>864321000</v>
      </c>
      <c r="F44" s="1">
        <v>11392000</v>
      </c>
      <c r="G44" s="1">
        <v>254162000</v>
      </c>
      <c r="H44" s="1">
        <v>40558000</v>
      </c>
      <c r="I44" s="1">
        <v>205207000</v>
      </c>
      <c r="J44" s="1">
        <v>390000</v>
      </c>
      <c r="K44" s="1">
        <v>512000</v>
      </c>
      <c r="L44" s="1">
        <v>28937000</v>
      </c>
      <c r="M44" s="1">
        <v>0</v>
      </c>
      <c r="N44" s="1">
        <v>0</v>
      </c>
      <c r="O44" s="1">
        <v>0</v>
      </c>
      <c r="P44" s="1">
        <v>0</v>
      </c>
      <c r="Q44" s="1">
        <v>0</v>
      </c>
      <c r="R44" s="1">
        <v>0</v>
      </c>
      <c r="S44" s="1">
        <v>11644628000</v>
      </c>
      <c r="T44" s="1">
        <v>800573000</v>
      </c>
      <c r="U44" s="1">
        <v>5223379000</v>
      </c>
      <c r="V44" s="1">
        <v>2445088000</v>
      </c>
      <c r="W44" s="1">
        <v>3358500000</v>
      </c>
      <c r="X44" s="1">
        <v>0</v>
      </c>
      <c r="Y44" s="7">
        <f t="shared" si="0"/>
        <v>29700233000</v>
      </c>
    </row>
    <row r="45" spans="1:25">
      <c r="A45" s="1" t="s">
        <v>65</v>
      </c>
      <c r="B45" s="1">
        <v>275374000</v>
      </c>
      <c r="C45" s="1">
        <f t="shared" si="1"/>
        <v>2937538000</v>
      </c>
      <c r="D45" s="1">
        <v>2222597000</v>
      </c>
      <c r="E45" s="1">
        <v>359349000</v>
      </c>
      <c r="F45" s="1">
        <v>355592000</v>
      </c>
      <c r="G45" s="1">
        <v>561297000</v>
      </c>
      <c r="H45" s="1">
        <v>469806000</v>
      </c>
      <c r="I45" s="1">
        <v>280254000</v>
      </c>
      <c r="J45" s="1">
        <v>1629000</v>
      </c>
      <c r="K45" s="1">
        <v>0</v>
      </c>
      <c r="L45" s="1">
        <v>14856000</v>
      </c>
      <c r="M45" s="1">
        <v>0</v>
      </c>
      <c r="N45" s="1">
        <v>677000</v>
      </c>
      <c r="O45" s="1">
        <v>0</v>
      </c>
      <c r="P45" s="1">
        <v>0</v>
      </c>
      <c r="Q45" s="1">
        <v>3828000</v>
      </c>
      <c r="R45" s="1">
        <v>4948000</v>
      </c>
      <c r="S45" s="1">
        <v>18138239000</v>
      </c>
      <c r="T45" s="1">
        <v>690145000</v>
      </c>
      <c r="U45" s="1">
        <v>6792271000</v>
      </c>
      <c r="V45" s="1">
        <v>1745863000</v>
      </c>
      <c r="W45" s="1">
        <v>4074225000</v>
      </c>
      <c r="X45" s="1">
        <v>0</v>
      </c>
      <c r="Y45" s="7">
        <f t="shared" si="0"/>
        <v>35990950000</v>
      </c>
    </row>
    <row r="46" spans="1:25">
      <c r="A46" s="1" t="s">
        <v>66</v>
      </c>
      <c r="B46" s="1">
        <v>98649000</v>
      </c>
      <c r="C46" s="1">
        <f t="shared" si="1"/>
        <v>2039485000</v>
      </c>
      <c r="D46" s="1">
        <v>1614186000</v>
      </c>
      <c r="E46" s="1">
        <v>393311000</v>
      </c>
      <c r="F46" s="1">
        <v>31988000</v>
      </c>
      <c r="G46" s="1">
        <v>1246039000</v>
      </c>
      <c r="H46" s="1">
        <v>113748000</v>
      </c>
      <c r="I46" s="1">
        <v>225954000</v>
      </c>
      <c r="J46" s="1">
        <v>0</v>
      </c>
      <c r="K46" s="1">
        <v>0</v>
      </c>
      <c r="L46" s="1">
        <v>211000</v>
      </c>
      <c r="M46" s="1">
        <v>0</v>
      </c>
      <c r="N46" s="1">
        <v>0</v>
      </c>
      <c r="O46" s="1">
        <v>0</v>
      </c>
      <c r="P46" s="1">
        <v>0</v>
      </c>
      <c r="Q46" s="1">
        <v>0</v>
      </c>
      <c r="R46" s="1">
        <v>0</v>
      </c>
      <c r="S46" s="1">
        <v>5873397000</v>
      </c>
      <c r="T46" s="1">
        <v>755576000</v>
      </c>
      <c r="U46" s="1">
        <v>4600769000</v>
      </c>
      <c r="V46" s="1">
        <v>1825734000</v>
      </c>
      <c r="W46" s="1">
        <v>2667884000</v>
      </c>
      <c r="X46" s="1">
        <v>0</v>
      </c>
      <c r="Y46" s="7">
        <f t="shared" si="0"/>
        <v>19447446000</v>
      </c>
    </row>
    <row r="47" spans="1:25">
      <c r="A47" s="1" t="s">
        <v>67</v>
      </c>
      <c r="B47" s="1">
        <v>81510000</v>
      </c>
      <c r="C47" s="1">
        <f t="shared" si="1"/>
        <v>2128268000</v>
      </c>
      <c r="D47" s="1">
        <v>1702854000</v>
      </c>
      <c r="E47" s="1">
        <v>396983000</v>
      </c>
      <c r="F47" s="1">
        <v>28431000</v>
      </c>
      <c r="G47" s="1">
        <v>202768000</v>
      </c>
      <c r="H47" s="1">
        <v>13624000</v>
      </c>
      <c r="I47" s="1">
        <v>118520000</v>
      </c>
      <c r="J47" s="1">
        <v>8084000</v>
      </c>
      <c r="K47" s="1">
        <v>0</v>
      </c>
      <c r="L47" s="1">
        <v>32504000</v>
      </c>
      <c r="M47" s="1">
        <v>0</v>
      </c>
      <c r="N47" s="1">
        <v>3620000</v>
      </c>
      <c r="O47" s="1">
        <v>0</v>
      </c>
      <c r="P47" s="1">
        <v>0</v>
      </c>
      <c r="Q47" s="1">
        <v>0</v>
      </c>
      <c r="R47" s="1">
        <v>0</v>
      </c>
      <c r="S47" s="1">
        <v>8037270000</v>
      </c>
      <c r="T47" s="1">
        <v>197549000</v>
      </c>
      <c r="U47" s="1">
        <v>3965815000</v>
      </c>
      <c r="V47" s="1">
        <v>2371969000</v>
      </c>
      <c r="W47" s="1">
        <v>2293436000</v>
      </c>
      <c r="X47" s="1">
        <v>0</v>
      </c>
      <c r="Y47" s="7">
        <f t="shared" si="0"/>
        <v>19454937000</v>
      </c>
    </row>
    <row r="48" spans="1:25">
      <c r="A48" s="1" t="s">
        <v>68</v>
      </c>
      <c r="B48" s="1">
        <v>73795000</v>
      </c>
      <c r="C48" s="1">
        <f t="shared" si="1"/>
        <v>2563369000</v>
      </c>
      <c r="D48" s="1">
        <v>1674763000</v>
      </c>
      <c r="E48" s="1">
        <v>790143000</v>
      </c>
      <c r="F48" s="1">
        <v>98463000</v>
      </c>
      <c r="G48" s="1">
        <v>233255000</v>
      </c>
      <c r="H48" s="1">
        <v>124659000</v>
      </c>
      <c r="I48" s="1">
        <v>293587000</v>
      </c>
      <c r="J48" s="1">
        <v>4581000</v>
      </c>
      <c r="K48" s="1">
        <v>0</v>
      </c>
      <c r="L48" s="1">
        <v>44736000</v>
      </c>
      <c r="M48" s="1">
        <v>0</v>
      </c>
      <c r="N48" s="1">
        <v>0</v>
      </c>
      <c r="O48" s="1">
        <v>12100000</v>
      </c>
      <c r="P48" s="1">
        <v>0</v>
      </c>
      <c r="Q48" s="1">
        <v>250000</v>
      </c>
      <c r="R48" s="1">
        <v>0</v>
      </c>
      <c r="S48" s="1">
        <v>7127019000</v>
      </c>
      <c r="T48" s="1">
        <v>1083930000</v>
      </c>
      <c r="U48" s="1">
        <v>7029005000</v>
      </c>
      <c r="V48" s="1">
        <v>2382325000</v>
      </c>
      <c r="W48" s="1">
        <v>3908506000</v>
      </c>
      <c r="X48" s="1">
        <v>1041000</v>
      </c>
      <c r="Y48" s="7">
        <f t="shared" si="0"/>
        <v>24882158000</v>
      </c>
    </row>
    <row r="49" spans="1:25">
      <c r="A49" s="1" t="s">
        <v>69</v>
      </c>
      <c r="B49" s="1">
        <v>174043000</v>
      </c>
      <c r="C49" s="1">
        <f t="shared" si="1"/>
        <v>5383595000</v>
      </c>
      <c r="D49" s="1">
        <v>3424841000</v>
      </c>
      <c r="E49" s="1">
        <v>1605644000</v>
      </c>
      <c r="F49" s="1">
        <v>353110000</v>
      </c>
      <c r="G49" s="1">
        <v>953044000</v>
      </c>
      <c r="H49" s="1">
        <v>156875000</v>
      </c>
      <c r="I49" s="1">
        <v>474511000</v>
      </c>
      <c r="J49" s="1">
        <v>11771000</v>
      </c>
      <c r="K49" s="1">
        <v>0</v>
      </c>
      <c r="L49" s="1">
        <v>99755000</v>
      </c>
      <c r="M49" s="1">
        <v>0</v>
      </c>
      <c r="N49" s="1">
        <v>0</v>
      </c>
      <c r="O49" s="1">
        <v>1180000</v>
      </c>
      <c r="P49" s="1">
        <v>0</v>
      </c>
      <c r="Q49" s="1">
        <v>0</v>
      </c>
      <c r="R49" s="1">
        <v>0</v>
      </c>
      <c r="S49" s="1">
        <v>11317748000</v>
      </c>
      <c r="T49" s="1">
        <v>1219141000</v>
      </c>
      <c r="U49" s="1">
        <v>5745169000</v>
      </c>
      <c r="V49" s="1">
        <v>1343434000</v>
      </c>
      <c r="W49" s="1">
        <v>2264531000</v>
      </c>
      <c r="X49" s="1">
        <v>0</v>
      </c>
      <c r="Y49" s="7">
        <f t="shared" si="0"/>
        <v>29144797000</v>
      </c>
    </row>
    <row r="50" spans="1:25">
      <c r="A50" s="6" t="s">
        <v>70</v>
      </c>
      <c r="B50" s="7">
        <f>SUM(B3:B49)</f>
        <v>15677504000</v>
      </c>
      <c r="C50" s="7">
        <f t="shared" ref="C50:V50" si="2">SUM(C3:C49)</f>
        <v>257977725000</v>
      </c>
      <c r="D50" s="7">
        <f t="shared" si="2"/>
        <v>166106339000</v>
      </c>
      <c r="E50" s="7">
        <f t="shared" si="2"/>
        <v>72172453000</v>
      </c>
      <c r="F50" s="7">
        <f t="shared" si="2"/>
        <v>19698933000</v>
      </c>
      <c r="G50" s="7">
        <f t="shared" si="2"/>
        <v>54208957000</v>
      </c>
      <c r="H50" s="7">
        <f t="shared" si="2"/>
        <v>19101021000</v>
      </c>
      <c r="I50" s="7">
        <f t="shared" si="2"/>
        <v>19859397000</v>
      </c>
      <c r="J50" s="7">
        <f t="shared" si="2"/>
        <v>410602000</v>
      </c>
      <c r="K50" s="7">
        <f t="shared" si="2"/>
        <v>22079000</v>
      </c>
      <c r="L50" s="7">
        <f t="shared" si="2"/>
        <v>1798099000</v>
      </c>
      <c r="M50" s="7">
        <f t="shared" si="2"/>
        <v>996000</v>
      </c>
      <c r="N50" s="7">
        <f t="shared" si="2"/>
        <v>311003000</v>
      </c>
      <c r="O50" s="7">
        <f t="shared" si="2"/>
        <v>20052000</v>
      </c>
      <c r="P50" s="7">
        <f t="shared" si="2"/>
        <v>0</v>
      </c>
      <c r="Q50" s="7">
        <f t="shared" si="2"/>
        <v>30206000</v>
      </c>
      <c r="R50" s="7">
        <f t="shared" si="2"/>
        <v>72425000</v>
      </c>
      <c r="S50" s="7">
        <f t="shared" si="2"/>
        <v>974243131000</v>
      </c>
      <c r="T50" s="7">
        <f t="shared" si="2"/>
        <v>61585490000</v>
      </c>
      <c r="U50" s="7">
        <f t="shared" si="2"/>
        <v>445270905000</v>
      </c>
      <c r="V50" s="7">
        <f t="shared" si="2"/>
        <v>132639889000</v>
      </c>
      <c r="W50" s="7">
        <f t="shared" ref="W50" si="3">SUM(W3:W49)</f>
        <v>238242743000</v>
      </c>
      <c r="X50" s="7">
        <f t="shared" ref="X50" si="4">SUM(X3:X49)</f>
        <v>24183000</v>
      </c>
      <c r="Y50" s="7">
        <f t="shared" si="0"/>
        <v>2221496407000</v>
      </c>
    </row>
  </sheetData>
  <mergeCells count="22">
    <mergeCell ref="V1:V2"/>
    <mergeCell ref="B1:B2"/>
    <mergeCell ref="C1:C2"/>
    <mergeCell ref="G1:G2"/>
    <mergeCell ref="H1:H2"/>
    <mergeCell ref="I1:I2"/>
    <mergeCell ref="Y1:Y2"/>
    <mergeCell ref="A1:A2"/>
    <mergeCell ref="Q1:Q2"/>
    <mergeCell ref="R1:R2"/>
    <mergeCell ref="S1:S2"/>
    <mergeCell ref="T1:T2"/>
    <mergeCell ref="U1:U2"/>
    <mergeCell ref="K1:K2"/>
    <mergeCell ref="L1:L2"/>
    <mergeCell ref="M1:M2"/>
    <mergeCell ref="N1:N2"/>
    <mergeCell ref="O1:O2"/>
    <mergeCell ref="P1:P2"/>
    <mergeCell ref="J1:J2"/>
    <mergeCell ref="X1:X2"/>
    <mergeCell ref="W1:W2"/>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pageSetUpPr fitToPage="1"/>
  </sheetPr>
  <dimension ref="A1:J31"/>
  <sheetViews>
    <sheetView view="pageBreakPreview" zoomScaleNormal="100" zoomScaleSheetLayoutView="100" workbookViewId="0">
      <selection activeCell="H12" sqref="H12"/>
    </sheetView>
  </sheetViews>
  <sheetFormatPr defaultColWidth="9" defaultRowHeight="18" customHeight="1"/>
  <cols>
    <col min="1" max="16384" width="9" style="3"/>
  </cols>
  <sheetData>
    <row r="1" spans="1:10" ht="18" customHeight="1">
      <c r="A1" s="3" t="s">
        <v>163</v>
      </c>
    </row>
    <row r="3" spans="1:10" ht="18" customHeight="1">
      <c r="H3" s="4"/>
      <c r="I3" s="9"/>
      <c r="J3" s="8"/>
    </row>
    <row r="4" spans="1:10" ht="18" customHeight="1">
      <c r="F4" s="33" t="str">
        <f>"令和 "&amp;入力用シート!H4&amp;"　年　"&amp;入力用シート!K4&amp;"　月　"&amp;入力用シート!N4&amp;"　日　"</f>
        <v>令和 　年　　月　　日　</v>
      </c>
      <c r="G4" s="33"/>
      <c r="H4" s="33"/>
      <c r="I4" s="33"/>
    </row>
    <row r="6" spans="1:10" ht="18" customHeight="1">
      <c r="A6" s="3" t="s">
        <v>154</v>
      </c>
      <c r="B6" s="18"/>
    </row>
    <row r="7" spans="1:10" ht="18" customHeight="1">
      <c r="A7" s="34" t="s">
        <v>157</v>
      </c>
      <c r="B7" s="34"/>
      <c r="C7" s="34"/>
      <c r="D7" s="21" t="s">
        <v>155</v>
      </c>
      <c r="E7" s="4"/>
      <c r="F7" s="4"/>
      <c r="G7" s="4"/>
      <c r="H7" s="4"/>
      <c r="I7" s="4"/>
    </row>
    <row r="8" spans="1:10" ht="18" customHeight="1">
      <c r="A8" s="4" t="s">
        <v>156</v>
      </c>
      <c r="B8" s="22"/>
      <c r="C8" s="4"/>
      <c r="D8" s="4"/>
      <c r="E8" s="4"/>
      <c r="F8" s="4"/>
      <c r="G8" s="4"/>
      <c r="H8" s="4"/>
      <c r="I8" s="4"/>
    </row>
    <row r="9" spans="1:10" ht="18" customHeight="1">
      <c r="A9" s="4"/>
      <c r="B9" s="4"/>
      <c r="C9" s="4"/>
      <c r="D9" s="4"/>
      <c r="E9" s="37" t="s">
        <v>162</v>
      </c>
      <c r="F9" s="37"/>
      <c r="G9" s="37"/>
      <c r="H9" s="37"/>
      <c r="I9" s="37"/>
    </row>
    <row r="10" spans="1:10" ht="18" customHeight="1">
      <c r="A10" s="4"/>
      <c r="B10" s="4"/>
      <c r="C10" s="4"/>
      <c r="D10" s="4"/>
      <c r="E10" s="37" t="s">
        <v>160</v>
      </c>
      <c r="F10" s="37"/>
      <c r="G10" s="37"/>
      <c r="H10" s="37"/>
      <c r="I10" s="37"/>
    </row>
    <row r="11" spans="1:10" ht="18" customHeight="1">
      <c r="A11" s="4"/>
      <c r="B11" s="4"/>
      <c r="C11" s="4"/>
      <c r="D11" s="4"/>
      <c r="E11" s="37" t="s">
        <v>161</v>
      </c>
      <c r="F11" s="37"/>
      <c r="G11" s="37"/>
      <c r="H11" s="37"/>
      <c r="I11" s="37"/>
    </row>
    <row r="12" spans="1:10" ht="18" customHeight="1">
      <c r="A12" s="4"/>
      <c r="B12" s="4"/>
      <c r="C12" s="4"/>
      <c r="D12" s="4"/>
      <c r="E12" s="4"/>
      <c r="F12" s="4"/>
      <c r="G12" s="4"/>
      <c r="H12" s="4"/>
      <c r="I12" s="4"/>
    </row>
    <row r="13" spans="1:10" ht="18" customHeight="1">
      <c r="A13" s="4"/>
      <c r="B13" s="4"/>
      <c r="C13" s="4"/>
      <c r="D13" s="4"/>
      <c r="E13" s="4"/>
      <c r="F13" s="4"/>
      <c r="G13" s="4"/>
      <c r="H13" s="4"/>
      <c r="I13" s="4"/>
    </row>
    <row r="14" spans="1:10" ht="18" customHeight="1">
      <c r="A14" s="23" t="s">
        <v>158</v>
      </c>
      <c r="B14" s="23"/>
      <c r="C14" s="23"/>
      <c r="D14" s="23"/>
      <c r="E14" s="23"/>
      <c r="F14" s="23"/>
      <c r="G14" s="23"/>
      <c r="H14" s="23"/>
      <c r="I14" s="23"/>
    </row>
    <row r="15" spans="1:10" ht="18" customHeight="1">
      <c r="A15" s="4"/>
      <c r="B15" s="4"/>
      <c r="C15" s="4"/>
      <c r="D15" s="4"/>
      <c r="E15" s="4"/>
      <c r="F15" s="4"/>
      <c r="G15" s="4"/>
      <c r="H15" s="4"/>
      <c r="I15" s="4"/>
    </row>
    <row r="16" spans="1:10" ht="18" customHeight="1">
      <c r="A16" s="4"/>
      <c r="B16" s="4"/>
      <c r="C16" s="4"/>
      <c r="D16" s="4"/>
      <c r="E16" s="4"/>
      <c r="F16" s="4"/>
      <c r="G16" s="4"/>
      <c r="H16" s="4"/>
      <c r="I16" s="4"/>
    </row>
    <row r="17" spans="1:9" ht="33" customHeight="1">
      <c r="A17" s="35" t="s">
        <v>169</v>
      </c>
      <c r="B17" s="35"/>
      <c r="C17" s="35"/>
      <c r="D17" s="35"/>
      <c r="E17" s="35"/>
      <c r="F17" s="35"/>
      <c r="G17" s="35"/>
      <c r="H17" s="35"/>
      <c r="I17" s="35"/>
    </row>
    <row r="18" spans="1:9" ht="25.15" customHeight="1">
      <c r="A18" s="35"/>
      <c r="B18" s="35"/>
      <c r="C18" s="35"/>
      <c r="D18" s="35"/>
      <c r="E18" s="35"/>
      <c r="F18" s="35"/>
      <c r="G18" s="35"/>
      <c r="H18" s="35"/>
      <c r="I18" s="35"/>
    </row>
    <row r="20" spans="1:9" ht="18" customHeight="1">
      <c r="A20" s="5" t="s">
        <v>71</v>
      </c>
      <c r="B20" s="5"/>
      <c r="C20" s="5"/>
      <c r="D20" s="5"/>
      <c r="E20" s="5"/>
      <c r="F20" s="5"/>
      <c r="G20" s="5"/>
      <c r="H20" s="5"/>
      <c r="I20" s="5"/>
    </row>
    <row r="22" spans="1:9" ht="18" customHeight="1">
      <c r="A22" s="31" t="s">
        <v>166</v>
      </c>
      <c r="B22" s="31"/>
      <c r="C22" s="31"/>
      <c r="D22" s="31"/>
      <c r="E22" s="31"/>
      <c r="F22" s="31"/>
      <c r="G22" s="31"/>
      <c r="H22" s="31"/>
      <c r="I22" s="31"/>
    </row>
    <row r="23" spans="1:9" ht="18" customHeight="1">
      <c r="A23" s="31"/>
      <c r="B23" s="31"/>
      <c r="C23" s="31"/>
      <c r="D23" s="31"/>
      <c r="E23" s="31"/>
      <c r="F23" s="31"/>
      <c r="G23" s="31"/>
      <c r="H23" s="31"/>
      <c r="I23" s="31"/>
    </row>
    <row r="24" spans="1:9" ht="18" customHeight="1">
      <c r="A24" s="19"/>
      <c r="B24" s="19"/>
      <c r="C24" s="19"/>
      <c r="D24" s="19"/>
      <c r="E24" s="19"/>
      <c r="F24" s="32" t="str">
        <f>IF(入力用シート!F9="","（入力用シートより自動転記）","金　"&amp;TEXT(入力用シート!F9,"#,##0")&amp;"円")</f>
        <v>（入力用シートより自動転記）</v>
      </c>
      <c r="G24" s="32"/>
      <c r="H24" s="32"/>
      <c r="I24" s="32"/>
    </row>
    <row r="25" spans="1:9" ht="18" customHeight="1">
      <c r="A25" s="19"/>
      <c r="B25" s="19"/>
      <c r="C25" s="19"/>
      <c r="D25" s="19"/>
      <c r="E25" s="19"/>
      <c r="F25" s="19"/>
      <c r="G25" s="19"/>
      <c r="H25" s="19"/>
      <c r="I25" s="20"/>
    </row>
    <row r="26" spans="1:9" ht="18" customHeight="1">
      <c r="A26" s="36" t="s">
        <v>164</v>
      </c>
      <c r="B26" s="36"/>
      <c r="C26" s="36"/>
      <c r="D26" s="36"/>
      <c r="E26" s="36"/>
      <c r="F26" s="36"/>
      <c r="G26" s="36"/>
      <c r="H26" s="36"/>
      <c r="I26" s="36"/>
    </row>
    <row r="27" spans="1:9" ht="18" customHeight="1">
      <c r="A27" s="36"/>
      <c r="B27" s="36"/>
      <c r="C27" s="36"/>
      <c r="D27" s="36"/>
      <c r="E27" s="36"/>
      <c r="F27" s="36"/>
      <c r="G27" s="36"/>
      <c r="H27" s="36"/>
      <c r="I27" s="36"/>
    </row>
    <row r="28" spans="1:9" ht="18" customHeight="1">
      <c r="A28" s="19"/>
      <c r="B28" s="19"/>
      <c r="C28" s="19"/>
      <c r="D28" s="19"/>
      <c r="E28" s="19"/>
      <c r="F28" s="32" t="str">
        <f>IF(OR(入力用シート!A14="○",入力用シート!A15="○",入力用シート!A16="○",入力用シート!A17="○",入力用シート!A18="○"),"金　"&amp;"0"&amp;"円",IF(入力用シート!A31="○","金　"&amp;TEXT(入力用シート!AA33,"#,##0")&amp;"円",IF(入力用シート!A36="○","金　"&amp;TEXT(入力用シート!AA51,"#,##0")&amp;"円",IF(入力用シート!A54="○","金　"&amp;TEXT(入力用シート!FAA71,"#,##0")&amp;"円","（入力用シートより自動転記）"))))</f>
        <v>（入力用シートより自動転記）</v>
      </c>
      <c r="G28" s="32"/>
      <c r="H28" s="32"/>
      <c r="I28" s="32"/>
    </row>
    <row r="30" spans="1:9" ht="30" customHeight="1">
      <c r="A30" s="31" t="s">
        <v>165</v>
      </c>
      <c r="B30" s="31"/>
      <c r="C30" s="31"/>
      <c r="D30" s="31"/>
      <c r="E30" s="31"/>
      <c r="F30" s="31"/>
      <c r="G30" s="31"/>
      <c r="H30" s="31"/>
      <c r="I30" s="31"/>
    </row>
    <row r="31" spans="1:9" ht="30" customHeight="1">
      <c r="A31" s="31"/>
      <c r="B31" s="31"/>
      <c r="C31" s="31"/>
      <c r="D31" s="31"/>
      <c r="E31" s="31"/>
      <c r="F31" s="31"/>
      <c r="G31" s="31"/>
      <c r="H31" s="31"/>
      <c r="I31" s="31"/>
    </row>
  </sheetData>
  <mergeCells count="14">
    <mergeCell ref="A30:I31"/>
    <mergeCell ref="F28:I28"/>
    <mergeCell ref="F24:I24"/>
    <mergeCell ref="F4:I4"/>
    <mergeCell ref="A7:C7"/>
    <mergeCell ref="A17:I18"/>
    <mergeCell ref="A22:I23"/>
    <mergeCell ref="A26:I27"/>
    <mergeCell ref="E9:F9"/>
    <mergeCell ref="E10:F10"/>
    <mergeCell ref="E11:F11"/>
    <mergeCell ref="G9:I9"/>
    <mergeCell ref="G10:I10"/>
    <mergeCell ref="G11:I11"/>
  </mergeCells>
  <phoneticPr fontId="3"/>
  <printOptions horizontalCentered="1"/>
  <pageMargins left="0.98425196850393704" right="0.98425196850393704" top="0.98425196850393704" bottom="0.98425196850393704" header="0.31496062992125984" footer="0.31496062992125984"/>
  <pageSetup paperSize="9" scale="91"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pageSetUpPr fitToPage="1"/>
  </sheetPr>
  <dimension ref="A1:AI71"/>
  <sheetViews>
    <sheetView tabSelected="1" view="pageBreakPreview" topLeftCell="A21" zoomScale="106" zoomScaleNormal="100" zoomScaleSheetLayoutView="106" workbookViewId="0">
      <selection activeCell="O45" sqref="O45:Q45"/>
    </sheetView>
  </sheetViews>
  <sheetFormatPr defaultColWidth="4.625" defaultRowHeight="18.75"/>
  <cols>
    <col min="1" max="34" width="4.625" style="10"/>
    <col min="35" max="35" width="9.25" style="10" bestFit="1" customWidth="1"/>
    <col min="36" max="16384" width="4.625" style="10"/>
  </cols>
  <sheetData>
    <row r="1" spans="1:35" ht="19.5" thickBot="1">
      <c r="A1" s="88" t="s">
        <v>80</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5" ht="19.5" thickBot="1">
      <c r="A2" s="73" t="s">
        <v>81</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5"/>
    </row>
    <row r="4" spans="1:35">
      <c r="A4" s="76" t="s">
        <v>82</v>
      </c>
      <c r="B4" s="76"/>
      <c r="C4" s="76"/>
      <c r="D4" s="76"/>
      <c r="E4" s="76"/>
      <c r="F4" s="83" t="s">
        <v>83</v>
      </c>
      <c r="G4" s="84"/>
      <c r="H4" s="81"/>
      <c r="I4" s="81"/>
      <c r="J4" s="11" t="s">
        <v>84</v>
      </c>
      <c r="K4" s="81"/>
      <c r="L4" s="81"/>
      <c r="M4" s="11" t="s">
        <v>85</v>
      </c>
      <c r="N4" s="81"/>
      <c r="O4" s="81"/>
      <c r="P4" s="12" t="s">
        <v>86</v>
      </c>
    </row>
    <row r="5" spans="1:35">
      <c r="A5" s="76" t="s">
        <v>153</v>
      </c>
      <c r="B5" s="76"/>
      <c r="C5" s="76"/>
      <c r="D5" s="76"/>
      <c r="E5" s="76"/>
      <c r="F5" s="77" t="s">
        <v>170</v>
      </c>
      <c r="G5" s="78"/>
      <c r="H5" s="78"/>
      <c r="I5" s="78"/>
      <c r="J5" s="78"/>
      <c r="K5" s="78"/>
      <c r="L5" s="78"/>
      <c r="M5" s="78"/>
      <c r="N5" s="78"/>
      <c r="O5" s="78"/>
      <c r="P5" s="79"/>
    </row>
    <row r="6" spans="1:35" ht="18.75" customHeight="1">
      <c r="A6" s="76" t="s">
        <v>87</v>
      </c>
      <c r="B6" s="76"/>
      <c r="C6" s="76"/>
      <c r="D6" s="76"/>
      <c r="E6" s="76"/>
      <c r="F6" s="80"/>
      <c r="G6" s="81"/>
      <c r="H6" s="81"/>
      <c r="I6" s="81"/>
      <c r="J6" s="81"/>
      <c r="K6" s="81"/>
      <c r="L6" s="81"/>
      <c r="M6" s="81"/>
      <c r="N6" s="81"/>
      <c r="O6" s="81"/>
      <c r="P6" s="82"/>
    </row>
    <row r="7" spans="1:35">
      <c r="A7" s="76" t="s">
        <v>88</v>
      </c>
      <c r="B7" s="76"/>
      <c r="C7" s="76"/>
      <c r="D7" s="76"/>
      <c r="E7" s="76"/>
      <c r="F7" s="83" t="s">
        <v>83</v>
      </c>
      <c r="G7" s="84"/>
      <c r="H7" s="81"/>
      <c r="I7" s="81"/>
      <c r="J7" s="11" t="s">
        <v>84</v>
      </c>
      <c r="K7" s="81"/>
      <c r="L7" s="81"/>
      <c r="M7" s="11" t="s">
        <v>85</v>
      </c>
      <c r="N7" s="81"/>
      <c r="O7" s="81"/>
      <c r="P7" s="12" t="s">
        <v>86</v>
      </c>
    </row>
    <row r="8" spans="1:35">
      <c r="A8" s="76" t="s">
        <v>89</v>
      </c>
      <c r="B8" s="76"/>
      <c r="C8" s="76"/>
      <c r="D8" s="76"/>
      <c r="E8" s="76"/>
      <c r="F8" s="85" t="s">
        <v>159</v>
      </c>
      <c r="G8" s="86"/>
      <c r="H8" s="87"/>
      <c r="I8" s="87"/>
      <c r="J8" s="87"/>
      <c r="K8" s="87"/>
      <c r="L8" s="24" t="s">
        <v>167</v>
      </c>
      <c r="M8" s="24" t="s">
        <v>168</v>
      </c>
      <c r="N8" s="26"/>
      <c r="O8" s="25"/>
      <c r="P8" s="27"/>
    </row>
    <row r="9" spans="1:35">
      <c r="A9" s="76" t="s">
        <v>90</v>
      </c>
      <c r="B9" s="76"/>
      <c r="C9" s="76"/>
      <c r="D9" s="76"/>
      <c r="E9" s="76"/>
      <c r="F9" s="89"/>
      <c r="G9" s="90"/>
      <c r="H9" s="90"/>
      <c r="I9" s="90"/>
      <c r="J9" s="90"/>
      <c r="K9" s="90"/>
      <c r="L9" s="90"/>
      <c r="M9" s="90"/>
      <c r="N9" s="90"/>
      <c r="O9" s="90"/>
      <c r="P9" s="13" t="s">
        <v>91</v>
      </c>
    </row>
    <row r="10" spans="1:35" ht="19.5" thickBot="1"/>
    <row r="11" spans="1:35" ht="19.5" thickBot="1">
      <c r="A11" s="73" t="s">
        <v>92</v>
      </c>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5"/>
    </row>
    <row r="12" spans="1:35">
      <c r="A12" s="10" t="s">
        <v>93</v>
      </c>
      <c r="AG12" s="10" t="str">
        <f>IF((COUNTIF(A14:A18,"○")+COUNTIF(A31:A54,"○"))&gt;0,"複数選択不可","○")</f>
        <v>○</v>
      </c>
      <c r="AH12" s="10" t="s">
        <v>94</v>
      </c>
    </row>
    <row r="14" spans="1:35">
      <c r="A14" s="14"/>
      <c r="B14" s="15" t="s">
        <v>95</v>
      </c>
      <c r="C14" s="10" t="s">
        <v>96</v>
      </c>
      <c r="R14" s="69" t="s">
        <v>97</v>
      </c>
      <c r="S14" s="69"/>
      <c r="T14" s="69"/>
      <c r="U14" s="69"/>
      <c r="V14" s="69"/>
      <c r="W14" s="69"/>
      <c r="X14" s="69"/>
      <c r="Y14" s="70"/>
      <c r="Z14" s="54"/>
      <c r="AA14" s="55"/>
      <c r="AB14" s="55"/>
      <c r="AC14" s="55"/>
      <c r="AD14" s="55"/>
      <c r="AE14" s="55"/>
      <c r="AF14" s="13" t="s">
        <v>91</v>
      </c>
    </row>
    <row r="15" spans="1:35">
      <c r="A15" s="14"/>
      <c r="B15" s="15" t="s">
        <v>98</v>
      </c>
      <c r="C15" s="10" t="s">
        <v>99</v>
      </c>
      <c r="AG15" s="10" t="s">
        <v>100</v>
      </c>
      <c r="AI15" s="10" t="s">
        <v>101</v>
      </c>
    </row>
    <row r="16" spans="1:35">
      <c r="A16" s="14"/>
      <c r="B16" s="15" t="s">
        <v>102</v>
      </c>
      <c r="C16" s="10" t="s">
        <v>103</v>
      </c>
      <c r="N16" s="10" t="s">
        <v>104</v>
      </c>
      <c r="Y16" s="16" t="s">
        <v>105</v>
      </c>
      <c r="Z16" s="71"/>
      <c r="AA16" s="72"/>
      <c r="AB16" s="72"/>
      <c r="AC16" s="72"/>
      <c r="AD16" s="72"/>
      <c r="AE16" s="72"/>
      <c r="AF16" s="13" t="s">
        <v>106</v>
      </c>
      <c r="AG16" s="10" t="s">
        <v>100</v>
      </c>
      <c r="AI16" s="10" t="s">
        <v>107</v>
      </c>
    </row>
    <row r="17" spans="1:35">
      <c r="A17" s="14"/>
      <c r="B17" s="15" t="s">
        <v>108</v>
      </c>
      <c r="C17" s="10" t="s">
        <v>109</v>
      </c>
      <c r="AG17" s="10" t="s">
        <v>100</v>
      </c>
      <c r="AI17" s="10" t="s">
        <v>110</v>
      </c>
    </row>
    <row r="18" spans="1:35">
      <c r="A18" s="14"/>
      <c r="B18" s="15" t="s">
        <v>111</v>
      </c>
      <c r="C18" s="10" t="s">
        <v>112</v>
      </c>
      <c r="AG18" s="10" t="s">
        <v>100</v>
      </c>
      <c r="AI18" s="10" t="s">
        <v>110</v>
      </c>
    </row>
    <row r="19" spans="1:35" ht="19.5" thickBot="1"/>
    <row r="20" spans="1:35" ht="19.5" thickBot="1">
      <c r="A20" s="73" t="s">
        <v>113</v>
      </c>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5"/>
    </row>
    <row r="21" spans="1:35">
      <c r="A21" s="10" t="s">
        <v>114</v>
      </c>
    </row>
    <row r="23" spans="1:35">
      <c r="A23" s="10" t="s">
        <v>115</v>
      </c>
    </row>
    <row r="24" spans="1:35">
      <c r="B24" s="10" t="s">
        <v>116</v>
      </c>
      <c r="I24" s="54"/>
      <c r="J24" s="55"/>
      <c r="K24" s="55"/>
      <c r="L24" s="55"/>
      <c r="M24" s="55"/>
      <c r="N24" s="13" t="s">
        <v>91</v>
      </c>
      <c r="O24" s="10" t="s">
        <v>117</v>
      </c>
    </row>
    <row r="25" spans="1:35">
      <c r="B25" s="10" t="s">
        <v>118</v>
      </c>
      <c r="I25" s="54"/>
      <c r="J25" s="55"/>
      <c r="K25" s="55"/>
      <c r="L25" s="55"/>
      <c r="M25" s="55"/>
      <c r="N25" s="13" t="s">
        <v>91</v>
      </c>
      <c r="O25" s="10" t="s">
        <v>119</v>
      </c>
    </row>
    <row r="26" spans="1:35" ht="19.5" thickBot="1"/>
    <row r="27" spans="1:35" ht="19.5" thickBot="1">
      <c r="B27" s="10" t="s">
        <v>120</v>
      </c>
      <c r="I27" s="66" t="str">
        <f>IF(I25="","",I24/I25)</f>
        <v/>
      </c>
      <c r="J27" s="67"/>
      <c r="K27" s="67"/>
      <c r="L27" s="67"/>
      <c r="M27" s="67"/>
      <c r="N27" s="68"/>
      <c r="O27" s="10" t="s">
        <v>121</v>
      </c>
    </row>
    <row r="28" spans="1:35">
      <c r="I28" s="10" t="s">
        <v>122</v>
      </c>
    </row>
    <row r="29" spans="1:35">
      <c r="I29" s="10" t="s">
        <v>123</v>
      </c>
    </row>
    <row r="31" spans="1:35">
      <c r="A31" s="14"/>
      <c r="B31" s="10" t="s">
        <v>124</v>
      </c>
      <c r="AG31" s="10" t="s">
        <v>100</v>
      </c>
    </row>
    <row r="32" spans="1:35" ht="19.5" thickBot="1">
      <c r="AG32" s="10" t="s">
        <v>110</v>
      </c>
    </row>
    <row r="33" spans="1:33" ht="19.5" thickBot="1">
      <c r="C33" s="10" t="s">
        <v>125</v>
      </c>
      <c r="I33" s="10" t="s">
        <v>126</v>
      </c>
      <c r="AA33" s="39" t="str">
        <f>IF(A31="○",ROUNDDOWN(F9*10/110,0),"")</f>
        <v/>
      </c>
      <c r="AB33" s="40"/>
      <c r="AC33" s="40"/>
      <c r="AD33" s="40"/>
      <c r="AE33" s="40"/>
      <c r="AF33" s="41"/>
      <c r="AG33" s="10" t="s">
        <v>127</v>
      </c>
    </row>
    <row r="36" spans="1:33">
      <c r="A36" s="14"/>
      <c r="B36" s="10" t="s">
        <v>128</v>
      </c>
      <c r="AG36" s="10" t="s">
        <v>100</v>
      </c>
    </row>
    <row r="37" spans="1:33">
      <c r="C37" s="10" t="s">
        <v>129</v>
      </c>
      <c r="AG37" s="10" t="s">
        <v>110</v>
      </c>
    </row>
    <row r="38" spans="1:33">
      <c r="C38" s="52" t="s">
        <v>130</v>
      </c>
      <c r="D38" s="52"/>
      <c r="E38" s="52"/>
      <c r="F38" s="52"/>
      <c r="G38" s="52"/>
      <c r="H38" s="52"/>
      <c r="I38" s="53" t="s">
        <v>131</v>
      </c>
      <c r="J38" s="52"/>
      <c r="K38" s="52"/>
      <c r="L38" s="53" t="s">
        <v>132</v>
      </c>
      <c r="M38" s="52"/>
      <c r="N38" s="52"/>
      <c r="O38" s="53" t="s">
        <v>133</v>
      </c>
      <c r="P38" s="52"/>
      <c r="Q38" s="52"/>
      <c r="R38" s="53" t="s">
        <v>134</v>
      </c>
      <c r="S38" s="52"/>
      <c r="T38" s="52"/>
      <c r="AG38" s="10" t="s">
        <v>127</v>
      </c>
    </row>
    <row r="39" spans="1:33">
      <c r="C39" s="52"/>
      <c r="D39" s="52"/>
      <c r="E39" s="52"/>
      <c r="F39" s="52"/>
      <c r="G39" s="52"/>
      <c r="H39" s="52"/>
      <c r="I39" s="52"/>
      <c r="J39" s="52"/>
      <c r="K39" s="52"/>
      <c r="L39" s="52"/>
      <c r="M39" s="52"/>
      <c r="N39" s="52"/>
      <c r="O39" s="52"/>
      <c r="P39" s="52"/>
      <c r="Q39" s="52"/>
      <c r="R39" s="52"/>
      <c r="S39" s="52"/>
      <c r="T39" s="52"/>
    </row>
    <row r="40" spans="1:33">
      <c r="C40" s="48"/>
      <c r="D40" s="49"/>
      <c r="E40" s="49"/>
      <c r="F40" s="49"/>
      <c r="G40" s="49"/>
      <c r="H40" s="50"/>
      <c r="I40" s="54"/>
      <c r="J40" s="55"/>
      <c r="K40" s="56"/>
      <c r="L40" s="54"/>
      <c r="M40" s="55"/>
      <c r="N40" s="56"/>
      <c r="O40" s="54"/>
      <c r="P40" s="55"/>
      <c r="Q40" s="56"/>
      <c r="R40" s="57">
        <f t="shared" ref="R40:R46" si="0">SUM(I40:Q40)</f>
        <v>0</v>
      </c>
      <c r="S40" s="57"/>
      <c r="T40" s="57"/>
    </row>
    <row r="41" spans="1:33">
      <c r="C41" s="48"/>
      <c r="D41" s="49"/>
      <c r="E41" s="49"/>
      <c r="F41" s="49"/>
      <c r="G41" s="49"/>
      <c r="H41" s="50"/>
      <c r="I41" s="54"/>
      <c r="J41" s="55"/>
      <c r="K41" s="56"/>
      <c r="L41" s="54"/>
      <c r="M41" s="55"/>
      <c r="N41" s="56"/>
      <c r="O41" s="54"/>
      <c r="P41" s="55"/>
      <c r="Q41" s="56"/>
      <c r="R41" s="57">
        <f t="shared" si="0"/>
        <v>0</v>
      </c>
      <c r="S41" s="57"/>
      <c r="T41" s="57"/>
    </row>
    <row r="42" spans="1:33">
      <c r="C42" s="48"/>
      <c r="D42" s="49"/>
      <c r="E42" s="49"/>
      <c r="F42" s="49"/>
      <c r="G42" s="49"/>
      <c r="H42" s="50"/>
      <c r="I42" s="54"/>
      <c r="J42" s="55"/>
      <c r="K42" s="56"/>
      <c r="L42" s="54"/>
      <c r="M42" s="55"/>
      <c r="N42" s="56"/>
      <c r="O42" s="54"/>
      <c r="P42" s="55"/>
      <c r="Q42" s="56"/>
      <c r="R42" s="57">
        <f t="shared" si="0"/>
        <v>0</v>
      </c>
      <c r="S42" s="57"/>
      <c r="T42" s="57"/>
    </row>
    <row r="43" spans="1:33">
      <c r="C43" s="48"/>
      <c r="D43" s="49"/>
      <c r="E43" s="49"/>
      <c r="F43" s="49"/>
      <c r="G43" s="49"/>
      <c r="H43" s="50"/>
      <c r="I43" s="54"/>
      <c r="J43" s="55"/>
      <c r="K43" s="56"/>
      <c r="L43" s="54"/>
      <c r="M43" s="55"/>
      <c r="N43" s="56"/>
      <c r="O43" s="54"/>
      <c r="P43" s="55"/>
      <c r="Q43" s="56"/>
      <c r="R43" s="57">
        <f t="shared" si="0"/>
        <v>0</v>
      </c>
      <c r="S43" s="57"/>
      <c r="T43" s="57"/>
    </row>
    <row r="44" spans="1:33">
      <c r="C44" s="48"/>
      <c r="D44" s="49"/>
      <c r="E44" s="49"/>
      <c r="F44" s="49"/>
      <c r="G44" s="49"/>
      <c r="H44" s="50"/>
      <c r="I44" s="54"/>
      <c r="J44" s="55"/>
      <c r="K44" s="56"/>
      <c r="L44" s="54"/>
      <c r="M44" s="55"/>
      <c r="N44" s="56"/>
      <c r="O44" s="54"/>
      <c r="P44" s="55"/>
      <c r="Q44" s="56"/>
      <c r="R44" s="57">
        <f t="shared" si="0"/>
        <v>0</v>
      </c>
      <c r="S44" s="57"/>
      <c r="T44" s="57"/>
    </row>
    <row r="45" spans="1:33">
      <c r="C45" s="48"/>
      <c r="D45" s="49"/>
      <c r="E45" s="49"/>
      <c r="F45" s="49"/>
      <c r="G45" s="49"/>
      <c r="H45" s="50"/>
      <c r="I45" s="54"/>
      <c r="J45" s="55"/>
      <c r="K45" s="56"/>
      <c r="L45" s="54"/>
      <c r="M45" s="55"/>
      <c r="N45" s="56"/>
      <c r="O45" s="54"/>
      <c r="P45" s="55"/>
      <c r="Q45" s="56"/>
      <c r="R45" s="57">
        <f t="shared" si="0"/>
        <v>0</v>
      </c>
      <c r="S45" s="57"/>
      <c r="T45" s="57"/>
    </row>
    <row r="46" spans="1:33">
      <c r="C46" s="48"/>
      <c r="D46" s="49"/>
      <c r="E46" s="49"/>
      <c r="F46" s="49"/>
      <c r="G46" s="49"/>
      <c r="H46" s="50"/>
      <c r="I46" s="54"/>
      <c r="J46" s="55"/>
      <c r="K46" s="56"/>
      <c r="L46" s="54"/>
      <c r="M46" s="55"/>
      <c r="N46" s="56"/>
      <c r="O46" s="54"/>
      <c r="P46" s="55"/>
      <c r="Q46" s="56"/>
      <c r="R46" s="57">
        <f t="shared" si="0"/>
        <v>0</v>
      </c>
      <c r="S46" s="57"/>
      <c r="T46" s="57"/>
    </row>
    <row r="47" spans="1:33">
      <c r="C47" s="45" t="s">
        <v>134</v>
      </c>
      <c r="D47" s="46"/>
      <c r="E47" s="46"/>
      <c r="F47" s="46"/>
      <c r="G47" s="46"/>
      <c r="H47" s="47"/>
      <c r="I47" s="57">
        <f>SUM(I40:K46)</f>
        <v>0</v>
      </c>
      <c r="J47" s="57"/>
      <c r="K47" s="57"/>
      <c r="L47" s="57">
        <f t="shared" ref="L47" si="1">SUM(L40:N46)</f>
        <v>0</v>
      </c>
      <c r="M47" s="57"/>
      <c r="N47" s="57"/>
      <c r="O47" s="57">
        <f t="shared" ref="O47" si="2">SUM(O40:Q46)</f>
        <v>0</v>
      </c>
      <c r="P47" s="57"/>
      <c r="Q47" s="57"/>
      <c r="R47" s="57">
        <f t="shared" ref="R47" si="3">SUM(R40:T46)</f>
        <v>0</v>
      </c>
      <c r="S47" s="57"/>
      <c r="T47" s="57"/>
    </row>
    <row r="48" spans="1:33">
      <c r="I48" s="38" t="s">
        <v>135</v>
      </c>
      <c r="J48" s="38"/>
      <c r="K48" s="38"/>
      <c r="L48" s="38" t="s">
        <v>136</v>
      </c>
      <c r="M48" s="38"/>
      <c r="N48" s="38"/>
      <c r="O48" s="38"/>
      <c r="P48" s="38"/>
      <c r="Q48" s="38"/>
      <c r="R48" s="38" t="s">
        <v>137</v>
      </c>
      <c r="S48" s="38"/>
      <c r="T48" s="38"/>
    </row>
    <row r="49" spans="1:33">
      <c r="I49" s="17"/>
      <c r="J49" s="17"/>
      <c r="K49" s="17"/>
      <c r="L49" s="17"/>
      <c r="M49" s="17"/>
      <c r="N49" s="17"/>
      <c r="O49" s="17"/>
      <c r="P49" s="17"/>
      <c r="Q49" s="17"/>
      <c r="R49" s="17"/>
      <c r="S49" s="17"/>
      <c r="T49" s="17"/>
    </row>
    <row r="50" spans="1:33" ht="19.5" thickBot="1">
      <c r="C50" s="10" t="s">
        <v>125</v>
      </c>
      <c r="I50" s="10" t="s">
        <v>138</v>
      </c>
    </row>
    <row r="51" spans="1:33" ht="19.5" thickBot="1">
      <c r="I51" s="10" t="s">
        <v>139</v>
      </c>
      <c r="AA51" s="39" t="str">
        <f>IFERROR(ROUNDDOWN(F9*10/110*I27*I47/R47,0)+ROUNDDOWN(F9*8/108*I27*L47/R47,0),"")</f>
        <v/>
      </c>
      <c r="AB51" s="40"/>
      <c r="AC51" s="40"/>
      <c r="AD51" s="40"/>
      <c r="AE51" s="40"/>
      <c r="AF51" s="41"/>
    </row>
    <row r="54" spans="1:33">
      <c r="A54" s="14"/>
      <c r="B54" s="10" t="s">
        <v>140</v>
      </c>
      <c r="AG54" s="10" t="s">
        <v>100</v>
      </c>
    </row>
    <row r="55" spans="1:33">
      <c r="C55" s="10" t="s">
        <v>129</v>
      </c>
      <c r="AG55" s="10" t="s">
        <v>110</v>
      </c>
    </row>
    <row r="56" spans="1:33">
      <c r="C56" s="58" t="s">
        <v>130</v>
      </c>
      <c r="D56" s="38"/>
      <c r="E56" s="38"/>
      <c r="F56" s="38"/>
      <c r="G56" s="38"/>
      <c r="H56" s="59"/>
      <c r="I56" s="52" t="s">
        <v>141</v>
      </c>
      <c r="J56" s="52"/>
      <c r="K56" s="52"/>
      <c r="L56" s="52"/>
      <c r="M56" s="52"/>
      <c r="N56" s="52"/>
      <c r="O56" s="52"/>
      <c r="P56" s="52"/>
      <c r="Q56" s="52"/>
      <c r="R56" s="52" t="s">
        <v>142</v>
      </c>
      <c r="S56" s="52"/>
      <c r="T56" s="52"/>
      <c r="U56" s="52"/>
      <c r="V56" s="52"/>
      <c r="W56" s="52"/>
      <c r="X56" s="52"/>
      <c r="Y56" s="52"/>
      <c r="Z56" s="52"/>
      <c r="AA56" s="53" t="s">
        <v>133</v>
      </c>
      <c r="AB56" s="52"/>
      <c r="AC56" s="52"/>
      <c r="AD56" s="52" t="s">
        <v>134</v>
      </c>
      <c r="AE56" s="52"/>
      <c r="AF56" s="52"/>
      <c r="AG56" s="10" t="s">
        <v>127</v>
      </c>
    </row>
    <row r="57" spans="1:33">
      <c r="C57" s="60"/>
      <c r="D57" s="61"/>
      <c r="E57" s="61"/>
      <c r="F57" s="61"/>
      <c r="G57" s="61"/>
      <c r="H57" s="62"/>
      <c r="I57" s="53" t="s">
        <v>143</v>
      </c>
      <c r="J57" s="52"/>
      <c r="K57" s="52"/>
      <c r="L57" s="53" t="s">
        <v>144</v>
      </c>
      <c r="M57" s="52"/>
      <c r="N57" s="52"/>
      <c r="O57" s="53" t="s">
        <v>145</v>
      </c>
      <c r="P57" s="52"/>
      <c r="Q57" s="52"/>
      <c r="R57" s="53" t="s">
        <v>143</v>
      </c>
      <c r="S57" s="52"/>
      <c r="T57" s="52"/>
      <c r="U57" s="53" t="s">
        <v>144</v>
      </c>
      <c r="V57" s="52"/>
      <c r="W57" s="52"/>
      <c r="X57" s="53" t="s">
        <v>145</v>
      </c>
      <c r="Y57" s="52"/>
      <c r="Z57" s="52"/>
      <c r="AA57" s="52"/>
      <c r="AB57" s="52"/>
      <c r="AC57" s="52"/>
      <c r="AD57" s="52"/>
      <c r="AE57" s="52"/>
      <c r="AF57" s="52"/>
    </row>
    <row r="58" spans="1:33">
      <c r="C58" s="63"/>
      <c r="D58" s="64"/>
      <c r="E58" s="64"/>
      <c r="F58" s="64"/>
      <c r="G58" s="64"/>
      <c r="H58" s="65"/>
      <c r="I58" s="52"/>
      <c r="J58" s="52"/>
      <c r="K58" s="52"/>
      <c r="L58" s="52"/>
      <c r="M58" s="52"/>
      <c r="N58" s="52"/>
      <c r="O58" s="52"/>
      <c r="P58" s="52"/>
      <c r="Q58" s="52"/>
      <c r="R58" s="52"/>
      <c r="S58" s="52"/>
      <c r="T58" s="52"/>
      <c r="U58" s="52"/>
      <c r="V58" s="52"/>
      <c r="W58" s="52"/>
      <c r="X58" s="52"/>
      <c r="Y58" s="52"/>
      <c r="Z58" s="52"/>
      <c r="AA58" s="52"/>
      <c r="AB58" s="52"/>
      <c r="AC58" s="52"/>
      <c r="AD58" s="52"/>
      <c r="AE58" s="52"/>
      <c r="AF58" s="52"/>
    </row>
    <row r="59" spans="1:33" ht="18.75" customHeight="1">
      <c r="C59" s="48"/>
      <c r="D59" s="49"/>
      <c r="E59" s="49"/>
      <c r="F59" s="49"/>
      <c r="G59" s="49"/>
      <c r="H59" s="50"/>
      <c r="I59" s="51"/>
      <c r="J59" s="51"/>
      <c r="K59" s="51"/>
      <c r="L59" s="51"/>
      <c r="M59" s="51"/>
      <c r="N59" s="51"/>
      <c r="O59" s="51"/>
      <c r="P59" s="51"/>
      <c r="Q59" s="51"/>
      <c r="R59" s="51"/>
      <c r="S59" s="51"/>
      <c r="T59" s="51"/>
      <c r="U59" s="51"/>
      <c r="V59" s="51"/>
      <c r="W59" s="51"/>
      <c r="X59" s="51"/>
      <c r="Y59" s="51"/>
      <c r="Z59" s="51"/>
      <c r="AA59" s="51"/>
      <c r="AB59" s="51"/>
      <c r="AC59" s="51"/>
      <c r="AD59" s="42">
        <f>SUM(I59:AC59)</f>
        <v>0</v>
      </c>
      <c r="AE59" s="43"/>
      <c r="AF59" s="44"/>
    </row>
    <row r="60" spans="1:33">
      <c r="C60" s="48"/>
      <c r="D60" s="49"/>
      <c r="E60" s="49"/>
      <c r="F60" s="49"/>
      <c r="G60" s="49"/>
      <c r="H60" s="50"/>
      <c r="I60" s="51"/>
      <c r="J60" s="51"/>
      <c r="K60" s="51"/>
      <c r="L60" s="51"/>
      <c r="M60" s="51"/>
      <c r="N60" s="51"/>
      <c r="O60" s="51"/>
      <c r="P60" s="51"/>
      <c r="Q60" s="51"/>
      <c r="R60" s="51"/>
      <c r="S60" s="51"/>
      <c r="T60" s="51"/>
      <c r="U60" s="51"/>
      <c r="V60" s="51"/>
      <c r="W60" s="51"/>
      <c r="X60" s="51"/>
      <c r="Y60" s="51"/>
      <c r="Z60" s="51"/>
      <c r="AA60" s="51"/>
      <c r="AB60" s="51"/>
      <c r="AC60" s="51"/>
      <c r="AD60" s="42">
        <f t="shared" ref="AD60:AD65" si="4">SUM(I60:AC60)</f>
        <v>0</v>
      </c>
      <c r="AE60" s="43"/>
      <c r="AF60" s="44"/>
    </row>
    <row r="61" spans="1:33">
      <c r="C61" s="48"/>
      <c r="D61" s="49"/>
      <c r="E61" s="49"/>
      <c r="F61" s="49"/>
      <c r="G61" s="49"/>
      <c r="H61" s="50"/>
      <c r="I61" s="51"/>
      <c r="J61" s="51"/>
      <c r="K61" s="51"/>
      <c r="L61" s="51"/>
      <c r="M61" s="51"/>
      <c r="N61" s="51"/>
      <c r="O61" s="51"/>
      <c r="P61" s="51"/>
      <c r="Q61" s="51"/>
      <c r="R61" s="51"/>
      <c r="S61" s="51"/>
      <c r="T61" s="51"/>
      <c r="U61" s="51"/>
      <c r="V61" s="51"/>
      <c r="W61" s="51"/>
      <c r="X61" s="51"/>
      <c r="Y61" s="51"/>
      <c r="Z61" s="51"/>
      <c r="AA61" s="51"/>
      <c r="AB61" s="51"/>
      <c r="AC61" s="51"/>
      <c r="AD61" s="42">
        <f t="shared" si="4"/>
        <v>0</v>
      </c>
      <c r="AE61" s="43"/>
      <c r="AF61" s="44"/>
    </row>
    <row r="62" spans="1:33">
      <c r="C62" s="48"/>
      <c r="D62" s="49"/>
      <c r="E62" s="49"/>
      <c r="F62" s="49"/>
      <c r="G62" s="49"/>
      <c r="H62" s="50"/>
      <c r="I62" s="51"/>
      <c r="J62" s="51"/>
      <c r="K62" s="51"/>
      <c r="L62" s="51"/>
      <c r="M62" s="51"/>
      <c r="N62" s="51"/>
      <c r="O62" s="51"/>
      <c r="P62" s="51"/>
      <c r="Q62" s="51"/>
      <c r="R62" s="51"/>
      <c r="S62" s="51"/>
      <c r="T62" s="51"/>
      <c r="U62" s="51"/>
      <c r="V62" s="51"/>
      <c r="W62" s="51"/>
      <c r="X62" s="51"/>
      <c r="Y62" s="51"/>
      <c r="Z62" s="51"/>
      <c r="AA62" s="51"/>
      <c r="AB62" s="51"/>
      <c r="AC62" s="51"/>
      <c r="AD62" s="42">
        <f t="shared" si="4"/>
        <v>0</v>
      </c>
      <c r="AE62" s="43"/>
      <c r="AF62" s="44"/>
    </row>
    <row r="63" spans="1:33">
      <c r="C63" s="48"/>
      <c r="D63" s="49"/>
      <c r="E63" s="49"/>
      <c r="F63" s="49"/>
      <c r="G63" s="49"/>
      <c r="H63" s="50"/>
      <c r="I63" s="51"/>
      <c r="J63" s="51"/>
      <c r="K63" s="51"/>
      <c r="L63" s="51"/>
      <c r="M63" s="51"/>
      <c r="N63" s="51"/>
      <c r="O63" s="51"/>
      <c r="P63" s="51"/>
      <c r="Q63" s="51"/>
      <c r="R63" s="51"/>
      <c r="S63" s="51"/>
      <c r="T63" s="51"/>
      <c r="U63" s="51"/>
      <c r="V63" s="51"/>
      <c r="W63" s="51"/>
      <c r="X63" s="51"/>
      <c r="Y63" s="51"/>
      <c r="Z63" s="51"/>
      <c r="AA63" s="51"/>
      <c r="AB63" s="51"/>
      <c r="AC63" s="51"/>
      <c r="AD63" s="42">
        <f t="shared" si="4"/>
        <v>0</v>
      </c>
      <c r="AE63" s="43"/>
      <c r="AF63" s="44"/>
    </row>
    <row r="64" spans="1:33">
      <c r="C64" s="48"/>
      <c r="D64" s="49"/>
      <c r="E64" s="49"/>
      <c r="F64" s="49"/>
      <c r="G64" s="49"/>
      <c r="H64" s="50"/>
      <c r="I64" s="51"/>
      <c r="J64" s="51"/>
      <c r="K64" s="51"/>
      <c r="L64" s="51"/>
      <c r="M64" s="51"/>
      <c r="N64" s="51"/>
      <c r="O64" s="51"/>
      <c r="P64" s="51"/>
      <c r="Q64" s="51"/>
      <c r="R64" s="51"/>
      <c r="S64" s="51"/>
      <c r="T64" s="51"/>
      <c r="U64" s="51"/>
      <c r="V64" s="51"/>
      <c r="W64" s="51"/>
      <c r="X64" s="51"/>
      <c r="Y64" s="51"/>
      <c r="Z64" s="51"/>
      <c r="AA64" s="51"/>
      <c r="AB64" s="51"/>
      <c r="AC64" s="51"/>
      <c r="AD64" s="42">
        <f t="shared" si="4"/>
        <v>0</v>
      </c>
      <c r="AE64" s="43"/>
      <c r="AF64" s="44"/>
    </row>
    <row r="65" spans="3:32">
      <c r="C65" s="48"/>
      <c r="D65" s="49"/>
      <c r="E65" s="49"/>
      <c r="F65" s="49"/>
      <c r="G65" s="49"/>
      <c r="H65" s="50"/>
      <c r="I65" s="51"/>
      <c r="J65" s="51"/>
      <c r="K65" s="51"/>
      <c r="L65" s="51"/>
      <c r="M65" s="51"/>
      <c r="N65" s="51"/>
      <c r="O65" s="51"/>
      <c r="P65" s="51"/>
      <c r="Q65" s="51"/>
      <c r="R65" s="51"/>
      <c r="S65" s="51"/>
      <c r="T65" s="51"/>
      <c r="U65" s="51"/>
      <c r="V65" s="51"/>
      <c r="W65" s="51"/>
      <c r="X65" s="51"/>
      <c r="Y65" s="51"/>
      <c r="Z65" s="51"/>
      <c r="AA65" s="51"/>
      <c r="AB65" s="51"/>
      <c r="AC65" s="51"/>
      <c r="AD65" s="42">
        <f t="shared" si="4"/>
        <v>0</v>
      </c>
      <c r="AE65" s="43"/>
      <c r="AF65" s="44"/>
    </row>
    <row r="66" spans="3:32">
      <c r="C66" s="45" t="s">
        <v>134</v>
      </c>
      <c r="D66" s="46"/>
      <c r="E66" s="46"/>
      <c r="F66" s="46"/>
      <c r="G66" s="46"/>
      <c r="H66" s="47"/>
      <c r="I66" s="42">
        <f>SUM(I59:K65)</f>
        <v>0</v>
      </c>
      <c r="J66" s="43"/>
      <c r="K66" s="44"/>
      <c r="L66" s="42">
        <f t="shared" ref="L66" si="5">SUM(L59:N65)</f>
        <v>0</v>
      </c>
      <c r="M66" s="43"/>
      <c r="N66" s="44"/>
      <c r="O66" s="42">
        <f t="shared" ref="O66" si="6">SUM(O59:Q65)</f>
        <v>0</v>
      </c>
      <c r="P66" s="43"/>
      <c r="Q66" s="44"/>
      <c r="R66" s="42">
        <f t="shared" ref="R66" si="7">SUM(R59:T65)</f>
        <v>0</v>
      </c>
      <c r="S66" s="43"/>
      <c r="T66" s="44"/>
      <c r="U66" s="42">
        <f t="shared" ref="U66" si="8">SUM(U59:W65)</f>
        <v>0</v>
      </c>
      <c r="V66" s="43"/>
      <c r="W66" s="44"/>
      <c r="X66" s="42">
        <f t="shared" ref="X66" si="9">SUM(X59:Z65)</f>
        <v>0</v>
      </c>
      <c r="Y66" s="43"/>
      <c r="Z66" s="44"/>
      <c r="AA66" s="42">
        <f t="shared" ref="AA66" si="10">SUM(AA59:AC65)</f>
        <v>0</v>
      </c>
      <c r="AB66" s="43"/>
      <c r="AC66" s="44"/>
      <c r="AD66" s="42">
        <f t="shared" ref="AD66" si="11">SUM(AD59:AF65)</f>
        <v>0</v>
      </c>
      <c r="AE66" s="43"/>
      <c r="AF66" s="44"/>
    </row>
    <row r="67" spans="3:32">
      <c r="I67" s="38" t="s">
        <v>146</v>
      </c>
      <c r="J67" s="38"/>
      <c r="K67" s="38"/>
      <c r="L67" s="38" t="s">
        <v>147</v>
      </c>
      <c r="M67" s="38"/>
      <c r="N67" s="38"/>
      <c r="R67" s="38" t="s">
        <v>148</v>
      </c>
      <c r="S67" s="38"/>
      <c r="T67" s="38"/>
      <c r="U67" s="38" t="s">
        <v>149</v>
      </c>
      <c r="V67" s="38"/>
      <c r="W67" s="38"/>
      <c r="AD67" s="38" t="s">
        <v>150</v>
      </c>
      <c r="AE67" s="38"/>
      <c r="AF67" s="38"/>
    </row>
    <row r="69" spans="3:32">
      <c r="C69" s="10" t="s">
        <v>125</v>
      </c>
      <c r="I69" s="10" t="s">
        <v>151</v>
      </c>
    </row>
    <row r="70" spans="3:32" ht="19.5" thickBot="1">
      <c r="I70" s="10" t="s">
        <v>152</v>
      </c>
    </row>
    <row r="71" spans="3:32" ht="19.5" thickBot="1">
      <c r="AA71" s="39" t="str">
        <f>IFERROR((ROUNDDOWN(F9*10/110*I66/AD66,0)+ROUNDDOWN(F9*10/110*I27*L66/AD66,0))+(ROUNDDOWN(F9*8/108*R66/AD66,0)+ROUNDDOWN(F9*8/108*I27*U66/AD66,0)),"")</f>
        <v/>
      </c>
      <c r="AB71" s="40"/>
      <c r="AC71" s="40"/>
      <c r="AD71" s="40"/>
      <c r="AE71" s="40"/>
      <c r="AF71" s="41"/>
    </row>
  </sheetData>
  <mergeCells count="169">
    <mergeCell ref="A1:AF1"/>
    <mergeCell ref="A2:AF2"/>
    <mergeCell ref="A4:E4"/>
    <mergeCell ref="F4:G4"/>
    <mergeCell ref="H4:I4"/>
    <mergeCell ref="K4:L4"/>
    <mergeCell ref="N4:O4"/>
    <mergeCell ref="A8:E8"/>
    <mergeCell ref="A9:E9"/>
    <mergeCell ref="F9:O9"/>
    <mergeCell ref="A11:AF11"/>
    <mergeCell ref="A5:E5"/>
    <mergeCell ref="F5:P5"/>
    <mergeCell ref="A6:E6"/>
    <mergeCell ref="F6:P6"/>
    <mergeCell ref="A7:E7"/>
    <mergeCell ref="F7:G7"/>
    <mergeCell ref="H7:I7"/>
    <mergeCell ref="K7:L7"/>
    <mergeCell ref="N7:O7"/>
    <mergeCell ref="F8:G8"/>
    <mergeCell ref="H8:K8"/>
    <mergeCell ref="I27:N27"/>
    <mergeCell ref="AA33:AF33"/>
    <mergeCell ref="C38:H39"/>
    <mergeCell ref="I38:K39"/>
    <mergeCell ref="L38:N39"/>
    <mergeCell ref="O38:Q39"/>
    <mergeCell ref="R38:T39"/>
    <mergeCell ref="R14:Y14"/>
    <mergeCell ref="Z14:AE14"/>
    <mergeCell ref="Z16:AE16"/>
    <mergeCell ref="A20:AF20"/>
    <mergeCell ref="I24:M24"/>
    <mergeCell ref="I25:M25"/>
    <mergeCell ref="C40:H40"/>
    <mergeCell ref="I40:K40"/>
    <mergeCell ref="L40:N40"/>
    <mergeCell ref="O40:Q40"/>
    <mergeCell ref="R40:T40"/>
    <mergeCell ref="C41:H41"/>
    <mergeCell ref="I41:K41"/>
    <mergeCell ref="L41:N41"/>
    <mergeCell ref="O41:Q41"/>
    <mergeCell ref="R41:T41"/>
    <mergeCell ref="C42:H42"/>
    <mergeCell ref="I42:K42"/>
    <mergeCell ref="L42:N42"/>
    <mergeCell ref="O42:Q42"/>
    <mergeCell ref="R42:T42"/>
    <mergeCell ref="C43:H43"/>
    <mergeCell ref="I43:K43"/>
    <mergeCell ref="L43:N43"/>
    <mergeCell ref="O43:Q43"/>
    <mergeCell ref="R43:T43"/>
    <mergeCell ref="C44:H44"/>
    <mergeCell ref="I44:K44"/>
    <mergeCell ref="L44:N44"/>
    <mergeCell ref="O44:Q44"/>
    <mergeCell ref="R44:T44"/>
    <mergeCell ref="C45:H45"/>
    <mergeCell ref="I45:K45"/>
    <mergeCell ref="L45:N45"/>
    <mergeCell ref="O45:Q45"/>
    <mergeCell ref="R45:T45"/>
    <mergeCell ref="AA56:AC58"/>
    <mergeCell ref="AD56:AF58"/>
    <mergeCell ref="C46:H46"/>
    <mergeCell ref="I46:K46"/>
    <mergeCell ref="L46:N46"/>
    <mergeCell ref="O46:Q46"/>
    <mergeCell ref="R46:T46"/>
    <mergeCell ref="C47:H47"/>
    <mergeCell ref="I47:K47"/>
    <mergeCell ref="L47:N47"/>
    <mergeCell ref="O47:Q47"/>
    <mergeCell ref="R47:T47"/>
    <mergeCell ref="I57:K58"/>
    <mergeCell ref="L57:N58"/>
    <mergeCell ref="O57:Q58"/>
    <mergeCell ref="R57:T58"/>
    <mergeCell ref="U57:W58"/>
    <mergeCell ref="X57:Z58"/>
    <mergeCell ref="I48:K48"/>
    <mergeCell ref="L48:N48"/>
    <mergeCell ref="O48:Q48"/>
    <mergeCell ref="R48:T48"/>
    <mergeCell ref="AA51:AF51"/>
    <mergeCell ref="C56:H58"/>
    <mergeCell ref="AA59:AC59"/>
    <mergeCell ref="AD59:AF59"/>
    <mergeCell ref="C60:H60"/>
    <mergeCell ref="I60:K60"/>
    <mergeCell ref="L60:N60"/>
    <mergeCell ref="O60:Q60"/>
    <mergeCell ref="R60:T60"/>
    <mergeCell ref="U60:W60"/>
    <mergeCell ref="X60:Z60"/>
    <mergeCell ref="C59:H59"/>
    <mergeCell ref="I59:K59"/>
    <mergeCell ref="L59:N59"/>
    <mergeCell ref="O59:Q59"/>
    <mergeCell ref="R59:T59"/>
    <mergeCell ref="U59:W59"/>
    <mergeCell ref="AA60:AC60"/>
    <mergeCell ref="AD60:AF60"/>
    <mergeCell ref="I56:Q56"/>
    <mergeCell ref="R56:Z56"/>
    <mergeCell ref="C61:H61"/>
    <mergeCell ref="I61:K61"/>
    <mergeCell ref="L61:N61"/>
    <mergeCell ref="O61:Q61"/>
    <mergeCell ref="R61:T61"/>
    <mergeCell ref="U61:W61"/>
    <mergeCell ref="X61:Z61"/>
    <mergeCell ref="X59:Z59"/>
    <mergeCell ref="AA61:AC61"/>
    <mergeCell ref="AD61:AF61"/>
    <mergeCell ref="C62:H62"/>
    <mergeCell ref="I62:K62"/>
    <mergeCell ref="L62:N62"/>
    <mergeCell ref="O62:Q62"/>
    <mergeCell ref="R62:T62"/>
    <mergeCell ref="U62:W62"/>
    <mergeCell ref="X62:Z62"/>
    <mergeCell ref="AA62:AC62"/>
    <mergeCell ref="AD62:AF62"/>
    <mergeCell ref="X63:Z63"/>
    <mergeCell ref="AA63:AC63"/>
    <mergeCell ref="AD63:AF63"/>
    <mergeCell ref="C64:H64"/>
    <mergeCell ref="I64:K64"/>
    <mergeCell ref="L64:N64"/>
    <mergeCell ref="O64:Q64"/>
    <mergeCell ref="R64:T64"/>
    <mergeCell ref="U64:W64"/>
    <mergeCell ref="X64:Z64"/>
    <mergeCell ref="C63:H63"/>
    <mergeCell ref="I63:K63"/>
    <mergeCell ref="L63:N63"/>
    <mergeCell ref="O63:Q63"/>
    <mergeCell ref="R63:T63"/>
    <mergeCell ref="U63:W63"/>
    <mergeCell ref="AA64:AC64"/>
    <mergeCell ref="AD64:AF64"/>
    <mergeCell ref="AD67:AF67"/>
    <mergeCell ref="AA71:AF71"/>
    <mergeCell ref="AD65:AF65"/>
    <mergeCell ref="C66:H66"/>
    <mergeCell ref="I66:K66"/>
    <mergeCell ref="L66:N66"/>
    <mergeCell ref="O66:Q66"/>
    <mergeCell ref="R66:T66"/>
    <mergeCell ref="U66:W66"/>
    <mergeCell ref="X66:Z66"/>
    <mergeCell ref="AA66:AC66"/>
    <mergeCell ref="AD66:AF66"/>
    <mergeCell ref="C65:H65"/>
    <mergeCell ref="I65:K65"/>
    <mergeCell ref="L65:N65"/>
    <mergeCell ref="O65:Q65"/>
    <mergeCell ref="R65:T65"/>
    <mergeCell ref="U65:W65"/>
    <mergeCell ref="X65:Z65"/>
    <mergeCell ref="AA65:AC65"/>
    <mergeCell ref="I67:K67"/>
    <mergeCell ref="L67:N67"/>
    <mergeCell ref="R67:T67"/>
    <mergeCell ref="U67:W67"/>
  </mergeCells>
  <phoneticPr fontId="3"/>
  <conditionalFormatting sqref="A14:A18 A31 A36 A54">
    <cfRule type="containsText" dxfId="0" priority="1" operator="containsText" text="複数選択不可">
      <formula>NOT(ISERROR(SEARCH("複数選択不可",A14)))</formula>
    </cfRule>
  </conditionalFormatting>
  <dataValidations count="1">
    <dataValidation type="list" allowBlank="1" showInputMessage="1" showErrorMessage="1" sqref="A14:A18 A31 A36 A54" xr:uid="{00000000-0002-0000-0600-000000000000}">
      <formula1>$AG$12</formula1>
    </dataValidation>
  </dataValidations>
  <pageMargins left="0.7" right="0.7" top="0.75" bottom="0.75" header="0.3" footer="0.3"/>
  <pageSetup paperSize="9" scale="5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R2確定額</vt:lpstr>
      <vt:lpstr>第５号様式</vt:lpstr>
      <vt:lpstr>入力用シート</vt:lpstr>
      <vt:lpstr>第５号様式!Print_Area</vt:lpstr>
      <vt:lpstr>入力用シート!Print_Area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大塚 翔太</cp:lastModifiedBy>
  <cp:lastPrinted>2024-02-05T06:32:47Z</cp:lastPrinted>
  <dcterms:created xsi:type="dcterms:W3CDTF">2022-04-08T08:16:18Z</dcterms:created>
  <dcterms:modified xsi:type="dcterms:W3CDTF">2024-03-26T04:25:49Z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2024-02-01T01:17:24Z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469dbb92-a6a5-4be1-ab34-7f8bc7082f6f</vt:lpwstr>
  </property>
  <property fmtid="{D5CDD505-2E9C-101B-9397-08002B2CF9AE}" pid="8" name="MSIP_Label_defa4170-0d19-0005-0004-bc88714345d2_ContentBits">
    <vt:lpwstr>0</vt:lpwstr>
  </property>
</Properties>
</file>