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6845\Box\11108_10_庁内用\財政係\財政係\06_財政係その他\08_財政状況資料集\R5\08_確定版（HPアップロード）\"/>
    </mc:Choice>
  </mc:AlternateContent>
  <xr:revisionPtr revIDLastSave="0" documentId="13_ncr:1_{2BD87A2C-A72F-4B59-B02E-8BC84232F757}" xr6:coauthVersionLast="47" xr6:coauthVersionMax="47"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9" i="10"/>
  <c r="AO38"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C39" i="10"/>
  <c r="BE38" i="10"/>
  <c r="C38" i="10"/>
  <c r="BE37" i="10"/>
  <c r="BE36" i="10"/>
  <c r="BE35"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U39" i="10" s="1"/>
  <c r="AM34" i="10" l="1"/>
  <c r="AM35" i="10" l="1"/>
  <c r="AM36" i="10" l="1"/>
  <c r="AM37" i="10" s="1"/>
  <c r="AM38" i="10" s="1"/>
  <c r="AM39" i="10" s="1"/>
  <c r="BE34" i="10"/>
  <c r="BW34" i="10" s="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<sst xmlns="http://schemas.openxmlformats.org/spreadsheetml/2006/main" count="1135" uniqueCount="644">
  <si>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</si>
  <si>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</si>
  <si>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</si>
  <si>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</si>
  <si>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</si>
  <si>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</si>
  <si>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</si>
  <si>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</si>
  <si>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</si>
  <si>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</si>
  <si>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</si>
  <si>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</si>
  <si>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</si>
  <si>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</si>
  <si>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</si>
  <si>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</si>
  <si>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</si>
  <si>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</si>
  <si>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</si>
  <si>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</si>
  <si>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</si>
  <si>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</si>
  <si>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</si>
  <si>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</si>
  <si>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</si>
  <si>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</si>
  <si>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</si>
  <si>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</si>
  <si>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</si>
  <si>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</si>
  <si>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</si>
  <si>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</si>
  <si>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</si>
  <si>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</si>
  <si>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</si>
  <si>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</si>
  <si>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</si>
  <si>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</si>
  <si>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</si>
  <si>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</si>
  <si>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</si>
  <si>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</si>
  <si>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</si>
  <si>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</si>
  <si>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</si>
  <si>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</si>
  <si>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</si>
  <si>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</si>
  <si>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</si>
  <si>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</si>
  <si>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</si>
  <si>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</si>
  <si>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</si>
  <si>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</si>
  <si>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</si>
  <si>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</si>
  <si>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</si>
  <si>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</si>
  <si>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</si>
  <si>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</si>
  <si>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</si>
  <si>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</si>
  <si>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</si>
  <si>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</si>
  <si>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</si>
  <si>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</si>
  <si>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</si>
  <si>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</si>
  <si>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</si>
  <si>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</si>
  <si>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</si>
  <si>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</si>
  <si>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</si>
  <si>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</si>
  <si>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</si>
  <si>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</si>
  <si>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</si>
  <si>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</si>
  <si>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</si>
  <si>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</si>
  <si>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</si>
  <si>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</si>
  <si>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</si>
  <si>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</si>
  <si>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</si>
  <si>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</si>
  <si>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</si>
  <si>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</si>
  <si>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</si>
  <si>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</si>
  <si>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</si>
  <si>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</si>
  <si>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</si>
  <si>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</si>
  <si>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</si>
  <si>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</si>
  <si>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</si>
  <si>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</si>
  <si>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</si>
  <si>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</si>
  <si>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</si>
  <si>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</si>
  <si>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</si>
  <si>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</si>
  <si>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</si>
  <si>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</si>
  <si>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</si>
  <si>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</si>
  <si>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</si>
  <si>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</si>
  <si>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</si>
  <si>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</si>
  <si>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</si>
  <si>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</si>
  <si>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</si>
  <si>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</si>
  <si>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</si>
  <si>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</si>
  <si>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</si>
  <si>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</si>
  <si>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</si>
  <si>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</si>
  <si>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</si>
  <si>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</si>
  <si>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</si>
  <si>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</si>
  <si>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</si>
  <si>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</si>
  <si>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</si>
  <si>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</si>
  <si>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</si>
  <si>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</si>
  <si>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</si>
  <si>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</si>
  <si>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</si>
  <si>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</si>
  <si>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</si>
  <si>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</si>
  <si>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</si>
  <si>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</si>
  <si>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</si>
  <si>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</si>
  <si>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</si>
  <si>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</si>
  <si>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</si>
  <si>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</si>
  <si>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</si>
  <si>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</si>
  <si>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</si>
  <si>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</si>
  <si>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</si>
  <si>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</si>
  <si>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</si>
  <si>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</si>
  <si>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</si>
  <si>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</si>
  <si>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</si>
  <si>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</si>
  <si>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</si>
  <si>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</si>
  <si>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</si>
  <si>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</si>
  <si>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</si>
  <si>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</si>
  <si>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</si>
  <si>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</si>
  <si>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</si>
  <si>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</si>
  <si>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</si>
  <si>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</si>
  <si>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</si>
  <si>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</si>
  <si>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</si>
  <si>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</si>
  <si>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</si>
  <si>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</si>
  <si>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</si>
  <si>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</si>
  <si>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</si>
  <si>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</si>
  <si>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</si>
  <si>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</si>
  <si>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</si>
  <si>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</si>
  <si>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</si>
  <si>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</si>
  <si>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</si>
  <si>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</si>
  <si>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</si>
  <si>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</si>
  <si>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</si>
  <si>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</si>
  <si>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</si>
  <si>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</si>
  <si>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</si>
  <si>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</si>
  <si>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</si>
  <si>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</si>
  <si>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</si>
  <si>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</si>
  <si>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</si>
  <si>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</si>
  <si>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</si>
  <si>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</si>
  <si>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</si>
  <si>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</si>
  <si>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</si>
  <si>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</si>
  <si>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</si>
  <si>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</si>
  <si>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</si>
  <si>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</si>
  <si>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</si>
  <si>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</si>
  <si>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</si>
  <si>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</si>
  <si>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</si>
  <si>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</si>
  <si>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</si>
  <si>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</si>
  <si>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岐阜県大垣市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</si>
  <si>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</si>
  <si>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</si>
  <si>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</si>
  <si>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</si>
  <si>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</si>
  <si>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</si>
  <si>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</si>
  <si>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</si>
  <si>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</si>
  <si>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</si>
  <si>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</si>
  <si>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</si>
  <si>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</si>
  <si>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</si>
  <si>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</si>
  <si>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</si>
  <si>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</si>
  <si>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</si>
  <si>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</si>
  <si>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</si>
  <si>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</si>
  <si>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</si>
  <si>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</si>
  <si>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</si>
  <si>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</si>
  <si>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</si>
  <si>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</si>
  <si>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</si>
  <si>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</si>
  <si>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</si>
  <si>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</si>
  <si>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</si>
  <si>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</si>
  <si>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</si>
  <si>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</si>
  <si>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</si>
  <si>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</si>
  <si>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</si>
  <si>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</si>
  <si>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</si>
  <si>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</si>
  <si>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</si>
  <si>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</si>
  <si>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</si>
  <si>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</si>
  <si>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</si>
  <si>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</si>
  <si>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</si>
  <si>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</si>
  <si>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</si>
  <si>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</si>
  <si>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</si>
  <si>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</si>
  <si>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</si>
  <si>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</si>
  <si>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</si>
  <si>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</si>
  <si>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</si>
  <si>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</si>
  <si>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</si>
  <si>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</si>
  <si>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</si>
  <si>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</si>
  <si>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</si>
  <si>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</si>
  <si>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</si>
  <si>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</si>
  <si>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</si>
  <si>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</si>
  <si>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</si>
  <si>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</si>
  <si>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</si>
  <si>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</si>
  <si>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</si>
  <si>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</si>
  <si>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</si>
  <si>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</si>
  <si>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</si>
  <si>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</si>
  <si>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</si>
  <si>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</si>
  <si>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</si>
  <si>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</si>
  <si>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</si>
  <si>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</si>
  <si>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</si>
  <si>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</si>
  <si>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</si>
  <si>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</si>
  <si>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</si>
  <si>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</si>
  <si>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</si>
  <si>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</si>
  <si>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</si>
  <si>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</si>
  <si>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</si>
  <si>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</si>
  <si>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</si>
  <si>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</si>
  <si>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</si>
  <si>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</si>
  <si>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</si>
  <si>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</si>
  <si>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</si>
  <si>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</si>
  <si>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</si>
  <si>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</si>
  <si>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</si>
  <si>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</si>
  <si>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</si>
  <si>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</si>
  <si>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</si>
  <si>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</si>
  <si>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</si>
  <si>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</si>
  <si>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</si>
  <si>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</si>
  <si>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</si>
  <si>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</si>
  <si>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</si>
  <si>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</si>
  <si>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</si>
  <si>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</si>
  <si>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</si>
  <si>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</si>
  <si>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</si>
  <si>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</si>
  <si>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</si>
  <si>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</si>
  <si>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</si>
  <si>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</si>
  <si>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</si>
  <si>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</si>
  <si>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</si>
  <si>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</si>
  <si>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</si>
  <si>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</si>
  <si>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</si>
  <si>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</si>
  <si>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</si>
  <si>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</si>
  <si>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</si>
  <si>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</si>
  <si>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</si>
  <si>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</si>
  <si>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</si>
  <si>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</si>
  <si>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</si>
  <si>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</si>
  <si>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</si>
  <si>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</si>
  <si>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岐阜県大垣市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</si>
  <si>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</si>
  <si>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</si>
  <si>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</si>
  <si>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</si>
  <si>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</si>
  <si>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</si>
  <si>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</si>
  <si>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</si>
  <si>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</si>
  <si>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</si>
  <si>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</si>
  <si>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</si>
  <si>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</si>
  <si>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</si>
  <si>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</si>
  <si>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</si>
  <si>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</si>
  <si>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</si>
  <si>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</si>
  <si>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</si>
  <si>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物品調達会計</t>
    <phoneticPr fontId="5"/>
  </si>
  <si>
    <t>-</t>
    <phoneticPr fontId="5"/>
  </si>
  <si>
    <t>公共用地先行取得事業会計</t>
    <phoneticPr fontId="5"/>
  </si>
  <si>
    <t>-</t>
    <phoneticPr fontId="5"/>
  </si>
  <si>
    <t>市行造林事業会計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</si>
  <si>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</si>
  <si>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</si>
  <si>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</si>
  <si>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</si>
  <si>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</si>
  <si>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</si>
  <si>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</si>
  <si>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</si>
  <si>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</si>
  <si>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</si>
  <si>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</si>
  <si>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</si>
  <si>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</si>
  <si>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</si>
  <si>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</si>
  <si>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国民健康保険直営診療施設事業会計</t>
    <phoneticPr fontId="5"/>
  </si>
  <si>
    <t>後期高齢者医療事業会計</t>
    <phoneticPr fontId="5"/>
  </si>
  <si>
    <t>介護保険事業会計</t>
    <phoneticPr fontId="5"/>
  </si>
  <si>
    <t>駐車場事業会計</t>
    <phoneticPr fontId="5"/>
  </si>
  <si>
    <t>-</t>
    <phoneticPr fontId="5"/>
  </si>
  <si>
    <t>競輪事業会計</t>
    <phoneticPr fontId="5"/>
  </si>
  <si>
    <t>病院事業会計</t>
    <phoneticPr fontId="5"/>
  </si>
  <si>
    <t>法適用企業</t>
    <phoneticPr fontId="5"/>
  </si>
  <si>
    <t>水道事業会計</t>
    <phoneticPr fontId="5"/>
  </si>
  <si>
    <t>法適用企業</t>
    <phoneticPr fontId="5"/>
  </si>
  <si>
    <t>簡易水道事業会計</t>
    <phoneticPr fontId="5"/>
  </si>
  <si>
    <t>公共下水道事業会計</t>
    <phoneticPr fontId="5"/>
  </si>
  <si>
    <t>特定環境保全公共下水道事業会計</t>
    <phoneticPr fontId="5"/>
  </si>
  <si>
    <t>法適用企業</t>
    <phoneticPr fontId="5"/>
  </si>
  <si>
    <t>農業集落排水事業会計</t>
    <phoneticPr fontId="5"/>
  </si>
  <si>
    <t>法適用企業</t>
    <phoneticPr fontId="5"/>
  </si>
  <si>
    <t>公設地方卸売市場事業会計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</si>
  <si>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</si>
  <si>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</si>
  <si>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</si>
  <si>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</si>
  <si>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</si>
  <si>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</si>
  <si>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</si>
  <si>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</si>
  <si>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</si>
  <si>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</si>
  <si>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</si>
  <si>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</si>
  <si>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</si>
  <si>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</si>
  <si>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</si>
  <si>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</si>
  <si>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</si>
  <si>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</si>
  <si>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</si>
  <si>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</si>
  <si>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</si>
  <si>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</si>
  <si>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</si>
  <si>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</si>
  <si>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</si>
  <si>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</si>
  <si>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</si>
  <si>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</si>
  <si>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</si>
  <si>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</si>
  <si>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</si>
  <si>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</si>
  <si>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</si>
  <si>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</si>
  <si>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</si>
  <si>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</si>
  <si>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</si>
  <si>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</si>
  <si>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</si>
  <si>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</si>
  <si>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</si>
  <si>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</si>
  <si>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</si>
  <si>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</si>
  <si>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</si>
  <si>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</si>
  <si>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</si>
  <si>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</si>
  <si>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</si>
  <si>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</si>
  <si>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</si>
  <si>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</si>
  <si>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</si>
  <si>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</si>
  <si>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</si>
  <si>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</si>
  <si>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</si>
  <si>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</si>
  <si>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</si>
  <si>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</si>
  <si>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</si>
  <si>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</si>
  <si>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</si>
  <si>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</si>
  <si>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</si>
  <si>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</si>
  <si>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</si>
  <si>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</si>
  <si>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</si>
  <si>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</si>
  <si>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</si>
  <si>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</si>
  <si>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</si>
  <si>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</si>
  <si>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</si>
  <si>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</si>
  <si>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</si>
  <si>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特定環境保全公共下水道事業会計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</si>
  <si>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</si>
  <si>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</si>
  <si>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</si>
  <si>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</si>
  <si>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</si>
  <si>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</si>
  <si>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</si>
  <si>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</si>
  <si>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</si>
  <si>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</si>
  <si>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</si>
  <si>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</si>
  <si>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</si>
  <si>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</si>
  <si>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</si>
  <si>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</si>
  <si>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</si>
  <si>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</si>
  <si>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</si>
  <si>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</si>
  <si>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</si>
  <si>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</si>
  <si>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</si>
  <si>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</si>
  <si>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</si>
  <si>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</si>
  <si>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</si>
  <si>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</si>
  <si>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</si>
  <si>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</si>
  <si>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</si>
  <si>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</si>
  <si>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</si>
  <si>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</si>
  <si>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</si>
  <si>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</si>
  <si>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</si>
  <si>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</si>
  <si>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</si>
  <si>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</si>
  <si>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</si>
  <si>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</si>
  <si>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</si>
  <si>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</si>
  <si>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</si>
  <si>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</si>
  <si>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</si>
  <si>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</si>
  <si>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</si>
  <si>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</si>
  <si>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</si>
  <si>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</si>
  <si>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</si>
  <si>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</si>
  <si>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</si>
  <si>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</si>
  <si>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</si>
  <si>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</si>
  <si>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</si>
  <si>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</si>
  <si>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</si>
  <si>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</si>
  <si>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</si>
  <si>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</si>
  <si>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</si>
  <si>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</si>
  <si>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</si>
  <si>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</si>
  <si>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</si>
  <si>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</si>
  <si>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</si>
  <si>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</si>
  <si>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</si>
  <si>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</si>
  <si>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</si>
  <si>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</si>
  <si>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</si>
  <si>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</si>
  <si>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</si>
  <si>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</si>
  <si>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</si>
  <si>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</si>
  <si>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</si>
  <si>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</si>
  <si>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</si>
  <si>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</si>
  <si>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0.84</t>
  </si>
  <si>
    <t>▲ 2.39</t>
  </si>
  <si>
    <t>病院事業会計</t>
  </si>
  <si>
    <t>一般会計</t>
  </si>
  <si>
    <t>水道事業会計</t>
  </si>
  <si>
    <t>介護保険事業会計</t>
  </si>
  <si>
    <t>国民健康保険事業会計</t>
  </si>
  <si>
    <t>競輪事業会計</t>
  </si>
  <si>
    <t>公共下水道事業会計</t>
  </si>
  <si>
    <t>後期高齢者医療事業会計</t>
  </si>
  <si>
    <t>その他会計（赤字）</t>
  </si>
  <si>
    <t>その他会計（黒字）</t>
  </si>
  <si>
    <t>（百万円）</t>
    <phoneticPr fontId="5"/>
  </si>
  <si>
    <t>H30</t>
    <phoneticPr fontId="5"/>
  </si>
  <si>
    <t>R01</t>
    <phoneticPr fontId="5"/>
  </si>
  <si>
    <t>R02</t>
    <phoneticPr fontId="5"/>
  </si>
  <si>
    <t>R03</t>
    <phoneticPr fontId="5"/>
  </si>
  <si>
    <t>R04</t>
    <phoneticPr fontId="5"/>
  </si>
  <si>
    <t>基金繰入金　3</t>
    <rPh sb="0" eb="5">
      <t>キキンクリイレキン</t>
    </rPh>
    <phoneticPr fontId="2"/>
  </si>
  <si>
    <t>基金繰入金　1,140</t>
    <rPh sb="0" eb="5">
      <t>キキンクリイレキン</t>
    </rPh>
    <phoneticPr fontId="2"/>
  </si>
  <si>
    <t>-</t>
    <phoneticPr fontId="2"/>
  </si>
  <si>
    <t>基金繰入金　591</t>
    <rPh sb="0" eb="5">
      <t>キキンクリイレキン</t>
    </rPh>
    <phoneticPr fontId="2"/>
  </si>
  <si>
    <t>大垣消防組合</t>
    <rPh sb="0" eb="6">
      <t>オオガキショウボウクミアイ</t>
    </rPh>
    <phoneticPr fontId="2"/>
  </si>
  <si>
    <t>大垣衛生施設組合</t>
    <rPh sb="0" eb="2">
      <t>オオガキ</t>
    </rPh>
    <rPh sb="2" eb="6">
      <t>エイセイシセツ</t>
    </rPh>
    <rPh sb="6" eb="8">
      <t>クミアイ</t>
    </rPh>
    <phoneticPr fontId="2"/>
  </si>
  <si>
    <t>西南濃粗大廃棄物処理組合</t>
    <rPh sb="0" eb="3">
      <t>セイナンノウ</t>
    </rPh>
    <rPh sb="3" eb="8">
      <t>ソダイハイキブツ</t>
    </rPh>
    <rPh sb="8" eb="10">
      <t>ショリ</t>
    </rPh>
    <rPh sb="10" eb="12">
      <t>クミアイ</t>
    </rPh>
    <phoneticPr fontId="2"/>
  </si>
  <si>
    <t>西濃環境整備組合</t>
    <rPh sb="0" eb="8">
      <t>セイノウカンキョウセイビクミアイ</t>
    </rPh>
    <phoneticPr fontId="2"/>
  </si>
  <si>
    <t>あすわ苑老人福祉施設事務組合</t>
    <rPh sb="3" eb="4">
      <t>エン</t>
    </rPh>
    <rPh sb="4" eb="10">
      <t>ロウジンフクシシセツ</t>
    </rPh>
    <rPh sb="10" eb="14">
      <t>ジムクミアイ</t>
    </rPh>
    <phoneticPr fontId="2"/>
  </si>
  <si>
    <t>大垣市安八郡安八町答案中学校組合</t>
    <rPh sb="0" eb="3">
      <t>オオガキシ</t>
    </rPh>
    <rPh sb="3" eb="9">
      <t>アンパチグンアンパチチョウ</t>
    </rPh>
    <rPh sb="9" eb="14">
      <t>トウアンチュウガッコウ</t>
    </rPh>
    <rPh sb="14" eb="16">
      <t>クミアイ</t>
    </rPh>
    <phoneticPr fontId="2"/>
  </si>
  <si>
    <t>岐阜県後期高齢者医療広域連合（一般会計）</t>
    <rPh sb="0" eb="3">
      <t>ギフケン</t>
    </rPh>
    <rPh sb="3" eb="8">
      <t>コウキコウレイシャ</t>
    </rPh>
    <rPh sb="8" eb="14">
      <t>イリョウコウイキレンゴウ</t>
    </rPh>
    <rPh sb="15" eb="19">
      <t>イッパンカイケイ</t>
    </rPh>
    <phoneticPr fontId="2"/>
  </si>
  <si>
    <t>岐阜県後期高齢者医療広域連合（特別会計）</t>
    <rPh sb="0" eb="3">
      <t>ギフケン</t>
    </rPh>
    <rPh sb="3" eb="8">
      <t>コウキコウレイシャ</t>
    </rPh>
    <rPh sb="8" eb="14">
      <t>イリョウコウイキレンゴウ</t>
    </rPh>
    <rPh sb="15" eb="19">
      <t>トクベツカイケイ</t>
    </rPh>
    <phoneticPr fontId="2"/>
  </si>
  <si>
    <t>西美濃さくら苑介護老人保健施設事務組合</t>
    <rPh sb="0" eb="3">
      <t>ニシミノ</t>
    </rPh>
    <rPh sb="6" eb="7">
      <t>エン</t>
    </rPh>
    <rPh sb="7" eb="11">
      <t>カイゴロウジン</t>
    </rPh>
    <rPh sb="11" eb="15">
      <t>ホケンシセツ</t>
    </rPh>
    <rPh sb="15" eb="19">
      <t>ジムクミアイ</t>
    </rPh>
    <phoneticPr fontId="2"/>
  </si>
  <si>
    <t>大垣輪中水防事務組合</t>
    <rPh sb="0" eb="10">
      <t>オオガキワジュウスイボウジムクミアイ</t>
    </rPh>
    <phoneticPr fontId="2"/>
  </si>
  <si>
    <t>岐阜県市町村会館組合</t>
    <rPh sb="0" eb="3">
      <t>ギフケン</t>
    </rPh>
    <rPh sb="3" eb="6">
      <t>シチョウソン</t>
    </rPh>
    <rPh sb="6" eb="8">
      <t>カイカン</t>
    </rPh>
    <rPh sb="8" eb="10">
      <t>クミアイ</t>
    </rPh>
    <phoneticPr fontId="2"/>
  </si>
  <si>
    <t>基金繰入金　380</t>
    <rPh sb="0" eb="5">
      <t>キキンクリイレキン</t>
    </rPh>
    <phoneticPr fontId="2"/>
  </si>
  <si>
    <t>基金繰入金　287</t>
    <rPh sb="0" eb="5">
      <t>キキンクリイレキン</t>
    </rPh>
    <phoneticPr fontId="2"/>
  </si>
  <si>
    <t>大垣勤労者福祉サービスセンター</t>
    <rPh sb="0" eb="5">
      <t>オオガキキンロウシャ</t>
    </rPh>
    <rPh sb="5" eb="7">
      <t>フクシ</t>
    </rPh>
    <phoneticPr fontId="2"/>
  </si>
  <si>
    <t>大垣市文化事業団</t>
    <rPh sb="0" eb="3">
      <t>オオガキシ</t>
    </rPh>
    <rPh sb="3" eb="8">
      <t>ブンカジギョウダン</t>
    </rPh>
    <phoneticPr fontId="2"/>
  </si>
  <si>
    <t>大垣市土地開発公社</t>
    <rPh sb="0" eb="3">
      <t>オオガキシ</t>
    </rPh>
    <rPh sb="3" eb="9">
      <t>トチカイハツコウシャ</t>
    </rPh>
    <phoneticPr fontId="2"/>
  </si>
  <si>
    <t>かみいしづ緑の村公社</t>
    <rPh sb="5" eb="6">
      <t>ミドリ</t>
    </rPh>
    <rPh sb="7" eb="10">
      <t>ムラコウシャ</t>
    </rPh>
    <phoneticPr fontId="2"/>
  </si>
  <si>
    <t>養老線管理機構</t>
    <rPh sb="0" eb="3">
      <t>ヨウロウセン</t>
    </rPh>
    <rPh sb="3" eb="7">
      <t>カンリキコウ</t>
    </rPh>
    <phoneticPr fontId="2"/>
  </si>
  <si>
    <t>樽見鉄道株式会社</t>
    <rPh sb="0" eb="8">
      <t>タルミテツドウカブシキガイシャ</t>
    </rPh>
    <phoneticPr fontId="2"/>
  </si>
  <si>
    <t>-</t>
    <phoneticPr fontId="2"/>
  </si>
  <si>
    <t>法適用</t>
    <rPh sb="0" eb="1">
      <t>ホウ</t>
    </rPh>
    <rPh sb="1" eb="3">
      <t>テキヨウ</t>
    </rPh>
    <phoneticPr fontId="2"/>
  </si>
  <si>
    <t>○</t>
    <phoneticPr fontId="2"/>
  </si>
  <si>
    <t>公共施設整備基金</t>
    <rPh sb="0" eb="4">
      <t>コウキョウシセツ</t>
    </rPh>
    <rPh sb="4" eb="8">
      <t>セイビキキン</t>
    </rPh>
    <phoneticPr fontId="5"/>
  </si>
  <si>
    <t>水都大垣ふるさと応援基金</t>
    <rPh sb="0" eb="2">
      <t>スイト</t>
    </rPh>
    <rPh sb="2" eb="4">
      <t>オオガキ</t>
    </rPh>
    <rPh sb="8" eb="12">
      <t>オウエンキキン</t>
    </rPh>
    <phoneticPr fontId="5"/>
  </si>
  <si>
    <t>養老線支援基金</t>
    <rPh sb="0" eb="5">
      <t>ヨウロウセンシエン</t>
    </rPh>
    <rPh sb="5" eb="7">
      <t>キキン</t>
    </rPh>
    <phoneticPr fontId="5"/>
  </si>
  <si>
    <t>国際協力田口基金</t>
    <phoneticPr fontId="2"/>
  </si>
  <si>
    <t>未来づくり基金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</si>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</sst>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48064</c:v>
                </c:pt>
                <c:pt idx="1">
                  <c:v>56662</c:v>
                </c:pt>
                <c:pt idx="2">
                  <c:v>60285</c:v>
                </c:pt>
                <c:pt idx="3">
                  <c:v>52714</c:v>
                </c:pt>
                <c:pt idx="4">
                  <c:v>46001</c:v>
                </c:pt>
              </c:numCache>
            </c:numRef>
          </c:val>
          <c:smooth val="0"/>
          <c:extLst>
            <c:ext xmlns:c16="http://schemas.microsoft.com/office/drawing/2014/chart" uri="{C3380CC4-5D6E-409C-BE32-E72D297353CC}">
              <c16:uniqueId val="{00000000-DF14-467B-AADE-7AADB18313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55328</c:v>
                </c:pt>
                <c:pt idx="1">
                  <c:v>87194</c:v>
                </c:pt>
                <c:pt idx="2">
                  <c:v>43417</c:v>
                </c:pt>
                <c:pt idx="3">
                  <c:v>40224</c:v>
                </c:pt>
                <c:pt idx="4">
                  <c:v>33859</c:v>
                </c:pt>
              </c:numCache>
            </c:numRef>
          </c:val>
          <c:smooth val="0"/>
          <c:extLst>
            <c:ext xmlns:c16="http://schemas.microsoft.com/office/drawing/2014/chart" uri="{C3380CC4-5D6E-409C-BE32-E72D297353CC}">
              <c16:uniqueId val="{00000001-DF14-467B-AADE-7AADB18313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7.02</c:v>
                </c:pt>
                <c:pt idx="1">
                  <c:v>7.98</c:v>
                </c:pt>
                <c:pt idx="2">
                  <c:v>6.14</c:v>
                </c:pt>
                <c:pt idx="3">
                  <c:v>12.55</c:v>
                </c:pt>
                <c:pt idx="4">
                  <c:v>6.13</c:v>
                </c:pt>
              </c:numCache>
            </c:numRef>
          </c:val>
          <c:extLst>
            <c:ext xmlns:c16="http://schemas.microsoft.com/office/drawing/2014/chart" uri="{C3380CC4-5D6E-409C-BE32-E72D297353CC}">
              <c16:uniqueId val="{00000000-A829-4B67-8580-51CFDD9B7B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15.73</c:v>
                </c:pt>
                <c:pt idx="1">
                  <c:v>15.16</c:v>
                </c:pt>
                <c:pt idx="2">
                  <c:v>15.6</c:v>
                </c:pt>
                <c:pt idx="3">
                  <c:v>17.559999999999999</c:v>
                </c:pt>
                <c:pt idx="4">
                  <c:v>22.34</c:v>
                </c:pt>
              </c:numCache>
            </c:numRef>
          </c:val>
          <c:extLst>
            <c:ext xmlns:c16="http://schemas.microsoft.com/office/drawing/2014/chart" uri="{C3380CC4-5D6E-409C-BE32-E72D297353CC}">
              <c16:uniqueId val="{00000001-A829-4B67-8580-51CFDD9B7B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2.87</c:v>
                </c:pt>
                <c:pt idx="1">
                  <c:v>0.43</c:v>
                </c:pt>
                <c:pt idx="2">
                  <c:v>-0.84</c:v>
                </c:pt>
                <c:pt idx="3">
                  <c:v>9.34</c:v>
                </c:pt>
                <c:pt idx="4">
                  <c:v>-2.39</c:v>
                </c:pt>
              </c:numCache>
            </c:numRef>
          </c:val>
          <c:smooth val="0"/>
          <c:extLst>
            <c:ext xmlns:c16="http://schemas.microsoft.com/office/drawing/2014/chart" uri="{C3380CC4-5D6E-409C-BE32-E72D297353CC}">
              <c16:uniqueId val="{00000002-A829-4B67-8580-51CFDD9B7B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0.14000000000000001</c:v>
                </c:pt>
                <c:pt idx="4">
                  <c:v>#N/A</c:v>
                </c:pt>
                <c:pt idx="5">
                  <c:v>0.09</c:v>
                </c:pt>
                <c:pt idx="6">
                  <c:v>#N/A</c:v>
                </c:pt>
                <c:pt idx="7">
                  <c:v>0.06</c:v>
                </c:pt>
                <c:pt idx="8">
                  <c:v>#N/A</c:v>
                </c:pt>
                <c:pt idx="9">
                  <c:v>0.03</c:v>
                </c:pt>
              </c:numCache>
            </c:numRef>
          </c:val>
          <c:extLst>
            <c:ext xmlns:c16="http://schemas.microsoft.com/office/drawing/2014/chart" uri="{C3380CC4-5D6E-409C-BE32-E72D297353CC}">
              <c16:uniqueId val="{00000000-7E3E-43DA-8AED-62E56BC53F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3E-43DA-8AED-62E56BC53FBB}"/>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0.16</c:v>
                </c:pt>
                <c:pt idx="2">
                  <c:v>#N/A</c:v>
                </c:pt>
                <c:pt idx="3">
                  <c:v>0.15</c:v>
                </c:pt>
                <c:pt idx="4">
                  <c:v>#N/A</c:v>
                </c:pt>
                <c:pt idx="5">
                  <c:v>0.18</c:v>
                </c:pt>
                <c:pt idx="6">
                  <c:v>#N/A</c:v>
                </c:pt>
                <c:pt idx="7">
                  <c:v>0.17</c:v>
                </c:pt>
                <c:pt idx="8">
                  <c:v>#N/A</c:v>
                </c:pt>
                <c:pt idx="9">
                  <c:v>0.21</c:v>
                </c:pt>
              </c:numCache>
            </c:numRef>
          </c:val>
          <c:extLst>
            <c:ext xmlns:c16="http://schemas.microsoft.com/office/drawing/2014/chart" uri="{C3380CC4-5D6E-409C-BE32-E72D297353CC}">
              <c16:uniqueId val="{00000002-7E3E-43DA-8AED-62E56BC53FBB}"/>
            </c:ext>
          </c:extLst>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0.31</c:v>
                </c:pt>
                <c:pt idx="4">
                  <c:v>#N/A</c:v>
                </c:pt>
                <c:pt idx="5">
                  <c:v>0.89</c:v>
                </c:pt>
                <c:pt idx="6">
                  <c:v>#N/A</c:v>
                </c:pt>
                <c:pt idx="7">
                  <c:v>0.84</c:v>
                </c:pt>
                <c:pt idx="8">
                  <c:v>#N/A</c:v>
                </c:pt>
                <c:pt idx="9">
                  <c:v>0.86</c:v>
                </c:pt>
              </c:numCache>
            </c:numRef>
          </c:val>
          <c:extLst>
            <c:ext xmlns:c16="http://schemas.microsoft.com/office/drawing/2014/chart" uri="{C3380CC4-5D6E-409C-BE32-E72D297353CC}">
              <c16:uniqueId val="{00000003-7E3E-43DA-8AED-62E56BC53FBB}"/>
            </c:ext>
          </c:extLst>
        </c:ser>
        <c:ser>
          <c:idx val="4"/>
          <c:order val="4"/>
          <c:tx>
            <c:strRef>
              <c:f>データシート!$A$31</c:f>
              <c:strCache>
                <c:ptCount val="1"/>
                <c:pt idx="0">
                  <c:v>競輪事業会計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3.39</c:v>
                </c:pt>
                <c:pt idx="2">
                  <c:v>#N/A</c:v>
                </c:pt>
                <c:pt idx="3">
                  <c:v>3.39</c:v>
                </c:pt>
                <c:pt idx="4">
                  <c:v>#N/A</c:v>
                </c:pt>
                <c:pt idx="5">
                  <c:v>3.23</c:v>
                </c:pt>
                <c:pt idx="6">
                  <c:v>#N/A</c:v>
                </c:pt>
                <c:pt idx="7">
                  <c:v>2.93</c:v>
                </c:pt>
                <c:pt idx="8">
                  <c:v>#N/A</c:v>
                </c:pt>
                <c:pt idx="9">
                  <c:v>2.97</c:v>
                </c:pt>
              </c:numCache>
            </c:numRef>
          </c:val>
          <c:extLst>
            <c:ext xmlns:c16="http://schemas.microsoft.com/office/drawing/2014/chart" uri="{C3380CC4-5D6E-409C-BE32-E72D297353CC}">
              <c16:uniqueId val="{00000004-7E3E-43DA-8AED-62E56BC53FBB}"/>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8.08</c:v>
                </c:pt>
                <c:pt idx="2">
                  <c:v>#N/A</c:v>
                </c:pt>
                <c:pt idx="3">
                  <c:v>6.89</c:v>
                </c:pt>
                <c:pt idx="4">
                  <c:v>#N/A</c:v>
                </c:pt>
                <c:pt idx="5">
                  <c:v>6.33</c:v>
                </c:pt>
                <c:pt idx="6">
                  <c:v>#N/A</c:v>
                </c:pt>
                <c:pt idx="7">
                  <c:v>5.7</c:v>
                </c:pt>
                <c:pt idx="8">
                  <c:v>#N/A</c:v>
                </c:pt>
                <c:pt idx="9">
                  <c:v>4.75</c:v>
                </c:pt>
              </c:numCache>
            </c:numRef>
          </c:val>
          <c:extLst>
            <c:ext xmlns:c16="http://schemas.microsoft.com/office/drawing/2014/chart" uri="{C3380CC4-5D6E-409C-BE32-E72D297353CC}">
              <c16:uniqueId val="{00000005-7E3E-43DA-8AED-62E56BC53FBB}"/>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4.7</c:v>
                </c:pt>
                <c:pt idx="2">
                  <c:v>#N/A</c:v>
                </c:pt>
                <c:pt idx="3">
                  <c:v>4.96</c:v>
                </c:pt>
                <c:pt idx="4">
                  <c:v>#N/A</c:v>
                </c:pt>
                <c:pt idx="5">
                  <c:v>5.2</c:v>
                </c:pt>
                <c:pt idx="6">
                  <c:v>#N/A</c:v>
                </c:pt>
                <c:pt idx="7">
                  <c:v>5.25</c:v>
                </c:pt>
                <c:pt idx="8">
                  <c:v>#N/A</c:v>
                </c:pt>
                <c:pt idx="9">
                  <c:v>5.59</c:v>
                </c:pt>
              </c:numCache>
            </c:numRef>
          </c:val>
          <c:extLst>
            <c:ext xmlns:c16="http://schemas.microsoft.com/office/drawing/2014/chart" uri="{C3380CC4-5D6E-409C-BE32-E72D297353CC}">
              <c16:uniqueId val="{00000006-7E3E-43DA-8AED-62E56BC53FB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5.88</c:v>
                </c:pt>
                <c:pt idx="2">
                  <c:v>#N/A</c:v>
                </c:pt>
                <c:pt idx="3">
                  <c:v>5.68</c:v>
                </c:pt>
                <c:pt idx="4">
                  <c:v>#N/A</c:v>
                </c:pt>
                <c:pt idx="5">
                  <c:v>5.72</c:v>
                </c:pt>
                <c:pt idx="6">
                  <c:v>#N/A</c:v>
                </c:pt>
                <c:pt idx="7">
                  <c:v>5.61</c:v>
                </c:pt>
                <c:pt idx="8">
                  <c:v>#N/A</c:v>
                </c:pt>
                <c:pt idx="9">
                  <c:v>5.78</c:v>
                </c:pt>
              </c:numCache>
            </c:numRef>
          </c:val>
          <c:extLst>
            <c:ext xmlns:c16="http://schemas.microsoft.com/office/drawing/2014/chart" uri="{C3380CC4-5D6E-409C-BE32-E72D297353CC}">
              <c16:uniqueId val="{00000007-7E3E-43DA-8AED-62E56BC53F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7.01</c:v>
                </c:pt>
                <c:pt idx="2">
                  <c:v>#N/A</c:v>
                </c:pt>
                <c:pt idx="3">
                  <c:v>7.97</c:v>
                </c:pt>
                <c:pt idx="4">
                  <c:v>#N/A</c:v>
                </c:pt>
                <c:pt idx="5">
                  <c:v>6.13</c:v>
                </c:pt>
                <c:pt idx="6">
                  <c:v>#N/A</c:v>
                </c:pt>
                <c:pt idx="7">
                  <c:v>12.54</c:v>
                </c:pt>
                <c:pt idx="8">
                  <c:v>#N/A</c:v>
                </c:pt>
                <c:pt idx="9">
                  <c:v>6.13</c:v>
                </c:pt>
              </c:numCache>
            </c:numRef>
          </c:val>
          <c:extLst>
            <c:ext xmlns:c16="http://schemas.microsoft.com/office/drawing/2014/chart" uri="{C3380CC4-5D6E-409C-BE32-E72D297353CC}">
              <c16:uniqueId val="{00000008-7E3E-43DA-8AED-62E56BC53FB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78.17</c:v>
                </c:pt>
                <c:pt idx="2">
                  <c:v>#N/A</c:v>
                </c:pt>
                <c:pt idx="3">
                  <c:v>77.03</c:v>
                </c:pt>
                <c:pt idx="4">
                  <c:v>#N/A</c:v>
                </c:pt>
                <c:pt idx="5">
                  <c:v>77.010000000000005</c:v>
                </c:pt>
                <c:pt idx="6">
                  <c:v>#N/A</c:v>
                </c:pt>
                <c:pt idx="7">
                  <c:v>77.989999999999995</c:v>
                </c:pt>
                <c:pt idx="8">
                  <c:v>#N/A</c:v>
                </c:pt>
                <c:pt idx="9">
                  <c:v>82.74</c:v>
                </c:pt>
              </c:numCache>
            </c:numRef>
          </c:val>
          <c:extLst>
            <c:ext xmlns:c16="http://schemas.microsoft.com/office/drawing/2014/chart" uri="{C3380CC4-5D6E-409C-BE32-E72D297353CC}">
              <c16:uniqueId val="{00000009-7E3E-43DA-8AED-62E56BC53F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6832</c:v>
                </c:pt>
                <c:pt idx="5">
                  <c:v>6818</c:v>
                </c:pt>
                <c:pt idx="8">
                  <c:v>6532</c:v>
                </c:pt>
                <c:pt idx="11">
                  <c:v>6429</c:v>
                </c:pt>
                <c:pt idx="14">
                  <c:v>6438</c:v>
                </c:pt>
              </c:numCache>
            </c:numRef>
          </c:val>
          <c:extLst>
            <c:ext xmlns:c16="http://schemas.microsoft.com/office/drawing/2014/chart" uri="{C3380CC4-5D6E-409C-BE32-E72D297353CC}">
              <c16:uniqueId val="{00000000-B6CB-48F1-8F08-9AA6A0AE97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CB-48F1-8F08-9AA6A0AE97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220</c:v>
                </c:pt>
                <c:pt idx="3">
                  <c:v>219</c:v>
                </c:pt>
                <c:pt idx="6">
                  <c:v>216</c:v>
                </c:pt>
                <c:pt idx="9">
                  <c:v>213</c:v>
                </c:pt>
                <c:pt idx="12">
                  <c:v>211</c:v>
                </c:pt>
              </c:numCache>
            </c:numRef>
          </c:val>
          <c:extLst>
            <c:ext xmlns:c16="http://schemas.microsoft.com/office/drawing/2014/chart" uri="{C3380CC4-5D6E-409C-BE32-E72D297353CC}">
              <c16:uniqueId val="{00000002-B6CB-48F1-8F08-9AA6A0AE97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100</c:v>
                </c:pt>
                <c:pt idx="3">
                  <c:v>93</c:v>
                </c:pt>
                <c:pt idx="6">
                  <c:v>97</c:v>
                </c:pt>
                <c:pt idx="9">
                  <c:v>106</c:v>
                </c:pt>
                <c:pt idx="12">
                  <c:v>108</c:v>
                </c:pt>
              </c:numCache>
            </c:numRef>
          </c:val>
          <c:extLst>
            <c:ext xmlns:c16="http://schemas.microsoft.com/office/drawing/2014/chart" uri="{C3380CC4-5D6E-409C-BE32-E72D297353CC}">
              <c16:uniqueId val="{00000003-B6CB-48F1-8F08-9AA6A0AE97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1420</c:v>
                </c:pt>
                <c:pt idx="3">
                  <c:v>1482</c:v>
                </c:pt>
                <c:pt idx="6">
                  <c:v>1248</c:v>
                </c:pt>
                <c:pt idx="9">
                  <c:v>1023</c:v>
                </c:pt>
                <c:pt idx="12">
                  <c:v>1123</c:v>
                </c:pt>
              </c:numCache>
            </c:numRef>
          </c:val>
          <c:extLst>
            <c:ext xmlns:c16="http://schemas.microsoft.com/office/drawing/2014/chart" uri="{C3380CC4-5D6E-409C-BE32-E72D297353CC}">
              <c16:uniqueId val="{00000004-B6CB-48F1-8F08-9AA6A0AE97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CB-48F1-8F08-9AA6A0AE97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CB-48F1-8F08-9AA6A0AE97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5289</c:v>
                </c:pt>
                <c:pt idx="3">
                  <c:v>5493</c:v>
                </c:pt>
                <c:pt idx="6">
                  <c:v>5586</c:v>
                </c:pt>
                <c:pt idx="9">
                  <c:v>5654</c:v>
                </c:pt>
                <c:pt idx="12">
                  <c:v>5886</c:v>
                </c:pt>
              </c:numCache>
            </c:numRef>
          </c:val>
          <c:extLst>
            <c:ext xmlns:c16="http://schemas.microsoft.com/office/drawing/2014/chart" uri="{C3380CC4-5D6E-409C-BE32-E72D297353CC}">
              <c16:uniqueId val="{00000007-B6CB-48F1-8F08-9AA6A0AE97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197</c:v>
                </c:pt>
                <c:pt idx="2">
                  <c:v>#N/A</c:v>
                </c:pt>
                <c:pt idx="3">
                  <c:v>#N/A</c:v>
                </c:pt>
                <c:pt idx="4">
                  <c:v>469</c:v>
                </c:pt>
                <c:pt idx="5">
                  <c:v>#N/A</c:v>
                </c:pt>
                <c:pt idx="6">
                  <c:v>#N/A</c:v>
                </c:pt>
                <c:pt idx="7">
                  <c:v>615</c:v>
                </c:pt>
                <c:pt idx="8">
                  <c:v>#N/A</c:v>
                </c:pt>
                <c:pt idx="9">
                  <c:v>#N/A</c:v>
                </c:pt>
                <c:pt idx="10">
                  <c:v>567</c:v>
                </c:pt>
                <c:pt idx="11">
                  <c:v>#N/A</c:v>
                </c:pt>
                <c:pt idx="12">
                  <c:v>#N/A</c:v>
                </c:pt>
                <c:pt idx="13">
                  <c:v>890</c:v>
                </c:pt>
                <c:pt idx="14">
                  <c:v>#N/A</c:v>
                </c:pt>
              </c:numCache>
            </c:numRef>
          </c:val>
          <c:smooth val="0"/>
          <c:extLst>
            <c:ext xmlns:c16="http://schemas.microsoft.com/office/drawing/2014/chart" uri="{C3380CC4-5D6E-409C-BE32-E72D297353CC}">
              <c16:uniqueId val="{00000008-B6CB-48F1-8F08-9AA6A0AE97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61266</c:v>
                </c:pt>
                <c:pt idx="5">
                  <c:v>60820</c:v>
                </c:pt>
                <c:pt idx="8">
                  <c:v>59662</c:v>
                </c:pt>
                <c:pt idx="11">
                  <c:v>58255</c:v>
                </c:pt>
                <c:pt idx="14">
                  <c:v>55391</c:v>
                </c:pt>
              </c:numCache>
            </c:numRef>
          </c:val>
          <c:extLst>
            <c:ext xmlns:c16="http://schemas.microsoft.com/office/drawing/2014/chart" uri="{C3380CC4-5D6E-409C-BE32-E72D297353CC}">
              <c16:uniqueId val="{00000000-B948-4EC0-BA69-298D4B210E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21859</c:v>
                </c:pt>
                <c:pt idx="5">
                  <c:v>18598</c:v>
                </c:pt>
                <c:pt idx="8">
                  <c:v>17140</c:v>
                </c:pt>
                <c:pt idx="11">
                  <c:v>14860</c:v>
                </c:pt>
                <c:pt idx="14">
                  <c:v>12847</c:v>
                </c:pt>
              </c:numCache>
            </c:numRef>
          </c:val>
          <c:extLst>
            <c:ext xmlns:c16="http://schemas.microsoft.com/office/drawing/2014/chart" uri="{C3380CC4-5D6E-409C-BE32-E72D297353CC}">
              <c16:uniqueId val="{00000001-B948-4EC0-BA69-298D4B210E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15972</c:v>
                </c:pt>
                <c:pt idx="5">
                  <c:v>12003</c:v>
                </c:pt>
                <c:pt idx="8">
                  <c:v>12771</c:v>
                </c:pt>
                <c:pt idx="11">
                  <c:v>15098</c:v>
                </c:pt>
                <c:pt idx="14">
                  <c:v>18359</c:v>
                </c:pt>
              </c:numCache>
            </c:numRef>
          </c:val>
          <c:extLst>
            <c:ext xmlns:c16="http://schemas.microsoft.com/office/drawing/2014/chart" uri="{C3380CC4-5D6E-409C-BE32-E72D297353CC}">
              <c16:uniqueId val="{00000002-B948-4EC0-BA69-298D4B210E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48-4EC0-BA69-298D4B210E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48-4EC0-BA69-298D4B210E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2000</c:v>
                </c:pt>
                <c:pt idx="3">
                  <c:v>1580</c:v>
                </c:pt>
                <c:pt idx="6">
                  <c:v>586</c:v>
                </c:pt>
                <c:pt idx="9">
                  <c:v>511</c:v>
                </c:pt>
                <c:pt idx="12">
                  <c:v>587</c:v>
                </c:pt>
              </c:numCache>
            </c:numRef>
          </c:val>
          <c:extLst>
            <c:ext xmlns:c16="http://schemas.microsoft.com/office/drawing/2014/chart" uri="{C3380CC4-5D6E-409C-BE32-E72D297353CC}">
              <c16:uniqueId val="{00000005-B948-4EC0-BA69-298D4B210E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8269</c:v>
                </c:pt>
                <c:pt idx="3">
                  <c:v>8573</c:v>
                </c:pt>
                <c:pt idx="6">
                  <c:v>8667</c:v>
                </c:pt>
                <c:pt idx="9">
                  <c:v>9035</c:v>
                </c:pt>
                <c:pt idx="12">
                  <c:v>9278</c:v>
                </c:pt>
              </c:numCache>
            </c:numRef>
          </c:val>
          <c:extLst>
            <c:ext xmlns:c16="http://schemas.microsoft.com/office/drawing/2014/chart" uri="{C3380CC4-5D6E-409C-BE32-E72D297353CC}">
              <c16:uniqueId val="{00000006-B948-4EC0-BA69-298D4B210E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990</c:v>
                </c:pt>
                <c:pt idx="3">
                  <c:v>1056</c:v>
                </c:pt>
                <c:pt idx="6">
                  <c:v>1340</c:v>
                </c:pt>
                <c:pt idx="9">
                  <c:v>1314</c:v>
                </c:pt>
                <c:pt idx="12">
                  <c:v>1569</c:v>
                </c:pt>
              </c:numCache>
            </c:numRef>
          </c:val>
          <c:extLst>
            <c:ext xmlns:c16="http://schemas.microsoft.com/office/drawing/2014/chart" uri="{C3380CC4-5D6E-409C-BE32-E72D297353CC}">
              <c16:uniqueId val="{00000007-B948-4EC0-BA69-298D4B210E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19054</c:v>
                </c:pt>
                <c:pt idx="3">
                  <c:v>18092</c:v>
                </c:pt>
                <c:pt idx="6">
                  <c:v>16486</c:v>
                </c:pt>
                <c:pt idx="9">
                  <c:v>14094</c:v>
                </c:pt>
                <c:pt idx="12">
                  <c:v>12006</c:v>
                </c:pt>
              </c:numCache>
            </c:numRef>
          </c:val>
          <c:extLst>
            <c:ext xmlns:c16="http://schemas.microsoft.com/office/drawing/2014/chart" uri="{C3380CC4-5D6E-409C-BE32-E72D297353CC}">
              <c16:uniqueId val="{00000008-B948-4EC0-BA69-298D4B210E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4411</c:v>
                </c:pt>
                <c:pt idx="3">
                  <c:v>3506</c:v>
                </c:pt>
                <c:pt idx="6">
                  <c:v>3257</c:v>
                </c:pt>
                <c:pt idx="9">
                  <c:v>2963</c:v>
                </c:pt>
                <c:pt idx="12">
                  <c:v>2665</c:v>
                </c:pt>
              </c:numCache>
            </c:numRef>
          </c:val>
          <c:extLst>
            <c:ext xmlns:c16="http://schemas.microsoft.com/office/drawing/2014/chart" uri="{C3380CC4-5D6E-409C-BE32-E72D297353CC}">
              <c16:uniqueId val="{00000009-B948-4EC0-BA69-298D4B210E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67506</c:v>
                </c:pt>
                <c:pt idx="3">
                  <c:v>69823</c:v>
                </c:pt>
                <c:pt idx="6">
                  <c:v>69356</c:v>
                </c:pt>
                <c:pt idx="9">
                  <c:v>68492</c:v>
                </c:pt>
                <c:pt idx="12">
                  <c:v>64499</c:v>
                </c:pt>
              </c:numCache>
            </c:numRef>
          </c:val>
          <c:extLst>
            <c:ext xmlns:c16="http://schemas.microsoft.com/office/drawing/2014/chart" uri="{C3380CC4-5D6E-409C-BE32-E72D297353CC}">
              <c16:uniqueId val="{0000000A-B948-4EC0-BA69-298D4B210E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3134</c:v>
                </c:pt>
                <c:pt idx="2">
                  <c:v>#N/A</c:v>
                </c:pt>
                <c:pt idx="3">
                  <c:v>#N/A</c:v>
                </c:pt>
                <c:pt idx="4">
                  <c:v>11209</c:v>
                </c:pt>
                <c:pt idx="5">
                  <c:v>#N/A</c:v>
                </c:pt>
                <c:pt idx="6">
                  <c:v>#N/A</c:v>
                </c:pt>
                <c:pt idx="7">
                  <c:v>10120</c:v>
                </c:pt>
                <c:pt idx="8">
                  <c:v>#N/A</c:v>
                </c:pt>
                <c:pt idx="9">
                  <c:v>#N/A</c:v>
                </c:pt>
                <c:pt idx="10">
                  <c:v>8197</c:v>
                </c:pt>
                <c:pt idx="11">
                  <c:v>#N/A</c:v>
                </c:pt>
                <c:pt idx="12">
                  <c:v>#N/A</c:v>
                </c:pt>
                <c:pt idx="13">
                  <c:v>4008</c:v>
                </c:pt>
                <c:pt idx="14">
                  <c:v>#N/A</c:v>
                </c:pt>
              </c:numCache>
            </c:numRef>
          </c:val>
          <c:smooth val="0"/>
          <c:extLst>
            <c:ext xmlns:c16="http://schemas.microsoft.com/office/drawing/2014/chart" uri="{C3380CC4-5D6E-409C-BE32-E72D297353CC}">
              <c16:uniqueId val="{0000000B-B948-4EC0-BA69-298D4B210E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5644</c:v>
                </c:pt>
                <c:pt idx="1">
                  <c:v>6651</c:v>
                </c:pt>
                <c:pt idx="2">
                  <c:v>8257</c:v>
                </c:pt>
              </c:numCache>
            </c:numRef>
          </c:val>
          <c:extLst>
            <c:ext xmlns:c16="http://schemas.microsoft.com/office/drawing/2014/chart" uri="{C3380CC4-5D6E-409C-BE32-E72D297353CC}">
              <c16:uniqueId val="{00000000-5785-4FC8-90CC-C4E374A27E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875</c:v>
                </c:pt>
                <c:pt idx="1">
                  <c:v>1321</c:v>
                </c:pt>
                <c:pt idx="2">
                  <c:v>1688</c:v>
                </c:pt>
              </c:numCache>
            </c:numRef>
          </c:val>
          <c:extLst>
            <c:ext xmlns:c16="http://schemas.microsoft.com/office/drawing/2014/chart" uri="{C3380CC4-5D6E-409C-BE32-E72D297353CC}">
              <c16:uniqueId val="{00000001-5785-4FC8-90CC-C4E374A27E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3506</c:v>
                </c:pt>
                <c:pt idx="1">
                  <c:v>4231</c:v>
                </c:pt>
                <c:pt idx="2">
                  <c:v>5262</c:v>
                </c:pt>
              </c:numCache>
            </c:numRef>
          </c:val>
          <c:extLst>
            <c:ext xmlns:c16="http://schemas.microsoft.com/office/drawing/2014/chart" uri="{C3380CC4-5D6E-409C-BE32-E72D297353CC}">
              <c16:uniqueId val="{00000002-5785-4FC8-90CC-C4E374A27E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元利償還金は、令和元年度に借入れた臨時財政対策債、新庁舎建設事業債や、小学校空調機整備事業債の元金償還が本格的に始まったことなどにより、前年度比</a:t>
          </a:r>
          <a:r>
            <a:rPr kumimoji="1" lang="en-US" altLang="ja-JP" sz="1200">
              <a:latin typeface="ＭＳ ゴシック" pitchFamily="49" charset="-128"/>
              <a:ea typeface="ＭＳ ゴシック" pitchFamily="49" charset="-128"/>
            </a:rPr>
            <a:t>232</a:t>
          </a:r>
          <a:r>
            <a:rPr kumimoji="1" lang="ja-JP" altLang="en-US" sz="1200">
              <a:latin typeface="ＭＳ ゴシック" pitchFamily="49" charset="-128"/>
              <a:ea typeface="ＭＳ ゴシック" pitchFamily="49" charset="-128"/>
            </a:rPr>
            <a:t>百万円の増となり、公営企業債の元利償還金に対する繰入金は公共下水道事業会計分の増により</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百万円の増となった。</a:t>
          </a:r>
        </a:p>
        <a:p>
          <a:r>
            <a:rPr kumimoji="1" lang="ja-JP" altLang="en-US" sz="1200">
              <a:latin typeface="ＭＳ ゴシック" pitchFamily="49" charset="-128"/>
              <a:ea typeface="ＭＳ ゴシック" pitchFamily="49" charset="-128"/>
            </a:rPr>
            <a:t>　元利償還金等から差し引く算入公債費等は、公債費充当特定財源（主に都市計画税）の増などにより、前年度比</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百万円の増となった。</a:t>
          </a:r>
        </a:p>
        <a:p>
          <a:r>
            <a:rPr kumimoji="1" lang="ja-JP" altLang="en-US" sz="1200">
              <a:latin typeface="ＭＳ ゴシック" pitchFamily="49" charset="-128"/>
              <a:ea typeface="ＭＳ ゴシック" pitchFamily="49" charset="-128"/>
            </a:rPr>
            <a:t>　この結果元利償還金等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の合計額が</a:t>
          </a:r>
          <a:r>
            <a:rPr kumimoji="1" lang="en-US" altLang="ja-JP" sz="1200">
              <a:latin typeface="ＭＳ ゴシック" pitchFamily="49" charset="-128"/>
              <a:ea typeface="ＭＳ ゴシック" pitchFamily="49" charset="-128"/>
            </a:rPr>
            <a:t>332</a:t>
          </a:r>
          <a:r>
            <a:rPr kumimoji="1" lang="ja-JP" altLang="en-US" sz="1200">
              <a:latin typeface="ＭＳ ゴシック" pitchFamily="49" charset="-128"/>
              <a:ea typeface="ＭＳ ゴシック" pitchFamily="49" charset="-128"/>
            </a:rPr>
            <a:t>百万円の増、算入公債費等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が</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百万円の増となり、実質公債費率の分子は</a:t>
          </a:r>
          <a:r>
            <a:rPr kumimoji="1" lang="en-US" altLang="ja-JP" sz="1200">
              <a:latin typeface="ＭＳ ゴシック" pitchFamily="49" charset="-128"/>
              <a:ea typeface="ＭＳ ゴシック" pitchFamily="49" charset="-128"/>
            </a:rPr>
            <a:t>323</a:t>
          </a:r>
          <a:r>
            <a:rPr kumimoji="1" lang="ja-JP" altLang="en-US" sz="1200">
              <a:latin typeface="ＭＳ ゴシック" pitchFamily="49" charset="-128"/>
              <a:ea typeface="ＭＳ ゴシック" pitchFamily="49" charset="-128"/>
            </a:rPr>
            <a:t>百万円の増となった。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一般会計等に係る地方債の現在高は、一般会計事業債及び公共用地先行取得事業債の償還が進んだことにより前年度比</a:t>
          </a:r>
          <a:r>
            <a:rPr kumimoji="1" lang="en-US" altLang="ja-JP" sz="1400">
              <a:latin typeface="ＭＳ ゴシック" pitchFamily="49" charset="-128"/>
              <a:ea typeface="ＭＳ ゴシック" pitchFamily="49" charset="-128"/>
            </a:rPr>
            <a:t>3,993</a:t>
          </a:r>
          <a:r>
            <a:rPr kumimoji="1" lang="ja-JP" altLang="en-US" sz="1400">
              <a:latin typeface="ＭＳ ゴシック" pitchFamily="49" charset="-128"/>
              <a:ea typeface="ＭＳ ゴシック" pitchFamily="49" charset="-128"/>
            </a:rPr>
            <a:t>百万円の減、公営企業債等の繰入見込額は、公営企業債等の償還が進んだことにより前年度比</a:t>
          </a:r>
          <a:r>
            <a:rPr kumimoji="1" lang="en-US" altLang="ja-JP" sz="1400">
              <a:latin typeface="ＭＳ ゴシック" pitchFamily="49" charset="-128"/>
              <a:ea typeface="ＭＳ ゴシック" pitchFamily="49" charset="-128"/>
            </a:rPr>
            <a:t>2,088</a:t>
          </a:r>
          <a:r>
            <a:rPr kumimoji="1" lang="ja-JP" altLang="en-US" sz="1400">
              <a:latin typeface="ＭＳ ゴシック" pitchFamily="49" charset="-128"/>
              <a:ea typeface="ＭＳ ゴシック" pitchFamily="49" charset="-128"/>
            </a:rPr>
            <a:t>百万円の減となるほか、将来負担額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の合計は、</a:t>
          </a:r>
          <a:r>
            <a:rPr kumimoji="1" lang="en-US" altLang="ja-JP" sz="1400">
              <a:latin typeface="ＭＳ ゴシック" pitchFamily="49" charset="-128"/>
              <a:ea typeface="ＭＳ ゴシック" pitchFamily="49" charset="-128"/>
            </a:rPr>
            <a:t>5,805</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将来負担額から差し引く充当可能財源等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は、充当可能基金現在高が前年度比</a:t>
          </a:r>
          <a:r>
            <a:rPr kumimoji="1" lang="en-US" altLang="ja-JP" sz="1400">
              <a:latin typeface="ＭＳ ゴシック" pitchFamily="49" charset="-128"/>
              <a:ea typeface="ＭＳ ゴシック" pitchFamily="49" charset="-128"/>
            </a:rPr>
            <a:t>3,261</a:t>
          </a:r>
          <a:r>
            <a:rPr kumimoji="1" lang="ja-JP" altLang="en-US" sz="1400">
              <a:latin typeface="ＭＳ ゴシック" pitchFamily="49" charset="-128"/>
              <a:ea typeface="ＭＳ ゴシック" pitchFamily="49" charset="-128"/>
            </a:rPr>
            <a:t>百万円の増、都市計画税歳入見込額の減により充当可能特定歳入が</a:t>
          </a:r>
          <a:r>
            <a:rPr kumimoji="1" lang="en-US" altLang="ja-JP" sz="1400">
              <a:latin typeface="ＭＳ ゴシック" pitchFamily="49" charset="-128"/>
              <a:ea typeface="ＭＳ ゴシック" pitchFamily="49" charset="-128"/>
            </a:rPr>
            <a:t>2,013</a:t>
          </a:r>
          <a:r>
            <a:rPr kumimoji="1" lang="ja-JP" altLang="en-US" sz="1400">
              <a:latin typeface="ＭＳ ゴシック" pitchFamily="49" charset="-128"/>
              <a:ea typeface="ＭＳ ゴシック" pitchFamily="49" charset="-128"/>
            </a:rPr>
            <a:t>百万円の減、基準財政需要額算入見込額が</a:t>
          </a:r>
          <a:r>
            <a:rPr kumimoji="1" lang="en-US" altLang="ja-JP" sz="1400">
              <a:latin typeface="ＭＳ ゴシック" pitchFamily="49" charset="-128"/>
              <a:ea typeface="ＭＳ ゴシック" pitchFamily="49" charset="-128"/>
            </a:rPr>
            <a:t>2,864</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以上の結果、将来負担比率の分子</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4,189</a:t>
          </a:r>
          <a:r>
            <a:rPr kumimoji="1" lang="ja-JP" altLang="en-US" sz="1400">
              <a:latin typeface="ＭＳ ゴシック" pitchFamily="49" charset="-128"/>
              <a:ea typeface="ＭＳ ゴシック" pitchFamily="49" charset="-128"/>
            </a:rPr>
            <a:t>百万円の減となった。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岐阜県大垣市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1,605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567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百万円、水都大垣ふるさと応援基金に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592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百万円など、基金全体で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4,143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一方で、水都大垣ふるさと応援基金を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664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百万円、減債基金を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百万円、新型コロナウイルス感染症対応中小企業融資金利子補給基金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百万円など、基金全体で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1,140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その結果前年度比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15,207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規模事業の実施による公債費の逓増や退職手当の増加が見込まれるため、財政調整基金や減債基金の積み立て残高を確保すると同時に、個別施設計画に基づいた公共施設の更新・大規模修繕等を行うため、計画的に公共施設整備基金の積み立て、取り崩しを行うなど、年度間において財源の不均衡が生じないよう、中長期的な視野で基金運用を行う。</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　  ：　  公共施設の整備</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水都大垣ふるさと応援基金　：　住民参加型の地方自治を実現し、住民の福祉の増進を図るとともに、個性豊かな活力あるまちづくりを推進</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養老線支援基金　　：　養老線の存続を支援</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国際協力田口基金　：　国際協力その他国際交流の発展に寄与</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未来づくり基金　　：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SDGs</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の達成に向けた取組を推進するとともに、未来につながるまちづくり及び人づくりを推進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　：　地区センター整備に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百万円、林道整備に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百万円充当した一方で、老朽化した施設の更新に備えるため、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立てたことにより前年度比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979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水都大垣ふるさと応援基金　：　クリーンセンター営繕事業や小中学校営繕事業などに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664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百万円充当する一方で、個人や法人からの寄付金など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592</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百万円を積み立てたことにより前年度比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未来づくり基金　　：　寄附金を積み立てたため皆増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　：　前年度末建物減価償却累計額の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％を年度末基金残額の目標値（</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年度末建物減価償却累計額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101,704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百万円）として積み立て、</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個別施設計画に基づいた施設更新等に対し取り崩し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養老線支援基金　　：　養老鉄道株式会社の利益相当額を積み立て、養老線の安全運航に必要な設備整備や維持管理に要する経費などに取り崩し</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基金利子および、市税収等の増や新型コロナウイルス感染症の影響で不執行や事業縮小となった事業費の減による決算余剰金のうち</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1,606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1,606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8,257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大垣市第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次行政経営戦略計画前期実施プランに基づき、景気動向による法人市民税の減収や災害等による財政需要に備え、標準財政規模の概ね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％を目安に積立残額を確保する。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基金利子および、市税収等の増のうち</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567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百万円積み立てた一方で、公債費の償還に充てるため、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1,688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新庁舎建設事業や幼保園建設事業などの大規模事業の実施に伴い公債費が逓増する見込みであるため、それに備えて積立金残高を確保する。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14A38D3-FC2B-442E-BB1B-0CE4F5BA409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674246B-E6CD-4CEF-9094-B51C37D765C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3822F87-5A8B-4AC3-B4EF-9A3BE8B659A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652F256-41E8-4CD6-A39D-97D08B16EA3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AECF960-24E6-4CAA-A300-F891BABB791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F7EFECD-B094-43AC-AE15-FAEC1579D94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E73D807-E7EC-4A64-AFBC-ACE3B8DBE5D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C0144C1-FD55-4F73-8473-E6520CE39ED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60BE6C8-1301-49ED-B552-C2C1767880E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D22FEDA-90EE-4723-859F-43B0B3A5E41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159,280
153,472
206.57
67,952,641
65,604,456
2,266,146
36,955,716
64,499,300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A78F724-869E-43DE-B4DD-B0D08D8A4291}"/>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7F2702E-F231-4FBE-85D8-6D2D82C0F60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8F7E04F-7DFA-408B-9166-DF0E4C51714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3021BDF-5123-4BAD-9778-6438CEE9D36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1A07B6B-A5E1-4538-A686-CEEAB00FD98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38B51DE-CA2D-461D-9665-B5499C18013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8DC7EFA-1C36-4345-B280-EAB8C80C905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E1C954B-64FD-460A-A2D4-054871DC28D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85E9A24-C06E-4EF0-87E1-EC922DA555B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769BA47-45AE-4EFE-9700-F968F323EF1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3D4BC6D-8A93-4723-A4BC-4576A19E9CE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C6D6FDE-3177-4A23-972B-C893C6778B5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5F45316-DAAD-4E74-9F04-6B8C6303392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BB34741-AC3B-4E99-8B50-7A1F5F5EB7E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F035C8D-9A66-455F-AB47-BE2767478FF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7EDAD02-98F2-4B11-9837-B00AD1A334B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E1EDEAB-33D1-477D-928E-20D5C1B1463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885A423-81C7-4D53-BC3B-A5CA8F8547B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4154375-3FB7-4146-95F4-60DF2FC9A36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93F1F53-4FC6-4D02-9FBD-F8AA9E3767F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3CF68CB-CA72-490B-AE29-F8DC5F25688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2C81ECF-F241-41BB-8F51-260085B69DC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BFE30F0-ED8F-431D-921F-1D02FD9371A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5188723-A443-4B90-B7B2-525AE7E4C21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34AC5E7-82B6-4B38-B6C0-B9E61E4ED39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249057A-4BF0-4656-8B9D-1D66C673AEB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25A547B-BF0E-4B8F-B1BC-22B50789263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8C8654C-6D21-4FD5-89E2-0C05426AB70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D881D81-2AD1-483C-BFF5-FB909C9CA9C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B8594E8-E555-48DF-8D4D-ABD5AD54EE8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5A70E25-5415-4348-8320-FF6640FB1A5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835F34F-01B3-44A8-B6FF-4E50586C57A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3081E8F-8BA1-435C-95DC-FF7E8801E5E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19E0552-ED78-4450-BBE3-AA9837914BD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FB0BE38-2225-4FDD-B6B8-6A4A11F4EB8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60380EF-8AA9-4EDD-9436-DC5CF72CC7B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07668E1-BE1F-46F0-9398-5A80DFF55E1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年度の財政力指数は、法人税割の増等により分子である基準財政収入額が前年度比で</a:t>
          </a:r>
          <a:r>
            <a:rPr kumimoji="1" lang="en-US" altLang="ja-JP" sz="1100">
              <a:latin typeface="ＭＳ Ｐゴシック" panose="020B0600070205080204" pitchFamily="50" charset="-128"/>
              <a:ea typeface="ＭＳ Ｐゴシック" panose="020B0600070205080204" pitchFamily="50" charset="-128"/>
            </a:rPr>
            <a:t>1,053</a:t>
          </a:r>
          <a:r>
            <a:rPr kumimoji="1" lang="ja-JP" altLang="en-US" sz="1100">
              <a:latin typeface="ＭＳ Ｐゴシック" panose="020B0600070205080204" pitchFamily="50" charset="-128"/>
              <a:ea typeface="ＭＳ Ｐゴシック" panose="020B0600070205080204" pitchFamily="50" charset="-128"/>
            </a:rPr>
            <a:t>百万円の増となる一方、臨時財政対策債への振替額の大幅減等により分母である基準財政需要額が前年度比で</a:t>
          </a:r>
          <a:r>
            <a:rPr kumimoji="1" lang="en-US" altLang="ja-JP" sz="1100">
              <a:latin typeface="ＭＳ Ｐゴシック" panose="020B0600070205080204" pitchFamily="50" charset="-128"/>
              <a:ea typeface="ＭＳ Ｐゴシック" panose="020B0600070205080204" pitchFamily="50" charset="-128"/>
            </a:rPr>
            <a:t>1,206</a:t>
          </a:r>
          <a:r>
            <a:rPr kumimoji="1" lang="ja-JP" altLang="en-US" sz="1100">
              <a:latin typeface="ＭＳ Ｐゴシック" panose="020B0600070205080204" pitchFamily="50" charset="-128"/>
              <a:ea typeface="ＭＳ Ｐゴシック" panose="020B0600070205080204" pitchFamily="50" charset="-128"/>
            </a:rPr>
            <a:t>百万円増となったため、単年度では前年度（</a:t>
          </a:r>
          <a:r>
            <a:rPr kumimoji="1" lang="en-US" altLang="ja-JP" sz="1100">
              <a:latin typeface="ＭＳ Ｐゴシック" panose="020B0600070205080204" pitchFamily="50" charset="-128"/>
              <a:ea typeface="ＭＳ Ｐゴシック" panose="020B0600070205080204" pitchFamily="50" charset="-128"/>
            </a:rPr>
            <a:t>0.828</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0.002</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0.830</a:t>
          </a:r>
          <a:r>
            <a:rPr kumimoji="1" lang="ja-JP" altLang="en-US" sz="1100">
              <a:latin typeface="ＭＳ Ｐゴシック" panose="020B0600070205080204" pitchFamily="50" charset="-128"/>
              <a:ea typeface="ＭＳ Ｐゴシック" panose="020B0600070205080204" pitchFamily="50" charset="-128"/>
            </a:rPr>
            <a:t>となった。また、単年度の財政力指数において、令和元年度に比べ令和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年度は低下したことにより、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カ年平均の財政力指数が前年度（</a:t>
          </a:r>
          <a:r>
            <a:rPr kumimoji="1" lang="en-US" altLang="ja-JP" sz="1100">
              <a:latin typeface="ＭＳ Ｐゴシック" panose="020B0600070205080204" pitchFamily="50" charset="-128"/>
              <a:ea typeface="ＭＳ Ｐゴシック" panose="020B0600070205080204" pitchFamily="50" charset="-128"/>
            </a:rPr>
            <a:t>0.861</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0.016</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0.845</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≪単年度財政力指数≫</a:t>
          </a:r>
        </a:p>
        <a:p>
          <a:r>
            <a:rPr kumimoji="1" lang="ja-JP" altLang="en-US" sz="1100">
              <a:latin typeface="ＭＳ Ｐゴシック" panose="020B0600070205080204" pitchFamily="50" charset="-128"/>
              <a:ea typeface="ＭＳ Ｐゴシック" panose="020B0600070205080204" pitchFamily="50" charset="-128"/>
            </a:rPr>
            <a:t>　元年度 </a:t>
          </a:r>
          <a:r>
            <a:rPr kumimoji="1" lang="en-US" altLang="ja-JP" sz="1100">
              <a:latin typeface="ＭＳ Ｐゴシック" panose="020B0600070205080204" pitchFamily="50" charset="-128"/>
              <a:ea typeface="ＭＳ Ｐゴシック" panose="020B0600070205080204" pitchFamily="50" charset="-128"/>
            </a:rPr>
            <a:t>0.880</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0.876</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0.828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0.830</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DC5710C-20E6-4932-BB43-EE6617F820A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C2C8EF4-3D8A-4E7F-B4B0-842F145CEB14}"/>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C64DEFCB-08B2-422A-B5EC-FFE4DF65003F}"/>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31509A91-92AB-483C-B1DD-966A00F2658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E50C1406-3008-4994-A530-7D8F1D36606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B191ABC-10B6-4D19-8A5D-4FCFC7DD7B04}"/>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F5A5E89D-54BF-4F84-9FDF-4FDC013A6017}"/>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768AA3C6-6CEB-4802-9F59-3FBA12A02BF6}"/>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824B4B99-4068-4995-9498-287991309CBC}"/>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B299ED35-465A-4C74-8B73-CF63D3A12432}"/>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5093FB6A-B7F2-4C2E-881C-0E0FD01AA6AA}"/>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EC141496-1ECB-4443-9EDB-ED742BAB624E}"/>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2609A29B-1394-40E4-A5C8-C843F9592B1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A059180E-C430-4218-95EB-11051534EAC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2877679C-BFD9-4CD3-9A1E-47846B37DFD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24342</xdr:rowOff>
    </xdr:to>
    <xdr:cxnSp macro="">
      <xdr:nvCxnSpPr>
        <xdr:cNvPr id="64" name="直線コネクタ 63">
          <a:extLst>
            <a:ext uri="{FF2B5EF4-FFF2-40B4-BE49-F238E27FC236}">
              <a16:creationId xmlns:a16="http://schemas.microsoft.com/office/drawing/2014/main" id="{7910F1A0-5CC4-44A5-8671-45DA9D257F11}"/>
            </a:ext>
          </a:extLst>
        </xdr:cNvPr>
        <xdr:cNvCxnSpPr/>
      </xdr:nvCxnSpPr>
      <xdr:spPr>
        <a:xfrm flipV="1">
          <a:off x="4953000" y="61002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167869</xdr:rowOff>
    </xdr:from>
    <xdr:ext cx="762000" cy="259045"/>
    <xdr:sp macro="" textlink="">
      <xdr:nvSpPr>
        <xdr:cNvPr id="65" name="財政力最小値テキスト">
          <a:extLst>
            <a:ext uri="{FF2B5EF4-FFF2-40B4-BE49-F238E27FC236}">
              <a16:creationId xmlns:a16="http://schemas.microsoft.com/office/drawing/2014/main" id="{9C83A27C-1240-4788-9D3C-05EE3E911108}"/>
            </a:ext>
          </a:extLst>
        </xdr:cNvPr>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24342</xdr:rowOff>
    </xdr:from>
    <xdr:to>
      <xdr:col>24</xdr:col>
      <xdr:colOff>12700</xdr:colOff>
      <xdr:row>44</xdr:row>
      <xdr:rowOff>24342</xdr:rowOff>
    </xdr:to>
    <xdr:cxnSp macro="">
      <xdr:nvCxnSpPr>
        <xdr:cNvPr id="66" name="直線コネクタ 65">
          <a:extLst>
            <a:ext uri="{FF2B5EF4-FFF2-40B4-BE49-F238E27FC236}">
              <a16:creationId xmlns:a16="http://schemas.microsoft.com/office/drawing/2014/main" id="{08B63E96-26C4-4B70-8887-A15A60C3F87C}"/>
            </a:ext>
          </a:extLst>
        </xdr:cNvPr>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2ACD878F-3E54-4545-9271-7C136AB2C8B4}"/>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CB77AB5B-142D-4280-B175-22F51FF1F81A}"/>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26458</xdr:rowOff>
    </xdr:to>
    <xdr:cxnSp macro="">
      <xdr:nvCxnSpPr>
        <xdr:cNvPr id="69" name="直線コネクタ 68">
          <a:extLst>
            <a:ext uri="{FF2B5EF4-FFF2-40B4-BE49-F238E27FC236}">
              <a16:creationId xmlns:a16="http://schemas.microsoft.com/office/drawing/2014/main" id="{D9A8EDD6-6D60-46C3-B42C-293D9C936881}"/>
            </a:ext>
          </a:extLst>
        </xdr:cNvPr>
        <xdr:cNvCxnSpPr/>
      </xdr:nvCxnSpPr>
      <xdr:spPr>
        <a:xfrm>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8060</xdr:rowOff>
    </xdr:from>
    <xdr:ext cx="762000" cy="259045"/>
    <xdr:sp macro="" textlink="">
      <xdr:nvSpPr>
        <xdr:cNvPr id="70" name="財政力平均値テキスト">
          <a:extLst>
            <a:ext uri="{FF2B5EF4-FFF2-40B4-BE49-F238E27FC236}">
              <a16:creationId xmlns:a16="http://schemas.microsoft.com/office/drawing/2014/main" id="{C867335A-5B38-4F6C-A1C7-09721DA5EA42}"/>
            </a:ext>
          </a:extLst>
        </xdr:cNvPr>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71" name="フローチャート: 判断 70">
          <a:extLst>
            <a:ext uri="{FF2B5EF4-FFF2-40B4-BE49-F238E27FC236}">
              <a16:creationId xmlns:a16="http://schemas.microsoft.com/office/drawing/2014/main" id="{1735509B-CDF7-4554-A5D8-89F642A51118}"/>
            </a:ext>
          </a:extLst>
        </xdr:cNvPr>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F4C330F3-1906-4080-A060-70C3EDD72469}"/>
            </a:ext>
          </a:extLst>
        </xdr:cNvPr>
        <xdr:cNvCxnSpPr/>
      </xdr:nvCxnSpPr>
      <xdr:spPr>
        <a:xfrm>
          <a:off x="3225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15875</xdr:rowOff>
    </xdr:from>
    <xdr:to>
      <xdr:col>19</xdr:col>
      <xdr:colOff>184150</xdr:colOff>
      <xdr:row>40</xdr:row>
      <xdr:rowOff>117475</xdr:rowOff>
    </xdr:to>
    <xdr:sp macro="" textlink="">
      <xdr:nvSpPr>
        <xdr:cNvPr id="73" name="フローチャート: 判断 72">
          <a:extLst>
            <a:ext uri="{FF2B5EF4-FFF2-40B4-BE49-F238E27FC236}">
              <a16:creationId xmlns:a16="http://schemas.microsoft.com/office/drawing/2014/main" id="{8F4AAECA-8771-4126-9CB9-8B33768ED8DF}"/>
            </a:ext>
          </a:extLst>
        </xdr:cNvPr>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102252</xdr:rowOff>
    </xdr:from>
    <xdr:ext cx="736600" cy="259045"/>
    <xdr:sp macro="" textlink="">
      <xdr:nvSpPr>
        <xdr:cNvPr id="74" name="テキスト ボックス 73">
          <a:extLst>
            <a:ext uri="{FF2B5EF4-FFF2-40B4-BE49-F238E27FC236}">
              <a16:creationId xmlns:a16="http://schemas.microsoft.com/office/drawing/2014/main" id="{4A60F6F6-AC66-48E8-B877-44129FA7C1AE}"/>
            </a:ext>
          </a:extLst>
        </xdr:cNvPr>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9BD7013B-8856-4FC0-BCAA-710D45A49D04}"/>
            </a:ext>
          </a:extLst>
        </xdr:cNvPr>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106892</xdr:rowOff>
    </xdr:from>
    <xdr:to>
      <xdr:col>15</xdr:col>
      <xdr:colOff>133350</xdr:colOff>
      <xdr:row>40</xdr:row>
      <xdr:rowOff>37042</xdr:rowOff>
    </xdr:to>
    <xdr:sp macro="" textlink="">
      <xdr:nvSpPr>
        <xdr:cNvPr id="76" name="フローチャート: 判断 75">
          <a:extLst>
            <a:ext uri="{FF2B5EF4-FFF2-40B4-BE49-F238E27FC236}">
              <a16:creationId xmlns:a16="http://schemas.microsoft.com/office/drawing/2014/main" id="{5ACF982D-868D-497C-9614-0766A4C634B5}"/>
            </a:ext>
          </a:extLst>
        </xdr:cNvPr>
        <xdr:cNvSpPr/>
      </xdr:nvSpPr>
      <xdr:spPr>
        <a:xfrm>
          <a:off x="3175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21819</xdr:rowOff>
    </xdr:from>
    <xdr:ext cx="762000" cy="259045"/>
    <xdr:sp macro="" textlink="">
      <xdr:nvSpPr>
        <xdr:cNvPr id="77" name="テキスト ボックス 76">
          <a:extLst>
            <a:ext uri="{FF2B5EF4-FFF2-40B4-BE49-F238E27FC236}">
              <a16:creationId xmlns:a16="http://schemas.microsoft.com/office/drawing/2014/main" id="{8CE12586-1A3A-4251-A805-0AFFD5521ACB}"/>
            </a:ext>
          </a:extLst>
        </xdr:cNvPr>
        <xdr:cNvSpPr txBox="1"/>
      </xdr:nvSpPr>
      <xdr:spPr>
        <a:xfrm>
          <a:off x="2844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9B7235D3-1BC7-4310-916C-755299960163}"/>
            </a:ext>
          </a:extLst>
        </xdr:cNvPr>
        <xdr:cNvCxnSpPr/>
      </xdr:nvCxnSpPr>
      <xdr:spPr>
        <a:xfrm>
          <a:off x="1447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a:extLst>
            <a:ext uri="{FF2B5EF4-FFF2-40B4-BE49-F238E27FC236}">
              <a16:creationId xmlns:a16="http://schemas.microsoft.com/office/drawing/2014/main" id="{0E3B0C43-EB4B-4204-BB88-2D2A4F04EC7F}"/>
            </a:ext>
          </a:extLst>
        </xdr:cNvPr>
        <xdr:cNvSpPr/>
      </xdr:nvSpPr>
      <xdr:spPr>
        <a:xfrm>
          <a:off x="2286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82144</xdr:rowOff>
    </xdr:from>
    <xdr:ext cx="762000" cy="259045"/>
    <xdr:sp macro="" textlink="">
      <xdr:nvSpPr>
        <xdr:cNvPr id="80" name="テキスト ボックス 79">
          <a:extLst>
            <a:ext uri="{FF2B5EF4-FFF2-40B4-BE49-F238E27FC236}">
              <a16:creationId xmlns:a16="http://schemas.microsoft.com/office/drawing/2014/main" id="{5E8EAC0A-5549-49B3-8887-F2FEB7ED882E}"/>
            </a:ext>
          </a:extLst>
        </xdr:cNvPr>
        <xdr:cNvSpPr txBox="1"/>
      </xdr:nvSpPr>
      <xdr:spPr>
        <a:xfrm>
          <a:off x="1955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13274B5F-2995-4DC7-BAD5-BAB69A757907}"/>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a:extLst>
            <a:ext uri="{FF2B5EF4-FFF2-40B4-BE49-F238E27FC236}">
              <a16:creationId xmlns:a16="http://schemas.microsoft.com/office/drawing/2014/main" id="{73A1DF15-EDB3-4619-9EA1-92E7AA41C430}"/>
            </a:ext>
          </a:extLst>
        </xdr:cNvPr>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A04E3AA-34E8-4A1C-AEF0-F47AAC5A7E2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80EE721-C425-4232-9881-256BF975B96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E1137E2-B376-4758-AAEC-F6F04FA106E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DFCCB2D-2597-444C-B0A9-626F3424B62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FA0C26C-2976-4B1E-9509-CE2C290198E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a:extLst>
            <a:ext uri="{FF2B5EF4-FFF2-40B4-BE49-F238E27FC236}">
              <a16:creationId xmlns:a16="http://schemas.microsoft.com/office/drawing/2014/main" id="{997B57E5-89A1-44C7-9082-CD709BA01100}"/>
            </a:ext>
          </a:extLst>
        </xdr:cNvPr>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a:extLst>
            <a:ext uri="{FF2B5EF4-FFF2-40B4-BE49-F238E27FC236}">
              <a16:creationId xmlns:a16="http://schemas.microsoft.com/office/drawing/2014/main" id="{FA1C7A28-9A3C-49A1-9CC6-D726FED0B426}"/>
            </a:ext>
          </a:extLst>
        </xdr:cNvPr>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a:extLst>
            <a:ext uri="{FF2B5EF4-FFF2-40B4-BE49-F238E27FC236}">
              <a16:creationId xmlns:a16="http://schemas.microsoft.com/office/drawing/2014/main" id="{54676348-195F-4A93-ACEF-43CF1DC61DAE}"/>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a:extLst>
            <a:ext uri="{FF2B5EF4-FFF2-40B4-BE49-F238E27FC236}">
              <a16:creationId xmlns:a16="http://schemas.microsoft.com/office/drawing/2014/main" id="{28BA3694-8906-4A6F-9446-5A5A776F26C3}"/>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2B1A8419-03A9-442F-909F-111D620B4064}"/>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F5549AE2-8B03-4A3B-9867-8E336A202754}"/>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CD3973E7-FF17-4F87-9D09-DB258FB9BB3F}"/>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id="{DD461F87-0993-4879-BD65-157B76032D3F}"/>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a:extLst>
            <a:ext uri="{FF2B5EF4-FFF2-40B4-BE49-F238E27FC236}">
              <a16:creationId xmlns:a16="http://schemas.microsoft.com/office/drawing/2014/main" id="{C9CB3770-504B-44C2-8AE2-710EF6595678}"/>
            </a:ext>
          </a:extLst>
        </xdr:cNvPr>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a:extLst>
            <a:ext uri="{FF2B5EF4-FFF2-40B4-BE49-F238E27FC236}">
              <a16:creationId xmlns:a16="http://schemas.microsoft.com/office/drawing/2014/main" id="{77ED77E0-D74A-4587-A350-A22668B872D4}"/>
            </a:ext>
          </a:extLst>
        </xdr:cNvPr>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6CF8096-15FB-436E-AF42-739CD4456AF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B7912702-80AB-4F9F-8C31-3C629574C85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BB19FD34-82BD-4022-8B87-53E78D35816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B02BF2A7-D3F9-4A2E-B95F-66A17B06698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AC793571-BB3B-441C-A39A-81743756A58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2DD49E27-18FF-4D4E-B86A-D6E2D1A1ABC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7E124B5F-5A49-40EE-878E-BA23C5DEEB8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1A940598-1AED-4EC3-89C3-CCF9EFD5A8E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FF26F31D-AEAB-4ECA-BB09-FACA188417D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C2CC9CAA-99A1-40DA-9243-6593D952860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E73D30F8-428D-4EED-B841-E4E72CA67EA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C981A15F-EFD6-4FCF-A6EA-3C81416ACCC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E5007B76-0EEA-46D2-BCE2-137FA335742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年度の経常収支比率は、分母となる経常一般財源のうち地方税は大幅増となったものの、地方特例交付金の大幅減、臨時財政対策債の皆減により、前年度比</a:t>
          </a:r>
          <a:r>
            <a:rPr kumimoji="1" lang="en-US" altLang="ja-JP" sz="1300">
              <a:latin typeface="ＭＳ Ｐゴシック" panose="020B0600070205080204" pitchFamily="50" charset="-128"/>
              <a:ea typeface="ＭＳ Ｐゴシック" panose="020B0600070205080204" pitchFamily="50" charset="-128"/>
            </a:rPr>
            <a:t>1,430</a:t>
          </a:r>
          <a:r>
            <a:rPr kumimoji="1" lang="ja-JP" altLang="en-US" sz="1300">
              <a:latin typeface="ＭＳ Ｐゴシック" panose="020B0600070205080204" pitchFamily="50" charset="-128"/>
              <a:ea typeface="ＭＳ Ｐゴシック" panose="020B0600070205080204" pitchFamily="50" charset="-128"/>
            </a:rPr>
            <a:t>百万円減となった。また、分子となる経常経費充当一般財源は公債費の増等により</a:t>
          </a:r>
          <a:r>
            <a:rPr kumimoji="1" lang="en-US" altLang="ja-JP" sz="1300">
              <a:latin typeface="ＭＳ Ｐゴシック" panose="020B0600070205080204" pitchFamily="50" charset="-128"/>
              <a:ea typeface="ＭＳ Ｐゴシック" panose="020B0600070205080204" pitchFamily="50" charset="-128"/>
            </a:rPr>
            <a:t>1,112</a:t>
          </a:r>
          <a:r>
            <a:rPr kumimoji="1" lang="ja-JP" altLang="en-US" sz="1300">
              <a:latin typeface="ＭＳ Ｐゴシック" panose="020B0600070205080204" pitchFamily="50" charset="-128"/>
              <a:ea typeface="ＭＳ Ｐゴシック" panose="020B0600070205080204" pitchFamily="50" charset="-128"/>
            </a:rPr>
            <a:t>百万円増となり、前年度比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88.6</a:t>
          </a:r>
          <a:r>
            <a:rPr kumimoji="1" lang="ja-JP" altLang="en-US" sz="1300">
              <a:latin typeface="ＭＳ Ｐゴシック" panose="020B0600070205080204" pitchFamily="50" charset="-128"/>
              <a:ea typeface="ＭＳ Ｐゴシック" panose="020B0600070205080204" pitchFamily="50" charset="-128"/>
            </a:rPr>
            <a:t>％となった。臨時財政対策債を経常一般財源等から除いた場合には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AD959554-E78D-44C5-879B-61C906E8ECE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FC064062-0F7E-4B5D-A16C-86B34DF045C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A615E199-52A3-4448-AEE0-B97398958A2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5AF84C21-55F2-40E9-9763-207B335B2457}"/>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97528CD8-9369-47E7-A2AB-4E780D20EF18}"/>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A07E806F-D208-420A-9CAF-5B8773100708}"/>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9AFB0FC0-DCD4-41BF-9C24-C04BC614765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2331211E-D21A-4914-8019-59AA379C55C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23054E21-8C13-4995-933D-FD4F13614CD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141DC45D-0249-440A-9CCA-2DF12C2C4F86}"/>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C780B35D-3380-409F-98C8-F259627E5F98}"/>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29DA509E-9A3C-4507-8B71-4C0CBCA4688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B41B080F-7CB2-4D14-ACB1-EF0C786CD09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1BDFB447-9B5F-4E4F-8824-A907DAFE206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57B3FFE1-8567-4BD1-8BCD-CBC1EE003CA9}"/>
            </a:ext>
          </a:extLst>
        </xdr:cNvPr>
        <xdr:cNvCxnSpPr/>
      </xdr:nvCxnSpPr>
      <xdr:spPr>
        <a:xfrm flipV="1">
          <a:off x="4953000" y="1010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8454069E-9E83-4983-85F8-18BECDC2C64A}"/>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AA902A5E-8BFA-4116-9456-87E1A0BC391F}"/>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C46A771C-76C7-4545-AEC7-C2BB2CE566E3}"/>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DCF26B31-304C-493A-B2DA-A3E00231AECB}"/>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63</xdr:row>
      <xdr:rowOff>99822</xdr:rowOff>
    </xdr:to>
    <xdr:cxnSp macro="">
      <xdr:nvCxnSpPr>
        <xdr:cNvPr id="130" name="直線コネクタ 129">
          <a:extLst>
            <a:ext uri="{FF2B5EF4-FFF2-40B4-BE49-F238E27FC236}">
              <a16:creationId xmlns:a16="http://schemas.microsoft.com/office/drawing/2014/main" id="{E353D9B4-4107-43D8-BC0D-997B46D0166B}"/>
            </a:ext>
          </a:extLst>
        </xdr:cNvPr>
        <xdr:cNvCxnSpPr/>
      </xdr:nvCxnSpPr>
      <xdr:spPr>
        <a:xfrm>
          <a:off x="4114800" y="10312400"/>
          <a:ext cx="8382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1" name="財政構造の弾力性平均値テキスト">
          <a:extLst>
            <a:ext uri="{FF2B5EF4-FFF2-40B4-BE49-F238E27FC236}">
              <a16:creationId xmlns:a16="http://schemas.microsoft.com/office/drawing/2014/main" id="{FE9AC2CC-297A-4E6D-A7F9-BC3EAF3D90C4}"/>
            </a:ext>
          </a:extLst>
        </xdr:cNvPr>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2" name="フローチャート: 判断 131">
          <a:extLst>
            <a:ext uri="{FF2B5EF4-FFF2-40B4-BE49-F238E27FC236}">
              <a16:creationId xmlns:a16="http://schemas.microsoft.com/office/drawing/2014/main" id="{3801049F-69BC-4054-8419-C9FDCF41BFB8}"/>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64</xdr:row>
      <xdr:rowOff>63500</xdr:rowOff>
    </xdr:to>
    <xdr:cxnSp macro="">
      <xdr:nvCxnSpPr>
        <xdr:cNvPr id="133" name="直線コネクタ 132">
          <a:extLst>
            <a:ext uri="{FF2B5EF4-FFF2-40B4-BE49-F238E27FC236}">
              <a16:creationId xmlns:a16="http://schemas.microsoft.com/office/drawing/2014/main" id="{53857938-D66C-46E2-8B97-5305C9ABCFC9}"/>
            </a:ext>
          </a:extLst>
        </xdr:cNvPr>
        <xdr:cNvCxnSpPr/>
      </xdr:nvCxnSpPr>
      <xdr:spPr>
        <a:xfrm flipV="1">
          <a:off x="3225800" y="103124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112014</xdr:rowOff>
    </xdr:from>
    <xdr:to>
      <xdr:col>19</xdr:col>
      <xdr:colOff>184150</xdr:colOff>
      <xdr:row>62</xdr:row>
      <xdr:rowOff>42164</xdr:rowOff>
    </xdr:to>
    <xdr:sp macro="" textlink="">
      <xdr:nvSpPr>
        <xdr:cNvPr id="134" name="フローチャート: 判断 133">
          <a:extLst>
            <a:ext uri="{FF2B5EF4-FFF2-40B4-BE49-F238E27FC236}">
              <a16:creationId xmlns:a16="http://schemas.microsoft.com/office/drawing/2014/main" id="{FC747884-7E13-406B-8D7F-21CF176E69B8}"/>
            </a:ext>
          </a:extLst>
        </xdr:cNvPr>
        <xdr:cNvSpPr/>
      </xdr:nvSpPr>
      <xdr:spPr>
        <a:xfrm>
          <a:off x="4064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26941</xdr:rowOff>
    </xdr:from>
    <xdr:ext cx="736600" cy="259045"/>
    <xdr:sp macro="" textlink="">
      <xdr:nvSpPr>
        <xdr:cNvPr id="135" name="テキスト ボックス 134">
          <a:extLst>
            <a:ext uri="{FF2B5EF4-FFF2-40B4-BE49-F238E27FC236}">
              <a16:creationId xmlns:a16="http://schemas.microsoft.com/office/drawing/2014/main" id="{0B5EC21F-A675-46D7-8C83-8E10E3E30B6D}"/>
            </a:ext>
          </a:extLst>
        </xdr:cNvPr>
        <xdr:cNvSpPr txBox="1"/>
      </xdr:nvSpPr>
      <xdr:spPr>
        <a:xfrm>
          <a:off x="3733800" y="1065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63500</xdr:rowOff>
    </xdr:to>
    <xdr:cxnSp macro="">
      <xdr:nvCxnSpPr>
        <xdr:cNvPr id="136" name="直線コネクタ 135">
          <a:extLst>
            <a:ext uri="{FF2B5EF4-FFF2-40B4-BE49-F238E27FC236}">
              <a16:creationId xmlns:a16="http://schemas.microsoft.com/office/drawing/2014/main" id="{5B7B5C03-3C17-450B-A6BE-C30ABA190A53}"/>
            </a:ext>
          </a:extLst>
        </xdr:cNvPr>
        <xdr:cNvCxnSpPr/>
      </xdr:nvCxnSpPr>
      <xdr:spPr>
        <a:xfrm>
          <a:off x="2336800" y="110266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97282</xdr:rowOff>
    </xdr:from>
    <xdr:to>
      <xdr:col>15</xdr:col>
      <xdr:colOff>133350</xdr:colOff>
      <xdr:row>64</xdr:row>
      <xdr:rowOff>27432</xdr:rowOff>
    </xdr:to>
    <xdr:sp macro="" textlink="">
      <xdr:nvSpPr>
        <xdr:cNvPr id="137" name="フローチャート: 判断 136">
          <a:extLst>
            <a:ext uri="{FF2B5EF4-FFF2-40B4-BE49-F238E27FC236}">
              <a16:creationId xmlns:a16="http://schemas.microsoft.com/office/drawing/2014/main" id="{E7B5CEA8-F075-4908-B179-0DF787E00ACA}"/>
            </a:ext>
          </a:extLst>
        </xdr:cNvPr>
        <xdr:cNvSpPr/>
      </xdr:nvSpPr>
      <xdr:spPr>
        <a:xfrm>
          <a:off x="31750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38" name="テキスト ボックス 137">
          <a:extLst>
            <a:ext uri="{FF2B5EF4-FFF2-40B4-BE49-F238E27FC236}">
              <a16:creationId xmlns:a16="http://schemas.microsoft.com/office/drawing/2014/main" id="{237764E5-A122-41C5-B2C1-ED786E9A0ECE}"/>
            </a:ext>
          </a:extLst>
        </xdr:cNvPr>
        <xdr:cNvSpPr txBox="1"/>
      </xdr:nvSpPr>
      <xdr:spPr>
        <a:xfrm>
          <a:off x="2844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53848</xdr:rowOff>
    </xdr:to>
    <xdr:cxnSp macro="">
      <xdr:nvCxnSpPr>
        <xdr:cNvPr id="139" name="直線コネクタ 138">
          <a:extLst>
            <a:ext uri="{FF2B5EF4-FFF2-40B4-BE49-F238E27FC236}">
              <a16:creationId xmlns:a16="http://schemas.microsoft.com/office/drawing/2014/main" id="{A4627D2A-D968-4A16-A2A7-1E54BACD139A}"/>
            </a:ext>
          </a:extLst>
        </xdr:cNvPr>
        <xdr:cNvCxnSpPr/>
      </xdr:nvCxnSpPr>
      <xdr:spPr>
        <a:xfrm>
          <a:off x="1447800" y="1079500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a:extLst>
            <a:ext uri="{FF2B5EF4-FFF2-40B4-BE49-F238E27FC236}">
              <a16:creationId xmlns:a16="http://schemas.microsoft.com/office/drawing/2014/main" id="{4138C322-9C03-4385-878F-A8497706D6C9}"/>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1" name="テキスト ボックス 140">
          <a:extLst>
            <a:ext uri="{FF2B5EF4-FFF2-40B4-BE49-F238E27FC236}">
              <a16:creationId xmlns:a16="http://schemas.microsoft.com/office/drawing/2014/main" id="{71E46E1B-6CF1-45CC-B9A2-16504C7BA41E}"/>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2" name="フローチャート: 判断 141">
          <a:extLst>
            <a:ext uri="{FF2B5EF4-FFF2-40B4-BE49-F238E27FC236}">
              <a16:creationId xmlns:a16="http://schemas.microsoft.com/office/drawing/2014/main" id="{AE717835-9D44-4E0A-9C86-BDBACE87C332}"/>
            </a:ext>
          </a:extLst>
        </xdr:cNvPr>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43" name="テキスト ボックス 142">
          <a:extLst>
            <a:ext uri="{FF2B5EF4-FFF2-40B4-BE49-F238E27FC236}">
              <a16:creationId xmlns:a16="http://schemas.microsoft.com/office/drawing/2014/main" id="{81E3FB57-1CAF-4278-8998-03EDC0FB3C24}"/>
            </a:ext>
          </a:extLst>
        </xdr:cNvPr>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34E2B173-C33D-4F35-8DA3-D008AF852FA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37436013-82B4-453F-A4D6-CA40CA73B82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888AF75-5595-4051-98FD-98C20F863CC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FCB7E82-B337-46E4-87F2-AD1752A0028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43B4322-C3EB-48B6-AE83-98BB17315B0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49" name="楕円 148">
          <a:extLst>
            <a:ext uri="{FF2B5EF4-FFF2-40B4-BE49-F238E27FC236}">
              <a16:creationId xmlns:a16="http://schemas.microsoft.com/office/drawing/2014/main" id="{2A98266D-D222-429D-8D8B-26ABA46B2CBB}"/>
            </a:ext>
          </a:extLst>
        </xdr:cNvPr>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21099</xdr:rowOff>
    </xdr:from>
    <xdr:ext cx="762000" cy="259045"/>
    <xdr:sp macro="" textlink="">
      <xdr:nvSpPr>
        <xdr:cNvPr id="150" name="財政構造の弾力性該当値テキスト">
          <a:extLst>
            <a:ext uri="{FF2B5EF4-FFF2-40B4-BE49-F238E27FC236}">
              <a16:creationId xmlns:a16="http://schemas.microsoft.com/office/drawing/2014/main" id="{12A0F8B2-713E-489E-8187-47891D54E883}"/>
            </a:ext>
          </a:extLst>
        </xdr:cNvPr>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1" name="楕円 150">
          <a:extLst>
            <a:ext uri="{FF2B5EF4-FFF2-40B4-BE49-F238E27FC236}">
              <a16:creationId xmlns:a16="http://schemas.microsoft.com/office/drawing/2014/main" id="{9AA913A8-B12C-42EA-83A6-4EADB735D71C}"/>
            </a:ext>
          </a:extLst>
        </xdr:cNvPr>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2" name="テキスト ボックス 151">
          <a:extLst>
            <a:ext uri="{FF2B5EF4-FFF2-40B4-BE49-F238E27FC236}">
              <a16:creationId xmlns:a16="http://schemas.microsoft.com/office/drawing/2014/main" id="{2CC53B9D-A0F6-47BC-B137-C72D3B1AD45A}"/>
            </a:ext>
          </a:extLst>
        </xdr:cNvPr>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3" name="楕円 152">
          <a:extLst>
            <a:ext uri="{FF2B5EF4-FFF2-40B4-BE49-F238E27FC236}">
              <a16:creationId xmlns:a16="http://schemas.microsoft.com/office/drawing/2014/main" id="{160ADE8B-8BDD-4921-991E-D0B04AD2093F}"/>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4" name="テキスト ボックス 153">
          <a:extLst>
            <a:ext uri="{FF2B5EF4-FFF2-40B4-BE49-F238E27FC236}">
              <a16:creationId xmlns:a16="http://schemas.microsoft.com/office/drawing/2014/main" id="{A74CB019-2D22-4376-95A3-7D406359BFF2}"/>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a:extLst>
            <a:ext uri="{FF2B5EF4-FFF2-40B4-BE49-F238E27FC236}">
              <a16:creationId xmlns:a16="http://schemas.microsoft.com/office/drawing/2014/main" id="{F13E0509-9B1E-4CC9-B585-ED3B3E14A516}"/>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6" name="テキスト ボックス 155">
          <a:extLst>
            <a:ext uri="{FF2B5EF4-FFF2-40B4-BE49-F238E27FC236}">
              <a16:creationId xmlns:a16="http://schemas.microsoft.com/office/drawing/2014/main" id="{AD5EBD60-4373-4CD7-B5AF-EAA946DF486D}"/>
            </a:ext>
          </a:extLst>
        </xdr:cNvPr>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7" name="楕円 156">
          <a:extLst>
            <a:ext uri="{FF2B5EF4-FFF2-40B4-BE49-F238E27FC236}">
              <a16:creationId xmlns:a16="http://schemas.microsoft.com/office/drawing/2014/main" id="{E5D657E4-309B-4E0C-B2BA-D8CB534785A9}"/>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58" name="テキスト ボックス 157">
          <a:extLst>
            <a:ext uri="{FF2B5EF4-FFF2-40B4-BE49-F238E27FC236}">
              <a16:creationId xmlns:a16="http://schemas.microsoft.com/office/drawing/2014/main" id="{4D42DDD4-5E12-49BC-B01C-18B1139E93D1}"/>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969BDB29-1EB6-422C-A0F5-8F66317F22B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E9F25FE6-B1D3-45A4-B75A-0E8D755558A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53D0237B-5040-4368-90A1-75AF2B8EDAF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58B781F9-7BCD-4C73-9E74-A41B60966A6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1C7B3D27-D37F-4B50-97AA-CF1DFAA0B7F9}"/>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80D99492-B5A8-4FF8-837D-5C8E60D9E5B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15CA155B-572B-4EFC-839B-8571191F37C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3492DD23-176C-4804-A15E-36CC22D5BEB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D7C07B38-96C7-4604-8311-49B8AD318AE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24CFC68D-5010-4AF9-B0D7-490B1D1C908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4E97EE5C-1191-41CD-A298-247CCAA5E55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380C31C4-B299-4123-B7E7-C8B6D4B66A5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97056AC7-1234-4FA0-A09A-2E1F6BABCEA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人件費（退職手当を除き、事業費支弁人件費を含む）は、人事院勧告により給与水準が上がったことにより前年度比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物件費は、光熱水費の高騰により前年度比</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人件費・物件費等の決算額では、前年度比</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百万円増の</a:t>
          </a:r>
          <a:r>
            <a:rPr kumimoji="1" lang="en-US" altLang="ja-JP" sz="1300">
              <a:latin typeface="ＭＳ Ｐゴシック" panose="020B0600070205080204" pitchFamily="50" charset="-128"/>
              <a:ea typeface="ＭＳ Ｐゴシック" panose="020B0600070205080204" pitchFamily="50" charset="-128"/>
            </a:rPr>
            <a:t>19,906</a:t>
          </a:r>
          <a:r>
            <a:rPr kumimoji="1" lang="ja-JP" altLang="en-US" sz="1300">
              <a:latin typeface="ＭＳ Ｐゴシック" panose="020B0600070205080204" pitchFamily="50" charset="-128"/>
              <a:ea typeface="ＭＳ Ｐゴシック" panose="020B0600070205080204" pitchFamily="50" charset="-128"/>
            </a:rPr>
            <a:t>百万円となった。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B673CC27-D658-45A6-8557-B47117B90F4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726D2300-77D1-4A17-9346-8E2131C0A5D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BEE40550-2DB8-403F-A172-FEAEC9D32A8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62382594-0AE5-445F-B8BE-983D72F00D54}"/>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1D256E40-F06D-4B6C-9F18-A4601FD4BDAA}"/>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4A0C93D3-5820-4C39-8F8F-BE9859F7715E}"/>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9F72FB43-27AB-4E15-8B14-5D33D01E389D}"/>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5BF001C0-218A-4061-9840-9D6A89D313DA}"/>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F6B0536B-06EE-4892-ADC6-84B77A22F54D}"/>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9B50CE52-18B1-4223-9ED3-549F1AE995D6}"/>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B67F7484-AE94-4F4C-BAE1-C4B68EBB5D3E}"/>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56BEA679-4E53-4A0E-AE7A-446918D656B6}"/>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6848B794-2911-4EE1-B24B-A8562E2B0A1F}"/>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1F644931-7173-463A-A9D8-95530ED560C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CCD08E36-AC42-48FD-98C9-3E7D92EB581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610EF519-23D6-4F18-8EC8-E1FFE1948F2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108945</xdr:rowOff>
    </xdr:from>
    <xdr:to>
      <xdr:col>23</xdr:col>
      <xdr:colOff>133350</xdr:colOff>
      <xdr:row>88</xdr:row>
      <xdr:rowOff>52322</xdr:rowOff>
    </xdr:to>
    <xdr:cxnSp macro="">
      <xdr:nvCxnSpPr>
        <xdr:cNvPr id="188" name="直線コネクタ 187">
          <a:extLst>
            <a:ext uri="{FF2B5EF4-FFF2-40B4-BE49-F238E27FC236}">
              <a16:creationId xmlns:a16="http://schemas.microsoft.com/office/drawing/2014/main" id="{044527A6-5130-4892-849E-CF3F8DDE0518}"/>
            </a:ext>
          </a:extLst>
        </xdr:cNvPr>
        <xdr:cNvCxnSpPr/>
      </xdr:nvCxnSpPr>
      <xdr:spPr>
        <a:xfrm flipV="1">
          <a:off x="4953000" y="14167845"/>
          <a:ext cx="0" cy="972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24399</xdr:rowOff>
    </xdr:from>
    <xdr:ext cx="762000" cy="259045"/>
    <xdr:sp macro="" textlink="">
      <xdr:nvSpPr>
        <xdr:cNvPr id="189" name="人件費・物件費等の状況最小値テキスト">
          <a:extLst>
            <a:ext uri="{FF2B5EF4-FFF2-40B4-BE49-F238E27FC236}">
              <a16:creationId xmlns:a16="http://schemas.microsoft.com/office/drawing/2014/main" id="{768757F8-200F-43DA-B886-80B96D20B29F}"/>
            </a:ext>
          </a:extLst>
        </xdr:cNvPr>
        <xdr:cNvSpPr txBox="1"/>
      </xdr:nvSpPr>
      <xdr:spPr>
        <a:xfrm>
          <a:off x="5041900" y="1511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52322</xdr:rowOff>
    </xdr:from>
    <xdr:to>
      <xdr:col>24</xdr:col>
      <xdr:colOff>12700</xdr:colOff>
      <xdr:row>88</xdr:row>
      <xdr:rowOff>52322</xdr:rowOff>
    </xdr:to>
    <xdr:cxnSp macro="">
      <xdr:nvCxnSpPr>
        <xdr:cNvPr id="190" name="直線コネクタ 189">
          <a:extLst>
            <a:ext uri="{FF2B5EF4-FFF2-40B4-BE49-F238E27FC236}">
              <a16:creationId xmlns:a16="http://schemas.microsoft.com/office/drawing/2014/main" id="{2CF37CEF-FD0E-4499-A22E-7B4E56006F15}"/>
            </a:ext>
          </a:extLst>
        </xdr:cNvPr>
        <xdr:cNvCxnSpPr/>
      </xdr:nvCxnSpPr>
      <xdr:spPr>
        <a:xfrm>
          <a:off x="4864100" y="1513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23872</xdr:rowOff>
    </xdr:from>
    <xdr:ext cx="762000" cy="259045"/>
    <xdr:sp macro="" textlink="">
      <xdr:nvSpPr>
        <xdr:cNvPr id="191" name="人件費・物件費等の状況最大値テキスト">
          <a:extLst>
            <a:ext uri="{FF2B5EF4-FFF2-40B4-BE49-F238E27FC236}">
              <a16:creationId xmlns:a16="http://schemas.microsoft.com/office/drawing/2014/main" id="{72D795DB-0118-46AE-90EB-7FBB5B446488}"/>
            </a:ext>
          </a:extLst>
        </xdr:cNvPr>
        <xdr:cNvSpPr txBox="1"/>
      </xdr:nvSpPr>
      <xdr:spPr>
        <a:xfrm>
          <a:off x="5041900" y="1391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108945</xdr:rowOff>
    </xdr:from>
    <xdr:to>
      <xdr:col>24</xdr:col>
      <xdr:colOff>12700</xdr:colOff>
      <xdr:row>82</xdr:row>
      <xdr:rowOff>108945</xdr:rowOff>
    </xdr:to>
    <xdr:cxnSp macro="">
      <xdr:nvCxnSpPr>
        <xdr:cNvPr id="192" name="直線コネクタ 191">
          <a:extLst>
            <a:ext uri="{FF2B5EF4-FFF2-40B4-BE49-F238E27FC236}">
              <a16:creationId xmlns:a16="http://schemas.microsoft.com/office/drawing/2014/main" id="{C259BDEF-0EB7-4BE7-8714-BFB75F1EA56A}"/>
            </a:ext>
          </a:extLst>
        </xdr:cNvPr>
        <xdr:cNvCxnSpPr/>
      </xdr:nvCxnSpPr>
      <xdr:spPr>
        <a:xfrm>
          <a:off x="4864100" y="1416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41455</xdr:rowOff>
    </xdr:from>
    <xdr:to>
      <xdr:col>23</xdr:col>
      <xdr:colOff>133350</xdr:colOff>
      <xdr:row>83</xdr:row>
      <xdr:rowOff>72523</xdr:rowOff>
    </xdr:to>
    <xdr:cxnSp macro="">
      <xdr:nvCxnSpPr>
        <xdr:cNvPr id="193" name="直線コネクタ 192">
          <a:extLst>
            <a:ext uri="{FF2B5EF4-FFF2-40B4-BE49-F238E27FC236}">
              <a16:creationId xmlns:a16="http://schemas.microsoft.com/office/drawing/2014/main" id="{2A95BE90-1762-4FFD-B5D4-5C326488A4D2}"/>
            </a:ext>
          </a:extLst>
        </xdr:cNvPr>
        <xdr:cNvCxnSpPr/>
      </xdr:nvCxnSpPr>
      <xdr:spPr>
        <a:xfrm>
          <a:off x="4114800" y="14271805"/>
          <a:ext cx="838200" cy="3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123412</xdr:rowOff>
    </xdr:from>
    <xdr:ext cx="762000" cy="259045"/>
    <xdr:sp macro="" textlink="">
      <xdr:nvSpPr>
        <xdr:cNvPr id="194" name="人件費・物件費等の状況平均値テキスト">
          <a:extLst>
            <a:ext uri="{FF2B5EF4-FFF2-40B4-BE49-F238E27FC236}">
              <a16:creationId xmlns:a16="http://schemas.microsoft.com/office/drawing/2014/main" id="{73632311-17CD-4C84-B9C7-1B06D5B14552}"/>
            </a:ext>
          </a:extLst>
        </xdr:cNvPr>
        <xdr:cNvSpPr txBox="1"/>
      </xdr:nvSpPr>
      <xdr:spPr>
        <a:xfrm>
          <a:off x="5041900" y="1452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151335</xdr:rowOff>
    </xdr:from>
    <xdr:to>
      <xdr:col>23</xdr:col>
      <xdr:colOff>184150</xdr:colOff>
      <xdr:row>85</xdr:row>
      <xdr:rowOff>81485</xdr:rowOff>
    </xdr:to>
    <xdr:sp macro="" textlink="">
      <xdr:nvSpPr>
        <xdr:cNvPr id="195" name="フローチャート: 判断 194">
          <a:extLst>
            <a:ext uri="{FF2B5EF4-FFF2-40B4-BE49-F238E27FC236}">
              <a16:creationId xmlns:a16="http://schemas.microsoft.com/office/drawing/2014/main" id="{421F155D-F8F2-4406-A09E-52B81897CCB3}"/>
            </a:ext>
          </a:extLst>
        </xdr:cNvPr>
        <xdr:cNvSpPr/>
      </xdr:nvSpPr>
      <xdr:spPr>
        <a:xfrm>
          <a:off x="4902200" y="1455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27339</xdr:rowOff>
    </xdr:from>
    <xdr:to>
      <xdr:col>19</xdr:col>
      <xdr:colOff>133350</xdr:colOff>
      <xdr:row>83</xdr:row>
      <xdr:rowOff>41455</xdr:rowOff>
    </xdr:to>
    <xdr:cxnSp macro="">
      <xdr:nvCxnSpPr>
        <xdr:cNvPr id="196" name="直線コネクタ 195">
          <a:extLst>
            <a:ext uri="{FF2B5EF4-FFF2-40B4-BE49-F238E27FC236}">
              <a16:creationId xmlns:a16="http://schemas.microsoft.com/office/drawing/2014/main" id="{7F3605C5-FE4B-450C-AC74-B704BEED58D7}"/>
            </a:ext>
          </a:extLst>
        </xdr:cNvPr>
        <xdr:cNvCxnSpPr/>
      </xdr:nvCxnSpPr>
      <xdr:spPr>
        <a:xfrm>
          <a:off x="3225800" y="14257689"/>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82322</xdr:rowOff>
    </xdr:from>
    <xdr:to>
      <xdr:col>19</xdr:col>
      <xdr:colOff>184150</xdr:colOff>
      <xdr:row>85</xdr:row>
      <xdr:rowOff>12472</xdr:rowOff>
    </xdr:to>
    <xdr:sp macro="" textlink="">
      <xdr:nvSpPr>
        <xdr:cNvPr id="197" name="フローチャート: 判断 196">
          <a:extLst>
            <a:ext uri="{FF2B5EF4-FFF2-40B4-BE49-F238E27FC236}">
              <a16:creationId xmlns:a16="http://schemas.microsoft.com/office/drawing/2014/main" id="{5615AA1B-21AD-45F6-921B-9B31AC205912}"/>
            </a:ext>
          </a:extLst>
        </xdr:cNvPr>
        <xdr:cNvSpPr/>
      </xdr:nvSpPr>
      <xdr:spPr>
        <a:xfrm>
          <a:off x="40640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168699</xdr:rowOff>
    </xdr:from>
    <xdr:ext cx="736600" cy="259045"/>
    <xdr:sp macro="" textlink="">
      <xdr:nvSpPr>
        <xdr:cNvPr id="198" name="テキスト ボックス 197">
          <a:extLst>
            <a:ext uri="{FF2B5EF4-FFF2-40B4-BE49-F238E27FC236}">
              <a16:creationId xmlns:a16="http://schemas.microsoft.com/office/drawing/2014/main" id="{A837D8E8-F707-4DE0-A657-C76E0EC7D5F0}"/>
            </a:ext>
          </a:extLst>
        </xdr:cNvPr>
        <xdr:cNvSpPr txBox="1"/>
      </xdr:nvSpPr>
      <xdr:spPr>
        <a:xfrm>
          <a:off x="3733800" y="1457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106237</xdr:rowOff>
    </xdr:from>
    <xdr:to>
      <xdr:col>15</xdr:col>
      <xdr:colOff>82550</xdr:colOff>
      <xdr:row>83</xdr:row>
      <xdr:rowOff>27339</xdr:rowOff>
    </xdr:to>
    <xdr:cxnSp macro="">
      <xdr:nvCxnSpPr>
        <xdr:cNvPr id="199" name="直線コネクタ 198">
          <a:extLst>
            <a:ext uri="{FF2B5EF4-FFF2-40B4-BE49-F238E27FC236}">
              <a16:creationId xmlns:a16="http://schemas.microsoft.com/office/drawing/2014/main" id="{22CB158F-08BF-4DCE-8491-39C70D326DE3}"/>
            </a:ext>
          </a:extLst>
        </xdr:cNvPr>
        <xdr:cNvCxnSpPr/>
      </xdr:nvCxnSpPr>
      <xdr:spPr>
        <a:xfrm>
          <a:off x="2336800" y="13993687"/>
          <a:ext cx="889000" cy="26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41890</xdr:rowOff>
    </xdr:from>
    <xdr:to>
      <xdr:col>15</xdr:col>
      <xdr:colOff>133350</xdr:colOff>
      <xdr:row>83</xdr:row>
      <xdr:rowOff>143490</xdr:rowOff>
    </xdr:to>
    <xdr:sp macro="" textlink="">
      <xdr:nvSpPr>
        <xdr:cNvPr id="200" name="フローチャート: 判断 199">
          <a:extLst>
            <a:ext uri="{FF2B5EF4-FFF2-40B4-BE49-F238E27FC236}">
              <a16:creationId xmlns:a16="http://schemas.microsoft.com/office/drawing/2014/main" id="{8B70F60D-ECAD-4AA3-A685-2E6919E6BBFE}"/>
            </a:ext>
          </a:extLst>
        </xdr:cNvPr>
        <xdr:cNvSpPr/>
      </xdr:nvSpPr>
      <xdr:spPr>
        <a:xfrm>
          <a:off x="3175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128267</xdr:rowOff>
    </xdr:from>
    <xdr:ext cx="762000" cy="259045"/>
    <xdr:sp macro="" textlink="">
      <xdr:nvSpPr>
        <xdr:cNvPr id="201" name="テキスト ボックス 200">
          <a:extLst>
            <a:ext uri="{FF2B5EF4-FFF2-40B4-BE49-F238E27FC236}">
              <a16:creationId xmlns:a16="http://schemas.microsoft.com/office/drawing/2014/main" id="{061BC597-99F8-415B-A163-5D6A1C47C71D}"/>
            </a:ext>
          </a:extLst>
        </xdr:cNvPr>
        <xdr:cNvSpPr txBox="1"/>
      </xdr:nvSpPr>
      <xdr:spPr>
        <a:xfrm>
          <a:off x="2844800" y="1435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38170</xdr:rowOff>
    </xdr:from>
    <xdr:to>
      <xdr:col>11</xdr:col>
      <xdr:colOff>31750</xdr:colOff>
      <xdr:row>81</xdr:row>
      <xdr:rowOff>106237</xdr:rowOff>
    </xdr:to>
    <xdr:cxnSp macro="">
      <xdr:nvCxnSpPr>
        <xdr:cNvPr id="202" name="直線コネクタ 201">
          <a:extLst>
            <a:ext uri="{FF2B5EF4-FFF2-40B4-BE49-F238E27FC236}">
              <a16:creationId xmlns:a16="http://schemas.microsoft.com/office/drawing/2014/main" id="{5709AA6E-B578-4358-B96E-9DB642657A5D}"/>
            </a:ext>
          </a:extLst>
        </xdr:cNvPr>
        <xdr:cNvCxnSpPr/>
      </xdr:nvCxnSpPr>
      <xdr:spPr>
        <a:xfrm>
          <a:off x="1447800" y="13925620"/>
          <a:ext cx="889000" cy="6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27580</xdr:rowOff>
    </xdr:from>
    <xdr:to>
      <xdr:col>11</xdr:col>
      <xdr:colOff>82550</xdr:colOff>
      <xdr:row>82</xdr:row>
      <xdr:rowOff>129180</xdr:rowOff>
    </xdr:to>
    <xdr:sp macro="" textlink="">
      <xdr:nvSpPr>
        <xdr:cNvPr id="203" name="フローチャート: 判断 202">
          <a:extLst>
            <a:ext uri="{FF2B5EF4-FFF2-40B4-BE49-F238E27FC236}">
              <a16:creationId xmlns:a16="http://schemas.microsoft.com/office/drawing/2014/main" id="{6E75AD1F-53B5-40E7-92B9-C2A58A33A34A}"/>
            </a:ext>
          </a:extLst>
        </xdr:cNvPr>
        <xdr:cNvSpPr/>
      </xdr:nvSpPr>
      <xdr:spPr>
        <a:xfrm>
          <a:off x="2286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113957</xdr:rowOff>
    </xdr:from>
    <xdr:ext cx="762000" cy="259045"/>
    <xdr:sp macro="" textlink="">
      <xdr:nvSpPr>
        <xdr:cNvPr id="204" name="テキスト ボックス 203">
          <a:extLst>
            <a:ext uri="{FF2B5EF4-FFF2-40B4-BE49-F238E27FC236}">
              <a16:creationId xmlns:a16="http://schemas.microsoft.com/office/drawing/2014/main" id="{9488337C-C6AC-4C78-96A8-DA74AAEABF87}"/>
            </a:ext>
          </a:extLst>
        </xdr:cNvPr>
        <xdr:cNvSpPr txBox="1"/>
      </xdr:nvSpPr>
      <xdr:spPr>
        <a:xfrm>
          <a:off x="1955800" y="141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101967</xdr:rowOff>
    </xdr:from>
    <xdr:to>
      <xdr:col>7</xdr:col>
      <xdr:colOff>31750</xdr:colOff>
      <xdr:row>82</xdr:row>
      <xdr:rowOff>32117</xdr:rowOff>
    </xdr:to>
    <xdr:sp macro="" textlink="">
      <xdr:nvSpPr>
        <xdr:cNvPr id="205" name="フローチャート: 判断 204">
          <a:extLst>
            <a:ext uri="{FF2B5EF4-FFF2-40B4-BE49-F238E27FC236}">
              <a16:creationId xmlns:a16="http://schemas.microsoft.com/office/drawing/2014/main" id="{BD46802F-4C5F-449D-8977-C088C7855564}"/>
            </a:ext>
          </a:extLst>
        </xdr:cNvPr>
        <xdr:cNvSpPr/>
      </xdr:nvSpPr>
      <xdr:spPr>
        <a:xfrm>
          <a:off x="1397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16894</xdr:rowOff>
    </xdr:from>
    <xdr:ext cx="762000" cy="259045"/>
    <xdr:sp macro="" textlink="">
      <xdr:nvSpPr>
        <xdr:cNvPr id="206" name="テキスト ボックス 205">
          <a:extLst>
            <a:ext uri="{FF2B5EF4-FFF2-40B4-BE49-F238E27FC236}">
              <a16:creationId xmlns:a16="http://schemas.microsoft.com/office/drawing/2014/main" id="{716B208D-B192-495F-9CF3-4CF5A12C622D}"/>
            </a:ext>
          </a:extLst>
        </xdr:cNvPr>
        <xdr:cNvSpPr txBox="1"/>
      </xdr:nvSpPr>
      <xdr:spPr>
        <a:xfrm>
          <a:off x="1066800" y="1407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6D89D03-F931-46C2-9A9A-1B8FDABC44F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71F0006-F128-4B18-BE1C-22D876CC736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FD928A1-EE98-4F2B-92E6-CD9AE38A650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61FDFDF-E844-49D5-929E-EC97A1FA2EC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A1A01B8-BBA3-4E7B-B713-432902D928E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21723</xdr:rowOff>
    </xdr:from>
    <xdr:to>
      <xdr:col>23</xdr:col>
      <xdr:colOff>184150</xdr:colOff>
      <xdr:row>83</xdr:row>
      <xdr:rowOff>123323</xdr:rowOff>
    </xdr:to>
    <xdr:sp macro="" textlink="">
      <xdr:nvSpPr>
        <xdr:cNvPr id="212" name="楕円 211">
          <a:extLst>
            <a:ext uri="{FF2B5EF4-FFF2-40B4-BE49-F238E27FC236}">
              <a16:creationId xmlns:a16="http://schemas.microsoft.com/office/drawing/2014/main" id="{4A310C19-B4ED-486A-9C80-5130D95A381A}"/>
            </a:ext>
          </a:extLst>
        </xdr:cNvPr>
        <xdr:cNvSpPr/>
      </xdr:nvSpPr>
      <xdr:spPr>
        <a:xfrm>
          <a:off x="4902200" y="1425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38250</xdr:rowOff>
    </xdr:from>
    <xdr:ext cx="762000" cy="259045"/>
    <xdr:sp macro="" textlink="">
      <xdr:nvSpPr>
        <xdr:cNvPr id="213" name="人件費・物件費等の状況該当値テキスト">
          <a:extLst>
            <a:ext uri="{FF2B5EF4-FFF2-40B4-BE49-F238E27FC236}">
              <a16:creationId xmlns:a16="http://schemas.microsoft.com/office/drawing/2014/main" id="{8B8DD8B6-088A-40AA-8C8C-7231ED42981A}"/>
            </a:ext>
          </a:extLst>
        </xdr:cNvPr>
        <xdr:cNvSpPr txBox="1"/>
      </xdr:nvSpPr>
      <xdr:spPr>
        <a:xfrm>
          <a:off x="5041900" y="140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162105</xdr:rowOff>
    </xdr:from>
    <xdr:to>
      <xdr:col>19</xdr:col>
      <xdr:colOff>184150</xdr:colOff>
      <xdr:row>83</xdr:row>
      <xdr:rowOff>92255</xdr:rowOff>
    </xdr:to>
    <xdr:sp macro="" textlink="">
      <xdr:nvSpPr>
        <xdr:cNvPr id="214" name="楕円 213">
          <a:extLst>
            <a:ext uri="{FF2B5EF4-FFF2-40B4-BE49-F238E27FC236}">
              <a16:creationId xmlns:a16="http://schemas.microsoft.com/office/drawing/2014/main" id="{4A9DEF81-F39E-4C72-B079-CA0E959DD722}"/>
            </a:ext>
          </a:extLst>
        </xdr:cNvPr>
        <xdr:cNvSpPr/>
      </xdr:nvSpPr>
      <xdr:spPr>
        <a:xfrm>
          <a:off x="4064000" y="142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102432</xdr:rowOff>
    </xdr:from>
    <xdr:ext cx="736600" cy="259045"/>
    <xdr:sp macro="" textlink="">
      <xdr:nvSpPr>
        <xdr:cNvPr id="215" name="テキスト ボックス 214">
          <a:extLst>
            <a:ext uri="{FF2B5EF4-FFF2-40B4-BE49-F238E27FC236}">
              <a16:creationId xmlns:a16="http://schemas.microsoft.com/office/drawing/2014/main" id="{A80BA219-8E44-4BF8-805C-D8DE342E545A}"/>
            </a:ext>
          </a:extLst>
        </xdr:cNvPr>
        <xdr:cNvSpPr txBox="1"/>
      </xdr:nvSpPr>
      <xdr:spPr>
        <a:xfrm>
          <a:off x="3733800" y="13989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147989</xdr:rowOff>
    </xdr:from>
    <xdr:to>
      <xdr:col>15</xdr:col>
      <xdr:colOff>133350</xdr:colOff>
      <xdr:row>83</xdr:row>
      <xdr:rowOff>78139</xdr:rowOff>
    </xdr:to>
    <xdr:sp macro="" textlink="">
      <xdr:nvSpPr>
        <xdr:cNvPr id="216" name="楕円 215">
          <a:extLst>
            <a:ext uri="{FF2B5EF4-FFF2-40B4-BE49-F238E27FC236}">
              <a16:creationId xmlns:a16="http://schemas.microsoft.com/office/drawing/2014/main" id="{604A709E-C882-4503-8856-B60252940C2D}"/>
            </a:ext>
          </a:extLst>
        </xdr:cNvPr>
        <xdr:cNvSpPr/>
      </xdr:nvSpPr>
      <xdr:spPr>
        <a:xfrm>
          <a:off x="3175000" y="142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88316</xdr:rowOff>
    </xdr:from>
    <xdr:ext cx="762000" cy="259045"/>
    <xdr:sp macro="" textlink="">
      <xdr:nvSpPr>
        <xdr:cNvPr id="217" name="テキスト ボックス 216">
          <a:extLst>
            <a:ext uri="{FF2B5EF4-FFF2-40B4-BE49-F238E27FC236}">
              <a16:creationId xmlns:a16="http://schemas.microsoft.com/office/drawing/2014/main" id="{D22BFA02-8A50-43B7-9752-44F880A6378F}"/>
            </a:ext>
          </a:extLst>
        </xdr:cNvPr>
        <xdr:cNvSpPr txBox="1"/>
      </xdr:nvSpPr>
      <xdr:spPr>
        <a:xfrm>
          <a:off x="2844800" y="1397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55437</xdr:rowOff>
    </xdr:from>
    <xdr:to>
      <xdr:col>11</xdr:col>
      <xdr:colOff>82550</xdr:colOff>
      <xdr:row>81</xdr:row>
      <xdr:rowOff>157037</xdr:rowOff>
    </xdr:to>
    <xdr:sp macro="" textlink="">
      <xdr:nvSpPr>
        <xdr:cNvPr id="218" name="楕円 217">
          <a:extLst>
            <a:ext uri="{FF2B5EF4-FFF2-40B4-BE49-F238E27FC236}">
              <a16:creationId xmlns:a16="http://schemas.microsoft.com/office/drawing/2014/main" id="{CF0116B1-5CF1-40B6-8A33-A7DDB4D0B7E5}"/>
            </a:ext>
          </a:extLst>
        </xdr:cNvPr>
        <xdr:cNvSpPr/>
      </xdr:nvSpPr>
      <xdr:spPr>
        <a:xfrm>
          <a:off x="2286000" y="139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167214</xdr:rowOff>
    </xdr:from>
    <xdr:ext cx="762000" cy="259045"/>
    <xdr:sp macro="" textlink="">
      <xdr:nvSpPr>
        <xdr:cNvPr id="219" name="テキスト ボックス 218">
          <a:extLst>
            <a:ext uri="{FF2B5EF4-FFF2-40B4-BE49-F238E27FC236}">
              <a16:creationId xmlns:a16="http://schemas.microsoft.com/office/drawing/2014/main" id="{392D8708-B889-42E7-A00E-190DDB84C34B}"/>
            </a:ext>
          </a:extLst>
        </xdr:cNvPr>
        <xdr:cNvSpPr txBox="1"/>
      </xdr:nvSpPr>
      <xdr:spPr>
        <a:xfrm>
          <a:off x="1955800" y="137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158820</xdr:rowOff>
    </xdr:from>
    <xdr:to>
      <xdr:col>7</xdr:col>
      <xdr:colOff>31750</xdr:colOff>
      <xdr:row>81</xdr:row>
      <xdr:rowOff>88970</xdr:rowOff>
    </xdr:to>
    <xdr:sp macro="" textlink="">
      <xdr:nvSpPr>
        <xdr:cNvPr id="220" name="楕円 219">
          <a:extLst>
            <a:ext uri="{FF2B5EF4-FFF2-40B4-BE49-F238E27FC236}">
              <a16:creationId xmlns:a16="http://schemas.microsoft.com/office/drawing/2014/main" id="{26FEE11F-716A-4A41-9D47-5BFD8E1E54F7}"/>
            </a:ext>
          </a:extLst>
        </xdr:cNvPr>
        <xdr:cNvSpPr/>
      </xdr:nvSpPr>
      <xdr:spPr>
        <a:xfrm>
          <a:off x="1397000" y="138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99147</xdr:rowOff>
    </xdr:from>
    <xdr:ext cx="762000" cy="259045"/>
    <xdr:sp macro="" textlink="">
      <xdr:nvSpPr>
        <xdr:cNvPr id="221" name="テキスト ボックス 220">
          <a:extLst>
            <a:ext uri="{FF2B5EF4-FFF2-40B4-BE49-F238E27FC236}">
              <a16:creationId xmlns:a16="http://schemas.microsoft.com/office/drawing/2014/main" id="{1E44F0F2-5FCA-467D-AF72-68D594066B67}"/>
            </a:ext>
          </a:extLst>
        </xdr:cNvPr>
        <xdr:cNvSpPr txBox="1"/>
      </xdr:nvSpPr>
      <xdr:spPr>
        <a:xfrm>
          <a:off x="1066800" y="136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E379FA0A-9A53-497A-B927-4B2F0ACFD38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A1C8EAB4-C9CD-4A2D-B509-1C6DA5A2515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22A8ED6B-AD4B-41B2-8564-BCB4446FD01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EA886057-D480-4865-B28B-31F40EE450F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F03D8B08-FD27-4B68-9C1C-9E0CB7F06D5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4F05922-DDFF-4787-B611-32EFD9E1E75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6963D00D-0967-43E4-AB49-28FE9B450D9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E00AB97A-618E-47D8-BC3C-3437B7E52BF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FFEE80C1-5635-43B0-AB5A-7804DBE4B55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71B97CAD-26BD-4D15-AE04-B5CF50A864B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CBB5C714-674D-49F6-B579-2725E7949A1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A67410BF-0169-41C5-AB76-8A3F0020148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836ADDD2-9A78-4D55-9327-333B290DC59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優秀な人材確保のため近隣市との均衡を図り初任給基準を国より高く設定していることや、年齢・学歴によらない能力・実績に基づく昇給の実施等によりラスパイレス指数が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を超えている。</a:t>
          </a:r>
        </a:p>
        <a:p>
          <a:r>
            <a:rPr kumimoji="1" lang="ja-JP" altLang="en-US" sz="1300">
              <a:latin typeface="ＭＳ Ｐゴシック" panose="020B0600070205080204" pitchFamily="50" charset="-128"/>
              <a:ea typeface="ＭＳ Ｐゴシック" panose="020B0600070205080204" pitchFamily="50" charset="-128"/>
            </a:rPr>
            <a:t>　今後も人事院勧告に準拠し、給与の適正化に努めていく。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E811544D-461D-4B71-872D-8CBABBBC5A7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44DBA96-06A1-467D-8FE3-3ABCAD7DCF9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BB149403-8B39-4DA8-A135-49D292C85832}"/>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F8077F4F-4820-4521-BB55-780A1D14121A}"/>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A7E0ADE-F166-4618-82BD-0480C31A93AB}"/>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F8415BC1-ED55-4E84-B240-5EE7F916C9ED}"/>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C7C280BF-E640-4591-8FF7-49FF3E72E8D2}"/>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55AFB80A-CD1B-41BA-A7E0-9B824B77A9DF}"/>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F85F6920-BA7E-4049-858F-F293EC43E09F}"/>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9DAEE990-8EE6-4A59-A350-1A9EE41D188E}"/>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4E56875B-8171-4130-9267-474B77A2E4D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85DCB81D-5C2A-4C6D-B989-3015BBF6262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BF0840C2-074A-4942-ADA0-FFAC80CA42F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92711</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70E2941B-316A-407C-B6BE-4055AC35E727}"/>
            </a:ext>
          </a:extLst>
        </xdr:cNvPr>
        <xdr:cNvCxnSpPr/>
      </xdr:nvCxnSpPr>
      <xdr:spPr>
        <a:xfrm flipV="1">
          <a:off x="17018000" y="13808711"/>
          <a:ext cx="0" cy="15443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C9901403-A6A4-4C1B-A8BA-882C32F5CDED}"/>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A36FD441-856C-46DA-B9A0-EAB183F4F5E8}"/>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7638</xdr:rowOff>
    </xdr:from>
    <xdr:ext cx="762000" cy="259045"/>
    <xdr:sp macro="" textlink="">
      <xdr:nvSpPr>
        <xdr:cNvPr id="251" name="給与水準   （国との比較）最大値テキスト">
          <a:extLst>
            <a:ext uri="{FF2B5EF4-FFF2-40B4-BE49-F238E27FC236}">
              <a16:creationId xmlns:a16="http://schemas.microsoft.com/office/drawing/2014/main" id="{66C3D0BC-7F51-4184-8399-C165EA8E241A}"/>
            </a:ext>
          </a:extLst>
        </xdr:cNvPr>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92711</xdr:rowOff>
    </xdr:from>
    <xdr:to>
      <xdr:col>81</xdr:col>
      <xdr:colOff>133350</xdr:colOff>
      <xdr:row>80</xdr:row>
      <xdr:rowOff>92711</xdr:rowOff>
    </xdr:to>
    <xdr:cxnSp macro="">
      <xdr:nvCxnSpPr>
        <xdr:cNvPr id="252" name="直線コネクタ 251">
          <a:extLst>
            <a:ext uri="{FF2B5EF4-FFF2-40B4-BE49-F238E27FC236}">
              <a16:creationId xmlns:a16="http://schemas.microsoft.com/office/drawing/2014/main" id="{CE7A99FD-5C8D-403F-97EA-637E2A0198E7}"/>
            </a:ext>
          </a:extLst>
        </xdr:cNvPr>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99061</xdr:rowOff>
    </xdr:to>
    <xdr:cxnSp macro="">
      <xdr:nvCxnSpPr>
        <xdr:cNvPr id="253" name="直線コネクタ 252">
          <a:extLst>
            <a:ext uri="{FF2B5EF4-FFF2-40B4-BE49-F238E27FC236}">
              <a16:creationId xmlns:a16="http://schemas.microsoft.com/office/drawing/2014/main" id="{588BA262-B1F6-45E5-B9F4-73CBC8E263E0}"/>
            </a:ext>
          </a:extLst>
        </xdr:cNvPr>
        <xdr:cNvCxnSpPr/>
      </xdr:nvCxnSpPr>
      <xdr:spPr>
        <a:xfrm flipV="1">
          <a:off x="16179800" y="14918689"/>
          <a:ext cx="8382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4" name="給与水準   （国との比較）平均値テキスト">
          <a:extLst>
            <a:ext uri="{FF2B5EF4-FFF2-40B4-BE49-F238E27FC236}">
              <a16:creationId xmlns:a16="http://schemas.microsoft.com/office/drawing/2014/main" id="{A14EC92C-E221-4226-AB21-B4DD04354D10}"/>
            </a:ext>
          </a:extLst>
        </xdr:cNvPr>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5" name="フローチャート: 判断 254">
          <a:extLst>
            <a:ext uri="{FF2B5EF4-FFF2-40B4-BE49-F238E27FC236}">
              <a16:creationId xmlns:a16="http://schemas.microsoft.com/office/drawing/2014/main" id="{9B9D06F9-05CC-4EA1-BE54-5D96B92F2254}"/>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99061</xdr:rowOff>
    </xdr:to>
    <xdr:cxnSp macro="">
      <xdr:nvCxnSpPr>
        <xdr:cNvPr id="256" name="直線コネクタ 255">
          <a:extLst>
            <a:ext uri="{FF2B5EF4-FFF2-40B4-BE49-F238E27FC236}">
              <a16:creationId xmlns:a16="http://schemas.microsoft.com/office/drawing/2014/main" id="{8569C52A-EE56-4A61-B70D-9CC326BD52A2}"/>
            </a:ext>
          </a:extLst>
        </xdr:cNvPr>
        <xdr:cNvCxnSpPr/>
      </xdr:nvCxnSpPr>
      <xdr:spPr>
        <a:xfrm>
          <a:off x="15290800" y="149669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a:extLst>
            <a:ext uri="{FF2B5EF4-FFF2-40B4-BE49-F238E27FC236}">
              <a16:creationId xmlns:a16="http://schemas.microsoft.com/office/drawing/2014/main" id="{E3A4A006-1136-402D-84D9-5DF2260C2B81}"/>
            </a:ext>
          </a:extLst>
        </xdr:cNvPr>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58" name="テキスト ボックス 257">
          <a:extLst>
            <a:ext uri="{FF2B5EF4-FFF2-40B4-BE49-F238E27FC236}">
              <a16:creationId xmlns:a16="http://schemas.microsoft.com/office/drawing/2014/main" id="{CF1FEE3D-007B-43BF-ADF1-960657ED9126}"/>
            </a:ext>
          </a:extLst>
        </xdr:cNvPr>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50800</xdr:rowOff>
    </xdr:to>
    <xdr:cxnSp macro="">
      <xdr:nvCxnSpPr>
        <xdr:cNvPr id="259" name="直線コネクタ 258">
          <a:extLst>
            <a:ext uri="{FF2B5EF4-FFF2-40B4-BE49-F238E27FC236}">
              <a16:creationId xmlns:a16="http://schemas.microsoft.com/office/drawing/2014/main" id="{8252DEFB-67E8-4100-AF12-5F70153836E9}"/>
            </a:ext>
          </a:extLst>
        </xdr:cNvPr>
        <xdr:cNvCxnSpPr/>
      </xdr:nvCxnSpPr>
      <xdr:spPr>
        <a:xfrm>
          <a:off x="14401800" y="149186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0" name="フローチャート: 判断 259">
          <a:extLst>
            <a:ext uri="{FF2B5EF4-FFF2-40B4-BE49-F238E27FC236}">
              <a16:creationId xmlns:a16="http://schemas.microsoft.com/office/drawing/2014/main" id="{F38593F5-B7C5-4F7D-9F40-C3211C341704}"/>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1" name="テキスト ボックス 260">
          <a:extLst>
            <a:ext uri="{FF2B5EF4-FFF2-40B4-BE49-F238E27FC236}">
              <a16:creationId xmlns:a16="http://schemas.microsoft.com/office/drawing/2014/main" id="{A15DA5E9-3AF4-4044-A09C-E1AE4B7F85C7}"/>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147320</xdr:rowOff>
    </xdr:to>
    <xdr:cxnSp macro="">
      <xdr:nvCxnSpPr>
        <xdr:cNvPr id="262" name="直線コネクタ 261">
          <a:extLst>
            <a:ext uri="{FF2B5EF4-FFF2-40B4-BE49-F238E27FC236}">
              <a16:creationId xmlns:a16="http://schemas.microsoft.com/office/drawing/2014/main" id="{888268C5-0800-44D6-9054-6482AF31E71D}"/>
            </a:ext>
          </a:extLst>
        </xdr:cNvPr>
        <xdr:cNvCxnSpPr/>
      </xdr:nvCxnSpPr>
      <xdr:spPr>
        <a:xfrm flipV="1">
          <a:off x="13512800" y="149186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3" name="フローチャート: 判断 262">
          <a:extLst>
            <a:ext uri="{FF2B5EF4-FFF2-40B4-BE49-F238E27FC236}">
              <a16:creationId xmlns:a16="http://schemas.microsoft.com/office/drawing/2014/main" id="{F53519ED-11B7-4EAD-A90E-0B61E046C863}"/>
            </a:ext>
          </a:extLst>
        </xdr:cNvPr>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64" name="テキスト ボックス 263">
          <a:extLst>
            <a:ext uri="{FF2B5EF4-FFF2-40B4-BE49-F238E27FC236}">
              <a16:creationId xmlns:a16="http://schemas.microsoft.com/office/drawing/2014/main" id="{0B07250D-F6B2-4898-A295-3BFF70BE12A1}"/>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5" name="フローチャート: 判断 264">
          <a:extLst>
            <a:ext uri="{FF2B5EF4-FFF2-40B4-BE49-F238E27FC236}">
              <a16:creationId xmlns:a16="http://schemas.microsoft.com/office/drawing/2014/main" id="{80CB5989-6C5D-4418-B635-6307132ACABF}"/>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6" name="テキスト ボックス 265">
          <a:extLst>
            <a:ext uri="{FF2B5EF4-FFF2-40B4-BE49-F238E27FC236}">
              <a16:creationId xmlns:a16="http://schemas.microsoft.com/office/drawing/2014/main" id="{08445271-3FF1-4AFF-8F52-9AE6C0E0A2F2}"/>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8D00236D-CEB0-42B4-8ECC-C0685568AE2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B48F0A95-EE3D-4A75-93DC-B66BCFF6462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C08E3862-1EA5-4928-9C2E-6B2AE607B9F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7E04F9ED-386F-4FA0-AFEF-43CA7EFF474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426F091-7786-4F18-BEAF-C886A0BB810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2" name="楕円 271">
          <a:extLst>
            <a:ext uri="{FF2B5EF4-FFF2-40B4-BE49-F238E27FC236}">
              <a16:creationId xmlns:a16="http://schemas.microsoft.com/office/drawing/2014/main" id="{E0E3BB14-3D5C-4343-993C-8A9A47074249}"/>
            </a:ext>
          </a:extLst>
        </xdr:cNvPr>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73" name="給与水準   （国との比較）該当値テキスト">
          <a:extLst>
            <a:ext uri="{FF2B5EF4-FFF2-40B4-BE49-F238E27FC236}">
              <a16:creationId xmlns:a16="http://schemas.microsoft.com/office/drawing/2014/main" id="{DD840F8B-C378-4A24-B4F6-959175ED152E}"/>
            </a:ext>
          </a:extLst>
        </xdr:cNvPr>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4" name="楕円 273">
          <a:extLst>
            <a:ext uri="{FF2B5EF4-FFF2-40B4-BE49-F238E27FC236}">
              <a16:creationId xmlns:a16="http://schemas.microsoft.com/office/drawing/2014/main" id="{0ADAB30A-E665-4BCD-9F0D-1413C74749EA}"/>
            </a:ext>
          </a:extLst>
        </xdr:cNvPr>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75" name="テキスト ボックス 274">
          <a:extLst>
            <a:ext uri="{FF2B5EF4-FFF2-40B4-BE49-F238E27FC236}">
              <a16:creationId xmlns:a16="http://schemas.microsoft.com/office/drawing/2014/main" id="{17F0885C-2426-418B-B53A-5A636C88AE24}"/>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6" name="楕円 275">
          <a:extLst>
            <a:ext uri="{FF2B5EF4-FFF2-40B4-BE49-F238E27FC236}">
              <a16:creationId xmlns:a16="http://schemas.microsoft.com/office/drawing/2014/main" id="{E509B364-55E2-4231-9CC2-F13905DA626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7" name="テキスト ボックス 276">
          <a:extLst>
            <a:ext uri="{FF2B5EF4-FFF2-40B4-BE49-F238E27FC236}">
              <a16:creationId xmlns:a16="http://schemas.microsoft.com/office/drawing/2014/main" id="{02741A77-162E-4AB3-9D3E-F55F4BC9F5B1}"/>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78" name="楕円 277">
          <a:extLst>
            <a:ext uri="{FF2B5EF4-FFF2-40B4-BE49-F238E27FC236}">
              <a16:creationId xmlns:a16="http://schemas.microsoft.com/office/drawing/2014/main" id="{04F233DE-8A60-4CDA-A2DB-43DDA0805A0B}"/>
            </a:ext>
          </a:extLst>
        </xdr:cNvPr>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79" name="テキスト ボックス 278">
          <a:extLst>
            <a:ext uri="{FF2B5EF4-FFF2-40B4-BE49-F238E27FC236}">
              <a16:creationId xmlns:a16="http://schemas.microsoft.com/office/drawing/2014/main" id="{10DC09B1-19B5-4A40-BC84-AF7999F633C7}"/>
            </a:ext>
          </a:extLst>
        </xdr:cNvPr>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0" name="楕円 279">
          <a:extLst>
            <a:ext uri="{FF2B5EF4-FFF2-40B4-BE49-F238E27FC236}">
              <a16:creationId xmlns:a16="http://schemas.microsoft.com/office/drawing/2014/main" id="{784E7EEA-CBB3-4922-B3E9-B2F8FFFF71B2}"/>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1" name="テキスト ボックス 280">
          <a:extLst>
            <a:ext uri="{FF2B5EF4-FFF2-40B4-BE49-F238E27FC236}">
              <a16:creationId xmlns:a16="http://schemas.microsoft.com/office/drawing/2014/main" id="{EFD05FD1-4D49-4F67-B63F-25E86D87D0B3}"/>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12A37054-E1F2-4024-BE5D-0D8DF5A90CF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7E2362E6-EA9E-47AA-A91D-DEC8F7C6DB4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5B1220EE-AC0B-43C3-8EEF-7F2A5D3B4D8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B3592E7-3F90-4DDE-BD9D-770E0DF3747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8D296107-B80A-4F6B-A11D-105DE5B9E31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D27A2D07-2195-40C2-9173-E41E8E52B8A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41940F4A-4DBC-47F3-8F70-FC4112ED25C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FEE85168-D687-49F8-A70E-21BA38CDE10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74E215F1-51F7-41D5-98CE-30BAF325E1F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C265B673-4B1D-4094-9535-837760E3F9A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AF51B4B1-6AF7-42D4-B881-8F14E6E7E84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11C83596-434F-49B3-B07F-0A75BC46751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DDFAFDA6-563B-4482-BE6F-403BA2C4CEF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大垣市定員管理計画（令和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年度）では、令和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日の職員数</a:t>
          </a:r>
          <a:r>
            <a:rPr kumimoji="1" lang="en-US" altLang="ja-JP" sz="1300">
              <a:latin typeface="ＭＳ Ｐゴシック" panose="020B0600070205080204" pitchFamily="50" charset="-128"/>
              <a:ea typeface="ＭＳ Ｐゴシック" panose="020B0600070205080204" pitchFamily="50" charset="-128"/>
            </a:rPr>
            <a:t>1,270</a:t>
          </a:r>
          <a:r>
            <a:rPr kumimoji="1" lang="ja-JP" altLang="en-US" sz="1300">
              <a:latin typeface="ＭＳ Ｐゴシック" panose="020B0600070205080204" pitchFamily="50" charset="-128"/>
              <a:ea typeface="ＭＳ Ｐゴシック" panose="020B0600070205080204" pitchFamily="50" charset="-128"/>
            </a:rPr>
            <a:t>人を目標数値とし、効率的かつ柔軟な行政運営体制により行政のスリム化を図りつつ、新たな行政需要に対応し、安定した行政サービスの提供を図る最適な定員管理に努めるため、令和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1,264</a:t>
          </a:r>
          <a:r>
            <a:rPr kumimoji="1" lang="ja-JP" altLang="en-US" sz="1300">
              <a:latin typeface="ＭＳ Ｐゴシック" panose="020B0600070205080204" pitchFamily="50" charset="-128"/>
              <a:ea typeface="ＭＳ Ｐゴシック" panose="020B0600070205080204" pitchFamily="50" charset="-128"/>
            </a:rPr>
            <a:t>人となった。</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17F83CA4-D0AD-47FF-9179-262A8A2B8E4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10174D8A-404D-4A4F-A6FA-58BD32E0AC9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F2A4293D-FD4D-45A6-AAC9-AABB2DD6F0F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CF5A4788-CD40-434E-8E8F-93A43894B39C}"/>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6A1E2209-B076-4E49-97CF-B968C204B42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B402FA04-4632-42D7-BBBB-4C4B18278DC9}"/>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250239ED-7D79-4C73-9FDE-E5BCD8879768}"/>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763FBF1-073F-4771-851D-4AB826B4787B}"/>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CAD1670A-A2A7-4E00-B9C3-8A11C4946F2E}"/>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E70AF32F-23F8-4EA7-BE69-B8075E8DF51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5D0036D-F063-4E7D-A0D8-430CBD12E2FE}"/>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B3BA7C1E-F8B9-4E6E-8F7D-CC99378027C1}"/>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4E04246D-119F-485E-8D9E-D9A5D5C5127A}"/>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31AEDF65-E5E7-41D1-98DC-5E38BB0DABF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C7E3F86F-E8B4-4A08-9074-872E379B425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1825D564-729E-45A7-847E-ECA69945079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67</xdr:row>
      <xdr:rowOff>168487</xdr:rowOff>
    </xdr:to>
    <xdr:cxnSp macro="">
      <xdr:nvCxnSpPr>
        <xdr:cNvPr id="311" name="直線コネクタ 310">
          <a:extLst>
            <a:ext uri="{FF2B5EF4-FFF2-40B4-BE49-F238E27FC236}">
              <a16:creationId xmlns:a16="http://schemas.microsoft.com/office/drawing/2014/main" id="{8CDB3DDA-04DB-496E-B1E7-260E3F38AC86}"/>
            </a:ext>
          </a:extLst>
        </xdr:cNvPr>
        <xdr:cNvCxnSpPr/>
      </xdr:nvCxnSpPr>
      <xdr:spPr>
        <a:xfrm flipV="1">
          <a:off x="17018000" y="10071100"/>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140564</xdr:rowOff>
    </xdr:from>
    <xdr:ext cx="762000" cy="259045"/>
    <xdr:sp macro="" textlink="">
      <xdr:nvSpPr>
        <xdr:cNvPr id="312" name="定員管理の状況最小値テキスト">
          <a:extLst>
            <a:ext uri="{FF2B5EF4-FFF2-40B4-BE49-F238E27FC236}">
              <a16:creationId xmlns:a16="http://schemas.microsoft.com/office/drawing/2014/main" id="{8F84AFE1-A43B-4F23-9089-8F2E61E8DB50}"/>
            </a:ext>
          </a:extLst>
        </xdr:cNvPr>
        <xdr:cNvSpPr txBox="1"/>
      </xdr:nvSpPr>
      <xdr:spPr>
        <a:xfrm>
          <a:off x="17106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168487</xdr:rowOff>
    </xdr:from>
    <xdr:to>
      <xdr:col>81</xdr:col>
      <xdr:colOff>133350</xdr:colOff>
      <xdr:row>67</xdr:row>
      <xdr:rowOff>168487</xdr:rowOff>
    </xdr:to>
    <xdr:cxnSp macro="">
      <xdr:nvCxnSpPr>
        <xdr:cNvPr id="313" name="直線コネクタ 312">
          <a:extLst>
            <a:ext uri="{FF2B5EF4-FFF2-40B4-BE49-F238E27FC236}">
              <a16:creationId xmlns:a16="http://schemas.microsoft.com/office/drawing/2014/main" id="{A55D7E8F-6BA5-46D5-BB80-304E4FA4BB0F}"/>
            </a:ext>
          </a:extLst>
        </xdr:cNvPr>
        <xdr:cNvCxnSpPr/>
      </xdr:nvCxnSpPr>
      <xdr:spPr>
        <a:xfrm>
          <a:off x="16929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4" name="定員管理の状況最大値テキスト">
          <a:extLst>
            <a:ext uri="{FF2B5EF4-FFF2-40B4-BE49-F238E27FC236}">
              <a16:creationId xmlns:a16="http://schemas.microsoft.com/office/drawing/2014/main" id="{00451578-2F4C-404B-9473-BE69C1CE363E}"/>
            </a:ext>
          </a:extLst>
        </xdr:cNvPr>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5" name="直線コネクタ 314">
          <a:extLst>
            <a:ext uri="{FF2B5EF4-FFF2-40B4-BE49-F238E27FC236}">
              <a16:creationId xmlns:a16="http://schemas.microsoft.com/office/drawing/2014/main" id="{792D8C24-18CF-45DE-83D1-CB0178010C1F}"/>
            </a:ext>
          </a:extLst>
        </xdr:cNvPr>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114300</xdr:rowOff>
    </xdr:from>
    <xdr:to>
      <xdr:col>81</xdr:col>
      <xdr:colOff>44450</xdr:colOff>
      <xdr:row>64</xdr:row>
      <xdr:rowOff>31327</xdr:rowOff>
    </xdr:to>
    <xdr:cxnSp macro="">
      <xdr:nvCxnSpPr>
        <xdr:cNvPr id="316" name="直線コネクタ 315">
          <a:extLst>
            <a:ext uri="{FF2B5EF4-FFF2-40B4-BE49-F238E27FC236}">
              <a16:creationId xmlns:a16="http://schemas.microsoft.com/office/drawing/2014/main" id="{B76B788A-DAC4-4E71-91FE-7745A9C58457}"/>
            </a:ext>
          </a:extLst>
        </xdr:cNvPr>
        <xdr:cNvCxnSpPr/>
      </xdr:nvCxnSpPr>
      <xdr:spPr>
        <a:xfrm>
          <a:off x="16179800" y="1091565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154957</xdr:rowOff>
    </xdr:from>
    <xdr:ext cx="762000" cy="259045"/>
    <xdr:sp macro="" textlink="">
      <xdr:nvSpPr>
        <xdr:cNvPr id="317" name="定員管理の状況平均値テキスト">
          <a:extLst>
            <a:ext uri="{FF2B5EF4-FFF2-40B4-BE49-F238E27FC236}">
              <a16:creationId xmlns:a16="http://schemas.microsoft.com/office/drawing/2014/main" id="{7781DC0E-0298-4019-B8F3-5AE34D95A0A9}"/>
            </a:ext>
          </a:extLst>
        </xdr:cNvPr>
        <xdr:cNvSpPr txBox="1"/>
      </xdr:nvSpPr>
      <xdr:spPr>
        <a:xfrm>
          <a:off x="17106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18" name="フローチャート: 判断 317">
          <a:extLst>
            <a:ext uri="{FF2B5EF4-FFF2-40B4-BE49-F238E27FC236}">
              <a16:creationId xmlns:a16="http://schemas.microsoft.com/office/drawing/2014/main" id="{BEF0D71C-FA7C-45B5-8383-83B634FA42A0}"/>
            </a:ext>
          </a:extLst>
        </xdr:cNvPr>
        <xdr:cNvSpPr/>
      </xdr:nvSpPr>
      <xdr:spPr>
        <a:xfrm>
          <a:off x="16967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82127</xdr:rowOff>
    </xdr:from>
    <xdr:to>
      <xdr:col>77</xdr:col>
      <xdr:colOff>44450</xdr:colOff>
      <xdr:row>63</xdr:row>
      <xdr:rowOff>114300</xdr:rowOff>
    </xdr:to>
    <xdr:cxnSp macro="">
      <xdr:nvCxnSpPr>
        <xdr:cNvPr id="319" name="直線コネクタ 318">
          <a:extLst>
            <a:ext uri="{FF2B5EF4-FFF2-40B4-BE49-F238E27FC236}">
              <a16:creationId xmlns:a16="http://schemas.microsoft.com/office/drawing/2014/main" id="{8317C780-5EDD-4961-8D5D-43BAE0CC3552}"/>
            </a:ext>
          </a:extLst>
        </xdr:cNvPr>
        <xdr:cNvCxnSpPr/>
      </xdr:nvCxnSpPr>
      <xdr:spPr>
        <a:xfrm>
          <a:off x="15290800" y="1088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57996</xdr:rowOff>
    </xdr:from>
    <xdr:to>
      <xdr:col>77</xdr:col>
      <xdr:colOff>95250</xdr:colOff>
      <xdr:row>62</xdr:row>
      <xdr:rowOff>159596</xdr:rowOff>
    </xdr:to>
    <xdr:sp macro="" textlink="">
      <xdr:nvSpPr>
        <xdr:cNvPr id="320" name="フローチャート: 判断 319">
          <a:extLst>
            <a:ext uri="{FF2B5EF4-FFF2-40B4-BE49-F238E27FC236}">
              <a16:creationId xmlns:a16="http://schemas.microsoft.com/office/drawing/2014/main" id="{13051969-1415-42C5-8EDE-4A97A95A94FE}"/>
            </a:ext>
          </a:extLst>
        </xdr:cNvPr>
        <xdr:cNvSpPr/>
      </xdr:nvSpPr>
      <xdr:spPr>
        <a:xfrm>
          <a:off x="16129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169773</xdr:rowOff>
    </xdr:from>
    <xdr:ext cx="736600" cy="259045"/>
    <xdr:sp macro="" textlink="">
      <xdr:nvSpPr>
        <xdr:cNvPr id="321" name="テキスト ボックス 320">
          <a:extLst>
            <a:ext uri="{FF2B5EF4-FFF2-40B4-BE49-F238E27FC236}">
              <a16:creationId xmlns:a16="http://schemas.microsoft.com/office/drawing/2014/main" id="{6A03EE7C-FB31-4F17-AD24-B491E87ABDF8}"/>
            </a:ext>
          </a:extLst>
        </xdr:cNvPr>
        <xdr:cNvSpPr txBox="1"/>
      </xdr:nvSpPr>
      <xdr:spPr>
        <a:xfrm>
          <a:off x="15798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82127</xdr:rowOff>
    </xdr:to>
    <xdr:cxnSp macro="">
      <xdr:nvCxnSpPr>
        <xdr:cNvPr id="322" name="直線コネクタ 321">
          <a:extLst>
            <a:ext uri="{FF2B5EF4-FFF2-40B4-BE49-F238E27FC236}">
              <a16:creationId xmlns:a16="http://schemas.microsoft.com/office/drawing/2014/main" id="{4FBF9FE0-9E84-4324-ACCC-779F66E69CC5}"/>
            </a:ext>
          </a:extLst>
        </xdr:cNvPr>
        <xdr:cNvCxnSpPr/>
      </xdr:nvCxnSpPr>
      <xdr:spPr>
        <a:xfrm>
          <a:off x="14401800" y="1081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116840</xdr:rowOff>
    </xdr:from>
    <xdr:to>
      <xdr:col>73</xdr:col>
      <xdr:colOff>44450</xdr:colOff>
      <xdr:row>62</xdr:row>
      <xdr:rowOff>46990</xdr:rowOff>
    </xdr:to>
    <xdr:sp macro="" textlink="">
      <xdr:nvSpPr>
        <xdr:cNvPr id="323" name="フローチャート: 判断 322">
          <a:extLst>
            <a:ext uri="{FF2B5EF4-FFF2-40B4-BE49-F238E27FC236}">
              <a16:creationId xmlns:a16="http://schemas.microsoft.com/office/drawing/2014/main" id="{67D1098D-357F-4889-8CE0-EFD9D6300D59}"/>
            </a:ext>
          </a:extLst>
        </xdr:cNvPr>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57167</xdr:rowOff>
    </xdr:from>
    <xdr:ext cx="762000" cy="259045"/>
    <xdr:sp macro="" textlink="">
      <xdr:nvSpPr>
        <xdr:cNvPr id="324" name="テキスト ボックス 323">
          <a:extLst>
            <a:ext uri="{FF2B5EF4-FFF2-40B4-BE49-F238E27FC236}">
              <a16:creationId xmlns:a16="http://schemas.microsoft.com/office/drawing/2014/main" id="{1AC16DDD-32FE-487D-9FEF-3B4B3A27576C}"/>
            </a:ext>
          </a:extLst>
        </xdr:cNvPr>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159596</xdr:rowOff>
    </xdr:from>
    <xdr:to>
      <xdr:col>68</xdr:col>
      <xdr:colOff>152400</xdr:colOff>
      <xdr:row>63</xdr:row>
      <xdr:rowOff>17780</xdr:rowOff>
    </xdr:to>
    <xdr:cxnSp macro="">
      <xdr:nvCxnSpPr>
        <xdr:cNvPr id="325" name="直線コネクタ 324">
          <a:extLst>
            <a:ext uri="{FF2B5EF4-FFF2-40B4-BE49-F238E27FC236}">
              <a16:creationId xmlns:a16="http://schemas.microsoft.com/office/drawing/2014/main" id="{72E1EA8C-1842-427E-9A88-014357B5A3BC}"/>
            </a:ext>
          </a:extLst>
        </xdr:cNvPr>
        <xdr:cNvCxnSpPr/>
      </xdr:nvCxnSpPr>
      <xdr:spPr>
        <a:xfrm>
          <a:off x="13512800" y="1061804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60537</xdr:rowOff>
    </xdr:from>
    <xdr:to>
      <xdr:col>68</xdr:col>
      <xdr:colOff>203200</xdr:colOff>
      <xdr:row>61</xdr:row>
      <xdr:rowOff>162137</xdr:rowOff>
    </xdr:to>
    <xdr:sp macro="" textlink="">
      <xdr:nvSpPr>
        <xdr:cNvPr id="326" name="フローチャート: 判断 325">
          <a:extLst>
            <a:ext uri="{FF2B5EF4-FFF2-40B4-BE49-F238E27FC236}">
              <a16:creationId xmlns:a16="http://schemas.microsoft.com/office/drawing/2014/main" id="{63A0C153-21D4-4DB5-9D1C-77113B84C35A}"/>
            </a:ext>
          </a:extLst>
        </xdr:cNvPr>
        <xdr:cNvSpPr/>
      </xdr:nvSpPr>
      <xdr:spPr>
        <a:xfrm>
          <a:off x="14351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864</xdr:rowOff>
    </xdr:from>
    <xdr:ext cx="762000" cy="259045"/>
    <xdr:sp macro="" textlink="">
      <xdr:nvSpPr>
        <xdr:cNvPr id="327" name="テキスト ボックス 326">
          <a:extLst>
            <a:ext uri="{FF2B5EF4-FFF2-40B4-BE49-F238E27FC236}">
              <a16:creationId xmlns:a16="http://schemas.microsoft.com/office/drawing/2014/main" id="{6BD05DC6-C039-48F1-B718-F8C97FE9063F}"/>
            </a:ext>
          </a:extLst>
        </xdr:cNvPr>
        <xdr:cNvSpPr txBox="1"/>
      </xdr:nvSpPr>
      <xdr:spPr>
        <a:xfrm>
          <a:off x="14020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28" name="フローチャート: 判断 327">
          <a:extLst>
            <a:ext uri="{FF2B5EF4-FFF2-40B4-BE49-F238E27FC236}">
              <a16:creationId xmlns:a16="http://schemas.microsoft.com/office/drawing/2014/main" id="{1E54B551-94C6-4102-9C4A-2BEB5200B9D4}"/>
            </a:ext>
          </a:extLst>
        </xdr:cNvPr>
        <xdr:cNvSpPr/>
      </xdr:nvSpPr>
      <xdr:spPr>
        <a:xfrm>
          <a:off x="13462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29" name="テキスト ボックス 328">
          <a:extLst>
            <a:ext uri="{FF2B5EF4-FFF2-40B4-BE49-F238E27FC236}">
              <a16:creationId xmlns:a16="http://schemas.microsoft.com/office/drawing/2014/main" id="{34E75A8B-CFF1-4905-BE02-FA7759347A18}"/>
            </a:ext>
          </a:extLst>
        </xdr:cNvPr>
        <xdr:cNvSpPr txBox="1"/>
      </xdr:nvSpPr>
      <xdr:spPr>
        <a:xfrm>
          <a:off x="13131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34E85D59-1816-4C97-8806-63B397523E8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BEF4D2A5-6147-4400-9143-556101FAF9DC}"/>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64B1F7E3-8B23-43D1-9D09-BD10CCF6AFA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365B2B3C-A733-403A-A879-0815B428861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F1CAC96-5D1A-4573-89CF-38C60C8719A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151977</xdr:rowOff>
    </xdr:from>
    <xdr:to>
      <xdr:col>81</xdr:col>
      <xdr:colOff>95250</xdr:colOff>
      <xdr:row>64</xdr:row>
      <xdr:rowOff>82127</xdr:rowOff>
    </xdr:to>
    <xdr:sp macro="" textlink="">
      <xdr:nvSpPr>
        <xdr:cNvPr id="335" name="楕円 334">
          <a:extLst>
            <a:ext uri="{FF2B5EF4-FFF2-40B4-BE49-F238E27FC236}">
              <a16:creationId xmlns:a16="http://schemas.microsoft.com/office/drawing/2014/main" id="{C99E3C6A-C701-44B8-9893-FC847B8FC936}"/>
            </a:ext>
          </a:extLst>
        </xdr:cNvPr>
        <xdr:cNvSpPr/>
      </xdr:nvSpPr>
      <xdr:spPr>
        <a:xfrm>
          <a:off x="16967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124054</xdr:rowOff>
    </xdr:from>
    <xdr:ext cx="762000" cy="259045"/>
    <xdr:sp macro="" textlink="">
      <xdr:nvSpPr>
        <xdr:cNvPr id="336" name="定員管理の状況該当値テキスト">
          <a:extLst>
            <a:ext uri="{FF2B5EF4-FFF2-40B4-BE49-F238E27FC236}">
              <a16:creationId xmlns:a16="http://schemas.microsoft.com/office/drawing/2014/main" id="{8B5B73AC-9FC9-4D13-900B-C537649546BE}"/>
            </a:ext>
          </a:extLst>
        </xdr:cNvPr>
        <xdr:cNvSpPr txBox="1"/>
      </xdr:nvSpPr>
      <xdr:spPr>
        <a:xfrm>
          <a:off x="17106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63500</xdr:rowOff>
    </xdr:from>
    <xdr:to>
      <xdr:col>77</xdr:col>
      <xdr:colOff>95250</xdr:colOff>
      <xdr:row>63</xdr:row>
      <xdr:rowOff>165100</xdr:rowOff>
    </xdr:to>
    <xdr:sp macro="" textlink="">
      <xdr:nvSpPr>
        <xdr:cNvPr id="337" name="楕円 336">
          <a:extLst>
            <a:ext uri="{FF2B5EF4-FFF2-40B4-BE49-F238E27FC236}">
              <a16:creationId xmlns:a16="http://schemas.microsoft.com/office/drawing/2014/main" id="{D50AED43-4AA8-4417-8942-9054B6F3B93C}"/>
            </a:ext>
          </a:extLst>
        </xdr:cNvPr>
        <xdr:cNvSpPr/>
      </xdr:nvSpPr>
      <xdr:spPr>
        <a:xfrm>
          <a:off x="16129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149877</xdr:rowOff>
    </xdr:from>
    <xdr:ext cx="736600" cy="259045"/>
    <xdr:sp macro="" textlink="">
      <xdr:nvSpPr>
        <xdr:cNvPr id="338" name="テキスト ボックス 337">
          <a:extLst>
            <a:ext uri="{FF2B5EF4-FFF2-40B4-BE49-F238E27FC236}">
              <a16:creationId xmlns:a16="http://schemas.microsoft.com/office/drawing/2014/main" id="{4F5AE88B-AC2B-4EFE-A6C7-BCB715BB21C2}"/>
            </a:ext>
          </a:extLst>
        </xdr:cNvPr>
        <xdr:cNvSpPr txBox="1"/>
      </xdr:nvSpPr>
      <xdr:spPr>
        <a:xfrm>
          <a:off x="15798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31327</xdr:rowOff>
    </xdr:from>
    <xdr:to>
      <xdr:col>73</xdr:col>
      <xdr:colOff>44450</xdr:colOff>
      <xdr:row>63</xdr:row>
      <xdr:rowOff>132927</xdr:rowOff>
    </xdr:to>
    <xdr:sp macro="" textlink="">
      <xdr:nvSpPr>
        <xdr:cNvPr id="339" name="楕円 338">
          <a:extLst>
            <a:ext uri="{FF2B5EF4-FFF2-40B4-BE49-F238E27FC236}">
              <a16:creationId xmlns:a16="http://schemas.microsoft.com/office/drawing/2014/main" id="{1DECF33F-D01F-4066-A464-9BAA1DA609BA}"/>
            </a:ext>
          </a:extLst>
        </xdr:cNvPr>
        <xdr:cNvSpPr/>
      </xdr:nvSpPr>
      <xdr:spPr>
        <a:xfrm>
          <a:off x="15240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117704</xdr:rowOff>
    </xdr:from>
    <xdr:ext cx="762000" cy="259045"/>
    <xdr:sp macro="" textlink="">
      <xdr:nvSpPr>
        <xdr:cNvPr id="340" name="テキスト ボックス 339">
          <a:extLst>
            <a:ext uri="{FF2B5EF4-FFF2-40B4-BE49-F238E27FC236}">
              <a16:creationId xmlns:a16="http://schemas.microsoft.com/office/drawing/2014/main" id="{396135B0-8080-4A73-B739-AFA7B2EE3CA5}"/>
            </a:ext>
          </a:extLst>
        </xdr:cNvPr>
        <xdr:cNvSpPr txBox="1"/>
      </xdr:nvSpPr>
      <xdr:spPr>
        <a:xfrm>
          <a:off x="14909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1" name="楕円 340">
          <a:extLst>
            <a:ext uri="{FF2B5EF4-FFF2-40B4-BE49-F238E27FC236}">
              <a16:creationId xmlns:a16="http://schemas.microsoft.com/office/drawing/2014/main" id="{A9969017-3123-4714-85B2-4D4AA8C5FE1D}"/>
            </a:ext>
          </a:extLst>
        </xdr:cNvPr>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53357</xdr:rowOff>
    </xdr:from>
    <xdr:ext cx="762000" cy="259045"/>
    <xdr:sp macro="" textlink="">
      <xdr:nvSpPr>
        <xdr:cNvPr id="342" name="テキスト ボックス 341">
          <a:extLst>
            <a:ext uri="{FF2B5EF4-FFF2-40B4-BE49-F238E27FC236}">
              <a16:creationId xmlns:a16="http://schemas.microsoft.com/office/drawing/2014/main" id="{10213436-BE74-4A1E-ABA9-F7C065F7396E}"/>
            </a:ext>
          </a:extLst>
        </xdr:cNvPr>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108796</xdr:rowOff>
    </xdr:from>
    <xdr:to>
      <xdr:col>64</xdr:col>
      <xdr:colOff>152400</xdr:colOff>
      <xdr:row>62</xdr:row>
      <xdr:rowOff>38946</xdr:rowOff>
    </xdr:to>
    <xdr:sp macro="" textlink="">
      <xdr:nvSpPr>
        <xdr:cNvPr id="343" name="楕円 342">
          <a:extLst>
            <a:ext uri="{FF2B5EF4-FFF2-40B4-BE49-F238E27FC236}">
              <a16:creationId xmlns:a16="http://schemas.microsoft.com/office/drawing/2014/main" id="{BC84E8CC-AD62-4BFD-8162-430B81F1061A}"/>
            </a:ext>
          </a:extLst>
        </xdr:cNvPr>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23723</xdr:rowOff>
    </xdr:from>
    <xdr:ext cx="762000" cy="259045"/>
    <xdr:sp macro="" textlink="">
      <xdr:nvSpPr>
        <xdr:cNvPr id="344" name="テキスト ボックス 343">
          <a:extLst>
            <a:ext uri="{FF2B5EF4-FFF2-40B4-BE49-F238E27FC236}">
              <a16:creationId xmlns:a16="http://schemas.microsoft.com/office/drawing/2014/main" id="{7D4A5974-52B9-469E-A8E4-8DCF26257828}"/>
            </a:ext>
          </a:extLst>
        </xdr:cNvPr>
        <xdr:cNvSpPr txBox="1"/>
      </xdr:nvSpPr>
      <xdr:spPr>
        <a:xfrm>
          <a:off x="13131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7208043F-8670-4AA2-A7DB-321B90C98C5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A1C6E181-1199-4636-8C9D-F351B2C39D2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DE2C54B-42BC-4189-A1C4-C052607CBB6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F547114B-7599-49E6-88D3-CBE56A08F9A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4FE24A1B-4077-428B-8633-33F471D03B3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4C661281-207F-4155-B252-3DBEC860176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FD52DF86-6F4F-4F5E-A667-568E3ABB9AD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95080F41-3169-4B6A-AD6B-43229C54C8C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91FA0383-85F7-4F67-AE0D-AFDD63B08C3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F29DDEC9-19C1-43D3-99F0-6F52C6195AF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74FC8A7F-B75E-42F5-BDA7-6E0E644A546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CF5438CC-1388-46C6-AFE8-3468DD52712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C46D7272-1F8E-4B30-876A-B522C6C1723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年度の実質公債比率は、令和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カ年平均で算出される。令和元年度と令和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年度を比較すると、公営企業債償還の財源に充てたと認められる繰出金が</a:t>
          </a:r>
          <a:r>
            <a:rPr kumimoji="1" lang="en-US" altLang="ja-JP" sz="1300">
              <a:latin typeface="ＭＳ Ｐゴシック" panose="020B0600070205080204" pitchFamily="50" charset="-128"/>
              <a:ea typeface="ＭＳ Ｐゴシック" panose="020B0600070205080204" pitchFamily="50" charset="-128"/>
            </a:rPr>
            <a:t>359</a:t>
          </a:r>
          <a:r>
            <a:rPr kumimoji="1" lang="ja-JP" altLang="en-US" sz="1300">
              <a:latin typeface="ＭＳ Ｐゴシック" panose="020B0600070205080204" pitchFamily="50" charset="-128"/>
              <a:ea typeface="ＭＳ Ｐゴシック" panose="020B0600070205080204" pitchFamily="50" charset="-128"/>
            </a:rPr>
            <a:t>百万円減する一方で、一般会計等に係る公債費が</a:t>
          </a:r>
          <a:r>
            <a:rPr kumimoji="1" lang="en-US" altLang="ja-JP" sz="1300">
              <a:latin typeface="ＭＳ Ｐゴシック" panose="020B0600070205080204" pitchFamily="50" charset="-128"/>
              <a:ea typeface="ＭＳ Ｐゴシック" panose="020B0600070205080204" pitchFamily="50" charset="-128"/>
            </a:rPr>
            <a:t>392</a:t>
          </a:r>
          <a:r>
            <a:rPr kumimoji="1" lang="ja-JP" altLang="en-US" sz="1300">
              <a:latin typeface="ＭＳ Ｐゴシック" panose="020B0600070205080204" pitchFamily="50" charset="-128"/>
              <a:ea typeface="ＭＳ Ｐゴシック" panose="020B0600070205080204" pitchFamily="50" charset="-128"/>
            </a:rPr>
            <a:t>百万円増したことや、都市計画税充当額が</a:t>
          </a:r>
          <a:r>
            <a:rPr kumimoji="1" lang="en-US" altLang="ja-JP" sz="1300">
              <a:latin typeface="ＭＳ Ｐゴシック" panose="020B0600070205080204" pitchFamily="50" charset="-128"/>
              <a:ea typeface="ＭＳ Ｐゴシック" panose="020B0600070205080204" pitchFamily="50" charset="-128"/>
            </a:rPr>
            <a:t>373</a:t>
          </a:r>
          <a:r>
            <a:rPr kumimoji="1" lang="ja-JP" altLang="en-US" sz="1300">
              <a:latin typeface="ＭＳ Ｐゴシック" panose="020B0600070205080204" pitchFamily="50" charset="-128"/>
              <a:ea typeface="ＭＳ Ｐゴシック" panose="020B0600070205080204" pitchFamily="50" charset="-128"/>
            </a:rPr>
            <a:t>百万円減したことにより、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％となった。単年度では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≪単年度実質公債費比率≫</a:t>
          </a:r>
        </a:p>
        <a:p>
          <a:r>
            <a:rPr kumimoji="1" lang="ja-JP" altLang="en-US" sz="1300">
              <a:latin typeface="ＭＳ Ｐゴシック" panose="020B0600070205080204" pitchFamily="50" charset="-128"/>
              <a:ea typeface="ＭＳ Ｐゴシック" panose="020B0600070205080204" pitchFamily="50" charset="-128"/>
            </a:rPr>
            <a:t>　元年度 </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83768280-7298-4635-8431-A9BD659162B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1FD9F9A-E113-417E-9ADC-DA6809680F9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3228460F-F3F3-4646-94E9-5799ED2A01B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6B5D22D2-ACBA-41B7-BFBB-04FB8C48BACC}"/>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13A62AC8-3440-4F63-AD56-B43E8F89A05C}"/>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1EBDDED-2D9F-420F-9D3C-3E587518309C}"/>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1D7C44CE-A6F6-458A-A993-C941A4913BAD}"/>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D3E6BA91-B5AE-427B-B49B-D49C852754E4}"/>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3B59D0B6-EB69-4C9A-8EAA-25172463498C}"/>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4571F279-3E14-49A2-8722-46C5821F3B56}"/>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B3D31544-6562-4A1D-AE87-CCE24BF121BC}"/>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A677AD04-01A2-4C1E-BD52-AE91246A1B82}"/>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7001AFB9-0B91-45C6-AF4D-59E9A4EEC842}"/>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274DDFA6-D867-403D-945E-B4875F24EDC4}"/>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BD18E0AD-311B-4D49-91B1-59C18AECEBE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FEED837B-DA2E-49DE-ADBE-C9061E8DA51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77410</xdr:rowOff>
    </xdr:from>
    <xdr:to>
      <xdr:col>81</xdr:col>
      <xdr:colOff>44450</xdr:colOff>
      <xdr:row>46</xdr:row>
      <xdr:rowOff>17538</xdr:rowOff>
    </xdr:to>
    <xdr:cxnSp macro="">
      <xdr:nvCxnSpPr>
        <xdr:cNvPr id="374" name="直線コネクタ 373">
          <a:extLst>
            <a:ext uri="{FF2B5EF4-FFF2-40B4-BE49-F238E27FC236}">
              <a16:creationId xmlns:a16="http://schemas.microsoft.com/office/drawing/2014/main" id="{63AEFD1E-4E29-40B0-89B5-6B45AB2A640A}"/>
            </a:ext>
          </a:extLst>
        </xdr:cNvPr>
        <xdr:cNvCxnSpPr/>
      </xdr:nvCxnSpPr>
      <xdr:spPr>
        <a:xfrm flipV="1">
          <a:off x="17018000" y="6249610"/>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161065</xdr:rowOff>
    </xdr:from>
    <xdr:ext cx="762000" cy="259045"/>
    <xdr:sp macro="" textlink="">
      <xdr:nvSpPr>
        <xdr:cNvPr id="375" name="公債費負担の状況最小値テキスト">
          <a:extLst>
            <a:ext uri="{FF2B5EF4-FFF2-40B4-BE49-F238E27FC236}">
              <a16:creationId xmlns:a16="http://schemas.microsoft.com/office/drawing/2014/main" id="{743C8EE7-4B90-4A1C-B45B-85C7458BC62D}"/>
            </a:ext>
          </a:extLst>
        </xdr:cNvPr>
        <xdr:cNvSpPr txBox="1"/>
      </xdr:nvSpPr>
      <xdr:spPr>
        <a:xfrm>
          <a:off x="17106900" y="787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17538</xdr:rowOff>
    </xdr:from>
    <xdr:to>
      <xdr:col>81</xdr:col>
      <xdr:colOff>133350</xdr:colOff>
      <xdr:row>46</xdr:row>
      <xdr:rowOff>17538</xdr:rowOff>
    </xdr:to>
    <xdr:cxnSp macro="">
      <xdr:nvCxnSpPr>
        <xdr:cNvPr id="376" name="直線コネクタ 375">
          <a:extLst>
            <a:ext uri="{FF2B5EF4-FFF2-40B4-BE49-F238E27FC236}">
              <a16:creationId xmlns:a16="http://schemas.microsoft.com/office/drawing/2014/main" id="{E4505D87-FA16-4CFB-9134-E7786A4EAA5B}"/>
            </a:ext>
          </a:extLst>
        </xdr:cNvPr>
        <xdr:cNvCxnSpPr/>
      </xdr:nvCxnSpPr>
      <xdr:spPr>
        <a:xfrm>
          <a:off x="16929100" y="790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163787</xdr:rowOff>
    </xdr:from>
    <xdr:ext cx="762000" cy="259045"/>
    <xdr:sp macro="" textlink="">
      <xdr:nvSpPr>
        <xdr:cNvPr id="377" name="公債費負担の状況最大値テキスト">
          <a:extLst>
            <a:ext uri="{FF2B5EF4-FFF2-40B4-BE49-F238E27FC236}">
              <a16:creationId xmlns:a16="http://schemas.microsoft.com/office/drawing/2014/main" id="{2D0B4A06-FA5C-4CE4-80A5-A515DA10EC24}"/>
            </a:ext>
          </a:extLst>
        </xdr:cNvPr>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77410</xdr:rowOff>
    </xdr:from>
    <xdr:to>
      <xdr:col>81</xdr:col>
      <xdr:colOff>133350</xdr:colOff>
      <xdr:row>36</xdr:row>
      <xdr:rowOff>77410</xdr:rowOff>
    </xdr:to>
    <xdr:cxnSp macro="">
      <xdr:nvCxnSpPr>
        <xdr:cNvPr id="378" name="直線コネクタ 377">
          <a:extLst>
            <a:ext uri="{FF2B5EF4-FFF2-40B4-BE49-F238E27FC236}">
              <a16:creationId xmlns:a16="http://schemas.microsoft.com/office/drawing/2014/main" id="{F6BB75F5-570F-4514-AB1A-BCE134DED54E}"/>
            </a:ext>
          </a:extLst>
        </xdr:cNvPr>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22678</xdr:rowOff>
    </xdr:to>
    <xdr:cxnSp macro="">
      <xdr:nvCxnSpPr>
        <xdr:cNvPr id="379" name="直線コネクタ 378">
          <a:extLst>
            <a:ext uri="{FF2B5EF4-FFF2-40B4-BE49-F238E27FC236}">
              <a16:creationId xmlns:a16="http://schemas.microsoft.com/office/drawing/2014/main" id="{E776594F-F4BF-45F9-ADE0-E0EFD9B5077C}"/>
            </a:ext>
          </a:extLst>
        </xdr:cNvPr>
        <xdr:cNvCxnSpPr/>
      </xdr:nvCxnSpPr>
      <xdr:spPr>
        <a:xfrm>
          <a:off x="16179800" y="666326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80" name="公債費負担の状況平均値テキスト">
          <a:extLst>
            <a:ext uri="{FF2B5EF4-FFF2-40B4-BE49-F238E27FC236}">
              <a16:creationId xmlns:a16="http://schemas.microsoft.com/office/drawing/2014/main" id="{8FEA62A5-2CAF-4E8C-A0A2-600048B52F19}"/>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1" name="フローチャート: 判断 380">
          <a:extLst>
            <a:ext uri="{FF2B5EF4-FFF2-40B4-BE49-F238E27FC236}">
              <a16:creationId xmlns:a16="http://schemas.microsoft.com/office/drawing/2014/main" id="{A37F4867-CF00-4183-A202-4254A67CCABF}"/>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102205</xdr:rowOff>
    </xdr:from>
    <xdr:to>
      <xdr:col>77</xdr:col>
      <xdr:colOff>44450</xdr:colOff>
      <xdr:row>38</xdr:row>
      <xdr:rowOff>148167</xdr:rowOff>
    </xdr:to>
    <xdr:cxnSp macro="">
      <xdr:nvCxnSpPr>
        <xdr:cNvPr id="382" name="直線コネクタ 381">
          <a:extLst>
            <a:ext uri="{FF2B5EF4-FFF2-40B4-BE49-F238E27FC236}">
              <a16:creationId xmlns:a16="http://schemas.microsoft.com/office/drawing/2014/main" id="{C00E3F9C-549F-4EEA-A67D-0FC16E6FD0CB}"/>
            </a:ext>
          </a:extLst>
        </xdr:cNvPr>
        <xdr:cNvCxnSpPr/>
      </xdr:nvCxnSpPr>
      <xdr:spPr>
        <a:xfrm>
          <a:off x="15290800" y="66173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3" name="フローチャート: 判断 382">
          <a:extLst>
            <a:ext uri="{FF2B5EF4-FFF2-40B4-BE49-F238E27FC236}">
              <a16:creationId xmlns:a16="http://schemas.microsoft.com/office/drawing/2014/main" id="{5F21BD6E-953F-4B52-93A6-E0F0219172C7}"/>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84" name="テキスト ボックス 383">
          <a:extLst>
            <a:ext uri="{FF2B5EF4-FFF2-40B4-BE49-F238E27FC236}">
              <a16:creationId xmlns:a16="http://schemas.microsoft.com/office/drawing/2014/main" id="{8B2BD7A7-89A9-4E3D-A9FE-B73949CA239A}"/>
            </a:ext>
          </a:extLst>
        </xdr:cNvPr>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56243</xdr:rowOff>
    </xdr:from>
    <xdr:to>
      <xdr:col>72</xdr:col>
      <xdr:colOff>203200</xdr:colOff>
      <xdr:row>38</xdr:row>
      <xdr:rowOff>102205</xdr:rowOff>
    </xdr:to>
    <xdr:cxnSp macro="">
      <xdr:nvCxnSpPr>
        <xdr:cNvPr id="385" name="直線コネクタ 384">
          <a:extLst>
            <a:ext uri="{FF2B5EF4-FFF2-40B4-BE49-F238E27FC236}">
              <a16:creationId xmlns:a16="http://schemas.microsoft.com/office/drawing/2014/main" id="{15B8C642-308E-4205-848E-347983303F3E}"/>
            </a:ext>
          </a:extLst>
        </xdr:cNvPr>
        <xdr:cNvCxnSpPr/>
      </xdr:nvCxnSpPr>
      <xdr:spPr>
        <a:xfrm>
          <a:off x="14401800" y="65713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6" name="フローチャート: 判断 385">
          <a:extLst>
            <a:ext uri="{FF2B5EF4-FFF2-40B4-BE49-F238E27FC236}">
              <a16:creationId xmlns:a16="http://schemas.microsoft.com/office/drawing/2014/main" id="{68068E84-3DDB-48A0-A10C-F4ABEFC2201B}"/>
            </a:ext>
          </a:extLst>
        </xdr:cNvPr>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139596</xdr:rowOff>
    </xdr:from>
    <xdr:ext cx="762000" cy="259045"/>
    <xdr:sp macro="" textlink="">
      <xdr:nvSpPr>
        <xdr:cNvPr id="387" name="テキスト ボックス 386">
          <a:extLst>
            <a:ext uri="{FF2B5EF4-FFF2-40B4-BE49-F238E27FC236}">
              <a16:creationId xmlns:a16="http://schemas.microsoft.com/office/drawing/2014/main" id="{CD143222-0AD3-4ACF-8B3C-71874054230D}"/>
            </a:ext>
          </a:extLst>
        </xdr:cNvPr>
        <xdr:cNvSpPr txBox="1"/>
      </xdr:nvSpPr>
      <xdr:spPr>
        <a:xfrm>
          <a:off x="149098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44752</xdr:rowOff>
    </xdr:from>
    <xdr:to>
      <xdr:col>68</xdr:col>
      <xdr:colOff>152400</xdr:colOff>
      <xdr:row>38</xdr:row>
      <xdr:rowOff>56243</xdr:rowOff>
    </xdr:to>
    <xdr:cxnSp macro="">
      <xdr:nvCxnSpPr>
        <xdr:cNvPr id="388" name="直線コネクタ 387">
          <a:extLst>
            <a:ext uri="{FF2B5EF4-FFF2-40B4-BE49-F238E27FC236}">
              <a16:creationId xmlns:a16="http://schemas.microsoft.com/office/drawing/2014/main" id="{F62D4151-48EB-41CB-BBA6-3ED28FA48B00}"/>
            </a:ext>
          </a:extLst>
        </xdr:cNvPr>
        <xdr:cNvCxnSpPr/>
      </xdr:nvCxnSpPr>
      <xdr:spPr>
        <a:xfrm>
          <a:off x="13512800" y="65598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89" name="フローチャート: 判断 388">
          <a:extLst>
            <a:ext uri="{FF2B5EF4-FFF2-40B4-BE49-F238E27FC236}">
              <a16:creationId xmlns:a16="http://schemas.microsoft.com/office/drawing/2014/main" id="{6D0FD06E-26FD-4016-9481-D1FCA64D43FA}"/>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0" name="テキスト ボックス 389">
          <a:extLst>
            <a:ext uri="{FF2B5EF4-FFF2-40B4-BE49-F238E27FC236}">
              <a16:creationId xmlns:a16="http://schemas.microsoft.com/office/drawing/2014/main" id="{50CC1633-C5FB-4D6D-9A28-E87C23947469}"/>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391" name="フローチャート: 判断 390">
          <a:extLst>
            <a:ext uri="{FF2B5EF4-FFF2-40B4-BE49-F238E27FC236}">
              <a16:creationId xmlns:a16="http://schemas.microsoft.com/office/drawing/2014/main" id="{8F4E105B-1160-4217-80BF-135B57243B49}"/>
            </a:ext>
          </a:extLst>
        </xdr:cNvPr>
        <xdr:cNvSpPr/>
      </xdr:nvSpPr>
      <xdr:spPr>
        <a:xfrm>
          <a:off x="13462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83051</xdr:rowOff>
    </xdr:from>
    <xdr:ext cx="762000" cy="259045"/>
    <xdr:sp macro="" textlink="">
      <xdr:nvSpPr>
        <xdr:cNvPr id="392" name="テキスト ボックス 391">
          <a:extLst>
            <a:ext uri="{FF2B5EF4-FFF2-40B4-BE49-F238E27FC236}">
              <a16:creationId xmlns:a16="http://schemas.microsoft.com/office/drawing/2014/main" id="{90BA9F67-7A4C-4B6D-9A24-FCF76B37A65D}"/>
            </a:ext>
          </a:extLst>
        </xdr:cNvPr>
        <xdr:cNvSpPr txBox="1"/>
      </xdr:nvSpPr>
      <xdr:spPr>
        <a:xfrm>
          <a:off x="13131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DB84CEE5-1B3E-42B0-BFD6-CBFBC859852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C00F4599-2D67-43FF-8675-405832B1723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0FE99DC-D400-4C03-86A7-D011C966002E}"/>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75C9C31-4010-4CA0-A2F4-E213449CA51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B16C855-7C90-43E7-B73F-9E399949A45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398" name="楕円 397">
          <a:extLst>
            <a:ext uri="{FF2B5EF4-FFF2-40B4-BE49-F238E27FC236}">
              <a16:creationId xmlns:a16="http://schemas.microsoft.com/office/drawing/2014/main" id="{64DFAE18-90DD-4AA3-B53E-31609C878A75}"/>
            </a:ext>
          </a:extLst>
        </xdr:cNvPr>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399" name="公債費負担の状況該当値テキスト">
          <a:extLst>
            <a:ext uri="{FF2B5EF4-FFF2-40B4-BE49-F238E27FC236}">
              <a16:creationId xmlns:a16="http://schemas.microsoft.com/office/drawing/2014/main" id="{E685E283-3B60-4354-A049-09FA2E38E39F}"/>
            </a:ext>
          </a:extLst>
        </xdr:cNvPr>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0" name="楕円 399">
          <a:extLst>
            <a:ext uri="{FF2B5EF4-FFF2-40B4-BE49-F238E27FC236}">
              <a16:creationId xmlns:a16="http://schemas.microsoft.com/office/drawing/2014/main" id="{DF25ADC2-3215-44C2-B36B-BAC87B0A2FD9}"/>
            </a:ext>
          </a:extLst>
        </xdr:cNvPr>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1" name="テキスト ボックス 400">
          <a:extLst>
            <a:ext uri="{FF2B5EF4-FFF2-40B4-BE49-F238E27FC236}">
              <a16:creationId xmlns:a16="http://schemas.microsoft.com/office/drawing/2014/main" id="{62A1E7E0-684B-47B2-9263-1C9F5B63F70E}"/>
            </a:ext>
          </a:extLst>
        </xdr:cNvPr>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51405</xdr:rowOff>
    </xdr:from>
    <xdr:to>
      <xdr:col>73</xdr:col>
      <xdr:colOff>44450</xdr:colOff>
      <xdr:row>38</xdr:row>
      <xdr:rowOff>153005</xdr:rowOff>
    </xdr:to>
    <xdr:sp macro="" textlink="">
      <xdr:nvSpPr>
        <xdr:cNvPr id="402" name="楕円 401">
          <a:extLst>
            <a:ext uri="{FF2B5EF4-FFF2-40B4-BE49-F238E27FC236}">
              <a16:creationId xmlns:a16="http://schemas.microsoft.com/office/drawing/2014/main" id="{71EE1228-A856-494E-9EF5-5220EF30FD4A}"/>
            </a:ext>
          </a:extLst>
        </xdr:cNvPr>
        <xdr:cNvSpPr/>
      </xdr:nvSpPr>
      <xdr:spPr>
        <a:xfrm>
          <a:off x="15240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163182</xdr:rowOff>
    </xdr:from>
    <xdr:ext cx="762000" cy="259045"/>
    <xdr:sp macro="" textlink="">
      <xdr:nvSpPr>
        <xdr:cNvPr id="403" name="テキスト ボックス 402">
          <a:extLst>
            <a:ext uri="{FF2B5EF4-FFF2-40B4-BE49-F238E27FC236}">
              <a16:creationId xmlns:a16="http://schemas.microsoft.com/office/drawing/2014/main" id="{7ED426D7-595B-46A0-B9BC-2F7701B41CA8}"/>
            </a:ext>
          </a:extLst>
        </xdr:cNvPr>
        <xdr:cNvSpPr txBox="1"/>
      </xdr:nvSpPr>
      <xdr:spPr>
        <a:xfrm>
          <a:off x="14909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5443</xdr:rowOff>
    </xdr:from>
    <xdr:to>
      <xdr:col>68</xdr:col>
      <xdr:colOff>203200</xdr:colOff>
      <xdr:row>38</xdr:row>
      <xdr:rowOff>107043</xdr:rowOff>
    </xdr:to>
    <xdr:sp macro="" textlink="">
      <xdr:nvSpPr>
        <xdr:cNvPr id="404" name="楕円 403">
          <a:extLst>
            <a:ext uri="{FF2B5EF4-FFF2-40B4-BE49-F238E27FC236}">
              <a16:creationId xmlns:a16="http://schemas.microsoft.com/office/drawing/2014/main" id="{E3F6FF6E-09D0-4C45-B203-75C993F041CC}"/>
            </a:ext>
          </a:extLst>
        </xdr:cNvPr>
        <xdr:cNvSpPr/>
      </xdr:nvSpPr>
      <xdr:spPr>
        <a:xfrm>
          <a:off x="14351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117220</xdr:rowOff>
    </xdr:from>
    <xdr:ext cx="762000" cy="259045"/>
    <xdr:sp macro="" textlink="">
      <xdr:nvSpPr>
        <xdr:cNvPr id="405" name="テキスト ボックス 404">
          <a:extLst>
            <a:ext uri="{FF2B5EF4-FFF2-40B4-BE49-F238E27FC236}">
              <a16:creationId xmlns:a16="http://schemas.microsoft.com/office/drawing/2014/main" id="{44895746-CEDF-4781-BC49-9A72595F357E}"/>
            </a:ext>
          </a:extLst>
        </xdr:cNvPr>
        <xdr:cNvSpPr txBox="1"/>
      </xdr:nvSpPr>
      <xdr:spPr>
        <a:xfrm>
          <a:off x="14020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165402</xdr:rowOff>
    </xdr:from>
    <xdr:to>
      <xdr:col>64</xdr:col>
      <xdr:colOff>152400</xdr:colOff>
      <xdr:row>38</xdr:row>
      <xdr:rowOff>95552</xdr:rowOff>
    </xdr:to>
    <xdr:sp macro="" textlink="">
      <xdr:nvSpPr>
        <xdr:cNvPr id="406" name="楕円 405">
          <a:extLst>
            <a:ext uri="{FF2B5EF4-FFF2-40B4-BE49-F238E27FC236}">
              <a16:creationId xmlns:a16="http://schemas.microsoft.com/office/drawing/2014/main" id="{79529885-6F7B-4F2B-9BDF-DA9CC4406115}"/>
            </a:ext>
          </a:extLst>
        </xdr:cNvPr>
        <xdr:cNvSpPr/>
      </xdr:nvSpPr>
      <xdr:spPr>
        <a:xfrm>
          <a:off x="13462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105729</xdr:rowOff>
    </xdr:from>
    <xdr:ext cx="762000" cy="259045"/>
    <xdr:sp macro="" textlink="">
      <xdr:nvSpPr>
        <xdr:cNvPr id="407" name="テキスト ボックス 406">
          <a:extLst>
            <a:ext uri="{FF2B5EF4-FFF2-40B4-BE49-F238E27FC236}">
              <a16:creationId xmlns:a16="http://schemas.microsoft.com/office/drawing/2014/main" id="{75730922-1B6E-4E18-9B3C-A6A26DF22FB4}"/>
            </a:ext>
          </a:extLst>
        </xdr:cNvPr>
        <xdr:cNvSpPr txBox="1"/>
      </xdr:nvSpPr>
      <xdr:spPr>
        <a:xfrm>
          <a:off x="13131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C23EDA4C-6A66-4007-AEE8-27C7CC573FE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415CC11B-E8D7-4997-85AE-F6083542F04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B60BD6EF-F35A-4991-B4B1-3E30D142469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5DC768CE-4C72-49BA-8927-1146D19DD4C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E79917D2-CEA8-47DB-9C16-8F453409AE9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D652A6FB-9ECE-488E-BCB0-A540D015128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D0D510E5-4E2B-4B7B-9E29-E6EC0954674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63AC5846-0C96-4F75-8535-A8F7BB6EB38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E8EB31CA-3D1E-4087-9B9C-86A503F345C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BFDB25B5-8FE4-48BC-A000-8E1A6D2116B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CE59FC93-4A2A-4AEA-AA08-891DE91A708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428FB245-6A29-4A74-889F-45DED75A7F5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ED8432B2-6199-4281-ABF8-B004DB75E8A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一般会計等や公営企業債等の償還が進んだことにより一般会計等の地方債残高が</a:t>
          </a:r>
          <a:r>
            <a:rPr kumimoji="1" lang="en-US" altLang="ja-JP" sz="1100">
              <a:latin typeface="ＭＳ Ｐゴシック" panose="020B0600070205080204" pitchFamily="50" charset="-128"/>
              <a:ea typeface="ＭＳ Ｐゴシック" panose="020B0600070205080204" pitchFamily="50" charset="-128"/>
            </a:rPr>
            <a:t>3,993</a:t>
          </a:r>
          <a:r>
            <a:rPr kumimoji="1" lang="ja-JP" altLang="en-US" sz="1100">
              <a:latin typeface="ＭＳ Ｐゴシック" panose="020B0600070205080204" pitchFamily="50" charset="-128"/>
              <a:ea typeface="ＭＳ Ｐゴシック" panose="020B0600070205080204" pitchFamily="50" charset="-128"/>
            </a:rPr>
            <a:t>百万円の減、公営企業債等繰入見込額が</a:t>
          </a:r>
          <a:r>
            <a:rPr kumimoji="1" lang="en-US" altLang="ja-JP" sz="1100">
              <a:latin typeface="ＭＳ Ｐゴシック" panose="020B0600070205080204" pitchFamily="50" charset="-128"/>
              <a:ea typeface="ＭＳ Ｐゴシック" panose="020B0600070205080204" pitchFamily="50" charset="-128"/>
            </a:rPr>
            <a:t>2,087</a:t>
          </a:r>
          <a:r>
            <a:rPr kumimoji="1" lang="ja-JP" altLang="en-US" sz="1100">
              <a:latin typeface="ＭＳ Ｐゴシック" panose="020B0600070205080204" pitchFamily="50" charset="-128"/>
              <a:ea typeface="ＭＳ Ｐゴシック" panose="020B0600070205080204" pitchFamily="50" charset="-128"/>
            </a:rPr>
            <a:t>百万円の減となったため、将来負担総額は</a:t>
          </a:r>
          <a:r>
            <a:rPr kumimoji="1" lang="en-US" altLang="ja-JP" sz="1100">
              <a:latin typeface="ＭＳ Ｐゴシック" panose="020B0600070205080204" pitchFamily="50" charset="-128"/>
              <a:ea typeface="ＭＳ Ｐゴシック" panose="020B0600070205080204" pitchFamily="50" charset="-128"/>
            </a:rPr>
            <a:t>5,805</a:t>
          </a:r>
          <a:r>
            <a:rPr kumimoji="1" lang="ja-JP" altLang="en-US" sz="1100">
              <a:latin typeface="ＭＳ Ｐゴシック" panose="020B0600070205080204" pitchFamily="50" charset="-128"/>
              <a:ea typeface="ＭＳ Ｐゴシック" panose="020B0600070205080204" pitchFamily="50" charset="-128"/>
            </a:rPr>
            <a:t>百万円の減となった。</a:t>
          </a:r>
        </a:p>
        <a:p>
          <a:r>
            <a:rPr kumimoji="1" lang="ja-JP" altLang="en-US" sz="1100">
              <a:latin typeface="ＭＳ Ｐゴシック" panose="020B0600070205080204" pitchFamily="50" charset="-128"/>
              <a:ea typeface="ＭＳ Ｐゴシック" panose="020B0600070205080204" pitchFamily="50" charset="-128"/>
            </a:rPr>
            <a:t>　また、将来負担額から差し引く充当可能財源等は、充当可能基金残高</a:t>
          </a:r>
          <a:r>
            <a:rPr kumimoji="1" lang="en-US" altLang="ja-JP" sz="1100">
              <a:latin typeface="ＭＳ Ｐゴシック" panose="020B0600070205080204" pitchFamily="50" charset="-128"/>
              <a:ea typeface="ＭＳ Ｐゴシック" panose="020B0600070205080204" pitchFamily="50" charset="-128"/>
            </a:rPr>
            <a:t>3,261</a:t>
          </a:r>
          <a:r>
            <a:rPr kumimoji="1" lang="ja-JP" altLang="en-US" sz="1100">
              <a:latin typeface="ＭＳ Ｐゴシック" panose="020B0600070205080204" pitchFamily="50" charset="-128"/>
              <a:ea typeface="ＭＳ Ｐゴシック" panose="020B0600070205080204" pitchFamily="50" charset="-128"/>
            </a:rPr>
            <a:t>百万円増（財政調整基金</a:t>
          </a:r>
          <a:r>
            <a:rPr kumimoji="1" lang="en-US" altLang="ja-JP" sz="1100">
              <a:latin typeface="ＭＳ Ｐゴシック" panose="020B0600070205080204" pitchFamily="50" charset="-128"/>
              <a:ea typeface="ＭＳ Ｐゴシック" panose="020B0600070205080204" pitchFamily="50" charset="-128"/>
            </a:rPr>
            <a:t>1,605</a:t>
          </a:r>
          <a:r>
            <a:rPr kumimoji="1" lang="ja-JP" altLang="en-US" sz="1100">
              <a:latin typeface="ＭＳ Ｐゴシック" panose="020B0600070205080204" pitchFamily="50" charset="-128"/>
              <a:ea typeface="ＭＳ Ｐゴシック" panose="020B0600070205080204" pitchFamily="50" charset="-128"/>
            </a:rPr>
            <a:t>百万円増、減債基金</a:t>
          </a:r>
          <a:r>
            <a:rPr kumimoji="1" lang="en-US" altLang="ja-JP" sz="1100">
              <a:latin typeface="ＭＳ Ｐゴシック" panose="020B0600070205080204" pitchFamily="50" charset="-128"/>
              <a:ea typeface="ＭＳ Ｐゴシック" panose="020B0600070205080204" pitchFamily="50" charset="-128"/>
            </a:rPr>
            <a:t>367</a:t>
          </a:r>
          <a:r>
            <a:rPr kumimoji="1" lang="ja-JP" altLang="en-US" sz="1100">
              <a:latin typeface="ＭＳ Ｐゴシック" panose="020B0600070205080204" pitchFamily="50" charset="-128"/>
              <a:ea typeface="ＭＳ Ｐゴシック" panose="020B0600070205080204" pitchFamily="50" charset="-128"/>
            </a:rPr>
            <a:t>百万円増、公共施設整備基金</a:t>
          </a:r>
          <a:r>
            <a:rPr kumimoji="1" lang="en-US" altLang="ja-JP" sz="1100">
              <a:latin typeface="ＭＳ Ｐゴシック" panose="020B0600070205080204" pitchFamily="50" charset="-128"/>
              <a:ea typeface="ＭＳ Ｐゴシック" panose="020B0600070205080204" pitchFamily="50" charset="-128"/>
            </a:rPr>
            <a:t>980</a:t>
          </a:r>
          <a:r>
            <a:rPr kumimoji="1" lang="ja-JP" altLang="en-US" sz="1100">
              <a:latin typeface="ＭＳ Ｐゴシック" panose="020B0600070205080204" pitchFamily="50" charset="-128"/>
              <a:ea typeface="ＭＳ Ｐゴシック" panose="020B0600070205080204" pitchFamily="50" charset="-128"/>
            </a:rPr>
            <a:t>百万円増、未来づくり基金</a:t>
          </a:r>
          <a:r>
            <a:rPr kumimoji="1" lang="en-US" altLang="ja-JP" sz="1100">
              <a:latin typeface="ＭＳ Ｐゴシック" panose="020B0600070205080204" pitchFamily="50" charset="-128"/>
              <a:ea typeface="ＭＳ Ｐゴシック" panose="020B0600070205080204" pitchFamily="50" charset="-128"/>
            </a:rPr>
            <a:t>300</a:t>
          </a:r>
          <a:r>
            <a:rPr kumimoji="1" lang="ja-JP" altLang="en-US" sz="1100">
              <a:latin typeface="ＭＳ Ｐゴシック" panose="020B0600070205080204" pitchFamily="50" charset="-128"/>
              <a:ea typeface="ＭＳ Ｐゴシック" panose="020B0600070205080204" pitchFamily="50" charset="-128"/>
            </a:rPr>
            <a:t>百万円増）となったが、都市計画税歳入見込額などが減したことにより、</a:t>
          </a:r>
          <a:r>
            <a:rPr kumimoji="1" lang="en-US" altLang="ja-JP" sz="1100">
              <a:latin typeface="ＭＳ Ｐゴシック" panose="020B0600070205080204" pitchFamily="50" charset="-128"/>
              <a:ea typeface="ＭＳ Ｐゴシック" panose="020B0600070205080204" pitchFamily="50" charset="-128"/>
            </a:rPr>
            <a:t>1,617</a:t>
          </a:r>
          <a:r>
            <a:rPr kumimoji="1" lang="ja-JP" altLang="en-US" sz="1100">
              <a:latin typeface="ＭＳ Ｐゴシック" panose="020B0600070205080204" pitchFamily="50" charset="-128"/>
              <a:ea typeface="ＭＳ Ｐゴシック" panose="020B0600070205080204" pitchFamily="50" charset="-128"/>
            </a:rPr>
            <a:t>百万円減となった。充当可能財源等は減となったが、将来負担額が大きく減となったことにより、将来負担比率は前年度比</a:t>
          </a:r>
          <a:r>
            <a:rPr kumimoji="1" lang="en-US" altLang="ja-JP" sz="1100">
              <a:latin typeface="ＭＳ Ｐゴシック" panose="020B0600070205080204" pitchFamily="50" charset="-128"/>
              <a:ea typeface="ＭＳ Ｐゴシック" panose="020B0600070205080204" pitchFamily="50" charset="-128"/>
            </a:rPr>
            <a:t>12.5</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12.5</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90495A66-DC8D-47D3-A27D-2526AB45354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1044D172-7221-428B-978B-10D9C4F4220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AC2EE1B3-FF14-4800-A72B-B2A89581BA9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90DD0D21-39A9-4B9F-B2FD-D55FEEB7680C}"/>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4BF33459-6487-48E9-A1DE-99905D103918}"/>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89C27D7-9B59-4E9F-880F-6BFD00C3F6A4}"/>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D2D45363-ACA6-40F8-A16B-C6C485402235}"/>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54D5D03F-353C-4383-9347-B0688F4DB97C}"/>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7121FCC-A6BD-4FD1-B9F4-31BFB55EA04A}"/>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C00191F6-3407-4F93-8C44-CB4393131C28}"/>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55E6244E-5333-4CCA-B4EC-8BC27F052AA4}"/>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6E8C3B89-4260-44CB-A182-5EEB34CE28C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5F2D1366-D047-4002-B37C-B4DE26DDB52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26975</xdr:rowOff>
    </xdr:to>
    <xdr:cxnSp macro="">
      <xdr:nvCxnSpPr>
        <xdr:cNvPr id="434" name="直線コネクタ 433">
          <a:extLst>
            <a:ext uri="{FF2B5EF4-FFF2-40B4-BE49-F238E27FC236}">
              <a16:creationId xmlns:a16="http://schemas.microsoft.com/office/drawing/2014/main" id="{5342D962-8486-4365-90EB-5F2DA3C2F399}"/>
            </a:ext>
          </a:extLst>
        </xdr:cNvPr>
        <xdr:cNvCxnSpPr/>
      </xdr:nvCxnSpPr>
      <xdr:spPr>
        <a:xfrm flipV="1">
          <a:off x="17018000" y="2451100"/>
          <a:ext cx="0" cy="151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170502</xdr:rowOff>
    </xdr:from>
    <xdr:ext cx="762000" cy="259045"/>
    <xdr:sp macro="" textlink="">
      <xdr:nvSpPr>
        <xdr:cNvPr id="435" name="将来負担の状況最小値テキスト">
          <a:extLst>
            <a:ext uri="{FF2B5EF4-FFF2-40B4-BE49-F238E27FC236}">
              <a16:creationId xmlns:a16="http://schemas.microsoft.com/office/drawing/2014/main" id="{6553B39B-515E-4D37-832C-66C5A20F520F}"/>
            </a:ext>
          </a:extLst>
        </xdr:cNvPr>
        <xdr:cNvSpPr txBox="1"/>
      </xdr:nvSpPr>
      <xdr:spPr>
        <a:xfrm>
          <a:off x="17106900" y="39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26975</xdr:rowOff>
    </xdr:from>
    <xdr:to>
      <xdr:col>81</xdr:col>
      <xdr:colOff>133350</xdr:colOff>
      <xdr:row>23</xdr:row>
      <xdr:rowOff>26975</xdr:rowOff>
    </xdr:to>
    <xdr:cxnSp macro="">
      <xdr:nvCxnSpPr>
        <xdr:cNvPr id="436" name="直線コネクタ 435">
          <a:extLst>
            <a:ext uri="{FF2B5EF4-FFF2-40B4-BE49-F238E27FC236}">
              <a16:creationId xmlns:a16="http://schemas.microsoft.com/office/drawing/2014/main" id="{09DEFA67-95C0-4E9F-8864-E2C85B4A36A1}"/>
            </a:ext>
          </a:extLst>
        </xdr:cNvPr>
        <xdr:cNvCxnSpPr/>
      </xdr:nvCxnSpPr>
      <xdr:spPr>
        <a:xfrm>
          <a:off x="16929100" y="397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7" name="将来負担の状況最大値テキスト">
          <a:extLst>
            <a:ext uri="{FF2B5EF4-FFF2-40B4-BE49-F238E27FC236}">
              <a16:creationId xmlns:a16="http://schemas.microsoft.com/office/drawing/2014/main" id="{90FA2E9D-191C-4670-9BF6-5F07306BBC21}"/>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26DCAC31-E5FA-4C72-AB21-5B2535FA6487}"/>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0</xdr:rowOff>
    </xdr:from>
    <xdr:to>
      <xdr:col>81</xdr:col>
      <xdr:colOff>44450</xdr:colOff>
      <xdr:row>15</xdr:row>
      <xdr:rowOff>120650</xdr:rowOff>
    </xdr:to>
    <xdr:cxnSp macro="">
      <xdr:nvCxnSpPr>
        <xdr:cNvPr id="439" name="直線コネクタ 438">
          <a:extLst>
            <a:ext uri="{FF2B5EF4-FFF2-40B4-BE49-F238E27FC236}">
              <a16:creationId xmlns:a16="http://schemas.microsoft.com/office/drawing/2014/main" id="{761865EE-1F3A-46B8-9F13-0DCE2B8C119E}"/>
            </a:ext>
          </a:extLst>
        </xdr:cNvPr>
        <xdr:cNvCxnSpPr/>
      </xdr:nvCxnSpPr>
      <xdr:spPr>
        <a:xfrm flipV="1">
          <a:off x="16179800" y="25717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0" name="将来負担の状況平均値テキスト">
          <a:extLst>
            <a:ext uri="{FF2B5EF4-FFF2-40B4-BE49-F238E27FC236}">
              <a16:creationId xmlns:a16="http://schemas.microsoft.com/office/drawing/2014/main" id="{155C629B-7AA0-4755-82FF-A15C790B9769}"/>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F182BF8F-FF9B-4433-8537-54F71768CF95}"/>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120650</xdr:rowOff>
    </xdr:from>
    <xdr:to>
      <xdr:col>77</xdr:col>
      <xdr:colOff>44450</xdr:colOff>
      <xdr:row>16</xdr:row>
      <xdr:rowOff>21590</xdr:rowOff>
    </xdr:to>
    <xdr:cxnSp macro="">
      <xdr:nvCxnSpPr>
        <xdr:cNvPr id="442" name="直線コネクタ 441">
          <a:extLst>
            <a:ext uri="{FF2B5EF4-FFF2-40B4-BE49-F238E27FC236}">
              <a16:creationId xmlns:a16="http://schemas.microsoft.com/office/drawing/2014/main" id="{1456456D-9CE9-42FB-BD58-309E2AF81FF6}"/>
            </a:ext>
          </a:extLst>
        </xdr:cNvPr>
        <xdr:cNvCxnSpPr/>
      </xdr:nvCxnSpPr>
      <xdr:spPr>
        <a:xfrm flipV="1">
          <a:off x="15290800" y="26924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14478</xdr:rowOff>
    </xdr:from>
    <xdr:to>
      <xdr:col>77</xdr:col>
      <xdr:colOff>95250</xdr:colOff>
      <xdr:row>14</xdr:row>
      <xdr:rowOff>116078</xdr:rowOff>
    </xdr:to>
    <xdr:sp macro="" textlink="">
      <xdr:nvSpPr>
        <xdr:cNvPr id="443" name="フローチャート: 判断 442">
          <a:extLst>
            <a:ext uri="{FF2B5EF4-FFF2-40B4-BE49-F238E27FC236}">
              <a16:creationId xmlns:a16="http://schemas.microsoft.com/office/drawing/2014/main" id="{AC6C9617-720D-475E-9BA9-961518AD7451}"/>
            </a:ext>
          </a:extLst>
        </xdr:cNvPr>
        <xdr:cNvSpPr/>
      </xdr:nvSpPr>
      <xdr:spPr>
        <a:xfrm>
          <a:off x="161290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126255</xdr:rowOff>
    </xdr:from>
    <xdr:ext cx="736600" cy="259045"/>
    <xdr:sp macro="" textlink="">
      <xdr:nvSpPr>
        <xdr:cNvPr id="444" name="テキスト ボックス 443">
          <a:extLst>
            <a:ext uri="{FF2B5EF4-FFF2-40B4-BE49-F238E27FC236}">
              <a16:creationId xmlns:a16="http://schemas.microsoft.com/office/drawing/2014/main" id="{90D83B03-9FC2-45DC-B5F2-24E41F83BBFA}"/>
            </a:ext>
          </a:extLst>
        </xdr:cNvPr>
        <xdr:cNvSpPr txBox="1"/>
      </xdr:nvSpPr>
      <xdr:spPr>
        <a:xfrm>
          <a:off x="15798800" y="2183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21590</xdr:rowOff>
    </xdr:from>
    <xdr:to>
      <xdr:col>72</xdr:col>
      <xdr:colOff>203200</xdr:colOff>
      <xdr:row>16</xdr:row>
      <xdr:rowOff>65024</xdr:rowOff>
    </xdr:to>
    <xdr:cxnSp macro="">
      <xdr:nvCxnSpPr>
        <xdr:cNvPr id="445" name="直線コネクタ 444">
          <a:extLst>
            <a:ext uri="{FF2B5EF4-FFF2-40B4-BE49-F238E27FC236}">
              <a16:creationId xmlns:a16="http://schemas.microsoft.com/office/drawing/2014/main" id="{D0C5EDB0-DB5D-4C0A-B360-19D259494302}"/>
            </a:ext>
          </a:extLst>
        </xdr:cNvPr>
        <xdr:cNvCxnSpPr/>
      </xdr:nvCxnSpPr>
      <xdr:spPr>
        <a:xfrm flipV="1">
          <a:off x="14401800" y="27647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130302</xdr:rowOff>
    </xdr:from>
    <xdr:to>
      <xdr:col>73</xdr:col>
      <xdr:colOff>44450</xdr:colOff>
      <xdr:row>15</xdr:row>
      <xdr:rowOff>60452</xdr:rowOff>
    </xdr:to>
    <xdr:sp macro="" textlink="">
      <xdr:nvSpPr>
        <xdr:cNvPr id="446" name="フローチャート: 判断 445">
          <a:extLst>
            <a:ext uri="{FF2B5EF4-FFF2-40B4-BE49-F238E27FC236}">
              <a16:creationId xmlns:a16="http://schemas.microsoft.com/office/drawing/2014/main" id="{EE13BDD8-A445-4960-AF8A-8A83904E4DAF}"/>
            </a:ext>
          </a:extLst>
        </xdr:cNvPr>
        <xdr:cNvSpPr/>
      </xdr:nvSpPr>
      <xdr:spPr>
        <a:xfrm>
          <a:off x="15240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47" name="テキスト ボックス 446">
          <a:extLst>
            <a:ext uri="{FF2B5EF4-FFF2-40B4-BE49-F238E27FC236}">
              <a16:creationId xmlns:a16="http://schemas.microsoft.com/office/drawing/2014/main" id="{D03406AF-07EC-40F4-8B04-622E5003BEE9}"/>
            </a:ext>
          </a:extLst>
        </xdr:cNvPr>
        <xdr:cNvSpPr txBox="1"/>
      </xdr:nvSpPr>
      <xdr:spPr>
        <a:xfrm>
          <a:off x="14909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150216</xdr:rowOff>
    </xdr:from>
    <xdr:to>
      <xdr:col>68</xdr:col>
      <xdr:colOff>152400</xdr:colOff>
      <xdr:row>16</xdr:row>
      <xdr:rowOff>65024</xdr:rowOff>
    </xdr:to>
    <xdr:cxnSp macro="">
      <xdr:nvCxnSpPr>
        <xdr:cNvPr id="448" name="直線コネクタ 447">
          <a:extLst>
            <a:ext uri="{FF2B5EF4-FFF2-40B4-BE49-F238E27FC236}">
              <a16:creationId xmlns:a16="http://schemas.microsoft.com/office/drawing/2014/main" id="{31028CF1-0C97-4BF2-9819-40E84BE91C61}"/>
            </a:ext>
          </a:extLst>
        </xdr:cNvPr>
        <xdr:cNvCxnSpPr/>
      </xdr:nvCxnSpPr>
      <xdr:spPr>
        <a:xfrm>
          <a:off x="13512800" y="2550516"/>
          <a:ext cx="889000" cy="2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6147</xdr:rowOff>
    </xdr:from>
    <xdr:to>
      <xdr:col>68</xdr:col>
      <xdr:colOff>203200</xdr:colOff>
      <xdr:row>15</xdr:row>
      <xdr:rowOff>107747</xdr:rowOff>
    </xdr:to>
    <xdr:sp macro="" textlink="">
      <xdr:nvSpPr>
        <xdr:cNvPr id="449" name="フローチャート: 判断 448">
          <a:extLst>
            <a:ext uri="{FF2B5EF4-FFF2-40B4-BE49-F238E27FC236}">
              <a16:creationId xmlns:a16="http://schemas.microsoft.com/office/drawing/2014/main" id="{015BFCEB-4745-461B-B8EF-75FB7014731B}"/>
            </a:ext>
          </a:extLst>
        </xdr:cNvPr>
        <xdr:cNvSpPr/>
      </xdr:nvSpPr>
      <xdr:spPr>
        <a:xfrm>
          <a:off x="14351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117924</xdr:rowOff>
    </xdr:from>
    <xdr:ext cx="762000" cy="259045"/>
    <xdr:sp macro="" textlink="">
      <xdr:nvSpPr>
        <xdr:cNvPr id="450" name="テキスト ボックス 449">
          <a:extLst>
            <a:ext uri="{FF2B5EF4-FFF2-40B4-BE49-F238E27FC236}">
              <a16:creationId xmlns:a16="http://schemas.microsoft.com/office/drawing/2014/main" id="{0B18D914-B101-4746-85BA-5CF07ED13869}"/>
            </a:ext>
          </a:extLst>
        </xdr:cNvPr>
        <xdr:cNvSpPr txBox="1"/>
      </xdr:nvSpPr>
      <xdr:spPr>
        <a:xfrm>
          <a:off x="14020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154432</xdr:rowOff>
    </xdr:from>
    <xdr:to>
      <xdr:col>64</xdr:col>
      <xdr:colOff>152400</xdr:colOff>
      <xdr:row>15</xdr:row>
      <xdr:rowOff>84582</xdr:rowOff>
    </xdr:to>
    <xdr:sp macro="" textlink="">
      <xdr:nvSpPr>
        <xdr:cNvPr id="451" name="フローチャート: 判断 450">
          <a:extLst>
            <a:ext uri="{FF2B5EF4-FFF2-40B4-BE49-F238E27FC236}">
              <a16:creationId xmlns:a16="http://schemas.microsoft.com/office/drawing/2014/main" id="{9EA6DF91-8BB9-41A3-A9CA-2FF3A74ADF9F}"/>
            </a:ext>
          </a:extLst>
        </xdr:cNvPr>
        <xdr:cNvSpPr/>
      </xdr:nvSpPr>
      <xdr:spPr>
        <a:xfrm>
          <a:off x="13462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69359</xdr:rowOff>
    </xdr:from>
    <xdr:ext cx="762000" cy="259045"/>
    <xdr:sp macro="" textlink="">
      <xdr:nvSpPr>
        <xdr:cNvPr id="452" name="テキスト ボックス 451">
          <a:extLst>
            <a:ext uri="{FF2B5EF4-FFF2-40B4-BE49-F238E27FC236}">
              <a16:creationId xmlns:a16="http://schemas.microsoft.com/office/drawing/2014/main" id="{3834D418-A539-4C11-BFCF-D38FCF708B72}"/>
            </a:ext>
          </a:extLst>
        </xdr:cNvPr>
        <xdr:cNvSpPr txBox="1"/>
      </xdr:nvSpPr>
      <xdr:spPr>
        <a:xfrm>
          <a:off x="13131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91EA3BB-3FEA-4DD3-9A69-059A9661EF5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341F5CF7-2AE8-4E41-8565-CE4AC20FCE3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ECB23CE2-D45C-45BF-B940-041D9647D78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9D9BD1CB-E261-49D1-8F18-75694BD276F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C12255F2-861E-4EC4-AD72-806356FDA8B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58" name="楕円 457">
          <a:extLst>
            <a:ext uri="{FF2B5EF4-FFF2-40B4-BE49-F238E27FC236}">
              <a16:creationId xmlns:a16="http://schemas.microsoft.com/office/drawing/2014/main" id="{BE8C21E5-70FB-45EB-8033-B105D5C596B2}"/>
            </a:ext>
          </a:extLst>
        </xdr:cNvPr>
        <xdr:cNvSpPr/>
      </xdr:nvSpPr>
      <xdr:spPr>
        <a:xfrm>
          <a:off x="169672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92727</xdr:rowOff>
    </xdr:from>
    <xdr:ext cx="762000" cy="259045"/>
    <xdr:sp macro="" textlink="">
      <xdr:nvSpPr>
        <xdr:cNvPr id="459" name="将来負担の状況該当値テキスト">
          <a:extLst>
            <a:ext uri="{FF2B5EF4-FFF2-40B4-BE49-F238E27FC236}">
              <a16:creationId xmlns:a16="http://schemas.microsoft.com/office/drawing/2014/main" id="{03FFE43D-E2F7-400B-9B6A-2F285A1A09B6}"/>
            </a:ext>
          </a:extLst>
        </xdr:cNvPr>
        <xdr:cNvSpPr txBox="1"/>
      </xdr:nvSpPr>
      <xdr:spPr>
        <a:xfrm>
          <a:off x="171069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69850</xdr:rowOff>
    </xdr:from>
    <xdr:to>
      <xdr:col>77</xdr:col>
      <xdr:colOff>95250</xdr:colOff>
      <xdr:row>16</xdr:row>
      <xdr:rowOff>0</xdr:rowOff>
    </xdr:to>
    <xdr:sp macro="" textlink="">
      <xdr:nvSpPr>
        <xdr:cNvPr id="460" name="楕円 459">
          <a:extLst>
            <a:ext uri="{FF2B5EF4-FFF2-40B4-BE49-F238E27FC236}">
              <a16:creationId xmlns:a16="http://schemas.microsoft.com/office/drawing/2014/main" id="{1E8AE558-5C1F-4D6C-81D6-E2218D776126}"/>
            </a:ext>
          </a:extLst>
        </xdr:cNvPr>
        <xdr:cNvSpPr/>
      </xdr:nvSpPr>
      <xdr:spPr>
        <a:xfrm>
          <a:off x="16129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156227</xdr:rowOff>
    </xdr:from>
    <xdr:ext cx="736600" cy="259045"/>
    <xdr:sp macro="" textlink="">
      <xdr:nvSpPr>
        <xdr:cNvPr id="461" name="テキスト ボックス 460">
          <a:extLst>
            <a:ext uri="{FF2B5EF4-FFF2-40B4-BE49-F238E27FC236}">
              <a16:creationId xmlns:a16="http://schemas.microsoft.com/office/drawing/2014/main" id="{FADDF6EB-295F-44AD-B4D5-BC5C04CADE16}"/>
            </a:ext>
          </a:extLst>
        </xdr:cNvPr>
        <xdr:cNvSpPr txBox="1"/>
      </xdr:nvSpPr>
      <xdr:spPr>
        <a:xfrm>
          <a:off x="15798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142240</xdr:rowOff>
    </xdr:from>
    <xdr:to>
      <xdr:col>73</xdr:col>
      <xdr:colOff>44450</xdr:colOff>
      <xdr:row>16</xdr:row>
      <xdr:rowOff>72390</xdr:rowOff>
    </xdr:to>
    <xdr:sp macro="" textlink="">
      <xdr:nvSpPr>
        <xdr:cNvPr id="462" name="楕円 461">
          <a:extLst>
            <a:ext uri="{FF2B5EF4-FFF2-40B4-BE49-F238E27FC236}">
              <a16:creationId xmlns:a16="http://schemas.microsoft.com/office/drawing/2014/main" id="{0B6CA1B4-F78B-4CED-AE6C-0F91B161F68F}"/>
            </a:ext>
          </a:extLst>
        </xdr:cNvPr>
        <xdr:cNvSpPr/>
      </xdr:nvSpPr>
      <xdr:spPr>
        <a:xfrm>
          <a:off x="15240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57167</xdr:rowOff>
    </xdr:from>
    <xdr:ext cx="762000" cy="259045"/>
    <xdr:sp macro="" textlink="">
      <xdr:nvSpPr>
        <xdr:cNvPr id="463" name="テキスト ボックス 462">
          <a:extLst>
            <a:ext uri="{FF2B5EF4-FFF2-40B4-BE49-F238E27FC236}">
              <a16:creationId xmlns:a16="http://schemas.microsoft.com/office/drawing/2014/main" id="{E27A2F30-98B5-49C2-BD73-9A4352DC9023}"/>
            </a:ext>
          </a:extLst>
        </xdr:cNvPr>
        <xdr:cNvSpPr txBox="1"/>
      </xdr:nvSpPr>
      <xdr:spPr>
        <a:xfrm>
          <a:off x="14909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14224</xdr:rowOff>
    </xdr:from>
    <xdr:to>
      <xdr:col>68</xdr:col>
      <xdr:colOff>203200</xdr:colOff>
      <xdr:row>16</xdr:row>
      <xdr:rowOff>115824</xdr:rowOff>
    </xdr:to>
    <xdr:sp macro="" textlink="">
      <xdr:nvSpPr>
        <xdr:cNvPr id="464" name="楕円 463">
          <a:extLst>
            <a:ext uri="{FF2B5EF4-FFF2-40B4-BE49-F238E27FC236}">
              <a16:creationId xmlns:a16="http://schemas.microsoft.com/office/drawing/2014/main" id="{6C72BDA3-982E-4621-84D2-F9A9A28247AA}"/>
            </a:ext>
          </a:extLst>
        </xdr:cNvPr>
        <xdr:cNvSpPr/>
      </xdr:nvSpPr>
      <xdr:spPr>
        <a:xfrm>
          <a:off x="14351000" y="27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100601</xdr:rowOff>
    </xdr:from>
    <xdr:ext cx="762000" cy="259045"/>
    <xdr:sp macro="" textlink="">
      <xdr:nvSpPr>
        <xdr:cNvPr id="465" name="テキスト ボックス 464">
          <a:extLst>
            <a:ext uri="{FF2B5EF4-FFF2-40B4-BE49-F238E27FC236}">
              <a16:creationId xmlns:a16="http://schemas.microsoft.com/office/drawing/2014/main" id="{2300288C-9CA7-4DA9-9F0E-4BC59DDB7C13}"/>
            </a:ext>
          </a:extLst>
        </xdr:cNvPr>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99416</xdr:rowOff>
    </xdr:from>
    <xdr:to>
      <xdr:col>64</xdr:col>
      <xdr:colOff>152400</xdr:colOff>
      <xdr:row>15</xdr:row>
      <xdr:rowOff>29566</xdr:rowOff>
    </xdr:to>
    <xdr:sp macro="" textlink="">
      <xdr:nvSpPr>
        <xdr:cNvPr id="466" name="楕円 465">
          <a:extLst>
            <a:ext uri="{FF2B5EF4-FFF2-40B4-BE49-F238E27FC236}">
              <a16:creationId xmlns:a16="http://schemas.microsoft.com/office/drawing/2014/main" id="{EBAC721C-05D8-449D-B986-42F455FCE076}"/>
            </a:ext>
          </a:extLst>
        </xdr:cNvPr>
        <xdr:cNvSpPr/>
      </xdr:nvSpPr>
      <xdr:spPr>
        <a:xfrm>
          <a:off x="13462000" y="24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39743</xdr:rowOff>
    </xdr:from>
    <xdr:ext cx="762000" cy="259045"/>
    <xdr:sp macro="" textlink="">
      <xdr:nvSpPr>
        <xdr:cNvPr id="467" name="テキスト ボックス 466">
          <a:extLst>
            <a:ext uri="{FF2B5EF4-FFF2-40B4-BE49-F238E27FC236}">
              <a16:creationId xmlns:a16="http://schemas.microsoft.com/office/drawing/2014/main" id="{66872FDF-97F3-4A3C-BCDA-60BAAB4C2703}"/>
            </a:ext>
          </a:extLst>
        </xdr:cNvPr>
        <xdr:cNvSpPr txBox="1"/>
      </xdr:nvSpPr>
      <xdr:spPr>
        <a:xfrm>
          <a:off x="13131800" y="226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159,280
153,472
206.57
67,952,641
65,604,456
2,266,146
36,955,716
64,499,300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分母である経常一般財源等が</a:t>
          </a:r>
          <a:r>
            <a:rPr kumimoji="1" lang="en-US" altLang="ja-JP" sz="1300">
              <a:latin typeface="ＭＳ Ｐゴシック" panose="020B0600070205080204" pitchFamily="50" charset="-128"/>
              <a:ea typeface="ＭＳ Ｐゴシック" panose="020B0600070205080204" pitchFamily="50" charset="-128"/>
            </a:rPr>
            <a:t>1,430</a:t>
          </a:r>
          <a:r>
            <a:rPr kumimoji="1" lang="ja-JP" altLang="en-US" sz="1300">
              <a:latin typeface="ＭＳ Ｐゴシック" panose="020B0600070205080204" pitchFamily="50" charset="-128"/>
              <a:ea typeface="ＭＳ Ｐゴシック" panose="020B0600070205080204" pitchFamily="50" charset="-128"/>
            </a:rPr>
            <a:t>百万円減となった一方、分子である人件費に係る経常経費充当一般財源が退職手当の増等により</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百万円増となったため、人件費に係る経常収支比率は前年度比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38100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67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124477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38100</xdr:rowOff>
    </xdr:from>
    <xdr:to>
      <xdr:col>24</xdr:col>
      <xdr:colOff>114300</xdr:colOff>
      <xdr:row>34</xdr:row>
      <xdr:rowOff>38100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114300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1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39</xdr:row>
      <xdr:rowOff>57150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16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95250</xdr:rowOff>
    </xdr:from>
    <xdr:to>
      <xdr:col>20</xdr:col>
      <xdr:colOff>38100</xdr:colOff>
      <xdr:row>38</xdr:row>
      <xdr:rowOff>25400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76200</xdr:rowOff>
    </xdr:from>
    <xdr:to>
      <xdr:col>15</xdr:col>
      <xdr:colOff>98425</xdr:colOff>
      <xdr:row>39</xdr:row>
      <xdr:rowOff>57150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84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88900</xdr:rowOff>
    </xdr:from>
    <xdr:to>
      <xdr:col>15</xdr:col>
      <xdr:colOff>149225</xdr:colOff>
      <xdr:row>39</xdr:row>
      <xdr:rowOff>19050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38100</xdr:rowOff>
    </xdr:from>
    <xdr:to>
      <xdr:col>11</xdr:col>
      <xdr:colOff>9525</xdr:colOff>
      <xdr:row>36</xdr:row>
      <xdr:rowOff>76200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1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165100</xdr:rowOff>
    </xdr:from>
    <xdr:to>
      <xdr:col>11</xdr:col>
      <xdr:colOff>60325</xdr:colOff>
      <xdr:row>37</xdr:row>
      <xdr:rowOff>95250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63500</xdr:rowOff>
    </xdr:from>
    <xdr:to>
      <xdr:col>24</xdr:col>
      <xdr:colOff>76200</xdr:colOff>
      <xdr:row>38</xdr:row>
      <xdr:rowOff>165100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6350</xdr:rowOff>
    </xdr:from>
    <xdr:to>
      <xdr:col>15</xdr:col>
      <xdr:colOff>149225</xdr:colOff>
      <xdr:row>39</xdr:row>
      <xdr:rowOff>107950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25400</xdr:rowOff>
    </xdr:from>
    <xdr:to>
      <xdr:col>11</xdr:col>
      <xdr:colOff>60325</xdr:colOff>
      <xdr:row>36</xdr:row>
      <xdr:rowOff>127000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158750</xdr:rowOff>
    </xdr:from>
    <xdr:to>
      <xdr:col>6</xdr:col>
      <xdr:colOff>171450</xdr:colOff>
      <xdr:row>36</xdr:row>
      <xdr:rowOff>88900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99077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分母である経常一般財源等が</a:t>
          </a:r>
          <a:r>
            <a:rPr kumimoji="1" lang="en-US" altLang="ja-JP" sz="1300">
              <a:latin typeface="ＭＳ Ｐゴシック" panose="020B0600070205080204" pitchFamily="50" charset="-128"/>
              <a:ea typeface="ＭＳ Ｐゴシック" panose="020B0600070205080204" pitchFamily="50" charset="-128"/>
            </a:rPr>
            <a:t>1,430</a:t>
          </a:r>
          <a:r>
            <a:rPr kumimoji="1" lang="ja-JP" altLang="en-US" sz="1300">
              <a:latin typeface="ＭＳ Ｐゴシック" panose="020B0600070205080204" pitchFamily="50" charset="-128"/>
              <a:ea typeface="ＭＳ Ｐゴシック" panose="020B0600070205080204" pitchFamily="50" charset="-128"/>
            </a:rPr>
            <a:t>百万円減となった一方、光熱水費の高騰により、分子である物件費に係る経常経費充当一般財源が</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百万円の増となったため、物件費に係る経常収支比率は前年度比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60706</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89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147083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60706</xdr:rowOff>
    </xdr:from>
    <xdr:to>
      <xdr:col>82</xdr:col>
      <xdr:colOff>196850</xdr:colOff>
      <xdr:row>13</xdr:row>
      <xdr:rowOff>60706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15</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004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15</xdr:row>
      <xdr:rowOff>120142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004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120142</xdr:rowOff>
    </xdr:from>
    <xdr:to>
      <xdr:col>73</xdr:col>
      <xdr:colOff>180975</xdr:colOff>
      <xdr:row>16</xdr:row>
      <xdr:rowOff>94996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918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16</xdr:row>
      <xdr:rowOff>94996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19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149352</xdr:rowOff>
    </xdr:from>
    <xdr:to>
      <xdr:col>78</xdr:col>
      <xdr:colOff>120650</xdr:colOff>
      <xdr:row>15</xdr:row>
      <xdr:rowOff>79502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89679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69342</xdr:rowOff>
    </xdr:from>
    <xdr:to>
      <xdr:col>74</xdr:col>
      <xdr:colOff>31750</xdr:colOff>
      <xdr:row>15</xdr:row>
      <xdr:rowOff>170942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分母である経常一般財源等が</a:t>
          </a:r>
          <a:r>
            <a:rPr kumimoji="1" lang="en-US" altLang="ja-JP" sz="1300">
              <a:latin typeface="ＭＳ Ｐゴシック" panose="020B0600070205080204" pitchFamily="50" charset="-128"/>
              <a:ea typeface="ＭＳ Ｐゴシック" panose="020B0600070205080204" pitchFamily="50" charset="-128"/>
            </a:rPr>
            <a:t>1,430</a:t>
          </a:r>
          <a:r>
            <a:rPr kumimoji="1" lang="ja-JP" altLang="en-US" sz="1300">
              <a:latin typeface="ＭＳ Ｐゴシック" panose="020B0600070205080204" pitchFamily="50" charset="-128"/>
              <a:ea typeface="ＭＳ Ｐゴシック" panose="020B0600070205080204" pitchFamily="50" charset="-128"/>
            </a:rPr>
            <a:t>百万円減となった一方、こども医療扶助費や心身障碍者医療扶助費の増により、分子である扶助費に係る経常経費充当一般財源が</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百万円増となったため、経常収支比率は前年度比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56</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85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56</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85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60</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282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185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％）の内訳は、繰出金</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％となっている。（前年度　繰出金</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繰出金について、後期高齢者医療広域連合負担金等が増加したことにより分子である繰出金に係る経常経費充当一般財源は</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百万円増となった一方、分母である経常一般財源等は</a:t>
          </a:r>
          <a:r>
            <a:rPr kumimoji="1" lang="en-US" altLang="ja-JP" sz="1300">
              <a:latin typeface="ＭＳ Ｐゴシック" panose="020B0600070205080204" pitchFamily="50" charset="-128"/>
              <a:ea typeface="ＭＳ Ｐゴシック" panose="020B0600070205080204" pitchFamily="50" charset="-128"/>
            </a:rPr>
            <a:t>1,430</a:t>
          </a:r>
          <a:r>
            <a:rPr kumimoji="1" lang="ja-JP" altLang="en-US" sz="1300">
              <a:latin typeface="ＭＳ Ｐゴシック" panose="020B0600070205080204" pitchFamily="50" charset="-128"/>
              <a:ea typeface="ＭＳ Ｐゴシック" panose="020B0600070205080204" pitchFamily="50" charset="-128"/>
            </a:rPr>
            <a:t>百万円の減となったため、繰出金に係る経常収支比率は前年度比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33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88900</xdr:rowOff>
    </xdr:from>
    <xdr:to>
      <xdr:col>82</xdr:col>
      <xdr:colOff>107950</xdr:colOff>
      <xdr:row>58</xdr:row>
      <xdr:rowOff>88900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615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88900</xdr:rowOff>
    </xdr:from>
    <xdr:to>
      <xdr:col>78</xdr:col>
      <xdr:colOff>69850</xdr:colOff>
      <xdr:row>58</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61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61</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949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95250</xdr:rowOff>
    </xdr:from>
    <xdr:to>
      <xdr:col>74</xdr:col>
      <xdr:colOff>31750</xdr:colOff>
      <xdr:row>58</xdr:row>
      <xdr:rowOff>25400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61</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37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19050</xdr:rowOff>
    </xdr:from>
    <xdr:to>
      <xdr:col>69</xdr:col>
      <xdr:colOff>142875</xdr:colOff>
      <xdr:row>58</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130827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0</xdr:rowOff>
    </xdr:from>
    <xdr:to>
      <xdr:col>65</xdr:col>
      <xdr:colOff>53975</xdr:colOff>
      <xdr:row>59</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124477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分母である経常一般財源等が</a:t>
          </a:r>
          <a:r>
            <a:rPr kumimoji="1" lang="en-US" altLang="ja-JP" sz="1300">
              <a:latin typeface="ＭＳ Ｐゴシック" panose="020B0600070205080204" pitchFamily="50" charset="-128"/>
              <a:ea typeface="ＭＳ Ｐゴシック" panose="020B0600070205080204" pitchFamily="50" charset="-128"/>
            </a:rPr>
            <a:t>1,430</a:t>
          </a:r>
          <a:r>
            <a:rPr kumimoji="1" lang="ja-JP" altLang="en-US" sz="1300">
              <a:latin typeface="ＭＳ Ｐゴシック" panose="020B0600070205080204" pitchFamily="50" charset="-128"/>
              <a:ea typeface="ＭＳ Ｐゴシック" panose="020B0600070205080204" pitchFamily="50" charset="-128"/>
            </a:rPr>
            <a:t>百万円減となった一方、分子である補助費等に係る経常経費充当一般財源は、公共下水道事業会計負担金の増等により、</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百万円の増となったため、補助費等に係る経常収支比率は前年度比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41</xdr:row>
      <xdr:rowOff>80735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515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52812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80735</xdr:rowOff>
    </xdr:from>
    <xdr:to>
      <xdr:col>82</xdr:col>
      <xdr:colOff>196850</xdr:colOff>
      <xdr:row>41</xdr:row>
      <xdr:rowOff>80735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34472</xdr:rowOff>
    </xdr:from>
    <xdr:to>
      <xdr:col>82</xdr:col>
      <xdr:colOff>107950</xdr:colOff>
      <xdr:row>36</xdr:row>
      <xdr:rowOff>110672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2066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54627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34472</xdr:rowOff>
    </xdr:from>
    <xdr:to>
      <xdr:col>78</xdr:col>
      <xdr:colOff>69850</xdr:colOff>
      <xdr:row>37</xdr:row>
      <xdr:rowOff>15422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2066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27214</xdr:rowOff>
    </xdr:from>
    <xdr:to>
      <xdr:col>78</xdr:col>
      <xdr:colOff>120650</xdr:colOff>
      <xdr:row>36</xdr:row>
      <xdr:rowOff>128814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113591</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151493</xdr:rowOff>
    </xdr:from>
    <xdr:to>
      <xdr:col>73</xdr:col>
      <xdr:colOff>180975</xdr:colOff>
      <xdr:row>37</xdr:row>
      <xdr:rowOff>15422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1522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151493</xdr:rowOff>
    </xdr:from>
    <xdr:to>
      <xdr:col>69</xdr:col>
      <xdr:colOff>92075</xdr:colOff>
      <xdr:row>35</xdr:row>
      <xdr:rowOff>151493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152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31949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155122</xdr:rowOff>
    </xdr:from>
    <xdr:to>
      <xdr:col>78</xdr:col>
      <xdr:colOff>120650</xdr:colOff>
      <xdr:row>36</xdr:row>
      <xdr:rowOff>85272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95449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136072</xdr:rowOff>
    </xdr:from>
    <xdr:to>
      <xdr:col>74</xdr:col>
      <xdr:colOff>31750</xdr:colOff>
      <xdr:row>37</xdr:row>
      <xdr:rowOff>66222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100693</xdr:rowOff>
    </xdr:from>
    <xdr:to>
      <xdr:col>69</xdr:col>
      <xdr:colOff>142875</xdr:colOff>
      <xdr:row>36</xdr:row>
      <xdr:rowOff>30843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分母である経常一般財源等が</a:t>
          </a:r>
          <a:r>
            <a:rPr kumimoji="1" lang="en-US" altLang="ja-JP" sz="1300">
              <a:latin typeface="ＭＳ Ｐゴシック" panose="020B0600070205080204" pitchFamily="50" charset="-128"/>
              <a:ea typeface="ＭＳ Ｐゴシック" panose="020B0600070205080204" pitchFamily="50" charset="-128"/>
            </a:rPr>
            <a:t>1,430</a:t>
          </a:r>
          <a:r>
            <a:rPr kumimoji="1" lang="ja-JP" altLang="en-US" sz="1300">
              <a:latin typeface="ＭＳ Ｐゴシック" panose="020B0600070205080204" pitchFamily="50" charset="-128"/>
              <a:ea typeface="ＭＳ Ｐゴシック" panose="020B0600070205080204" pitchFamily="50" charset="-128"/>
            </a:rPr>
            <a:t>百万円減となった一方、令和元年度に借入れた臨時財政対策債の元金償還が始まったことなどにより、分子である公債費に係る経常経費充当一般財源は前年度比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百万円の増となったため、公債費に係る経常収支比率は前年度比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6407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22498</xdr:rowOff>
    </xdr:from>
    <xdr:to>
      <xdr:col>24</xdr:col>
      <xdr:colOff>25400</xdr:colOff>
      <xdr:row>78</xdr:row>
      <xdr:rowOff>100874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395598"/>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153143</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83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136616</xdr:rowOff>
    </xdr:from>
    <xdr:to>
      <xdr:col>24</xdr:col>
      <xdr:colOff>76200</xdr:colOff>
      <xdr:row>78</xdr:row>
      <xdr:rowOff>66766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22498</xdr:rowOff>
    </xdr:from>
    <xdr:to>
      <xdr:col>19</xdr:col>
      <xdr:colOff>187325</xdr:colOff>
      <xdr:row>78</xdr:row>
      <xdr:rowOff>100874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395598"/>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123552</xdr:rowOff>
    </xdr:from>
    <xdr:to>
      <xdr:col>20</xdr:col>
      <xdr:colOff>38100</xdr:colOff>
      <xdr:row>78</xdr:row>
      <xdr:rowOff>53702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63879</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094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100874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4543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143148</xdr:rowOff>
    </xdr:from>
    <xdr:to>
      <xdr:col>15</xdr:col>
      <xdr:colOff>149225</xdr:colOff>
      <xdr:row>78</xdr:row>
      <xdr:rowOff>73298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83475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81280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142257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56606</xdr:rowOff>
    </xdr:from>
    <xdr:to>
      <xdr:col>6</xdr:col>
      <xdr:colOff>171450</xdr:colOff>
      <xdr:row>78</xdr:row>
      <xdr:rowOff>158206</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142983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50074</xdr:rowOff>
    </xdr:from>
    <xdr:to>
      <xdr:col>24</xdr:col>
      <xdr:colOff>76200</xdr:colOff>
      <xdr:row>78</xdr:row>
      <xdr:rowOff>151674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22151</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143148</xdr:rowOff>
    </xdr:from>
    <xdr:to>
      <xdr:col>20</xdr:col>
      <xdr:colOff>38100</xdr:colOff>
      <xdr:row>78</xdr:row>
      <xdr:rowOff>73298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58075</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50074</xdr:rowOff>
    </xdr:from>
    <xdr:to>
      <xdr:col>15</xdr:col>
      <xdr:colOff>149225</xdr:colOff>
      <xdr:row>78</xdr:row>
      <xdr:rowOff>151674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136451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分子である経常経費充当一般財源（公債費除く）が前年度比</a:t>
          </a:r>
          <a:r>
            <a:rPr kumimoji="1" lang="en-US" altLang="ja-JP" sz="1300">
              <a:latin typeface="ＭＳ Ｐゴシック" panose="020B0600070205080204" pitchFamily="50" charset="-128"/>
              <a:ea typeface="ＭＳ Ｐゴシック" panose="020B0600070205080204" pitchFamily="50" charset="-128"/>
            </a:rPr>
            <a:t>862</a:t>
          </a:r>
          <a:r>
            <a:rPr kumimoji="1" lang="ja-JP" altLang="en-US" sz="1300">
              <a:latin typeface="ＭＳ Ｐゴシック" panose="020B0600070205080204" pitchFamily="50" charset="-128"/>
              <a:ea typeface="ＭＳ Ｐゴシック" panose="020B0600070205080204" pitchFamily="50" charset="-128"/>
            </a:rPr>
            <a:t>百万円の増となったほか、分母である経常一般財源等が減少したため、公債費以外に係る経常収支比率は前年度比</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73.0</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79</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4114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92219</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120142</xdr:rowOff>
    </xdr:from>
    <xdr:to>
      <xdr:col>82</xdr:col>
      <xdr:colOff>196850</xdr:colOff>
      <xdr:row>79</xdr:row>
      <xdr:rowOff>120142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76</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956032"/>
          <a:ext cx="8382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77</xdr:row>
      <xdr:rowOff>42418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956032"/>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51563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51563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1754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158259</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102045</xdr:rowOff>
    </xdr:from>
    <xdr:to>
      <xdr:col>29</xdr:col>
      <xdr:colOff>127000</xdr:colOff>
      <xdr:row>18</xdr:row>
      <xdr:rowOff>138925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5620"/>
          <a:ext cx="0" cy="12370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111002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138925</xdr:rowOff>
    </xdr:from>
    <xdr:to>
      <xdr:col>30</xdr:col>
      <xdr:colOff>25400</xdr:colOff>
      <xdr:row>18</xdr:row>
      <xdr:rowOff>138925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2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16972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7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102045</xdr:rowOff>
    </xdr:from>
    <xdr:to>
      <xdr:col>30</xdr:col>
      <xdr:colOff>25400</xdr:colOff>
      <xdr:row>11</xdr:row>
      <xdr:rowOff>102045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5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21425</xdr:rowOff>
    </xdr:from>
    <xdr:to>
      <xdr:col>29</xdr:col>
      <xdr:colOff>127000</xdr:colOff>
      <xdr:row>15</xdr:row>
      <xdr:rowOff>22873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40800"/>
          <a:ext cx="647700" cy="1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7205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35128</xdr:rowOff>
    </xdr:from>
    <xdr:to>
      <xdr:col>29</xdr:col>
      <xdr:colOff>177800</xdr:colOff>
      <xdr:row>15</xdr:row>
      <xdr:rowOff>136728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4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22873</xdr:rowOff>
    </xdr:from>
    <xdr:to>
      <xdr:col>26</xdr:col>
      <xdr:colOff>50800</xdr:colOff>
      <xdr:row>15</xdr:row>
      <xdr:rowOff>86309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42248"/>
          <a:ext cx="698500" cy="63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69075</xdr:rowOff>
    </xdr:from>
    <xdr:to>
      <xdr:col>26</xdr:col>
      <xdr:colOff>101600</xdr:colOff>
      <xdr:row>15</xdr:row>
      <xdr:rowOff>170675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155452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86309</xdr:rowOff>
    </xdr:from>
    <xdr:to>
      <xdr:col>22</xdr:col>
      <xdr:colOff>114300</xdr:colOff>
      <xdr:row>16</xdr:row>
      <xdr:rowOff>57086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05684"/>
          <a:ext cx="698500" cy="142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151867</xdr:rowOff>
    </xdr:from>
    <xdr:to>
      <xdr:col>22</xdr:col>
      <xdr:colOff>165100</xdr:colOff>
      <xdr:row>16</xdr:row>
      <xdr:rowOff>82017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66794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57086</xdr:rowOff>
    </xdr:from>
    <xdr:to>
      <xdr:col>18</xdr:col>
      <xdr:colOff>177800</xdr:colOff>
      <xdr:row>16</xdr:row>
      <xdr:rowOff>85280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47911"/>
          <a:ext cx="698500" cy="28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113424</xdr:rowOff>
    </xdr:from>
    <xdr:to>
      <xdr:col>19</xdr:col>
      <xdr:colOff>38100</xdr:colOff>
      <xdr:row>17</xdr:row>
      <xdr:rowOff>43574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148514</xdr:rowOff>
    </xdr:from>
    <xdr:to>
      <xdr:col>15</xdr:col>
      <xdr:colOff>101600</xdr:colOff>
      <xdr:row>17</xdr:row>
      <xdr:rowOff>78664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63441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142075</xdr:rowOff>
    </xdr:from>
    <xdr:to>
      <xdr:col>29</xdr:col>
      <xdr:colOff>177800</xdr:colOff>
      <xdr:row>15</xdr:row>
      <xdr:rowOff>72225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9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158602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3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143523</xdr:rowOff>
    </xdr:from>
    <xdr:to>
      <xdr:col>26</xdr:col>
      <xdr:colOff>101600</xdr:colOff>
      <xdr:row>15</xdr:row>
      <xdr:rowOff>73673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91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83850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60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35509</xdr:rowOff>
    </xdr:from>
    <xdr:to>
      <xdr:col>22</xdr:col>
      <xdr:colOff>165100</xdr:colOff>
      <xdr:row>15</xdr:row>
      <xdr:rowOff>137109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5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147286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2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6286</xdr:rowOff>
    </xdr:from>
    <xdr:to>
      <xdr:col>19</xdr:col>
      <xdr:colOff>38100</xdr:colOff>
      <xdr:row>16</xdr:row>
      <xdr:rowOff>107886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97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118063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6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34480</xdr:rowOff>
    </xdr:from>
    <xdr:to>
      <xdr:col>15</xdr:col>
      <xdr:colOff>101600</xdr:colOff>
      <xdr:row>16</xdr:row>
      <xdr:rowOff>136080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2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146257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212877</xdr:rowOff>
    </xdr:from>
    <xdr:to>
      <xdr:col>29</xdr:col>
      <xdr:colOff>127000</xdr:colOff>
      <xdr:row>37</xdr:row>
      <xdr:rowOff>192075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7427"/>
          <a:ext cx="0" cy="11793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164152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192075</xdr:rowOff>
    </xdr:from>
    <xdr:to>
      <xdr:col>30</xdr:col>
      <xdr:colOff>25400</xdr:colOff>
      <xdr:row>37</xdr:row>
      <xdr:rowOff>192075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6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127804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212877</xdr:rowOff>
    </xdr:from>
    <xdr:to>
      <xdr:col>30</xdr:col>
      <xdr:colOff>25400</xdr:colOff>
      <xdr:row>33</xdr:row>
      <xdr:rowOff>212877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7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9233</xdr:rowOff>
    </xdr:from>
    <xdr:to>
      <xdr:col>29</xdr:col>
      <xdr:colOff>127000</xdr:colOff>
      <xdr:row>36</xdr:row>
      <xdr:rowOff>87338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62483"/>
          <a:ext cx="647700" cy="7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60571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0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215494</xdr:rowOff>
    </xdr:from>
    <xdr:to>
      <xdr:col>29</xdr:col>
      <xdr:colOff>177800</xdr:colOff>
      <xdr:row>35</xdr:row>
      <xdr:rowOff>317094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76441</xdr:rowOff>
    </xdr:from>
    <xdr:to>
      <xdr:col>26</xdr:col>
      <xdr:colOff>50800</xdr:colOff>
      <xdr:row>36</xdr:row>
      <xdr:rowOff>87338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29691"/>
          <a:ext cx="698500" cy="10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218999</xdr:rowOff>
    </xdr:from>
    <xdr:to>
      <xdr:col>26</xdr:col>
      <xdr:colOff>101600</xdr:colOff>
      <xdr:row>35</xdr:row>
      <xdr:rowOff>320599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330776</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76441</xdr:rowOff>
    </xdr:from>
    <xdr:to>
      <xdr:col>22</xdr:col>
      <xdr:colOff>114300</xdr:colOff>
      <xdr:row>36</xdr:row>
      <xdr:rowOff>111608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29691"/>
          <a:ext cx="698500" cy="3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188405</xdr:rowOff>
    </xdr:from>
    <xdr:to>
      <xdr:col>22</xdr:col>
      <xdr:colOff>165100</xdr:colOff>
      <xdr:row>35</xdr:row>
      <xdr:rowOff>290005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300182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111608</xdr:rowOff>
    </xdr:from>
    <xdr:to>
      <xdr:col>18</xdr:col>
      <xdr:colOff>177800</xdr:colOff>
      <xdr:row>37</xdr:row>
      <xdr:rowOff>4090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64858"/>
          <a:ext cx="698500" cy="6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159601</xdr:rowOff>
    </xdr:from>
    <xdr:to>
      <xdr:col>19</xdr:col>
      <xdr:colOff>38100</xdr:colOff>
      <xdr:row>35</xdr:row>
      <xdr:rowOff>261201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271378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3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171412</xdr:rowOff>
    </xdr:from>
    <xdr:to>
      <xdr:col>15</xdr:col>
      <xdr:colOff>101600</xdr:colOff>
      <xdr:row>35</xdr:row>
      <xdr:rowOff>273012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283189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301333</xdr:rowOff>
    </xdr:from>
    <xdr:to>
      <xdr:col>29</xdr:col>
      <xdr:colOff>177800</xdr:colOff>
      <xdr:row>36</xdr:row>
      <xdr:rowOff>60033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11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273410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8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36538</xdr:rowOff>
    </xdr:from>
    <xdr:to>
      <xdr:col>26</xdr:col>
      <xdr:colOff>101600</xdr:colOff>
      <xdr:row>36</xdr:row>
      <xdr:rowOff>138138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8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122915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76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25641</xdr:rowOff>
    </xdr:from>
    <xdr:to>
      <xdr:col>22</xdr:col>
      <xdr:colOff>165100</xdr:colOff>
      <xdr:row>36</xdr:row>
      <xdr:rowOff>127241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78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112018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6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60808</xdr:rowOff>
    </xdr:from>
    <xdr:to>
      <xdr:col>19</xdr:col>
      <xdr:colOff>38100</xdr:colOff>
      <xdr:row>36</xdr:row>
      <xdr:rowOff>162408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1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147185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0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124740</xdr:rowOff>
    </xdr:from>
    <xdr:to>
      <xdr:col>15</xdr:col>
      <xdr:colOff>101600</xdr:colOff>
      <xdr:row>37</xdr:row>
      <xdr:rowOff>54890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77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39667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6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159,280
153,472
206.57
67,952,641
65,604,456
2,266,146
36,955,716
64,499,300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5374</xdr:rowOff>
    </xdr:from>
    <xdr:to>
      <xdr:col>24</xdr:col>
      <xdr:colOff>62865</xdr:colOff>
      <xdr:row>37</xdr:row>
      <xdr:rowOff>63439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48874"/>
          <a:ext cx="127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67266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63439</xdr:rowOff>
    </xdr:from>
    <xdr:to>
      <xdr:col>24</xdr:col>
      <xdr:colOff>152400</xdr:colOff>
      <xdr:row>37</xdr:row>
      <xdr:rowOff>63439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0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123501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5374</xdr:rowOff>
    </xdr:from>
    <xdr:to>
      <xdr:col>24</xdr:col>
      <xdr:colOff>152400</xdr:colOff>
      <xdr:row>30</xdr:row>
      <xdr:rowOff>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82962</xdr:rowOff>
    </xdr:from>
    <xdr:to>
      <xdr:col>24</xdr:col>
      <xdr:colOff>63500</xdr:colOff>
      <xdr:row>34</xdr:row>
      <xdr:rowOff>141026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912262"/>
          <a:ext cx="8382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75521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6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52644</xdr:rowOff>
    </xdr:from>
    <xdr:to>
      <xdr:col>24</xdr:col>
      <xdr:colOff>114300</xdr:colOff>
      <xdr:row>33</xdr:row>
      <xdr:rowOff>154244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1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141026</xdr:rowOff>
    </xdr:from>
    <xdr:to>
      <xdr:col>19</xdr:col>
      <xdr:colOff>177800</xdr:colOff>
      <xdr:row>34</xdr:row>
      <xdr:rowOff>159314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97032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84282</xdr:rowOff>
    </xdr:from>
    <xdr:to>
      <xdr:col>20</xdr:col>
      <xdr:colOff>38100</xdr:colOff>
      <xdr:row>34</xdr:row>
      <xdr:rowOff>14432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4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30959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5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159314</xdr:rowOff>
    </xdr:from>
    <xdr:to>
      <xdr:col>15</xdr:col>
      <xdr:colOff>50800</xdr:colOff>
      <xdr:row>37</xdr:row>
      <xdr:rowOff>69337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988614"/>
          <a:ext cx="889000" cy="42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29967</xdr:rowOff>
    </xdr:from>
    <xdr:to>
      <xdr:col>15</xdr:col>
      <xdr:colOff>101600</xdr:colOff>
      <xdr:row>34</xdr:row>
      <xdr:rowOff>131567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148094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63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69337</xdr:rowOff>
    </xdr:from>
    <xdr:to>
      <xdr:col>10</xdr:col>
      <xdr:colOff>114300</xdr:colOff>
      <xdr:row>37</xdr:row>
      <xdr:rowOff>84105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12987"/>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162326</xdr:rowOff>
    </xdr:from>
    <xdr:to>
      <xdr:col>10</xdr:col>
      <xdr:colOff>165100</xdr:colOff>
      <xdr:row>36</xdr:row>
      <xdr:rowOff>92476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6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109003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3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159309</xdr:rowOff>
    </xdr:from>
    <xdr:to>
      <xdr:col>6</xdr:col>
      <xdr:colOff>38100</xdr:colOff>
      <xdr:row>36</xdr:row>
      <xdr:rowOff>89459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105986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3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32162</xdr:rowOff>
    </xdr:from>
    <xdr:to>
      <xdr:col>24</xdr:col>
      <xdr:colOff>114300</xdr:colOff>
      <xdr:row>34</xdr:row>
      <xdr:rowOff>133762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10589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90226</xdr:rowOff>
    </xdr:from>
    <xdr:to>
      <xdr:col>20</xdr:col>
      <xdr:colOff>38100</xdr:colOff>
      <xdr:row>35</xdr:row>
      <xdr:rowOff>20376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11503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01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108514</xdr:rowOff>
    </xdr:from>
    <xdr:to>
      <xdr:col>15</xdr:col>
      <xdr:colOff>101600</xdr:colOff>
      <xdr:row>35</xdr:row>
      <xdr:rowOff>38664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29791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03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18537</xdr:rowOff>
    </xdr:from>
    <xdr:to>
      <xdr:col>10</xdr:col>
      <xdr:colOff>165100</xdr:colOff>
      <xdr:row>37</xdr:row>
      <xdr:rowOff>120137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6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111264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5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33305</xdr:rowOff>
    </xdr:from>
    <xdr:to>
      <xdr:col>6</xdr:col>
      <xdr:colOff>38100</xdr:colOff>
      <xdr:row>37</xdr:row>
      <xdr:rowOff>134905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126031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143548</xdr:rowOff>
    </xdr:from>
    <xdr:to>
      <xdr:col>24</xdr:col>
      <xdr:colOff>62865</xdr:colOff>
      <xdr:row>58</xdr:row>
      <xdr:rowOff>13818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4598"/>
          <a:ext cx="1270" cy="141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17645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13818</xdr:rowOff>
    </xdr:from>
    <xdr:to>
      <xdr:col>24</xdr:col>
      <xdr:colOff>152400</xdr:colOff>
      <xdr:row>58</xdr:row>
      <xdr:rowOff>13818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90225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143548</xdr:rowOff>
    </xdr:from>
    <xdr:to>
      <xdr:col>24</xdr:col>
      <xdr:colOff>152400</xdr:colOff>
      <xdr:row>49</xdr:row>
      <xdr:rowOff>143548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121526</xdr:rowOff>
    </xdr:from>
    <xdr:to>
      <xdr:col>24</xdr:col>
      <xdr:colOff>63500</xdr:colOff>
      <xdr:row>57</xdr:row>
      <xdr:rowOff>157797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94176"/>
          <a:ext cx="8382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18699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7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167272</xdr:rowOff>
    </xdr:from>
    <xdr:to>
      <xdr:col>24</xdr:col>
      <xdr:colOff>114300</xdr:colOff>
      <xdr:row>55</xdr:row>
      <xdr:rowOff>97422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42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127127</xdr:rowOff>
    </xdr:from>
    <xdr:to>
      <xdr:col>19</xdr:col>
      <xdr:colOff>177800</xdr:colOff>
      <xdr:row>57</xdr:row>
      <xdr:rowOff>157797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99777"/>
          <a:ext cx="8890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92634</xdr:rowOff>
    </xdr:from>
    <xdr:to>
      <xdr:col>20</xdr:col>
      <xdr:colOff>38100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39311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2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127127</xdr:rowOff>
    </xdr:from>
    <xdr:to>
      <xdr:col>15</xdr:col>
      <xdr:colOff>50800</xdr:colOff>
      <xdr:row>58</xdr:row>
      <xdr:rowOff>148539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99777"/>
          <a:ext cx="889000" cy="19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49429</xdr:rowOff>
    </xdr:from>
    <xdr:to>
      <xdr:col>15</xdr:col>
      <xdr:colOff>101600</xdr:colOff>
      <xdr:row>57</xdr:row>
      <xdr:rowOff>151029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167556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9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148539</xdr:rowOff>
    </xdr:from>
    <xdr:to>
      <xdr:col>10</xdr:col>
      <xdr:colOff>114300</xdr:colOff>
      <xdr:row>59</xdr:row>
      <xdr:rowOff>79083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92639"/>
          <a:ext cx="8890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111303</xdr:rowOff>
    </xdr:from>
    <xdr:to>
      <xdr:col>10</xdr:col>
      <xdr:colOff>165100</xdr:colOff>
      <xdr:row>58</xdr:row>
      <xdr:rowOff>41453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57980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104292</xdr:rowOff>
    </xdr:from>
    <xdr:to>
      <xdr:col>6</xdr:col>
      <xdr:colOff>38100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50969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70726</xdr:rowOff>
    </xdr:from>
    <xdr:to>
      <xdr:col>24</xdr:col>
      <xdr:colOff>114300</xdr:colOff>
      <xdr:row>58</xdr:row>
      <xdr:rowOff>876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4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157103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5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106997</xdr:rowOff>
    </xdr:from>
    <xdr:to>
      <xdr:col>20</xdr:col>
      <xdr:colOff>38100</xdr:colOff>
      <xdr:row>58</xdr:row>
      <xdr:rowOff>37147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28274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76327</xdr:rowOff>
    </xdr:from>
    <xdr:to>
      <xdr:col>15</xdr:col>
      <xdr:colOff>101600</xdr:colOff>
      <xdr:row>58</xdr:row>
      <xdr:rowOff>6477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169054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97739</xdr:rowOff>
    </xdr:from>
    <xdr:to>
      <xdr:col>10</xdr:col>
      <xdr:colOff>165100</xdr:colOff>
      <xdr:row>59</xdr:row>
      <xdr:rowOff>27889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4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19016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28283</xdr:rowOff>
    </xdr:from>
    <xdr:to>
      <xdr:col>6</xdr:col>
      <xdr:colOff>38100</xdr:colOff>
      <xdr:row>59</xdr:row>
      <xdr:rowOff>129883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121010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2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129413</xdr:rowOff>
    </xdr:from>
    <xdr:to>
      <xdr:col>24</xdr:col>
      <xdr:colOff>62865</xdr:colOff>
      <xdr:row>78</xdr:row>
      <xdr:rowOff>154560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0913"/>
          <a:ext cx="127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158387</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154560</xdr:rowOff>
    </xdr:from>
    <xdr:to>
      <xdr:col>24</xdr:col>
      <xdr:colOff>152400</xdr:colOff>
      <xdr:row>78</xdr:row>
      <xdr:rowOff>154560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2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76090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129413</xdr:rowOff>
    </xdr:from>
    <xdr:to>
      <xdr:col>24</xdr:col>
      <xdr:colOff>152400</xdr:colOff>
      <xdr:row>70</xdr:row>
      <xdr:rowOff>129413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88836</xdr:rowOff>
    </xdr:from>
    <xdr:to>
      <xdr:col>24</xdr:col>
      <xdr:colOff>63500</xdr:colOff>
      <xdr:row>77</xdr:row>
      <xdr:rowOff>118126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90486"/>
          <a:ext cx="838200" cy="2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87203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74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64326</xdr:rowOff>
    </xdr:from>
    <xdr:to>
      <xdr:col>24</xdr:col>
      <xdr:colOff>114300</xdr:colOff>
      <xdr:row>75</xdr:row>
      <xdr:rowOff>165925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230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110268</xdr:rowOff>
    </xdr:from>
    <xdr:to>
      <xdr:col>19</xdr:col>
      <xdr:colOff>177800</xdr:colOff>
      <xdr:row>77</xdr:row>
      <xdr:rowOff>118126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11918"/>
          <a:ext cx="889000" cy="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76612</xdr:rowOff>
    </xdr:from>
    <xdr:to>
      <xdr:col>20</xdr:col>
      <xdr:colOff>38100</xdr:colOff>
      <xdr:row>76</xdr:row>
      <xdr:rowOff>6762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3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23289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1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99981</xdr:rowOff>
    </xdr:from>
    <xdr:to>
      <xdr:col>15</xdr:col>
      <xdr:colOff>50800</xdr:colOff>
      <xdr:row>77</xdr:row>
      <xdr:rowOff>110268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0163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104045</xdr:rowOff>
    </xdr:from>
    <xdr:to>
      <xdr:col>15</xdr:col>
      <xdr:colOff>101600</xdr:colOff>
      <xdr:row>76</xdr:row>
      <xdr:rowOff>34195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50722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3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99837</xdr:rowOff>
    </xdr:from>
    <xdr:to>
      <xdr:col>10</xdr:col>
      <xdr:colOff>114300</xdr:colOff>
      <xdr:row>77</xdr:row>
      <xdr:rowOff>99981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01487"/>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13463</xdr:rowOff>
    </xdr:from>
    <xdr:to>
      <xdr:col>10</xdr:col>
      <xdr:colOff>165100</xdr:colOff>
      <xdr:row>76</xdr:row>
      <xdr:rowOff>115063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131589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1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151764</xdr:rowOff>
    </xdr:from>
    <xdr:to>
      <xdr:col>6</xdr:col>
      <xdr:colOff>38100</xdr:colOff>
      <xdr:row>76</xdr:row>
      <xdr:rowOff>81914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98442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8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38036</xdr:rowOff>
    </xdr:from>
    <xdr:to>
      <xdr:col>24</xdr:col>
      <xdr:colOff>114300</xdr:colOff>
      <xdr:row>77</xdr:row>
      <xdr:rowOff>139636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16463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67326</xdr:rowOff>
    </xdr:from>
    <xdr:to>
      <xdr:col>20</xdr:col>
      <xdr:colOff>38100</xdr:colOff>
      <xdr:row>77</xdr:row>
      <xdr:rowOff>168926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160053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6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59468</xdr:rowOff>
    </xdr:from>
    <xdr:to>
      <xdr:col>15</xdr:col>
      <xdr:colOff>101600</xdr:colOff>
      <xdr:row>77</xdr:row>
      <xdr:rowOff>161068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152195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5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49181</xdr:rowOff>
    </xdr:from>
    <xdr:to>
      <xdr:col>10</xdr:col>
      <xdr:colOff>165100</xdr:colOff>
      <xdr:row>77</xdr:row>
      <xdr:rowOff>150781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141908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4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49037</xdr:rowOff>
    </xdr:from>
    <xdr:to>
      <xdr:col>6</xdr:col>
      <xdr:colOff>38100</xdr:colOff>
      <xdr:row>77</xdr:row>
      <xdr:rowOff>150637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141764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4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28177</xdr:rowOff>
    </xdr:from>
    <xdr:to>
      <xdr:col>24</xdr:col>
      <xdr:colOff>62865</xdr:colOff>
      <xdr:row>97</xdr:row>
      <xdr:rowOff>110440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58677"/>
          <a:ext cx="1270" cy="1282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114267</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110440</xdr:rowOff>
    </xdr:from>
    <xdr:to>
      <xdr:col>24</xdr:col>
      <xdr:colOff>152400</xdr:colOff>
      <xdr:row>97</xdr:row>
      <xdr:rowOff>110440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4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146304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28177</xdr:rowOff>
    </xdr:from>
    <xdr:to>
      <xdr:col>24</xdr:col>
      <xdr:colOff>152400</xdr:colOff>
      <xdr:row>90</xdr:row>
      <xdr:rowOff>28177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5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112007</xdr:rowOff>
    </xdr:from>
    <xdr:to>
      <xdr:col>24</xdr:col>
      <xdr:colOff>63500</xdr:colOff>
      <xdr:row>96</xdr:row>
      <xdr:rowOff>14264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056857"/>
          <a:ext cx="838200" cy="4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33923</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978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11046</xdr:rowOff>
    </xdr:from>
    <xdr:to>
      <xdr:col>24</xdr:col>
      <xdr:colOff>114300</xdr:colOff>
      <xdr:row>94</xdr:row>
      <xdr:rowOff>112646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112007</xdr:rowOff>
    </xdr:from>
    <xdr:to>
      <xdr:col>19</xdr:col>
      <xdr:colOff>177800</xdr:colOff>
      <xdr:row>98</xdr:row>
      <xdr:rowOff>17726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56857"/>
          <a:ext cx="889000" cy="76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124594</xdr:rowOff>
    </xdr:from>
    <xdr:to>
      <xdr:col>20</xdr:col>
      <xdr:colOff>38100</xdr:colOff>
      <xdr:row>92</xdr:row>
      <xdr:rowOff>54744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572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71271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50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15374</xdr:rowOff>
    </xdr:from>
    <xdr:to>
      <xdr:col>15</xdr:col>
      <xdr:colOff>50800</xdr:colOff>
      <xdr:row>98</xdr:row>
      <xdr:rowOff>17726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817474"/>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12123</xdr:rowOff>
    </xdr:from>
    <xdr:to>
      <xdr:col>15</xdr:col>
      <xdr:colOff>101600</xdr:colOff>
      <xdr:row>96</xdr:row>
      <xdr:rowOff>113723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130250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4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15374</xdr:rowOff>
    </xdr:from>
    <xdr:to>
      <xdr:col>10</xdr:col>
      <xdr:colOff>114300</xdr:colOff>
      <xdr:row>98</xdr:row>
      <xdr:rowOff>152045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17474"/>
          <a:ext cx="889000" cy="1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74695</xdr:rowOff>
    </xdr:from>
    <xdr:to>
      <xdr:col>10</xdr:col>
      <xdr:colOff>165100</xdr:colOff>
      <xdr:row>97</xdr:row>
      <xdr:rowOff>4845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3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21372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37759</xdr:rowOff>
    </xdr:from>
    <xdr:to>
      <xdr:col>6</xdr:col>
      <xdr:colOff>38100</xdr:colOff>
      <xdr:row>97</xdr:row>
      <xdr:rowOff>139359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6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155886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4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134914</xdr:rowOff>
    </xdr:from>
    <xdr:to>
      <xdr:col>24</xdr:col>
      <xdr:colOff>114300</xdr:colOff>
      <xdr:row>96</xdr:row>
      <xdr:rowOff>65064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2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113341</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0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61207</xdr:rowOff>
    </xdr:from>
    <xdr:to>
      <xdr:col>20</xdr:col>
      <xdr:colOff>38100</xdr:colOff>
      <xdr:row>93</xdr:row>
      <xdr:rowOff>162807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153934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9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138376</xdr:rowOff>
    </xdr:from>
    <xdr:to>
      <xdr:col>15</xdr:col>
      <xdr:colOff>101600</xdr:colOff>
      <xdr:row>98</xdr:row>
      <xdr:rowOff>68526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59653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136024</xdr:rowOff>
    </xdr:from>
    <xdr:to>
      <xdr:col>10</xdr:col>
      <xdr:colOff>165100</xdr:colOff>
      <xdr:row>98</xdr:row>
      <xdr:rowOff>66174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57301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101245</xdr:rowOff>
    </xdr:from>
    <xdr:to>
      <xdr:col>6</xdr:col>
      <xdr:colOff>38100</xdr:colOff>
      <xdr:row>99</xdr:row>
      <xdr:rowOff>31395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22522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9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62802</xdr:rowOff>
    </xdr:from>
    <xdr:to>
      <xdr:col>54</xdr:col>
      <xdr:colOff>189865</xdr:colOff>
      <xdr:row>38</xdr:row>
      <xdr:rowOff>170574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6063552"/>
          <a:ext cx="1270" cy="62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2951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170574</xdr:rowOff>
    </xdr:from>
    <xdr:to>
      <xdr:col>55</xdr:col>
      <xdr:colOff>88900</xdr:colOff>
      <xdr:row>38</xdr:row>
      <xdr:rowOff>170574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5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9479</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8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62802</xdr:rowOff>
    </xdr:from>
    <xdr:to>
      <xdr:col>55</xdr:col>
      <xdr:colOff>88900</xdr:colOff>
      <xdr:row>35</xdr:row>
      <xdr:rowOff>62802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06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93523</xdr:rowOff>
    </xdr:from>
    <xdr:to>
      <xdr:col>55</xdr:col>
      <xdr:colOff>0</xdr:colOff>
      <xdr:row>38</xdr:row>
      <xdr:rowOff>53187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37173"/>
          <a:ext cx="838200" cy="1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80040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423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101613</xdr:rowOff>
    </xdr:from>
    <xdr:to>
      <xdr:col>55</xdr:col>
      <xdr:colOff>50800</xdr:colOff>
      <xdr:row>38</xdr:row>
      <xdr:rowOff>31762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4452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79832</xdr:rowOff>
    </xdr:from>
    <xdr:to>
      <xdr:col>50</xdr:col>
      <xdr:colOff>114300</xdr:colOff>
      <xdr:row>38</xdr:row>
      <xdr:rowOff>53187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23332"/>
          <a:ext cx="889000" cy="134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156718</xdr:rowOff>
    </xdr:from>
    <xdr:to>
      <xdr:col>50</xdr:col>
      <xdr:colOff>165100</xdr:colOff>
      <xdr:row>38</xdr:row>
      <xdr:rowOff>86868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103395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79832</xdr:rowOff>
    </xdr:from>
    <xdr:to>
      <xdr:col>45</xdr:col>
      <xdr:colOff>177800</xdr:colOff>
      <xdr:row>38</xdr:row>
      <xdr:rowOff>135916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23332"/>
          <a:ext cx="889000" cy="14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84328</xdr:rowOff>
    </xdr:from>
    <xdr:to>
      <xdr:col>46</xdr:col>
      <xdr:colOff>38100</xdr:colOff>
      <xdr:row>31</xdr:row>
      <xdr:rowOff>14478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22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5605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32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102768</xdr:rowOff>
    </xdr:from>
    <xdr:to>
      <xdr:col>41</xdr:col>
      <xdr:colOff>50800</xdr:colOff>
      <xdr:row>38</xdr:row>
      <xdr:rowOff>135916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17868"/>
          <a:ext cx="8890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86475</xdr:rowOff>
    </xdr:from>
    <xdr:to>
      <xdr:col>41</xdr:col>
      <xdr:colOff>101600</xdr:colOff>
      <xdr:row>39</xdr:row>
      <xdr:rowOff>16625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7752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138087</xdr:rowOff>
    </xdr:from>
    <xdr:to>
      <xdr:col>36</xdr:col>
      <xdr:colOff>165100</xdr:colOff>
      <xdr:row>39</xdr:row>
      <xdr:rowOff>68237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59364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7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65600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2387</xdr:rowOff>
    </xdr:from>
    <xdr:to>
      <xdr:col>50</xdr:col>
      <xdr:colOff>165100</xdr:colOff>
      <xdr:row>38</xdr:row>
      <xdr:rowOff>103987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1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95114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1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29032</xdr:rowOff>
    </xdr:from>
    <xdr:to>
      <xdr:col>46</xdr:col>
      <xdr:colOff>38100</xdr:colOff>
      <xdr:row>30</xdr:row>
      <xdr:rowOff>130632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147159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494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85116</xdr:rowOff>
    </xdr:from>
    <xdr:to>
      <xdr:col>41</xdr:col>
      <xdr:colOff>101600</xdr:colOff>
      <xdr:row>39</xdr:row>
      <xdr:rowOff>15266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31792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37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51968</xdr:rowOff>
    </xdr:from>
    <xdr:to>
      <xdr:col>36</xdr:col>
      <xdr:colOff>165100</xdr:colOff>
      <xdr:row>38</xdr:row>
      <xdr:rowOff>153568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170096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165894</xdr:rowOff>
    </xdr:from>
    <xdr:to>
      <xdr:col>54</xdr:col>
      <xdr:colOff>189865</xdr:colOff>
      <xdr:row>57</xdr:row>
      <xdr:rowOff>123336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9252744"/>
          <a:ext cx="1270" cy="64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127163</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989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123336</xdr:rowOff>
    </xdr:from>
    <xdr:to>
      <xdr:col>55</xdr:col>
      <xdr:colOff>88900</xdr:colOff>
      <xdr:row>57</xdr:row>
      <xdr:rowOff>123336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89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112571</xdr:rowOff>
    </xdr:from>
    <xdr:ext cx="534377"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90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165894</xdr:rowOff>
    </xdr:from>
    <xdr:to>
      <xdr:col>55</xdr:col>
      <xdr:colOff>88900</xdr:colOff>
      <xdr:row>53</xdr:row>
      <xdr:rowOff>165894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92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2083</xdr:rowOff>
    </xdr:from>
    <xdr:to>
      <xdr:col>55</xdr:col>
      <xdr:colOff>0</xdr:colOff>
      <xdr:row>57</xdr:row>
      <xdr:rowOff>123336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774733"/>
          <a:ext cx="838200" cy="1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35558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6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12681</xdr:rowOff>
    </xdr:from>
    <xdr:to>
      <xdr:col>55</xdr:col>
      <xdr:colOff>50800</xdr:colOff>
      <xdr:row>56</xdr:row>
      <xdr:rowOff>114281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1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112706</xdr:rowOff>
    </xdr:from>
    <xdr:to>
      <xdr:col>50</xdr:col>
      <xdr:colOff>114300</xdr:colOff>
      <xdr:row>57</xdr:row>
      <xdr:rowOff>2083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13906"/>
          <a:ext cx="889000" cy="6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56249</xdr:rowOff>
    </xdr:from>
    <xdr:to>
      <xdr:col>50</xdr:col>
      <xdr:colOff>165100</xdr:colOff>
      <xdr:row>55</xdr:row>
      <xdr:rowOff>157849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485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2926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26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136004</xdr:rowOff>
    </xdr:from>
    <xdr:to>
      <xdr:col>45</xdr:col>
      <xdr:colOff>177800</xdr:colOff>
      <xdr:row>56</xdr:row>
      <xdr:rowOff>112706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8879954"/>
          <a:ext cx="889000" cy="83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83471</xdr:rowOff>
    </xdr:from>
    <xdr:to>
      <xdr:col>46</xdr:col>
      <xdr:colOff>38100</xdr:colOff>
      <xdr:row>55</xdr:row>
      <xdr:rowOff>13621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30148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1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136004</xdr:rowOff>
    </xdr:from>
    <xdr:to>
      <xdr:col>41</xdr:col>
      <xdr:colOff>50800</xdr:colOff>
      <xdr:row>55</xdr:row>
      <xdr:rowOff>57252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8879954"/>
          <a:ext cx="889000" cy="60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152489</xdr:rowOff>
    </xdr:from>
    <xdr:to>
      <xdr:col>41</xdr:col>
      <xdr:colOff>101600</xdr:colOff>
      <xdr:row>55</xdr:row>
      <xdr:rowOff>82639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73766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144831</xdr:rowOff>
    </xdr:from>
    <xdr:to>
      <xdr:col>36</xdr:col>
      <xdr:colOff>165100</xdr:colOff>
      <xdr:row>56</xdr:row>
      <xdr:rowOff>74981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66108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72536</xdr:rowOff>
    </xdr:from>
    <xdr:to>
      <xdr:col>55</xdr:col>
      <xdr:colOff>50800</xdr:colOff>
      <xdr:row>58</xdr:row>
      <xdr:rowOff>2686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158913</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6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122733</xdr:rowOff>
    </xdr:from>
    <xdr:to>
      <xdr:col>50</xdr:col>
      <xdr:colOff>165100</xdr:colOff>
      <xdr:row>57</xdr:row>
      <xdr:rowOff>52883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44010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1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61906</xdr:rowOff>
    </xdr:from>
    <xdr:to>
      <xdr:col>46</xdr:col>
      <xdr:colOff>38100</xdr:colOff>
      <xdr:row>56</xdr:row>
      <xdr:rowOff>163506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154633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5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85204</xdr:rowOff>
    </xdr:from>
    <xdr:to>
      <xdr:col>41</xdr:col>
      <xdr:colOff>101600</xdr:colOff>
      <xdr:row>52</xdr:row>
      <xdr:rowOff>15354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882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31881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860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6452</xdr:rowOff>
    </xdr:from>
    <xdr:to>
      <xdr:col>36</xdr:col>
      <xdr:colOff>165100</xdr:colOff>
      <xdr:row>55</xdr:row>
      <xdr:rowOff>108052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43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124579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21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93477</xdr:rowOff>
    </xdr:from>
    <xdr:to>
      <xdr:col>54</xdr:col>
      <xdr:colOff>189865</xdr:colOff>
      <xdr:row>78</xdr:row>
      <xdr:rowOff>94848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437877"/>
          <a:ext cx="1270" cy="10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98675</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47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94848</xdr:rowOff>
    </xdr:from>
    <xdr:to>
      <xdr:col>55</xdr:col>
      <xdr:colOff>88900</xdr:colOff>
      <xdr:row>78</xdr:row>
      <xdr:rowOff>94848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4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40154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2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93477</xdr:rowOff>
    </xdr:from>
    <xdr:to>
      <xdr:col>55</xdr:col>
      <xdr:colOff>88900</xdr:colOff>
      <xdr:row>72</xdr:row>
      <xdr:rowOff>93477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43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58181</xdr:rowOff>
    </xdr:from>
    <xdr:to>
      <xdr:col>55</xdr:col>
      <xdr:colOff>0</xdr:colOff>
      <xdr:row>77</xdr:row>
      <xdr:rowOff>20279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916931"/>
          <a:ext cx="838200" cy="30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50375</xdr:rowOff>
    </xdr:from>
    <xdr:ext cx="469744"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90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27498</xdr:rowOff>
    </xdr:from>
    <xdr:to>
      <xdr:col>55</xdr:col>
      <xdr:colOff>50800</xdr:colOff>
      <xdr:row>76</xdr:row>
      <xdr:rowOff>129098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05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58181</xdr:rowOff>
    </xdr:from>
    <xdr:to>
      <xdr:col>50</xdr:col>
      <xdr:colOff>114300</xdr:colOff>
      <xdr:row>76</xdr:row>
      <xdr:rowOff>75417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916931"/>
          <a:ext cx="889000" cy="18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170419</xdr:rowOff>
    </xdr:from>
    <xdr:to>
      <xdr:col>50</xdr:col>
      <xdr:colOff>165100</xdr:colOff>
      <xdr:row>74</xdr:row>
      <xdr:rowOff>100569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268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117096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4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72537</xdr:rowOff>
    </xdr:from>
    <xdr:to>
      <xdr:col>45</xdr:col>
      <xdr:colOff>177800</xdr:colOff>
      <xdr:row>76</xdr:row>
      <xdr:rowOff>75417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759837"/>
          <a:ext cx="889000" cy="34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68555</xdr:rowOff>
    </xdr:from>
    <xdr:to>
      <xdr:col>46</xdr:col>
      <xdr:colOff>38100</xdr:colOff>
      <xdr:row>73</xdr:row>
      <xdr:rowOff>170155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5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15232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3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72537</xdr:rowOff>
    </xdr:from>
    <xdr:to>
      <xdr:col>41</xdr:col>
      <xdr:colOff>50800</xdr:colOff>
      <xdr:row>76</xdr:row>
      <xdr:rowOff>95444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759837"/>
          <a:ext cx="889000" cy="36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28961</xdr:rowOff>
    </xdr:from>
    <xdr:to>
      <xdr:col>41</xdr:col>
      <xdr:colOff>101600</xdr:colOff>
      <xdr:row>74</xdr:row>
      <xdr:rowOff>130561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271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121688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80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103347</xdr:rowOff>
    </xdr:from>
    <xdr:to>
      <xdr:col>36</xdr:col>
      <xdr:colOff>165100</xdr:colOff>
      <xdr:row>75</xdr:row>
      <xdr:rowOff>33497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7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50024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5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140929</xdr:rowOff>
    </xdr:from>
    <xdr:to>
      <xdr:col>55</xdr:col>
      <xdr:colOff>50800</xdr:colOff>
      <xdr:row>77</xdr:row>
      <xdr:rowOff>71079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17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119356</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14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7381</xdr:rowOff>
    </xdr:from>
    <xdr:to>
      <xdr:col>50</xdr:col>
      <xdr:colOff>165100</xdr:colOff>
      <xdr:row>75</xdr:row>
      <xdr:rowOff>108981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8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100108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95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24617</xdr:rowOff>
    </xdr:from>
    <xdr:to>
      <xdr:col>46</xdr:col>
      <xdr:colOff>38100</xdr:colOff>
      <xdr:row>76</xdr:row>
      <xdr:rowOff>126217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0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117344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14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21737</xdr:rowOff>
    </xdr:from>
    <xdr:to>
      <xdr:col>41</xdr:col>
      <xdr:colOff>101600</xdr:colOff>
      <xdr:row>74</xdr:row>
      <xdr:rowOff>123337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7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139864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4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44644</xdr:rowOff>
    </xdr:from>
    <xdr:to>
      <xdr:col>36</xdr:col>
      <xdr:colOff>165100</xdr:colOff>
      <xdr:row>76</xdr:row>
      <xdr:rowOff>146244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0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137371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1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15472</xdr:rowOff>
    </xdr:from>
    <xdr:to>
      <xdr:col>54</xdr:col>
      <xdr:colOff>189865</xdr:colOff>
      <xdr:row>98</xdr:row>
      <xdr:rowOff>119911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960322"/>
          <a:ext cx="1270" cy="9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123738</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119911</xdr:rowOff>
    </xdr:from>
    <xdr:to>
      <xdr:col>55</xdr:col>
      <xdr:colOff>88900</xdr:colOff>
      <xdr:row>98</xdr:row>
      <xdr:rowOff>119911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2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133599</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73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15472</xdr:rowOff>
    </xdr:from>
    <xdr:to>
      <xdr:col>55</xdr:col>
      <xdr:colOff>88900</xdr:colOff>
      <xdr:row>93</xdr:row>
      <xdr:rowOff>15472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960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120498</xdr:rowOff>
    </xdr:from>
    <xdr:to>
      <xdr:col>55</xdr:col>
      <xdr:colOff>0</xdr:colOff>
      <xdr:row>98</xdr:row>
      <xdr:rowOff>11880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579698"/>
          <a:ext cx="838200" cy="23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163506</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27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140629</xdr:rowOff>
    </xdr:from>
    <xdr:to>
      <xdr:col>55</xdr:col>
      <xdr:colOff>50800</xdr:colOff>
      <xdr:row>96</xdr:row>
      <xdr:rowOff>70779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2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117461</xdr:rowOff>
    </xdr:from>
    <xdr:to>
      <xdr:col>50</xdr:col>
      <xdr:colOff>114300</xdr:colOff>
      <xdr:row>98</xdr:row>
      <xdr:rowOff>11880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405211"/>
          <a:ext cx="889000" cy="40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11764</xdr:rowOff>
    </xdr:from>
    <xdr:to>
      <xdr:col>50</xdr:col>
      <xdr:colOff>165100</xdr:colOff>
      <xdr:row>96</xdr:row>
      <xdr:rowOff>113364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129891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99009</xdr:rowOff>
    </xdr:from>
    <xdr:to>
      <xdr:col>45</xdr:col>
      <xdr:colOff>177800</xdr:colOff>
      <xdr:row>95</xdr:row>
      <xdr:rowOff>117461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5358059"/>
          <a:ext cx="889000" cy="104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8629</xdr:rowOff>
    </xdr:from>
    <xdr:to>
      <xdr:col>46</xdr:col>
      <xdr:colOff>38100</xdr:colOff>
      <xdr:row>95</xdr:row>
      <xdr:rowOff>110229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29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126756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07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99009</xdr:rowOff>
    </xdr:from>
    <xdr:to>
      <xdr:col>41</xdr:col>
      <xdr:colOff>50800</xdr:colOff>
      <xdr:row>93</xdr:row>
      <xdr:rowOff>75431</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5358059"/>
          <a:ext cx="889000" cy="66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44878</xdr:rowOff>
    </xdr:from>
    <xdr:to>
      <xdr:col>41</xdr:col>
      <xdr:colOff>101600</xdr:colOff>
      <xdr:row>95</xdr:row>
      <xdr:rowOff>146478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3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137605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90827</xdr:rowOff>
    </xdr:from>
    <xdr:to>
      <xdr:col>36</xdr:col>
      <xdr:colOff>165100</xdr:colOff>
      <xdr:row>97</xdr:row>
      <xdr:rowOff>20977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5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12104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4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69698</xdr:rowOff>
    </xdr:from>
    <xdr:to>
      <xdr:col>55</xdr:col>
      <xdr:colOff>50800</xdr:colOff>
      <xdr:row>96</xdr:row>
      <xdr:rowOff>171298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48125</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50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132530</xdr:rowOff>
    </xdr:from>
    <xdr:to>
      <xdr:col>50</xdr:col>
      <xdr:colOff>165100</xdr:colOff>
      <xdr:row>98</xdr:row>
      <xdr:rowOff>62680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6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53807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5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66661</xdr:rowOff>
    </xdr:from>
    <xdr:to>
      <xdr:col>46</xdr:col>
      <xdr:colOff>38100</xdr:colOff>
      <xdr:row>95</xdr:row>
      <xdr:rowOff>168261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3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159388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4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48209</xdr:rowOff>
    </xdr:from>
    <xdr:to>
      <xdr:col>41</xdr:col>
      <xdr:colOff>101600</xdr:colOff>
      <xdr:row>89</xdr:row>
      <xdr:rowOff>149809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53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87</xdr:row>
      <xdr:rowOff>166336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508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24631</xdr:rowOff>
    </xdr:from>
    <xdr:to>
      <xdr:col>36</xdr:col>
      <xdr:colOff>165100</xdr:colOff>
      <xdr:row>93</xdr:row>
      <xdr:rowOff>126231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59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142758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57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51506</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195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169633</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51506</xdr:rowOff>
    </xdr:from>
    <xdr:to>
      <xdr:col>86</xdr:col>
      <xdr:colOff>25400</xdr:colOff>
      <xdr:row>30</xdr:row>
      <xdr:rowOff>51506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19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135905</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1005"/>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126773</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98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103896</xdr:rowOff>
    </xdr:from>
    <xdr:to>
      <xdr:col>85</xdr:col>
      <xdr:colOff>177800</xdr:colOff>
      <xdr:row>38</xdr:row>
      <xdr:rowOff>34046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135905</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51005"/>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83734</xdr:rowOff>
    </xdr:from>
    <xdr:to>
      <xdr:col>81</xdr:col>
      <xdr:colOff>101600</xdr:colOff>
      <xdr:row>38</xdr:row>
      <xdr:rowOff>13884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2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30411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0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134259</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49359"/>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47981</xdr:rowOff>
    </xdr:from>
    <xdr:to>
      <xdr:col>76</xdr:col>
      <xdr:colOff>165100</xdr:colOff>
      <xdr:row>37</xdr:row>
      <xdr:rowOff>149581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166108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16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79944</xdr:rowOff>
    </xdr:from>
    <xdr:to>
      <xdr:col>71</xdr:col>
      <xdr:colOff>177800</xdr:colOff>
      <xdr:row>38</xdr:row>
      <xdr:rowOff>134259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95044"/>
          <a:ext cx="8890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108148</xdr:rowOff>
    </xdr:from>
    <xdr:to>
      <xdr:col>72</xdr:col>
      <xdr:colOff>38100</xdr:colOff>
      <xdr:row>38</xdr:row>
      <xdr:rowOff>38298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54825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132014</xdr:rowOff>
    </xdr:from>
    <xdr:to>
      <xdr:col>67</xdr:col>
      <xdr:colOff>101600</xdr:colOff>
      <xdr:row>38</xdr:row>
      <xdr:rowOff>62164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78691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85105</xdr:rowOff>
    </xdr:from>
    <xdr:to>
      <xdr:col>81</xdr:col>
      <xdr:colOff>101600</xdr:colOff>
      <xdr:row>39</xdr:row>
      <xdr:rowOff>15255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6382</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333" y="6692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83459</xdr:rowOff>
    </xdr:from>
    <xdr:to>
      <xdr:col>72</xdr:col>
      <xdr:colOff>38100</xdr:colOff>
      <xdr:row>39</xdr:row>
      <xdr:rowOff>13609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4736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9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29144</xdr:rowOff>
    </xdr:from>
    <xdr:to>
      <xdr:col>67</xdr:col>
      <xdr:colOff>101600</xdr:colOff>
      <xdr:row>38</xdr:row>
      <xdr:rowOff>130744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121871</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63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76416</xdr:rowOff>
    </xdr:from>
    <xdr:to>
      <xdr:col>85</xdr:col>
      <xdr:colOff>126364</xdr:colOff>
      <xdr:row>78</xdr:row>
      <xdr:rowOff>50394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49366"/>
          <a:ext cx="1269" cy="117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54221</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50394</xdr:rowOff>
    </xdr:from>
    <xdr:to>
      <xdr:col>86</xdr:col>
      <xdr:colOff>25400</xdr:colOff>
      <xdr:row>78</xdr:row>
      <xdr:rowOff>50394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2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23093</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76416</xdr:rowOff>
    </xdr:from>
    <xdr:to>
      <xdr:col>86</xdr:col>
      <xdr:colOff>25400</xdr:colOff>
      <xdr:row>71</xdr:row>
      <xdr:rowOff>76416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4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26333</xdr:rowOff>
    </xdr:from>
    <xdr:to>
      <xdr:col>85</xdr:col>
      <xdr:colOff>127000</xdr:colOff>
      <xdr:row>75</xdr:row>
      <xdr:rowOff>57461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885083"/>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139126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2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160699</xdr:rowOff>
    </xdr:from>
    <xdr:to>
      <xdr:col>85</xdr:col>
      <xdr:colOff>177800</xdr:colOff>
      <xdr:row>75</xdr:row>
      <xdr:rowOff>90849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4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57461</xdr:rowOff>
    </xdr:from>
    <xdr:to>
      <xdr:col>81</xdr:col>
      <xdr:colOff>50800</xdr:colOff>
      <xdr:row>75</xdr:row>
      <xdr:rowOff>69196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916211"/>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143935</xdr:rowOff>
    </xdr:from>
    <xdr:to>
      <xdr:col>81</xdr:col>
      <xdr:colOff>101600</xdr:colOff>
      <xdr:row>75</xdr:row>
      <xdr:rowOff>74085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90612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69196</xdr:rowOff>
    </xdr:from>
    <xdr:to>
      <xdr:col>76</xdr:col>
      <xdr:colOff>114300</xdr:colOff>
      <xdr:row>75</xdr:row>
      <xdr:rowOff>83198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927946"/>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169063</xdr:rowOff>
    </xdr:from>
    <xdr:to>
      <xdr:col>76</xdr:col>
      <xdr:colOff>165100</xdr:colOff>
      <xdr:row>75</xdr:row>
      <xdr:rowOff>99213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115740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83198</xdr:rowOff>
    </xdr:from>
    <xdr:to>
      <xdr:col>71</xdr:col>
      <xdr:colOff>177800</xdr:colOff>
      <xdr:row>75</xdr:row>
      <xdr:rowOff>108134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941948"/>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148622</xdr:rowOff>
    </xdr:from>
    <xdr:to>
      <xdr:col>72</xdr:col>
      <xdr:colOff>38100</xdr:colOff>
      <xdr:row>75</xdr:row>
      <xdr:rowOff>78772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95299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159900</xdr:rowOff>
    </xdr:from>
    <xdr:to>
      <xdr:col>67</xdr:col>
      <xdr:colOff>101600</xdr:colOff>
      <xdr:row>75</xdr:row>
      <xdr:rowOff>90050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106577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146983</xdr:rowOff>
    </xdr:from>
    <xdr:to>
      <xdr:col>85</xdr:col>
      <xdr:colOff>177800</xdr:colOff>
      <xdr:row>75</xdr:row>
      <xdr:rowOff>77133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169860</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68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6661</xdr:rowOff>
    </xdr:from>
    <xdr:to>
      <xdr:col>81</xdr:col>
      <xdr:colOff>101600</xdr:colOff>
      <xdr:row>75</xdr:row>
      <xdr:rowOff>108261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86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99388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95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18396</xdr:rowOff>
    </xdr:from>
    <xdr:to>
      <xdr:col>76</xdr:col>
      <xdr:colOff>165100</xdr:colOff>
      <xdr:row>75</xdr:row>
      <xdr:rowOff>119996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8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111123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9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32398</xdr:rowOff>
    </xdr:from>
    <xdr:to>
      <xdr:col>72</xdr:col>
      <xdr:colOff>38100</xdr:colOff>
      <xdr:row>75</xdr:row>
      <xdr:rowOff>133998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8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125125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98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57334</xdr:rowOff>
    </xdr:from>
    <xdr:to>
      <xdr:col>67</xdr:col>
      <xdr:colOff>101600</xdr:colOff>
      <xdr:row>75</xdr:row>
      <xdr:rowOff>158934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9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150061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0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118859</xdr:rowOff>
    </xdr:from>
    <xdr:to>
      <xdr:col>85</xdr:col>
      <xdr:colOff>126364</xdr:colOff>
      <xdr:row>98</xdr:row>
      <xdr:rowOff>150292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20809"/>
          <a:ext cx="1269" cy="123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154119</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150292</xdr:rowOff>
    </xdr:from>
    <xdr:to>
      <xdr:col>86</xdr:col>
      <xdr:colOff>25400</xdr:colOff>
      <xdr:row>98</xdr:row>
      <xdr:rowOff>150292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5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65536</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118859</xdr:rowOff>
    </xdr:from>
    <xdr:to>
      <xdr:col>86</xdr:col>
      <xdr:colOff>25400</xdr:colOff>
      <xdr:row>91</xdr:row>
      <xdr:rowOff>118859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82169</xdr:rowOff>
    </xdr:from>
    <xdr:to>
      <xdr:col>85</xdr:col>
      <xdr:colOff>127000</xdr:colOff>
      <xdr:row>95</xdr:row>
      <xdr:rowOff>52603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027019"/>
          <a:ext cx="838200" cy="3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50792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33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72365</xdr:rowOff>
    </xdr:from>
    <xdr:to>
      <xdr:col>85</xdr:col>
      <xdr:colOff>177800</xdr:colOff>
      <xdr:row>96</xdr:row>
      <xdr:rowOff>2515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3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52603</xdr:rowOff>
    </xdr:from>
    <xdr:to>
      <xdr:col>81</xdr:col>
      <xdr:colOff>50800</xdr:colOff>
      <xdr:row>96</xdr:row>
      <xdr:rowOff>149186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340353"/>
          <a:ext cx="889000" cy="26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67259</xdr:rowOff>
    </xdr:from>
    <xdr:to>
      <xdr:col>81</xdr:col>
      <xdr:colOff>101600</xdr:colOff>
      <xdr:row>95</xdr:row>
      <xdr:rowOff>168859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35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159986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149186</xdr:rowOff>
    </xdr:from>
    <xdr:to>
      <xdr:col>76</xdr:col>
      <xdr:colOff>114300</xdr:colOff>
      <xdr:row>96</xdr:row>
      <xdr:rowOff>152349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608386"/>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36779</xdr:rowOff>
    </xdr:from>
    <xdr:to>
      <xdr:col>76</xdr:col>
      <xdr:colOff>165100</xdr:colOff>
      <xdr:row>96</xdr:row>
      <xdr:rowOff>138379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154906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152349</xdr:rowOff>
    </xdr:from>
    <xdr:to>
      <xdr:col>71</xdr:col>
      <xdr:colOff>177800</xdr:colOff>
      <xdr:row>97</xdr:row>
      <xdr:rowOff>38621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611549"/>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81051</xdr:rowOff>
    </xdr:from>
    <xdr:to>
      <xdr:col>72</xdr:col>
      <xdr:colOff>38100</xdr:colOff>
      <xdr:row>98</xdr:row>
      <xdr:rowOff>11201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2328</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80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102882</xdr:rowOff>
    </xdr:from>
    <xdr:to>
      <xdr:col>67</xdr:col>
      <xdr:colOff>101600</xdr:colOff>
      <xdr:row>98</xdr:row>
      <xdr:rowOff>33032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24159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8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31369</xdr:rowOff>
    </xdr:from>
    <xdr:to>
      <xdr:col>85</xdr:col>
      <xdr:colOff>177800</xdr:colOff>
      <xdr:row>93</xdr:row>
      <xdr:rowOff>132969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59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54246</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58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1803</xdr:rowOff>
    </xdr:from>
    <xdr:to>
      <xdr:col>81</xdr:col>
      <xdr:colOff>101600</xdr:colOff>
      <xdr:row>95</xdr:row>
      <xdr:rowOff>103403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2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119930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0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98386</xdr:rowOff>
    </xdr:from>
    <xdr:to>
      <xdr:col>76</xdr:col>
      <xdr:colOff>165100</xdr:colOff>
      <xdr:row>97</xdr:row>
      <xdr:rowOff>28536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5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19663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101549</xdr:rowOff>
    </xdr:from>
    <xdr:to>
      <xdr:col>72</xdr:col>
      <xdr:colOff>38100</xdr:colOff>
      <xdr:row>97</xdr:row>
      <xdr:rowOff>31699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5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48226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33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159271</xdr:rowOff>
    </xdr:from>
    <xdr:to>
      <xdr:col>67</xdr:col>
      <xdr:colOff>101600</xdr:colOff>
      <xdr:row>97</xdr:row>
      <xdr:rowOff>89421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6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105948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39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148971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2471"/>
          <a:ext cx="1269" cy="143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95648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148971</xdr:rowOff>
    </xdr:from>
    <xdr:to>
      <xdr:col>116</xdr:col>
      <xdr:colOff>152400</xdr:colOff>
      <xdr:row>30</xdr:row>
      <xdr:rowOff>148971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2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66548</xdr:rowOff>
    </xdr:from>
    <xdr:to>
      <xdr:col>116</xdr:col>
      <xdr:colOff>63500</xdr:colOff>
      <xdr:row>35</xdr:row>
      <xdr:rowOff>117602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067298"/>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90949</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63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112522</xdr:rowOff>
    </xdr:from>
    <xdr:to>
      <xdr:col>116</xdr:col>
      <xdr:colOff>114300</xdr:colOff>
      <xdr:row>37</xdr:row>
      <xdr:rowOff>42672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117602</xdr:rowOff>
    </xdr:from>
    <xdr:to>
      <xdr:col>111</xdr:col>
      <xdr:colOff>177800</xdr:colOff>
      <xdr:row>36</xdr:row>
      <xdr:rowOff>51181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118352"/>
          <a:ext cx="8890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115697</xdr:rowOff>
    </xdr:from>
    <xdr:to>
      <xdr:col>112</xdr:col>
      <xdr:colOff>38100</xdr:colOff>
      <xdr:row>37</xdr:row>
      <xdr:rowOff>45847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36974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38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51181</xdr:rowOff>
    </xdr:from>
    <xdr:to>
      <xdr:col>107</xdr:col>
      <xdr:colOff>50800</xdr:colOff>
      <xdr:row>38</xdr:row>
      <xdr:rowOff>90170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223381"/>
          <a:ext cx="889000" cy="38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124841</xdr:rowOff>
    </xdr:from>
    <xdr:to>
      <xdr:col>107</xdr:col>
      <xdr:colOff>101600</xdr:colOff>
      <xdr:row>37</xdr:row>
      <xdr:rowOff>54991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46118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90170</xdr:rowOff>
    </xdr:from>
    <xdr:to>
      <xdr:col>102</xdr:col>
      <xdr:colOff>114300</xdr:colOff>
      <xdr:row>38</xdr:row>
      <xdr:rowOff>95885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052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55499</xdr:rowOff>
    </xdr:from>
    <xdr:to>
      <xdr:col>102</xdr:col>
      <xdr:colOff>165100</xdr:colOff>
      <xdr:row>37</xdr:row>
      <xdr:rowOff>157099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2176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122428</xdr:rowOff>
    </xdr:from>
    <xdr:to>
      <xdr:col>98</xdr:col>
      <xdr:colOff>38100</xdr:colOff>
      <xdr:row>38</xdr:row>
      <xdr:rowOff>52578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69105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15748</xdr:rowOff>
    </xdr:from>
    <xdr:to>
      <xdr:col>116</xdr:col>
      <xdr:colOff>114300</xdr:colOff>
      <xdr:row>35</xdr:row>
      <xdr:rowOff>117348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38625</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86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66802</xdr:rowOff>
    </xdr:from>
    <xdr:to>
      <xdr:col>112</xdr:col>
      <xdr:colOff>38100</xdr:colOff>
      <xdr:row>35</xdr:row>
      <xdr:rowOff>168402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13479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584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381</xdr:rowOff>
    </xdr:from>
    <xdr:to>
      <xdr:col>107</xdr:col>
      <xdr:colOff>101600</xdr:colOff>
      <xdr:row>36</xdr:row>
      <xdr:rowOff>101981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1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118508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94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39370</xdr:rowOff>
    </xdr:from>
    <xdr:to>
      <xdr:col>102</xdr:col>
      <xdr:colOff>165100</xdr:colOff>
      <xdr:row>38</xdr:row>
      <xdr:rowOff>140970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132097</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647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45085</xdr:rowOff>
    </xdr:from>
    <xdr:to>
      <xdr:col>98</xdr:col>
      <xdr:colOff>38100</xdr:colOff>
      <xdr:row>38</xdr:row>
      <xdr:rowOff>146685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137812</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652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55194</xdr:rowOff>
    </xdr:from>
    <xdr:to>
      <xdr:col>116</xdr:col>
      <xdr:colOff>62864</xdr:colOff>
      <xdr:row>59</xdr:row>
      <xdr:rowOff>42545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27694"/>
          <a:ext cx="1269" cy="153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1871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55194</xdr:rowOff>
    </xdr:from>
    <xdr:to>
      <xdr:col>116</xdr:col>
      <xdr:colOff>152400</xdr:colOff>
      <xdr:row>50</xdr:row>
      <xdr:rowOff>55194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2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65519</xdr:rowOff>
    </xdr:from>
    <xdr:to>
      <xdr:col>116</xdr:col>
      <xdr:colOff>63500</xdr:colOff>
      <xdr:row>57</xdr:row>
      <xdr:rowOff>65595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38169"/>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3776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76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25349</xdr:rowOff>
    </xdr:from>
    <xdr:to>
      <xdr:col>116</xdr:col>
      <xdr:colOff>114300</xdr:colOff>
      <xdr:row>57</xdr:row>
      <xdr:rowOff>126949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65595</xdr:rowOff>
    </xdr:from>
    <xdr:to>
      <xdr:col>111</xdr:col>
      <xdr:colOff>177800</xdr:colOff>
      <xdr:row>57</xdr:row>
      <xdr:rowOff>125222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38245"/>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889</xdr:rowOff>
    </xdr:from>
    <xdr:to>
      <xdr:col>112</xdr:col>
      <xdr:colOff>38100</xdr:colOff>
      <xdr:row>57</xdr:row>
      <xdr:rowOff>102489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119016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54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112116</xdr:rowOff>
    </xdr:from>
    <xdr:to>
      <xdr:col>107</xdr:col>
      <xdr:colOff>50800</xdr:colOff>
      <xdr:row>57</xdr:row>
      <xdr:rowOff>125222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884766"/>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2604</xdr:rowOff>
    </xdr:from>
    <xdr:to>
      <xdr:col>107</xdr:col>
      <xdr:colOff>101600</xdr:colOff>
      <xdr:row>57</xdr:row>
      <xdr:rowOff>104204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120731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112116</xdr:rowOff>
    </xdr:from>
    <xdr:to>
      <xdr:col>102</xdr:col>
      <xdr:colOff>114300</xdr:colOff>
      <xdr:row>57</xdr:row>
      <xdr:rowOff>123469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884766"/>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4737</xdr:rowOff>
    </xdr:from>
    <xdr:to>
      <xdr:col>102</xdr:col>
      <xdr:colOff>165100</xdr:colOff>
      <xdr:row>57</xdr:row>
      <xdr:rowOff>106337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122864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155156</xdr:rowOff>
    </xdr:from>
    <xdr:to>
      <xdr:col>98</xdr:col>
      <xdr:colOff>38100</xdr:colOff>
      <xdr:row>57</xdr:row>
      <xdr:rowOff>85306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101833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14719</xdr:rowOff>
    </xdr:from>
    <xdr:to>
      <xdr:col>116</xdr:col>
      <xdr:colOff>114300</xdr:colOff>
      <xdr:row>57</xdr:row>
      <xdr:rowOff>116319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37596</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3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14795</xdr:rowOff>
    </xdr:from>
    <xdr:to>
      <xdr:col>112</xdr:col>
      <xdr:colOff>38100</xdr:colOff>
      <xdr:row>57</xdr:row>
      <xdr:rowOff>116395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107522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88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74422</xdr:rowOff>
    </xdr:from>
    <xdr:to>
      <xdr:col>107</xdr:col>
      <xdr:colOff>101600</xdr:colOff>
      <xdr:row>58</xdr:row>
      <xdr:rowOff>4572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167149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9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61316</xdr:rowOff>
    </xdr:from>
    <xdr:to>
      <xdr:col>102</xdr:col>
      <xdr:colOff>165100</xdr:colOff>
      <xdr:row>57</xdr:row>
      <xdr:rowOff>162916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154043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92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72669</xdr:rowOff>
    </xdr:from>
    <xdr:to>
      <xdr:col>98</xdr:col>
      <xdr:colOff>38100</xdr:colOff>
      <xdr:row>58</xdr:row>
      <xdr:rowOff>2819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165396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93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108039</xdr:rowOff>
    </xdr:from>
    <xdr:to>
      <xdr:col>116</xdr:col>
      <xdr:colOff>62864</xdr:colOff>
      <xdr:row>79</xdr:row>
      <xdr:rowOff>99580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80989"/>
          <a:ext cx="1269" cy="13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103407</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99580</xdr:rowOff>
    </xdr:from>
    <xdr:to>
      <xdr:col>116</xdr:col>
      <xdr:colOff>152400</xdr:colOff>
      <xdr:row>79</xdr:row>
      <xdr:rowOff>99580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44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54716</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108039</xdr:rowOff>
    </xdr:from>
    <xdr:to>
      <xdr:col>116</xdr:col>
      <xdr:colOff>152400</xdr:colOff>
      <xdr:row>71</xdr:row>
      <xdr:rowOff>108039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80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27763</xdr:rowOff>
    </xdr:from>
    <xdr:to>
      <xdr:col>116</xdr:col>
      <xdr:colOff>63500</xdr:colOff>
      <xdr:row>76</xdr:row>
      <xdr:rowOff>86627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57963"/>
          <a:ext cx="8382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152976</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11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3099</xdr:rowOff>
    </xdr:from>
    <xdr:to>
      <xdr:col>116</xdr:col>
      <xdr:colOff>114300</xdr:colOff>
      <xdr:row>76</xdr:row>
      <xdr:rowOff>104699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86627</xdr:rowOff>
    </xdr:from>
    <xdr:to>
      <xdr:col>111</xdr:col>
      <xdr:colOff>177800</xdr:colOff>
      <xdr:row>76</xdr:row>
      <xdr:rowOff>122593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116827"/>
          <a:ext cx="8890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25349</xdr:rowOff>
    </xdr:from>
    <xdr:to>
      <xdr:col>112</xdr:col>
      <xdr:colOff>38100</xdr:colOff>
      <xdr:row>76</xdr:row>
      <xdr:rowOff>126949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143476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86169</xdr:rowOff>
    </xdr:from>
    <xdr:to>
      <xdr:col>107</xdr:col>
      <xdr:colOff>50800</xdr:colOff>
      <xdr:row>76</xdr:row>
      <xdr:rowOff>122593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773469"/>
          <a:ext cx="889000" cy="3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39218</xdr:rowOff>
    </xdr:from>
    <xdr:to>
      <xdr:col>107</xdr:col>
      <xdr:colOff>101600</xdr:colOff>
      <xdr:row>76</xdr:row>
      <xdr:rowOff>140818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157345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86169</xdr:rowOff>
    </xdr:from>
    <xdr:to>
      <xdr:col>102</xdr:col>
      <xdr:colOff>114300</xdr:colOff>
      <xdr:row>74</xdr:row>
      <xdr:rowOff>117831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773469"/>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164109</xdr:rowOff>
    </xdr:from>
    <xdr:to>
      <xdr:col>102</xdr:col>
      <xdr:colOff>165100</xdr:colOff>
      <xdr:row>76</xdr:row>
      <xdr:rowOff>94259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85386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27940</xdr:rowOff>
    </xdr:from>
    <xdr:to>
      <xdr:col>98</xdr:col>
      <xdr:colOff>38100</xdr:colOff>
      <xdr:row>75</xdr:row>
      <xdr:rowOff>129540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120666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148413</xdr:rowOff>
    </xdr:from>
    <xdr:to>
      <xdr:col>116</xdr:col>
      <xdr:colOff>114300</xdr:colOff>
      <xdr:row>76</xdr:row>
      <xdr:rowOff>78563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171289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8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35827</xdr:rowOff>
    </xdr:from>
    <xdr:to>
      <xdr:col>112</xdr:col>
      <xdr:colOff>38100</xdr:colOff>
      <xdr:row>76</xdr:row>
      <xdr:rowOff>137427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128554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5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71793</xdr:rowOff>
    </xdr:from>
    <xdr:to>
      <xdr:col>107</xdr:col>
      <xdr:colOff>101600</xdr:colOff>
      <xdr:row>77</xdr:row>
      <xdr:rowOff>1943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164520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9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35369</xdr:rowOff>
    </xdr:from>
    <xdr:to>
      <xdr:col>102</xdr:col>
      <xdr:colOff>165100</xdr:colOff>
      <xdr:row>74</xdr:row>
      <xdr:rowOff>136969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153496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49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67031</xdr:rowOff>
    </xdr:from>
    <xdr:to>
      <xdr:col>98</xdr:col>
      <xdr:colOff>38100</xdr:colOff>
      <xdr:row>74</xdr:row>
      <xdr:rowOff>168631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13708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52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411,881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5,352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最も大きな割合を占めている扶助費では、住民一人当たり</a:t>
          </a:r>
          <a:r>
            <a:rPr kumimoji="1" lang="en-US" altLang="ja-JP" sz="1300">
              <a:latin typeface="ＭＳ Ｐゴシック" panose="020B0600070205080204" pitchFamily="50" charset="-128"/>
              <a:ea typeface="ＭＳ Ｐゴシック" panose="020B0600070205080204" pitchFamily="50" charset="-128"/>
            </a:rPr>
            <a:t>88,341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12,757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％）の減となっており、子育て世帯臨時特別給付金給付事業費（住民一人当たり</a:t>
          </a:r>
          <a:r>
            <a:rPr kumimoji="1" lang="en-US" altLang="ja-JP" sz="1300">
              <a:latin typeface="ＭＳ Ｐゴシック" panose="020B0600070205080204" pitchFamily="50" charset="-128"/>
              <a:ea typeface="ＭＳ Ｐゴシック" panose="020B0600070205080204" pitchFamily="50" charset="-128"/>
            </a:rPr>
            <a:t>14,816</a:t>
          </a:r>
          <a:r>
            <a:rPr kumimoji="1" lang="ja-JP" altLang="en-US" sz="1300">
              <a:latin typeface="ＭＳ Ｐゴシック" panose="020B0600070205080204" pitchFamily="50" charset="-128"/>
              <a:ea typeface="ＭＳ Ｐゴシック" panose="020B0600070205080204" pitchFamily="50" charset="-128"/>
            </a:rPr>
            <a:t>円減）や、住民税非課税世帯等臨時特別給付金給付事業費（住民一人当たり</a:t>
          </a:r>
          <a:r>
            <a:rPr kumimoji="1" lang="en-US" altLang="ja-JP" sz="1300">
              <a:latin typeface="ＭＳ Ｐゴシック" panose="020B0600070205080204" pitchFamily="50" charset="-128"/>
              <a:ea typeface="ＭＳ Ｐゴシック" panose="020B0600070205080204" pitchFamily="50" charset="-128"/>
            </a:rPr>
            <a:t>5,290</a:t>
          </a:r>
          <a:r>
            <a:rPr kumimoji="1" lang="ja-JP" altLang="en-US" sz="1300">
              <a:latin typeface="ＭＳ Ｐゴシック" panose="020B0600070205080204" pitchFamily="50" charset="-128"/>
              <a:ea typeface="ＭＳ Ｐゴシック" panose="020B0600070205080204" pitchFamily="50" charset="-128"/>
            </a:rPr>
            <a:t>円減）が主な要因である。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次に大きな割合を占める人件費では、退職金の増などにより住民一人当たり</a:t>
          </a:r>
          <a:r>
            <a:rPr kumimoji="1" lang="en-US" altLang="ja-JP" sz="1300">
              <a:latin typeface="ＭＳ Ｐゴシック" panose="020B0600070205080204" pitchFamily="50" charset="-128"/>
              <a:ea typeface="ＭＳ Ｐゴシック" panose="020B0600070205080204" pitchFamily="50" charset="-128"/>
            </a:rPr>
            <a:t>66,241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1,270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％）の増となっている。</a:t>
          </a:r>
        </a:p>
        <a:p>
          <a:r>
            <a:rPr kumimoji="1" lang="ja-JP" altLang="en-US" sz="1300">
              <a:latin typeface="ＭＳ Ｐゴシック" panose="020B0600070205080204" pitchFamily="50" charset="-128"/>
              <a:ea typeface="ＭＳ Ｐゴシック" panose="020B0600070205080204" pitchFamily="50" charset="-128"/>
            </a:rPr>
            <a:t>　また、補助費等は新型コロナウイルスワクチン接種に係る国庫等返還金や水道事業会計補助金（基本料金減免分）の増などにより住民一人当たり</a:t>
          </a:r>
          <a:r>
            <a:rPr kumimoji="1" lang="en-US" altLang="ja-JP" sz="1300">
              <a:latin typeface="ＭＳ Ｐゴシック" panose="020B0600070205080204" pitchFamily="50" charset="-128"/>
              <a:ea typeface="ＭＳ Ｐゴシック" panose="020B0600070205080204" pitchFamily="50" charset="-128"/>
            </a:rPr>
            <a:t>53,136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10,324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％）の増、積立金は財政調整基金積立金（住民一人当たり</a:t>
          </a:r>
          <a:r>
            <a:rPr kumimoji="1" lang="en-US" altLang="ja-JP" sz="1300">
              <a:latin typeface="ＭＳ Ｐゴシック" panose="020B0600070205080204" pitchFamily="50" charset="-128"/>
              <a:ea typeface="ＭＳ Ｐゴシック" panose="020B0600070205080204" pitchFamily="50" charset="-128"/>
            </a:rPr>
            <a:t>3,776</a:t>
          </a:r>
          <a:r>
            <a:rPr kumimoji="1" lang="ja-JP" altLang="en-US" sz="1300">
              <a:latin typeface="ＭＳ Ｐゴシック" panose="020B0600070205080204" pitchFamily="50" charset="-128"/>
              <a:ea typeface="ＭＳ Ｐゴシック" panose="020B0600070205080204" pitchFamily="50" charset="-128"/>
            </a:rPr>
            <a:t>円増）、公共施設整備基金（建物等）積立金（住民一人当たり</a:t>
          </a:r>
          <a:r>
            <a:rPr kumimoji="1" lang="en-US" altLang="ja-JP" sz="1300">
              <a:latin typeface="ＭＳ Ｐゴシック" panose="020B0600070205080204" pitchFamily="50" charset="-128"/>
              <a:ea typeface="ＭＳ Ｐゴシック" panose="020B0600070205080204" pitchFamily="50" charset="-128"/>
            </a:rPr>
            <a:t>2,690</a:t>
          </a:r>
          <a:r>
            <a:rPr kumimoji="1" lang="ja-JP" altLang="en-US" sz="1300">
              <a:latin typeface="ＭＳ Ｐゴシック" panose="020B0600070205080204" pitchFamily="50" charset="-128"/>
              <a:ea typeface="ＭＳ Ｐゴシック" panose="020B0600070205080204" pitchFamily="50" charset="-128"/>
            </a:rPr>
            <a:t>円増）の増などにより、住民一人当たり</a:t>
          </a:r>
          <a:r>
            <a:rPr kumimoji="1" lang="en-US" altLang="ja-JP" sz="1300">
              <a:latin typeface="ＭＳ Ｐゴシック" panose="020B0600070205080204" pitchFamily="50" charset="-128"/>
              <a:ea typeface="ＭＳ Ｐゴシック" panose="020B0600070205080204" pitchFamily="50" charset="-128"/>
            </a:rPr>
            <a:t>26,010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8,224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46.2</a:t>
          </a:r>
          <a:r>
            <a:rPr kumimoji="1" lang="ja-JP" altLang="en-US" sz="1300">
              <a:latin typeface="ＭＳ Ｐゴシック" panose="020B0600070205080204" pitchFamily="50" charset="-128"/>
              <a:ea typeface="ＭＳ Ｐゴシック" panose="020B0600070205080204" pitchFamily="50" charset="-128"/>
            </a:rPr>
            <a:t>％）の増、普通建設事業費は産地収益力向上対策条件整備事業費の減などにより住民一人当たり</a:t>
          </a:r>
          <a:r>
            <a:rPr kumimoji="1" lang="en-US" altLang="ja-JP" sz="1300">
              <a:latin typeface="ＭＳ Ｐゴシック" panose="020B0600070205080204" pitchFamily="50" charset="-128"/>
              <a:ea typeface="ＭＳ Ｐゴシック" panose="020B0600070205080204" pitchFamily="50" charset="-128"/>
            </a:rPr>
            <a:t>33,859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6,365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％）の減となっている。</a:t>
          </a:r>
        </a:p>
        <a:p>
          <a:r>
            <a:rPr kumimoji="1" lang="ja-JP" altLang="en-US" sz="1300">
              <a:latin typeface="ＭＳ Ｐゴシック" panose="020B0600070205080204" pitchFamily="50" charset="-128"/>
              <a:ea typeface="ＭＳ Ｐゴシック" panose="020B0600070205080204" pitchFamily="50" charset="-128"/>
            </a:rPr>
            <a:t>　そのほか、物件費は住民一人当たり</a:t>
          </a:r>
          <a:r>
            <a:rPr kumimoji="1" lang="en-US" altLang="ja-JP" sz="1300">
              <a:latin typeface="ＭＳ Ｐゴシック" panose="020B0600070205080204" pitchFamily="50" charset="-128"/>
              <a:ea typeface="ＭＳ Ｐゴシック" panose="020B0600070205080204" pitchFamily="50" charset="-128"/>
            </a:rPr>
            <a:t>56,977</a:t>
          </a:r>
          <a:r>
            <a:rPr kumimoji="1" lang="ja-JP" altLang="en-US" sz="1300">
              <a:latin typeface="ＭＳ Ｐゴシック" panose="020B0600070205080204" pitchFamily="50" charset="-128"/>
              <a:ea typeface="ＭＳ Ｐゴシック" panose="020B0600070205080204" pitchFamily="50" charset="-128"/>
            </a:rPr>
            <a:t>円、公債費が住民一人当たり</a:t>
          </a:r>
          <a:r>
            <a:rPr kumimoji="1" lang="en-US" altLang="ja-JP" sz="1300">
              <a:latin typeface="ＭＳ Ｐゴシック" panose="020B0600070205080204" pitchFamily="50" charset="-128"/>
              <a:ea typeface="ＭＳ Ｐゴシック" panose="020B0600070205080204" pitchFamily="50" charset="-128"/>
            </a:rPr>
            <a:t>36,951</a:t>
          </a:r>
          <a:r>
            <a:rPr kumimoji="1" lang="ja-JP" altLang="en-US" sz="1300">
              <a:latin typeface="ＭＳ Ｐゴシック" panose="020B0600070205080204" pitchFamily="50" charset="-128"/>
              <a:ea typeface="ＭＳ Ｐゴシック" panose="020B0600070205080204" pitchFamily="50" charset="-128"/>
            </a:rPr>
            <a:t>円、繰出金が住民一人当たり</a:t>
          </a:r>
          <a:r>
            <a:rPr kumimoji="1" lang="en-US" altLang="ja-JP" sz="1300">
              <a:latin typeface="ＭＳ Ｐゴシック" panose="020B0600070205080204" pitchFamily="50" charset="-128"/>
              <a:ea typeface="ＭＳ Ｐゴシック" panose="020B0600070205080204" pitchFamily="50" charset="-128"/>
            </a:rPr>
            <a:t>33,938</a:t>
          </a:r>
          <a:r>
            <a:rPr kumimoji="1" lang="ja-JP" altLang="en-US" sz="1300">
              <a:latin typeface="ＭＳ Ｐゴシック" panose="020B0600070205080204" pitchFamily="50" charset="-128"/>
              <a:ea typeface="ＭＳ Ｐゴシック" panose="020B0600070205080204" pitchFamily="50" charset="-128"/>
            </a:rPr>
            <a:t>円などとなっている。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159,280
153,472
206.57
67,952,641
65,604,456
2,266,146
36,955,716
64,499,300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57404</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72354"/>
          <a:ext cx="127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4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57404</xdr:rowOff>
    </xdr:from>
    <xdr:to>
      <xdr:col>24</xdr:col>
      <xdr:colOff>152400</xdr:colOff>
      <xdr:row>31</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87122</xdr:rowOff>
    </xdr:from>
    <xdr:to>
      <xdr:col>24</xdr:col>
      <xdr:colOff>63500</xdr:colOff>
      <xdr:row>36</xdr:row>
      <xdr:rowOff>119126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5932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127779</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8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104902</xdr:rowOff>
    </xdr:from>
    <xdr:to>
      <xdr:col>24</xdr:col>
      <xdr:colOff>114300</xdr:colOff>
      <xdr:row>35</xdr:row>
      <xdr:rowOff>35052</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61976</xdr:rowOff>
    </xdr:from>
    <xdr:to>
      <xdr:col>19</xdr:col>
      <xdr:colOff>177800</xdr:colOff>
      <xdr:row>36</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3417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8890</xdr:rowOff>
    </xdr:from>
    <xdr:to>
      <xdr:col>20</xdr:col>
      <xdr:colOff>38100</xdr:colOff>
      <xdr:row>35</xdr:row>
      <xdr:rowOff>110490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127017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27686</xdr:rowOff>
    </xdr:from>
    <xdr:to>
      <xdr:col>15</xdr:col>
      <xdr:colOff>50800</xdr:colOff>
      <xdr:row>36</xdr:row>
      <xdr:rowOff>61976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998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88155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119126</xdr:rowOff>
    </xdr:from>
    <xdr:to>
      <xdr:col>10</xdr:col>
      <xdr:colOff>114300</xdr:colOff>
      <xdr:row>36</xdr:row>
      <xdr:rowOff>27686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1987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95013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104902</xdr:rowOff>
    </xdr:from>
    <xdr:to>
      <xdr:col>6</xdr:col>
      <xdr:colOff>38100</xdr:colOff>
      <xdr:row>35</xdr:row>
      <xdr:rowOff>35052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51579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36322</xdr:rowOff>
    </xdr:from>
    <xdr:to>
      <xdr:col>24</xdr:col>
      <xdr:colOff>114300</xdr:colOff>
      <xdr:row>36</xdr:row>
      <xdr:rowOff>137922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68326</xdr:rowOff>
    </xdr:from>
    <xdr:to>
      <xdr:col>20</xdr:col>
      <xdr:colOff>38100</xdr:colOff>
      <xdr:row>36</xdr:row>
      <xdr:rowOff>169926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161053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11176</xdr:rowOff>
    </xdr:from>
    <xdr:to>
      <xdr:col>15</xdr:col>
      <xdr:colOff>101600</xdr:colOff>
      <xdr:row>36</xdr:row>
      <xdr:rowOff>112776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103903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148336</xdr:rowOff>
    </xdr:from>
    <xdr:to>
      <xdr:col>10</xdr:col>
      <xdr:colOff>165100</xdr:colOff>
      <xdr:row>36</xdr:row>
      <xdr:rowOff>78486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69613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68326</xdr:rowOff>
    </xdr:from>
    <xdr:to>
      <xdr:col>6</xdr:col>
      <xdr:colOff>38100</xdr:colOff>
      <xdr:row>35</xdr:row>
      <xdr:rowOff>169926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161053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90957</xdr:rowOff>
    </xdr:from>
    <xdr:to>
      <xdr:col>24</xdr:col>
      <xdr:colOff>62865</xdr:colOff>
      <xdr:row>58</xdr:row>
      <xdr:rowOff>162433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520707"/>
          <a:ext cx="1270" cy="58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166260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162433</xdr:rowOff>
    </xdr:from>
    <xdr:to>
      <xdr:col>24</xdr:col>
      <xdr:colOff>152400</xdr:colOff>
      <xdr:row>58</xdr:row>
      <xdr:rowOff>162433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0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37634</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90957</xdr:rowOff>
    </xdr:from>
    <xdr:to>
      <xdr:col>24</xdr:col>
      <xdr:colOff>152400</xdr:colOff>
      <xdr:row>55</xdr:row>
      <xdr:rowOff>90957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520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9284</xdr:rowOff>
    </xdr:from>
    <xdr:to>
      <xdr:col>24</xdr:col>
      <xdr:colOff>63500</xdr:colOff>
      <xdr:row>57</xdr:row>
      <xdr:rowOff>137490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81934"/>
          <a:ext cx="838200" cy="1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26382</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9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47955</xdr:rowOff>
    </xdr:from>
    <xdr:to>
      <xdr:col>24</xdr:col>
      <xdr:colOff>114300</xdr:colOff>
      <xdr:row>57</xdr:row>
      <xdr:rowOff>149555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123571</xdr:rowOff>
    </xdr:from>
    <xdr:to>
      <xdr:col>19</xdr:col>
      <xdr:colOff>177800</xdr:colOff>
      <xdr:row>57</xdr:row>
      <xdr:rowOff>137490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696071"/>
          <a:ext cx="889000" cy="121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51003</xdr:rowOff>
    </xdr:from>
    <xdr:to>
      <xdr:col>20</xdr:col>
      <xdr:colOff>38100</xdr:colOff>
      <xdr:row>57</xdr:row>
      <xdr:rowOff>152603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169130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5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123571</xdr:rowOff>
    </xdr:from>
    <xdr:to>
      <xdr:col>15</xdr:col>
      <xdr:colOff>50800</xdr:colOff>
      <xdr:row>55</xdr:row>
      <xdr:rowOff>30683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696071"/>
          <a:ext cx="889000" cy="76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162471</xdr:rowOff>
    </xdr:from>
    <xdr:to>
      <xdr:col>15</xdr:col>
      <xdr:colOff>101600</xdr:colOff>
      <xdr:row>50</xdr:row>
      <xdr:rowOff>92621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109148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30683</xdr:rowOff>
    </xdr:from>
    <xdr:to>
      <xdr:col>10</xdr:col>
      <xdr:colOff>114300</xdr:colOff>
      <xdr:row>57</xdr:row>
      <xdr:rowOff>8547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460433"/>
          <a:ext cx="889000" cy="3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170574</xdr:rowOff>
    </xdr:from>
    <xdr:to>
      <xdr:col>10</xdr:col>
      <xdr:colOff>165100</xdr:colOff>
      <xdr:row>58</xdr:row>
      <xdr:rowOff>100724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91851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37909</xdr:rowOff>
    </xdr:from>
    <xdr:to>
      <xdr:col>6</xdr:col>
      <xdr:colOff>38100</xdr:colOff>
      <xdr:row>58</xdr:row>
      <xdr:rowOff>139509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130636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129934</xdr:rowOff>
    </xdr:from>
    <xdr:to>
      <xdr:col>24</xdr:col>
      <xdr:colOff>114300</xdr:colOff>
      <xdr:row>57</xdr:row>
      <xdr:rowOff>60084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152811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8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86690</xdr:rowOff>
    </xdr:from>
    <xdr:to>
      <xdr:col>20</xdr:col>
      <xdr:colOff>38100</xdr:colOff>
      <xdr:row>58</xdr:row>
      <xdr:rowOff>16840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7967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95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72771</xdr:rowOff>
    </xdr:from>
    <xdr:to>
      <xdr:col>15</xdr:col>
      <xdr:colOff>101600</xdr:colOff>
      <xdr:row>51</xdr:row>
      <xdr:rowOff>2921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6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165498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73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151333</xdr:rowOff>
    </xdr:from>
    <xdr:to>
      <xdr:col>10</xdr:col>
      <xdr:colOff>165100</xdr:colOff>
      <xdr:row>55</xdr:row>
      <xdr:rowOff>81483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4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98010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1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129197</xdr:rowOff>
    </xdr:from>
    <xdr:to>
      <xdr:col>6</xdr:col>
      <xdr:colOff>38100</xdr:colOff>
      <xdr:row>57</xdr:row>
      <xdr:rowOff>59347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75874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50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130137</xdr:rowOff>
    </xdr:from>
    <xdr:to>
      <xdr:col>24</xdr:col>
      <xdr:colOff>62865</xdr:colOff>
      <xdr:row>77</xdr:row>
      <xdr:rowOff>30105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1637"/>
          <a:ext cx="1270" cy="110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33932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30105</xdr:rowOff>
    </xdr:from>
    <xdr:to>
      <xdr:col>24</xdr:col>
      <xdr:colOff>152400</xdr:colOff>
      <xdr:row>77</xdr:row>
      <xdr:rowOff>30105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3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76814</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130137</xdr:rowOff>
    </xdr:from>
    <xdr:to>
      <xdr:col>24</xdr:col>
      <xdr:colOff>152400</xdr:colOff>
      <xdr:row>70</xdr:row>
      <xdr:rowOff>130137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12465</xdr:rowOff>
    </xdr:from>
    <xdr:to>
      <xdr:col>24</xdr:col>
      <xdr:colOff>63500</xdr:colOff>
      <xdr:row>76</xdr:row>
      <xdr:rowOff>78036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871215"/>
          <a:ext cx="838200" cy="2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115340</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1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92463</xdr:rowOff>
    </xdr:from>
    <xdr:to>
      <xdr:col>24</xdr:col>
      <xdr:colOff>114300</xdr:colOff>
      <xdr:row>75</xdr:row>
      <xdr:rowOff>22613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12465</xdr:rowOff>
    </xdr:from>
    <xdr:to>
      <xdr:col>19</xdr:col>
      <xdr:colOff>177800</xdr:colOff>
      <xdr:row>77</xdr:row>
      <xdr:rowOff>114040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871215"/>
          <a:ext cx="889000" cy="4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93320</xdr:rowOff>
    </xdr:from>
    <xdr:to>
      <xdr:col>20</xdr:col>
      <xdr:colOff>38100</xdr:colOff>
      <xdr:row>74</xdr:row>
      <xdr:rowOff>23470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39997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3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114040</xdr:rowOff>
    </xdr:from>
    <xdr:to>
      <xdr:col>15</xdr:col>
      <xdr:colOff>50800</xdr:colOff>
      <xdr:row>78</xdr:row>
      <xdr:rowOff>31248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15690"/>
          <a:ext cx="889000" cy="8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74688</xdr:rowOff>
    </xdr:from>
    <xdr:to>
      <xdr:col>15</xdr:col>
      <xdr:colOff>101600</xdr:colOff>
      <xdr:row>77</xdr:row>
      <xdr:rowOff>4838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21365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25515</xdr:rowOff>
    </xdr:from>
    <xdr:to>
      <xdr:col>10</xdr:col>
      <xdr:colOff>114300</xdr:colOff>
      <xdr:row>78</xdr:row>
      <xdr:rowOff>31248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398615"/>
          <a:ext cx="8890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161156</xdr:rowOff>
    </xdr:from>
    <xdr:to>
      <xdr:col>10</xdr:col>
      <xdr:colOff>165100</xdr:colOff>
      <xdr:row>77</xdr:row>
      <xdr:rowOff>91306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107834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6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84519</xdr:rowOff>
    </xdr:from>
    <xdr:to>
      <xdr:col>6</xdr:col>
      <xdr:colOff>38100</xdr:colOff>
      <xdr:row>78</xdr:row>
      <xdr:rowOff>14669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31196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06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27236</xdr:rowOff>
    </xdr:from>
    <xdr:to>
      <xdr:col>24</xdr:col>
      <xdr:colOff>114300</xdr:colOff>
      <xdr:row>76</xdr:row>
      <xdr:rowOff>128836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113613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7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133115</xdr:rowOff>
    </xdr:from>
    <xdr:to>
      <xdr:col>20</xdr:col>
      <xdr:colOff>38100</xdr:colOff>
      <xdr:row>75</xdr:row>
      <xdr:rowOff>63265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54392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91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63240</xdr:rowOff>
    </xdr:from>
    <xdr:to>
      <xdr:col>15</xdr:col>
      <xdr:colOff>101600</xdr:colOff>
      <xdr:row>77</xdr:row>
      <xdr:rowOff>164840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155967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5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151898</xdr:rowOff>
    </xdr:from>
    <xdr:to>
      <xdr:col>10</xdr:col>
      <xdr:colOff>165100</xdr:colOff>
      <xdr:row>78</xdr:row>
      <xdr:rowOff>82048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5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73175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44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146165</xdr:rowOff>
    </xdr:from>
    <xdr:to>
      <xdr:col>6</xdr:col>
      <xdr:colOff>38100</xdr:colOff>
      <xdr:row>78</xdr:row>
      <xdr:rowOff>76315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3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67442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44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86711</xdr:rowOff>
    </xdr:from>
    <xdr:to>
      <xdr:col>24</xdr:col>
      <xdr:colOff>62865</xdr:colOff>
      <xdr:row>94</xdr:row>
      <xdr:rowOff>164480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7211"/>
          <a:ext cx="1270" cy="76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168307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28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164480</xdr:rowOff>
    </xdr:from>
    <xdr:to>
      <xdr:col>24</xdr:col>
      <xdr:colOff>152400</xdr:colOff>
      <xdr:row>94</xdr:row>
      <xdr:rowOff>164480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28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33388</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86711</xdr:rowOff>
    </xdr:from>
    <xdr:to>
      <xdr:col>24</xdr:col>
      <xdr:colOff>152400</xdr:colOff>
      <xdr:row>90</xdr:row>
      <xdr:rowOff>86711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3454</xdr:rowOff>
    </xdr:from>
    <xdr:to>
      <xdr:col>24</xdr:col>
      <xdr:colOff>63500</xdr:colOff>
      <xdr:row>94</xdr:row>
      <xdr:rowOff>129093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948304"/>
          <a:ext cx="838200" cy="29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106281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5879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127854</xdr:rowOff>
    </xdr:from>
    <xdr:to>
      <xdr:col>24</xdr:col>
      <xdr:colOff>114300</xdr:colOff>
      <xdr:row>93</xdr:row>
      <xdr:rowOff>58004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590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129093</xdr:rowOff>
    </xdr:from>
    <xdr:to>
      <xdr:col>19</xdr:col>
      <xdr:colOff>177800</xdr:colOff>
      <xdr:row>97</xdr:row>
      <xdr:rowOff>7934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45393"/>
          <a:ext cx="889000" cy="39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143078</xdr:rowOff>
    </xdr:from>
    <xdr:to>
      <xdr:col>20</xdr:col>
      <xdr:colOff>38100</xdr:colOff>
      <xdr:row>92</xdr:row>
      <xdr:rowOff>73228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574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89755</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55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7934</xdr:rowOff>
    </xdr:from>
    <xdr:to>
      <xdr:col>15</xdr:col>
      <xdr:colOff>50800</xdr:colOff>
      <xdr:row>97</xdr:row>
      <xdr:rowOff>50135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38584"/>
          <a:ext cx="889000" cy="4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146644</xdr:rowOff>
    </xdr:from>
    <xdr:to>
      <xdr:col>15</xdr:col>
      <xdr:colOff>101600</xdr:colOff>
      <xdr:row>95</xdr:row>
      <xdr:rowOff>76794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26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93321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03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50135</xdr:rowOff>
    </xdr:from>
    <xdr:to>
      <xdr:col>10</xdr:col>
      <xdr:colOff>114300</xdr:colOff>
      <xdr:row>97</xdr:row>
      <xdr:rowOff>55392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80785"/>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95712</xdr:rowOff>
    </xdr:from>
    <xdr:to>
      <xdr:col>10</xdr:col>
      <xdr:colOff>165100</xdr:colOff>
      <xdr:row>96</xdr:row>
      <xdr:rowOff>25862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42389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140519</xdr:rowOff>
    </xdr:from>
    <xdr:to>
      <xdr:col>6</xdr:col>
      <xdr:colOff>38100</xdr:colOff>
      <xdr:row>96</xdr:row>
      <xdr:rowOff>70669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87196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124104</xdr:rowOff>
    </xdr:from>
    <xdr:to>
      <xdr:col>24</xdr:col>
      <xdr:colOff>114300</xdr:colOff>
      <xdr:row>93</xdr:row>
      <xdr:rowOff>54254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89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146981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74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78293</xdr:rowOff>
    </xdr:from>
    <xdr:to>
      <xdr:col>20</xdr:col>
      <xdr:colOff>38100</xdr:colOff>
      <xdr:row>95</xdr:row>
      <xdr:rowOff>8443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9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171020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8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128584</xdr:rowOff>
    </xdr:from>
    <xdr:to>
      <xdr:col>15</xdr:col>
      <xdr:colOff>101600</xdr:colOff>
      <xdr:row>97</xdr:row>
      <xdr:rowOff>58734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49861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8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170785</xdr:rowOff>
    </xdr:from>
    <xdr:to>
      <xdr:col>10</xdr:col>
      <xdr:colOff>165100</xdr:colOff>
      <xdr:row>97</xdr:row>
      <xdr:rowOff>100935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92062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4592</xdr:rowOff>
    </xdr:from>
    <xdr:to>
      <xdr:col>6</xdr:col>
      <xdr:colOff>38100</xdr:colOff>
      <xdr:row>97</xdr:row>
      <xdr:rowOff>106192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97319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145034</xdr:rowOff>
    </xdr:from>
    <xdr:to>
      <xdr:col>54</xdr:col>
      <xdr:colOff>189865</xdr:colOff>
      <xdr:row>38</xdr:row>
      <xdr:rowOff>141986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59984"/>
          <a:ext cx="1270" cy="119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145813</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141986</xdr:rowOff>
    </xdr:from>
    <xdr:to>
      <xdr:col>55</xdr:col>
      <xdr:colOff>88900</xdr:colOff>
      <xdr:row>38</xdr:row>
      <xdr:rowOff>141986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91711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145034</xdr:rowOff>
    </xdr:from>
    <xdr:to>
      <xdr:col>55</xdr:col>
      <xdr:colOff>88900</xdr:colOff>
      <xdr:row>31</xdr:row>
      <xdr:rowOff>145034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59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55880</xdr:rowOff>
    </xdr:from>
    <xdr:to>
      <xdr:col>55</xdr:col>
      <xdr:colOff>0</xdr:colOff>
      <xdr:row>38</xdr:row>
      <xdr:rowOff>74740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570980"/>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99775</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7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76898</xdr:rowOff>
    </xdr:from>
    <xdr:to>
      <xdr:col>55</xdr:col>
      <xdr:colOff>50800</xdr:colOff>
      <xdr:row>38</xdr:row>
      <xdr:rowOff>7048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2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74740</xdr:rowOff>
    </xdr:from>
    <xdr:to>
      <xdr:col>50</xdr:col>
      <xdr:colOff>114300</xdr:colOff>
      <xdr:row>38</xdr:row>
      <xdr:rowOff>85027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58984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56896</xdr:rowOff>
    </xdr:from>
    <xdr:to>
      <xdr:col>50</xdr:col>
      <xdr:colOff>165100</xdr:colOff>
      <xdr:row>37</xdr:row>
      <xdr:rowOff>158496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3573</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85027</xdr:rowOff>
    </xdr:from>
    <xdr:to>
      <xdr:col>45</xdr:col>
      <xdr:colOff>177800</xdr:colOff>
      <xdr:row>38</xdr:row>
      <xdr:rowOff>85407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0012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54991</xdr:rowOff>
    </xdr:from>
    <xdr:to>
      <xdr:col>46</xdr:col>
      <xdr:colOff>38100</xdr:colOff>
      <xdr:row>37</xdr:row>
      <xdr:rowOff>156591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1668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78169</xdr:rowOff>
    </xdr:from>
    <xdr:to>
      <xdr:col>41</xdr:col>
      <xdr:colOff>50800</xdr:colOff>
      <xdr:row>38</xdr:row>
      <xdr:rowOff>85407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93269"/>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60325</xdr:rowOff>
    </xdr:from>
    <xdr:to>
      <xdr:col>41</xdr:col>
      <xdr:colOff>101600</xdr:colOff>
      <xdr:row>37</xdr:row>
      <xdr:rowOff>161925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7002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44895</xdr:rowOff>
    </xdr:from>
    <xdr:to>
      <xdr:col>36</xdr:col>
      <xdr:colOff>165100</xdr:colOff>
      <xdr:row>37</xdr:row>
      <xdr:rowOff>146495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163022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xdr:rowOff>
    </xdr:from>
    <xdr:to>
      <xdr:col>55</xdr:col>
      <xdr:colOff>50800</xdr:colOff>
      <xdr:row>38</xdr:row>
      <xdr:rowOff>106680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91457</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23940</xdr:rowOff>
    </xdr:from>
    <xdr:to>
      <xdr:col>50</xdr:col>
      <xdr:colOff>165100</xdr:colOff>
      <xdr:row>38</xdr:row>
      <xdr:rowOff>125540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116667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31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34227</xdr:rowOff>
    </xdr:from>
    <xdr:to>
      <xdr:col>46</xdr:col>
      <xdr:colOff>38100</xdr:colOff>
      <xdr:row>38</xdr:row>
      <xdr:rowOff>135827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126954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42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34607</xdr:rowOff>
    </xdr:from>
    <xdr:to>
      <xdr:col>41</xdr:col>
      <xdr:colOff>101600</xdr:colOff>
      <xdr:row>38</xdr:row>
      <xdr:rowOff>136207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4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127334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42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27369</xdr:rowOff>
    </xdr:from>
    <xdr:to>
      <xdr:col>36</xdr:col>
      <xdr:colOff>165100</xdr:colOff>
      <xdr:row>38</xdr:row>
      <xdr:rowOff>128969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120096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635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12507</xdr:rowOff>
    </xdr:from>
    <xdr:to>
      <xdr:col>54</xdr:col>
      <xdr:colOff>189865</xdr:colOff>
      <xdr:row>58</xdr:row>
      <xdr:rowOff>38064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927907"/>
          <a:ext cx="1270" cy="105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41891</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9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38064</xdr:rowOff>
    </xdr:from>
    <xdr:to>
      <xdr:col>55</xdr:col>
      <xdr:colOff>88900</xdr:colOff>
      <xdr:row>58</xdr:row>
      <xdr:rowOff>38064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9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130634</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12507</xdr:rowOff>
    </xdr:from>
    <xdr:to>
      <xdr:col>55</xdr:col>
      <xdr:colOff>88900</xdr:colOff>
      <xdr:row>52</xdr:row>
      <xdr:rowOff>12507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92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16942</xdr:rowOff>
    </xdr:from>
    <xdr:to>
      <xdr:col>55</xdr:col>
      <xdr:colOff>0</xdr:colOff>
      <xdr:row>57</xdr:row>
      <xdr:rowOff>46934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618142"/>
          <a:ext cx="838200" cy="20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4929</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3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153502</xdr:rowOff>
    </xdr:from>
    <xdr:to>
      <xdr:col>55</xdr:col>
      <xdr:colOff>50800</xdr:colOff>
      <xdr:row>56</xdr:row>
      <xdr:rowOff>83652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16942</xdr:rowOff>
    </xdr:from>
    <xdr:to>
      <xdr:col>50</xdr:col>
      <xdr:colOff>114300</xdr:colOff>
      <xdr:row>57</xdr:row>
      <xdr:rowOff>22611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618142"/>
          <a:ext cx="889000" cy="17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156749</xdr:rowOff>
    </xdr:from>
    <xdr:to>
      <xdr:col>50</xdr:col>
      <xdr:colOff>165100</xdr:colOff>
      <xdr:row>56</xdr:row>
      <xdr:rowOff>86899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78026</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6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22611</xdr:rowOff>
    </xdr:from>
    <xdr:to>
      <xdr:col>45</xdr:col>
      <xdr:colOff>177800</xdr:colOff>
      <xdr:row>57</xdr:row>
      <xdr:rowOff>22611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795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32985</xdr:rowOff>
    </xdr:from>
    <xdr:to>
      <xdr:col>46</xdr:col>
      <xdr:colOff>38100</xdr:colOff>
      <xdr:row>56</xdr:row>
      <xdr:rowOff>134585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151112</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4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22611</xdr:rowOff>
    </xdr:from>
    <xdr:to>
      <xdr:col>41</xdr:col>
      <xdr:colOff>50800</xdr:colOff>
      <xdr:row>57</xdr:row>
      <xdr:rowOff>56764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795261"/>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37054</xdr:rowOff>
    </xdr:from>
    <xdr:to>
      <xdr:col>41</xdr:col>
      <xdr:colOff>101600</xdr:colOff>
      <xdr:row>56</xdr:row>
      <xdr:rowOff>138654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155181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36505</xdr:rowOff>
    </xdr:from>
    <xdr:to>
      <xdr:col>36</xdr:col>
      <xdr:colOff>165100</xdr:colOff>
      <xdr:row>56</xdr:row>
      <xdr:rowOff>138105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154632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167584</xdr:rowOff>
    </xdr:from>
    <xdr:to>
      <xdr:col>55</xdr:col>
      <xdr:colOff>50800</xdr:colOff>
      <xdr:row>57</xdr:row>
      <xdr:rowOff>97734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6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146011</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4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137592</xdr:rowOff>
    </xdr:from>
    <xdr:to>
      <xdr:col>50</xdr:col>
      <xdr:colOff>165100</xdr:colOff>
      <xdr:row>56</xdr:row>
      <xdr:rowOff>67742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84269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143261</xdr:rowOff>
    </xdr:from>
    <xdr:to>
      <xdr:col>46</xdr:col>
      <xdr:colOff>38100</xdr:colOff>
      <xdr:row>57</xdr:row>
      <xdr:rowOff>73411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64538</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143261</xdr:rowOff>
    </xdr:from>
    <xdr:to>
      <xdr:col>41</xdr:col>
      <xdr:colOff>101600</xdr:colOff>
      <xdr:row>57</xdr:row>
      <xdr:rowOff>73411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7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64538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5964</xdr:rowOff>
    </xdr:from>
    <xdr:to>
      <xdr:col>36</xdr:col>
      <xdr:colOff>165100</xdr:colOff>
      <xdr:row>57</xdr:row>
      <xdr:rowOff>107564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98691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987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51102</xdr:rowOff>
    </xdr:from>
    <xdr:to>
      <xdr:col>54</xdr:col>
      <xdr:colOff>189865</xdr:colOff>
      <xdr:row>78</xdr:row>
      <xdr:rowOff>97867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24052"/>
          <a:ext cx="1270" cy="124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169229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51102</xdr:rowOff>
    </xdr:from>
    <xdr:to>
      <xdr:col>55</xdr:col>
      <xdr:colOff>88900</xdr:colOff>
      <xdr:row>71</xdr:row>
      <xdr:rowOff>51102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2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8745</xdr:rowOff>
    </xdr:from>
    <xdr:to>
      <xdr:col>55</xdr:col>
      <xdr:colOff>0</xdr:colOff>
      <xdr:row>76</xdr:row>
      <xdr:rowOff>34806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38945"/>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113341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72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134914</xdr:rowOff>
    </xdr:from>
    <xdr:to>
      <xdr:col>55</xdr:col>
      <xdr:colOff>50800</xdr:colOff>
      <xdr:row>76</xdr:row>
      <xdr:rowOff>65064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9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137316</xdr:rowOff>
    </xdr:from>
    <xdr:to>
      <xdr:col>50</xdr:col>
      <xdr:colOff>114300</xdr:colOff>
      <xdr:row>76</xdr:row>
      <xdr:rowOff>34806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996066"/>
          <a:ext cx="889000" cy="6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117508</xdr:rowOff>
    </xdr:from>
    <xdr:to>
      <xdr:col>50</xdr:col>
      <xdr:colOff>165100</xdr:colOff>
      <xdr:row>76</xdr:row>
      <xdr:rowOff>47658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64185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137316</xdr:rowOff>
    </xdr:from>
    <xdr:to>
      <xdr:col>45</xdr:col>
      <xdr:colOff>177800</xdr:colOff>
      <xdr:row>77</xdr:row>
      <xdr:rowOff>8190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996066"/>
          <a:ext cx="889000" cy="21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116855</xdr:rowOff>
    </xdr:from>
    <xdr:to>
      <xdr:col>46</xdr:col>
      <xdr:colOff>38100</xdr:colOff>
      <xdr:row>76</xdr:row>
      <xdr:rowOff>47005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38132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143292</xdr:rowOff>
    </xdr:from>
    <xdr:to>
      <xdr:col>41</xdr:col>
      <xdr:colOff>50800</xdr:colOff>
      <xdr:row>77</xdr:row>
      <xdr:rowOff>8190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73492"/>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105882</xdr:rowOff>
    </xdr:from>
    <xdr:to>
      <xdr:col>41</xdr:col>
      <xdr:colOff>101600</xdr:colOff>
      <xdr:row>77</xdr:row>
      <xdr:rowOff>36032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52559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128513</xdr:rowOff>
    </xdr:from>
    <xdr:to>
      <xdr:col>36</xdr:col>
      <xdr:colOff>165100</xdr:colOff>
      <xdr:row>77</xdr:row>
      <xdr:rowOff>58663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49790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129395</xdr:rowOff>
    </xdr:from>
    <xdr:to>
      <xdr:col>55</xdr:col>
      <xdr:colOff>50800</xdr:colOff>
      <xdr:row>76</xdr:row>
      <xdr:rowOff>59545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152272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3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155456</xdr:rowOff>
    </xdr:from>
    <xdr:to>
      <xdr:col>50</xdr:col>
      <xdr:colOff>165100</xdr:colOff>
      <xdr:row>76</xdr:row>
      <xdr:rowOff>85606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76733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0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86516</xdr:rowOff>
    </xdr:from>
    <xdr:to>
      <xdr:col>46</xdr:col>
      <xdr:colOff>38100</xdr:colOff>
      <xdr:row>76</xdr:row>
      <xdr:rowOff>16666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33193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7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128840</xdr:rowOff>
    </xdr:from>
    <xdr:to>
      <xdr:col>41</xdr:col>
      <xdr:colOff>101600</xdr:colOff>
      <xdr:row>77</xdr:row>
      <xdr:rowOff>58990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50117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92492</xdr:rowOff>
    </xdr:from>
    <xdr:to>
      <xdr:col>36</xdr:col>
      <xdr:colOff>165100</xdr:colOff>
      <xdr:row>77</xdr:row>
      <xdr:rowOff>22642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2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39169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89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18907</xdr:rowOff>
    </xdr:from>
    <xdr:to>
      <xdr:col>54</xdr:col>
      <xdr:colOff>189865</xdr:colOff>
      <xdr:row>99</xdr:row>
      <xdr:rowOff>35458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49407"/>
          <a:ext cx="1270" cy="1559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39285</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70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35458</xdr:rowOff>
    </xdr:from>
    <xdr:to>
      <xdr:col>55</xdr:col>
      <xdr:colOff>88900</xdr:colOff>
      <xdr:row>99</xdr:row>
      <xdr:rowOff>35458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700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137034</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18907</xdr:rowOff>
    </xdr:from>
    <xdr:to>
      <xdr:col>55</xdr:col>
      <xdr:colOff>88900</xdr:colOff>
      <xdr:row>90</xdr:row>
      <xdr:rowOff>18907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4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25081</xdr:rowOff>
    </xdr:from>
    <xdr:to>
      <xdr:col>55</xdr:col>
      <xdr:colOff>0</xdr:colOff>
      <xdr:row>96</xdr:row>
      <xdr:rowOff>59872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484281"/>
          <a:ext cx="838200" cy="3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161475</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10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138598</xdr:rowOff>
    </xdr:from>
    <xdr:to>
      <xdr:col>55</xdr:col>
      <xdr:colOff>50800</xdr:colOff>
      <xdr:row>95</xdr:row>
      <xdr:rowOff>68748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2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105228</xdr:rowOff>
    </xdr:from>
    <xdr:to>
      <xdr:col>50</xdr:col>
      <xdr:colOff>114300</xdr:colOff>
      <xdr:row>96</xdr:row>
      <xdr:rowOff>59872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392978"/>
          <a:ext cx="889000" cy="12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113040</xdr:rowOff>
    </xdr:from>
    <xdr:to>
      <xdr:col>50</xdr:col>
      <xdr:colOff>165100</xdr:colOff>
      <xdr:row>95</xdr:row>
      <xdr:rowOff>43190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2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59717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00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127812</xdr:rowOff>
    </xdr:from>
    <xdr:to>
      <xdr:col>45</xdr:col>
      <xdr:colOff>177800</xdr:colOff>
      <xdr:row>95</xdr:row>
      <xdr:rowOff>105228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244112"/>
          <a:ext cx="889000" cy="14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73538</xdr:rowOff>
    </xdr:from>
    <xdr:to>
      <xdr:col>46</xdr:col>
      <xdr:colOff>38100</xdr:colOff>
      <xdr:row>95</xdr:row>
      <xdr:rowOff>3688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20215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59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127812</xdr:rowOff>
    </xdr:from>
    <xdr:to>
      <xdr:col>41</xdr:col>
      <xdr:colOff>50800</xdr:colOff>
      <xdr:row>96</xdr:row>
      <xdr:rowOff>45929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244112"/>
          <a:ext cx="889000" cy="26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93793</xdr:rowOff>
    </xdr:from>
    <xdr:to>
      <xdr:col>41</xdr:col>
      <xdr:colOff>101600</xdr:colOff>
      <xdr:row>95</xdr:row>
      <xdr:rowOff>23943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21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131511</xdr:rowOff>
    </xdr:from>
    <xdr:to>
      <xdr:col>36</xdr:col>
      <xdr:colOff>165100</xdr:colOff>
      <xdr:row>95</xdr:row>
      <xdr:rowOff>61661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78188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02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145731</xdr:rowOff>
    </xdr:from>
    <xdr:to>
      <xdr:col>55</xdr:col>
      <xdr:colOff>50800</xdr:colOff>
      <xdr:row>96</xdr:row>
      <xdr:rowOff>75881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124158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1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9072</xdr:rowOff>
    </xdr:from>
    <xdr:to>
      <xdr:col>50</xdr:col>
      <xdr:colOff>165100</xdr:colOff>
      <xdr:row>96</xdr:row>
      <xdr:rowOff>110672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101799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54428</xdr:rowOff>
    </xdr:from>
    <xdr:to>
      <xdr:col>46</xdr:col>
      <xdr:colOff>38100</xdr:colOff>
      <xdr:row>95</xdr:row>
      <xdr:rowOff>156028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3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147155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43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77012</xdr:rowOff>
    </xdr:from>
    <xdr:to>
      <xdr:col>41</xdr:col>
      <xdr:colOff>101600</xdr:colOff>
      <xdr:row>95</xdr:row>
      <xdr:rowOff>7162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19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23689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59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166579</xdr:rowOff>
    </xdr:from>
    <xdr:to>
      <xdr:col>36</xdr:col>
      <xdr:colOff>165100</xdr:colOff>
      <xdr:row>96</xdr:row>
      <xdr:rowOff>96729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87856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67528</xdr:rowOff>
    </xdr:from>
    <xdr:to>
      <xdr:col>85</xdr:col>
      <xdr:colOff>126364</xdr:colOff>
      <xdr:row>38</xdr:row>
      <xdr:rowOff>105301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11028"/>
          <a:ext cx="1269" cy="1409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109128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105301</xdr:rowOff>
    </xdr:from>
    <xdr:to>
      <xdr:col>86</xdr:col>
      <xdr:colOff>25400</xdr:colOff>
      <xdr:row>38</xdr:row>
      <xdr:rowOff>105301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14205</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67528</xdr:rowOff>
    </xdr:from>
    <xdr:to>
      <xdr:col>86</xdr:col>
      <xdr:colOff>25400</xdr:colOff>
      <xdr:row>30</xdr:row>
      <xdr:rowOff>67528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80155</xdr:rowOff>
    </xdr:from>
    <xdr:to>
      <xdr:col>85</xdr:col>
      <xdr:colOff>127000</xdr:colOff>
      <xdr:row>37</xdr:row>
      <xdr:rowOff>92565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23805"/>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4008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833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152581</xdr:rowOff>
    </xdr:from>
    <xdr:to>
      <xdr:col>85</xdr:col>
      <xdr:colOff>177800</xdr:colOff>
      <xdr:row>35</xdr:row>
      <xdr:rowOff>82731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598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72535</xdr:rowOff>
    </xdr:from>
    <xdr:to>
      <xdr:col>81</xdr:col>
      <xdr:colOff>50800</xdr:colOff>
      <xdr:row>37</xdr:row>
      <xdr:rowOff>92565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16185"/>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20755</xdr:rowOff>
    </xdr:from>
    <xdr:to>
      <xdr:col>81</xdr:col>
      <xdr:colOff>101600</xdr:colOff>
      <xdr:row>35</xdr:row>
      <xdr:rowOff>122355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2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138882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79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51961</xdr:rowOff>
    </xdr:from>
    <xdr:to>
      <xdr:col>76</xdr:col>
      <xdr:colOff>114300</xdr:colOff>
      <xdr:row>37</xdr:row>
      <xdr:rowOff>72535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9561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31423</xdr:rowOff>
    </xdr:from>
    <xdr:to>
      <xdr:col>76</xdr:col>
      <xdr:colOff>165100</xdr:colOff>
      <xdr:row>34</xdr:row>
      <xdr:rowOff>133023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586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149550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51961</xdr:rowOff>
    </xdr:from>
    <xdr:to>
      <xdr:col>71</xdr:col>
      <xdr:colOff>177800</xdr:colOff>
      <xdr:row>37</xdr:row>
      <xdr:rowOff>85816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95611"/>
          <a:ext cx="8890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13680</xdr:rowOff>
    </xdr:from>
    <xdr:to>
      <xdr:col>72</xdr:col>
      <xdr:colOff>38100</xdr:colOff>
      <xdr:row>35</xdr:row>
      <xdr:rowOff>115280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01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131807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78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64407</xdr:rowOff>
    </xdr:from>
    <xdr:to>
      <xdr:col>67</xdr:col>
      <xdr:colOff>101600</xdr:colOff>
      <xdr:row>35</xdr:row>
      <xdr:rowOff>166007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29355</xdr:rowOff>
    </xdr:from>
    <xdr:to>
      <xdr:col>85</xdr:col>
      <xdr:colOff>177800</xdr:colOff>
      <xdr:row>37</xdr:row>
      <xdr:rowOff>130955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7782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5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41765</xdr:rowOff>
    </xdr:from>
    <xdr:to>
      <xdr:col>81</xdr:col>
      <xdr:colOff>101600</xdr:colOff>
      <xdr:row>37</xdr:row>
      <xdr:rowOff>143365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134492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21735</xdr:rowOff>
    </xdr:from>
    <xdr:to>
      <xdr:col>76</xdr:col>
      <xdr:colOff>165100</xdr:colOff>
      <xdr:row>37</xdr:row>
      <xdr:rowOff>123335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114462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1161</xdr:rowOff>
    </xdr:from>
    <xdr:to>
      <xdr:col>72</xdr:col>
      <xdr:colOff>38100</xdr:colOff>
      <xdr:row>37</xdr:row>
      <xdr:rowOff>102761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93888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35016</xdr:rowOff>
    </xdr:from>
    <xdr:to>
      <xdr:col>67</xdr:col>
      <xdr:colOff>101600</xdr:colOff>
      <xdr:row>37</xdr:row>
      <xdr:rowOff>136616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127743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7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148958</xdr:rowOff>
    </xdr:from>
    <xdr:to>
      <xdr:col>85</xdr:col>
      <xdr:colOff>126364</xdr:colOff>
      <xdr:row>57</xdr:row>
      <xdr:rowOff>108534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21458"/>
          <a:ext cx="1269" cy="115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112361</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108534</xdr:rowOff>
    </xdr:from>
    <xdr:to>
      <xdr:col>86</xdr:col>
      <xdr:colOff>25400</xdr:colOff>
      <xdr:row>57</xdr:row>
      <xdr:rowOff>108534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8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95635</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148958</xdr:rowOff>
    </xdr:from>
    <xdr:to>
      <xdr:col>86</xdr:col>
      <xdr:colOff>25400</xdr:colOff>
      <xdr:row>50</xdr:row>
      <xdr:rowOff>148958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2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22961</xdr:rowOff>
    </xdr:from>
    <xdr:to>
      <xdr:col>85</xdr:col>
      <xdr:colOff>127000</xdr:colOff>
      <xdr:row>55</xdr:row>
      <xdr:rowOff>109448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452711"/>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153268</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240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130391</xdr:rowOff>
    </xdr:from>
    <xdr:to>
      <xdr:col>85</xdr:col>
      <xdr:colOff>177800</xdr:colOff>
      <xdr:row>55</xdr:row>
      <xdr:rowOff>60541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38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33058</xdr:rowOff>
    </xdr:from>
    <xdr:to>
      <xdr:col>81</xdr:col>
      <xdr:colOff>50800</xdr:colOff>
      <xdr:row>55</xdr:row>
      <xdr:rowOff>109448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119908"/>
          <a:ext cx="889000" cy="4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11329</xdr:rowOff>
    </xdr:from>
    <xdr:to>
      <xdr:col>81</xdr:col>
      <xdr:colOff>101600</xdr:colOff>
      <xdr:row>55</xdr:row>
      <xdr:rowOff>112929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129456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2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33058</xdr:rowOff>
    </xdr:from>
    <xdr:to>
      <xdr:col>76</xdr:col>
      <xdr:colOff>114300</xdr:colOff>
      <xdr:row>54</xdr:row>
      <xdr:rowOff>119812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119908"/>
          <a:ext cx="889000" cy="25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93929</xdr:rowOff>
    </xdr:from>
    <xdr:to>
      <xdr:col>76</xdr:col>
      <xdr:colOff>165100</xdr:colOff>
      <xdr:row>54</xdr:row>
      <xdr:rowOff>24079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15206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2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119812</xdr:rowOff>
    </xdr:from>
    <xdr:to>
      <xdr:col>71</xdr:col>
      <xdr:colOff>177800</xdr:colOff>
      <xdr:row>56</xdr:row>
      <xdr:rowOff>99885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378112"/>
          <a:ext cx="889000" cy="32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131725</xdr:rowOff>
    </xdr:from>
    <xdr:to>
      <xdr:col>72</xdr:col>
      <xdr:colOff>38100</xdr:colOff>
      <xdr:row>55</xdr:row>
      <xdr:rowOff>61875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53002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32626</xdr:rowOff>
    </xdr:from>
    <xdr:to>
      <xdr:col>67</xdr:col>
      <xdr:colOff>101600</xdr:colOff>
      <xdr:row>56</xdr:row>
      <xdr:rowOff>134226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150753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143611</xdr:rowOff>
    </xdr:from>
    <xdr:to>
      <xdr:col>85</xdr:col>
      <xdr:colOff>177800</xdr:colOff>
      <xdr:row>55</xdr:row>
      <xdr:rowOff>73761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122038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8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58648</xdr:rowOff>
    </xdr:from>
    <xdr:to>
      <xdr:col>81</xdr:col>
      <xdr:colOff>101600</xdr:colOff>
      <xdr:row>55</xdr:row>
      <xdr:rowOff>160248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151375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5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153708</xdr:rowOff>
    </xdr:from>
    <xdr:to>
      <xdr:col>76</xdr:col>
      <xdr:colOff>165100</xdr:colOff>
      <xdr:row>53</xdr:row>
      <xdr:rowOff>83858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0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100385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84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69012</xdr:rowOff>
    </xdr:from>
    <xdr:to>
      <xdr:col>72</xdr:col>
      <xdr:colOff>38100</xdr:colOff>
      <xdr:row>54</xdr:row>
      <xdr:rowOff>170612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3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15689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10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49085</xdr:rowOff>
    </xdr:from>
    <xdr:to>
      <xdr:col>67</xdr:col>
      <xdr:colOff>101600</xdr:colOff>
      <xdr:row>56</xdr:row>
      <xdr:rowOff>150685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141812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51506</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53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169633</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51506</xdr:rowOff>
    </xdr:from>
    <xdr:to>
      <xdr:col>86</xdr:col>
      <xdr:colOff>25400</xdr:colOff>
      <xdr:row>70</xdr:row>
      <xdr:rowOff>51506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5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135905</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09005"/>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126773</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156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103896</xdr:rowOff>
    </xdr:from>
    <xdr:to>
      <xdr:col>85</xdr:col>
      <xdr:colOff>177800</xdr:colOff>
      <xdr:row>78</xdr:row>
      <xdr:rowOff>34046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0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135905</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09005"/>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83733</xdr:rowOff>
    </xdr:from>
    <xdr:to>
      <xdr:col>81</xdr:col>
      <xdr:colOff>101600</xdr:colOff>
      <xdr:row>78</xdr:row>
      <xdr:rowOff>13883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30410</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134260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07360"/>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47935</xdr:rowOff>
    </xdr:from>
    <xdr:to>
      <xdr:col>76</xdr:col>
      <xdr:colOff>165100</xdr:colOff>
      <xdr:row>77</xdr:row>
      <xdr:rowOff>149535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166062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0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79944</xdr:rowOff>
    </xdr:from>
    <xdr:to>
      <xdr:col>71</xdr:col>
      <xdr:colOff>177800</xdr:colOff>
      <xdr:row>78</xdr:row>
      <xdr:rowOff>134260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453044"/>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108148</xdr:rowOff>
    </xdr:from>
    <xdr:to>
      <xdr:col>72</xdr:col>
      <xdr:colOff>38100</xdr:colOff>
      <xdr:row>78</xdr:row>
      <xdr:rowOff>38298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54825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132014</xdr:rowOff>
    </xdr:from>
    <xdr:to>
      <xdr:col>67</xdr:col>
      <xdr:colOff>101600</xdr:colOff>
      <xdr:row>78</xdr:row>
      <xdr:rowOff>62164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78691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85105</xdr:rowOff>
    </xdr:from>
    <xdr:to>
      <xdr:col>81</xdr:col>
      <xdr:colOff>101600</xdr:colOff>
      <xdr:row>79</xdr:row>
      <xdr:rowOff>15255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6382</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24333" y="13550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83460</xdr:rowOff>
    </xdr:from>
    <xdr:to>
      <xdr:col>72</xdr:col>
      <xdr:colOff>38100</xdr:colOff>
      <xdr:row>79</xdr:row>
      <xdr:rowOff>13610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4737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549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29144</xdr:rowOff>
    </xdr:from>
    <xdr:to>
      <xdr:col>67</xdr:col>
      <xdr:colOff>101600</xdr:colOff>
      <xdr:row>78</xdr:row>
      <xdr:rowOff>130744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121871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49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76415</xdr:rowOff>
    </xdr:from>
    <xdr:to>
      <xdr:col>85</xdr:col>
      <xdr:colOff>126364</xdr:colOff>
      <xdr:row>98</xdr:row>
      <xdr:rowOff>50394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78365"/>
          <a:ext cx="1269" cy="117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54221</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50394</xdr:rowOff>
    </xdr:from>
    <xdr:to>
      <xdr:col>86</xdr:col>
      <xdr:colOff>25400</xdr:colOff>
      <xdr:row>98</xdr:row>
      <xdr:rowOff>50394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5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23092</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76415</xdr:rowOff>
    </xdr:from>
    <xdr:to>
      <xdr:col>86</xdr:col>
      <xdr:colOff>25400</xdr:colOff>
      <xdr:row>91</xdr:row>
      <xdr:rowOff>76415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26333</xdr:rowOff>
    </xdr:from>
    <xdr:to>
      <xdr:col>85</xdr:col>
      <xdr:colOff>127000</xdr:colOff>
      <xdr:row>95</xdr:row>
      <xdr:rowOff>57462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314083"/>
          <a:ext cx="838200" cy="3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139107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55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160680</xdr:rowOff>
    </xdr:from>
    <xdr:to>
      <xdr:col>85</xdr:col>
      <xdr:colOff>177800</xdr:colOff>
      <xdr:row>95</xdr:row>
      <xdr:rowOff>90830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2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57462</xdr:rowOff>
    </xdr:from>
    <xdr:to>
      <xdr:col>81</xdr:col>
      <xdr:colOff>50800</xdr:colOff>
      <xdr:row>95</xdr:row>
      <xdr:rowOff>69196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345212"/>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143935</xdr:rowOff>
    </xdr:from>
    <xdr:to>
      <xdr:col>81</xdr:col>
      <xdr:colOff>101600</xdr:colOff>
      <xdr:row>95</xdr:row>
      <xdr:rowOff>74085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90612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03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69196</xdr:rowOff>
    </xdr:from>
    <xdr:to>
      <xdr:col>76</xdr:col>
      <xdr:colOff>114300</xdr:colOff>
      <xdr:row>95</xdr:row>
      <xdr:rowOff>83198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356946"/>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169044</xdr:rowOff>
    </xdr:from>
    <xdr:to>
      <xdr:col>76</xdr:col>
      <xdr:colOff>165100</xdr:colOff>
      <xdr:row>95</xdr:row>
      <xdr:rowOff>99194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115721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83198</xdr:rowOff>
    </xdr:from>
    <xdr:to>
      <xdr:col>71</xdr:col>
      <xdr:colOff>177800</xdr:colOff>
      <xdr:row>95</xdr:row>
      <xdr:rowOff>108134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370948"/>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148603</xdr:rowOff>
    </xdr:from>
    <xdr:to>
      <xdr:col>72</xdr:col>
      <xdr:colOff>38100</xdr:colOff>
      <xdr:row>95</xdr:row>
      <xdr:rowOff>78753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95280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159880</xdr:rowOff>
    </xdr:from>
    <xdr:to>
      <xdr:col>67</xdr:col>
      <xdr:colOff>101600</xdr:colOff>
      <xdr:row>95</xdr:row>
      <xdr:rowOff>90030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106557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146983</xdr:rowOff>
    </xdr:from>
    <xdr:to>
      <xdr:col>85</xdr:col>
      <xdr:colOff>177800</xdr:colOff>
      <xdr:row>95</xdr:row>
      <xdr:rowOff>77133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2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169860</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11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6662</xdr:rowOff>
    </xdr:from>
    <xdr:to>
      <xdr:col>81</xdr:col>
      <xdr:colOff>101600</xdr:colOff>
      <xdr:row>95</xdr:row>
      <xdr:rowOff>108262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2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99389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18396</xdr:rowOff>
    </xdr:from>
    <xdr:to>
      <xdr:col>76</xdr:col>
      <xdr:colOff>165100</xdr:colOff>
      <xdr:row>95</xdr:row>
      <xdr:rowOff>119996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111123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3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32398</xdr:rowOff>
    </xdr:from>
    <xdr:to>
      <xdr:col>72</xdr:col>
      <xdr:colOff>38100</xdr:colOff>
      <xdr:row>95</xdr:row>
      <xdr:rowOff>133998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125125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1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57334</xdr:rowOff>
    </xdr:from>
    <xdr:to>
      <xdr:col>67</xdr:col>
      <xdr:colOff>101600</xdr:colOff>
      <xdr:row>95</xdr:row>
      <xdr:rowOff>158934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150061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4826</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91226"/>
          <a:ext cx="1269"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122953</xdr:rowOff>
    </xdr:from>
    <xdr:ext cx="378565"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6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4826</xdr:rowOff>
    </xdr:from>
    <xdr:to>
      <xdr:col>116</xdr:col>
      <xdr:colOff>152400</xdr:colOff>
      <xdr:row>32</xdr:row>
      <xdr:rowOff>4826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9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118618</xdr:rowOff>
    </xdr:from>
    <xdr:to>
      <xdr:col>112</xdr:col>
      <xdr:colOff>38100</xdr:colOff>
      <xdr:row>38</xdr:row>
      <xdr:rowOff>48768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65295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34036</xdr:rowOff>
    </xdr:from>
    <xdr:to>
      <xdr:col>107</xdr:col>
      <xdr:colOff>101600</xdr:colOff>
      <xdr:row>36</xdr:row>
      <xdr:rowOff>135636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152163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88900</xdr:rowOff>
    </xdr:from>
    <xdr:to>
      <xdr:col>102</xdr:col>
      <xdr:colOff>165100</xdr:colOff>
      <xdr:row>32</xdr:row>
      <xdr:rowOff>19050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35577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127017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99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411,881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5,352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最も大きな割合を占める民生費は、住民一人当たり</a:t>
          </a:r>
          <a:r>
            <a:rPr kumimoji="1" lang="en-US" altLang="ja-JP" sz="1300">
              <a:latin typeface="ＭＳ Ｐゴシック" panose="020B0600070205080204" pitchFamily="50" charset="-128"/>
              <a:ea typeface="ＭＳ Ｐゴシック" panose="020B0600070205080204" pitchFamily="50" charset="-128"/>
            </a:rPr>
            <a:t>145,237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12,442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％）減、総務費は、財政調整基金積立金（住民一人当たり</a:t>
          </a:r>
          <a:r>
            <a:rPr kumimoji="1" lang="en-US" altLang="ja-JP" sz="1300">
              <a:latin typeface="ＭＳ Ｐゴシック" panose="020B0600070205080204" pitchFamily="50" charset="-128"/>
              <a:ea typeface="ＭＳ Ｐゴシック" panose="020B0600070205080204" pitchFamily="50" charset="-128"/>
            </a:rPr>
            <a:t>3,776</a:t>
          </a:r>
          <a:r>
            <a:rPr kumimoji="1" lang="ja-JP" altLang="en-US" sz="1300">
              <a:latin typeface="ＭＳ Ｐゴシック" panose="020B0600070205080204" pitchFamily="50" charset="-128"/>
              <a:ea typeface="ＭＳ Ｐゴシック" panose="020B0600070205080204" pitchFamily="50" charset="-128"/>
            </a:rPr>
            <a:t>円増）、公共施設整備基金（住民一人当たり</a:t>
          </a:r>
          <a:r>
            <a:rPr kumimoji="1" lang="en-US" altLang="ja-JP" sz="1300">
              <a:latin typeface="ＭＳ Ｐゴシック" panose="020B0600070205080204" pitchFamily="50" charset="-128"/>
              <a:ea typeface="ＭＳ Ｐゴシック" panose="020B0600070205080204" pitchFamily="50" charset="-128"/>
            </a:rPr>
            <a:t>2,690</a:t>
          </a:r>
          <a:r>
            <a:rPr kumimoji="1" lang="ja-JP" altLang="en-US" sz="1300">
              <a:latin typeface="ＭＳ Ｐゴシック" panose="020B0600070205080204" pitchFamily="50" charset="-128"/>
              <a:ea typeface="ＭＳ Ｐゴシック" panose="020B0600070205080204" pitchFamily="50" charset="-128"/>
            </a:rPr>
            <a:t>円増）の増などにより、住民一人当たり</a:t>
          </a:r>
          <a:r>
            <a:rPr kumimoji="1" lang="en-US" altLang="ja-JP" sz="1300">
              <a:latin typeface="ＭＳ Ｐゴシック" panose="020B0600070205080204" pitchFamily="50" charset="-128"/>
              <a:ea typeface="ＭＳ Ｐゴシック" panose="020B0600070205080204" pitchFamily="50" charset="-128"/>
            </a:rPr>
            <a:t>59,769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10,095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％）の増、衛生費は、水道事業会計補助金（住民一人当たり</a:t>
          </a:r>
          <a:r>
            <a:rPr kumimoji="1" lang="en-US" altLang="ja-JP" sz="1300">
              <a:latin typeface="ＭＳ Ｐゴシック" panose="020B0600070205080204" pitchFamily="50" charset="-128"/>
              <a:ea typeface="ＭＳ Ｐゴシック" panose="020B0600070205080204" pitchFamily="50" charset="-128"/>
            </a:rPr>
            <a:t>3,621</a:t>
          </a:r>
          <a:r>
            <a:rPr kumimoji="1" lang="ja-JP" altLang="en-US" sz="1300">
              <a:latin typeface="ＭＳ Ｐゴシック" panose="020B0600070205080204" pitchFamily="50" charset="-128"/>
              <a:ea typeface="ＭＳ Ｐゴシック" panose="020B0600070205080204" pitchFamily="50" charset="-128"/>
            </a:rPr>
            <a:t>円増）の増、国庫等返還金（住民一人当たり</a:t>
          </a:r>
          <a:r>
            <a:rPr kumimoji="1" lang="en-US" altLang="ja-JP" sz="1300">
              <a:latin typeface="ＭＳ Ｐゴシック" panose="020B0600070205080204" pitchFamily="50" charset="-128"/>
              <a:ea typeface="ＭＳ Ｐゴシック" panose="020B0600070205080204" pitchFamily="50" charset="-128"/>
            </a:rPr>
            <a:t>3,191</a:t>
          </a:r>
          <a:r>
            <a:rPr kumimoji="1" lang="ja-JP" altLang="en-US" sz="1300">
              <a:latin typeface="ＭＳ Ｐゴシック" panose="020B0600070205080204" pitchFamily="50" charset="-128"/>
              <a:ea typeface="ＭＳ Ｐゴシック" panose="020B0600070205080204" pitchFamily="50" charset="-128"/>
            </a:rPr>
            <a:t>円増）の増などにより、住民一人当たり</a:t>
          </a:r>
          <a:r>
            <a:rPr kumimoji="1" lang="en-US" altLang="ja-JP" sz="1300">
              <a:latin typeface="ＭＳ Ｐゴシック" panose="020B0600070205080204" pitchFamily="50" charset="-128"/>
              <a:ea typeface="ＭＳ Ｐゴシック" panose="020B0600070205080204" pitchFamily="50" charset="-128"/>
            </a:rPr>
            <a:t>41,730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6,498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％）増、農林水産業費は、産地収益力向上対策条件整備事業費（住民一人当たり</a:t>
          </a:r>
          <a:r>
            <a:rPr kumimoji="1" lang="en-US" altLang="ja-JP" sz="1300">
              <a:latin typeface="ＭＳ Ｐゴシック" panose="020B0600070205080204" pitchFamily="50" charset="-128"/>
              <a:ea typeface="ＭＳ Ｐゴシック" panose="020B0600070205080204" pitchFamily="50" charset="-128"/>
            </a:rPr>
            <a:t>4,570</a:t>
          </a:r>
          <a:r>
            <a:rPr kumimoji="1" lang="ja-JP" altLang="en-US" sz="1300">
              <a:latin typeface="ＭＳ Ｐゴシック" panose="020B0600070205080204" pitchFamily="50" charset="-128"/>
              <a:ea typeface="ＭＳ Ｐゴシック" panose="020B0600070205080204" pitchFamily="50" charset="-128"/>
            </a:rPr>
            <a:t>円）の減などにより、住民一人当たり</a:t>
          </a:r>
          <a:r>
            <a:rPr kumimoji="1" lang="en-US" altLang="ja-JP" sz="1300">
              <a:latin typeface="ＭＳ Ｐゴシック" panose="020B0600070205080204" pitchFamily="50" charset="-128"/>
              <a:ea typeface="ＭＳ Ｐゴシック" panose="020B0600070205080204" pitchFamily="50" charset="-128"/>
            </a:rPr>
            <a:t>5,779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4,406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43.3</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latin typeface="ＭＳ Ｐゴシック" panose="020B0600070205080204" pitchFamily="50" charset="-128"/>
              <a:ea typeface="ＭＳ Ｐゴシック" panose="020B0600070205080204" pitchFamily="50" charset="-128"/>
            </a:rPr>
            <a:t>　そのほか、土木費が住民一人当たり</a:t>
          </a:r>
          <a:r>
            <a:rPr kumimoji="1" lang="en-US" altLang="ja-JP" sz="1300">
              <a:latin typeface="ＭＳ Ｐゴシック" panose="020B0600070205080204" pitchFamily="50" charset="-128"/>
              <a:ea typeface="ＭＳ Ｐゴシック" panose="020B0600070205080204" pitchFamily="50" charset="-128"/>
            </a:rPr>
            <a:t>40,007</a:t>
          </a:r>
          <a:r>
            <a:rPr kumimoji="1" lang="ja-JP" altLang="en-US" sz="1300">
              <a:latin typeface="ＭＳ Ｐゴシック" panose="020B0600070205080204" pitchFamily="50" charset="-128"/>
              <a:ea typeface="ＭＳ Ｐゴシック" panose="020B0600070205080204" pitchFamily="50" charset="-128"/>
            </a:rPr>
            <a:t>円、教育費が住民一人当たり</a:t>
          </a:r>
          <a:r>
            <a:rPr kumimoji="1" lang="en-US" altLang="ja-JP" sz="1300">
              <a:latin typeface="ＭＳ Ｐゴシック" panose="020B0600070205080204" pitchFamily="50" charset="-128"/>
              <a:ea typeface="ＭＳ Ｐゴシック" panose="020B0600070205080204" pitchFamily="50" charset="-128"/>
            </a:rPr>
            <a:t>48,564</a:t>
          </a:r>
          <a:r>
            <a:rPr kumimoji="1" lang="ja-JP" altLang="en-US" sz="1300">
              <a:latin typeface="ＭＳ Ｐゴシック" panose="020B0600070205080204" pitchFamily="50" charset="-128"/>
              <a:ea typeface="ＭＳ Ｐゴシック" panose="020B0600070205080204" pitchFamily="50" charset="-128"/>
            </a:rPr>
            <a:t>円、商工費が住民一人当たり</a:t>
          </a:r>
          <a:r>
            <a:rPr kumimoji="1" lang="en-US" altLang="ja-JP" sz="1300">
              <a:latin typeface="ＭＳ Ｐゴシック" panose="020B0600070205080204" pitchFamily="50" charset="-128"/>
              <a:ea typeface="ＭＳ Ｐゴシック" panose="020B0600070205080204" pitchFamily="50" charset="-128"/>
            </a:rPr>
            <a:t>18,510</a:t>
          </a:r>
          <a:r>
            <a:rPr kumimoji="1" lang="ja-JP" altLang="en-US" sz="1300">
              <a:latin typeface="ＭＳ Ｐゴシック" panose="020B0600070205080204" pitchFamily="50" charset="-128"/>
              <a:ea typeface="ＭＳ Ｐゴシック" panose="020B0600070205080204" pitchFamily="50" charset="-128"/>
            </a:rPr>
            <a:t>円、公債費が住民一人当たり</a:t>
          </a:r>
          <a:r>
            <a:rPr kumimoji="1" lang="en-US" altLang="ja-JP" sz="1300">
              <a:latin typeface="ＭＳ Ｐゴシック" panose="020B0600070205080204" pitchFamily="50" charset="-128"/>
              <a:ea typeface="ＭＳ Ｐゴシック" panose="020B0600070205080204" pitchFamily="50" charset="-128"/>
            </a:rPr>
            <a:t>36,951</a:t>
          </a:r>
          <a:r>
            <a:rPr kumimoji="1" lang="ja-JP" altLang="en-US" sz="1300">
              <a:latin typeface="ＭＳ Ｐゴシック" panose="020B0600070205080204" pitchFamily="50" charset="-128"/>
              <a:ea typeface="ＭＳ Ｐゴシック" panose="020B0600070205080204" pitchFamily="50" charset="-128"/>
            </a:rPr>
            <a:t>円などとなっている。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財政調整基金は令和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1,606</a:t>
          </a:r>
          <a:r>
            <a:rPr kumimoji="1" lang="ja-JP" altLang="en-US" sz="1200">
              <a:latin typeface="ＭＳ ゴシック" pitchFamily="49" charset="-128"/>
              <a:ea typeface="ＭＳ ゴシック" pitchFamily="49" charset="-128"/>
            </a:rPr>
            <a:t>百万円を積み立てた結果、令和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年度末残高は</a:t>
          </a:r>
          <a:r>
            <a:rPr kumimoji="1" lang="en-US" altLang="ja-JP" sz="1200">
              <a:latin typeface="ＭＳ ゴシック" pitchFamily="49" charset="-128"/>
              <a:ea typeface="ＭＳ ゴシック" pitchFamily="49" charset="-128"/>
            </a:rPr>
            <a:t>8,257</a:t>
          </a:r>
          <a:r>
            <a:rPr kumimoji="1" lang="ja-JP" altLang="en-US" sz="1200">
              <a:latin typeface="ＭＳ ゴシック" pitchFamily="49" charset="-128"/>
              <a:ea typeface="ＭＳ ゴシック" pitchFamily="49" charset="-128"/>
            </a:rPr>
            <a:t>百万円となり、標準財政規模比で</a:t>
          </a:r>
          <a:r>
            <a:rPr kumimoji="1" lang="en-US" altLang="ja-JP" sz="1200">
              <a:latin typeface="ＭＳ ゴシック" pitchFamily="49" charset="-128"/>
              <a:ea typeface="ＭＳ ゴシック" pitchFamily="49" charset="-128"/>
            </a:rPr>
            <a:t>4.78</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22.34</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実質収支額は、緊急経済対策の減により国庫支出金を中心に歳入が減少となり、差引で</a:t>
          </a:r>
          <a:r>
            <a:rPr kumimoji="1" lang="en-US" altLang="ja-JP" sz="1200">
              <a:latin typeface="ＭＳ ゴシック" pitchFamily="49" charset="-128"/>
              <a:ea typeface="ＭＳ ゴシック" pitchFamily="49" charset="-128"/>
            </a:rPr>
            <a:t>2,487</a:t>
          </a:r>
          <a:r>
            <a:rPr kumimoji="1" lang="ja-JP" altLang="en-US" sz="1200">
              <a:latin typeface="ＭＳ ゴシック" pitchFamily="49" charset="-128"/>
              <a:ea typeface="ＭＳ ゴシック" pitchFamily="49" charset="-128"/>
            </a:rPr>
            <a:t>百万円の減となり、標準財政規模比で</a:t>
          </a:r>
          <a:r>
            <a:rPr kumimoji="1" lang="en-US" altLang="ja-JP" sz="1200">
              <a:latin typeface="ＭＳ ゴシック" pitchFamily="49" charset="-128"/>
              <a:ea typeface="ＭＳ ゴシック" pitchFamily="49" charset="-128"/>
            </a:rPr>
            <a:t>6.42</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6.13</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また、財政調整基金の積立・取崩を考慮した実質単年度収支は</a:t>
          </a:r>
          <a:r>
            <a:rPr kumimoji="1" lang="en-US" altLang="ja-JP" sz="1200">
              <a:latin typeface="ＭＳ ゴシック" pitchFamily="49" charset="-128"/>
              <a:ea typeface="ＭＳ ゴシック" pitchFamily="49" charset="-128"/>
            </a:rPr>
            <a:t>882</a:t>
          </a:r>
          <a:r>
            <a:rPr kumimoji="1" lang="ja-JP" altLang="en-US" sz="1200">
              <a:latin typeface="ＭＳ ゴシック" pitchFamily="49" charset="-128"/>
              <a:ea typeface="ＭＳ ゴシック" pitchFamily="49" charset="-128"/>
            </a:rPr>
            <a:t>百万円の赤字となった。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連結実質収支については、全会計で実質収支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もしくは黒字を確保した。</a:t>
          </a:r>
        </a:p>
        <a:p>
          <a:r>
            <a:rPr kumimoji="1" lang="ja-JP" altLang="en-US" sz="1400">
              <a:latin typeface="ＭＳ ゴシック" pitchFamily="49" charset="-128"/>
              <a:ea typeface="ＭＳ ゴシック" pitchFamily="49" charset="-128"/>
            </a:rPr>
            <a:t>　前年度比較で、一般会計で実質収支額が前年度比</a:t>
          </a:r>
          <a:r>
            <a:rPr kumimoji="1" lang="en-US" altLang="ja-JP" sz="1400">
              <a:latin typeface="ＭＳ ゴシック" pitchFamily="49" charset="-128"/>
              <a:ea typeface="ＭＳ ゴシック" pitchFamily="49" charset="-128"/>
            </a:rPr>
            <a:t>2,486</a:t>
          </a:r>
          <a:r>
            <a:rPr kumimoji="1" lang="ja-JP" altLang="en-US" sz="1400">
              <a:latin typeface="ＭＳ ゴシック" pitchFamily="49" charset="-128"/>
              <a:ea typeface="ＭＳ ゴシック" pitchFamily="49" charset="-128"/>
            </a:rPr>
            <a:t>百万円の減（標準財政規模比で</a:t>
          </a:r>
          <a:r>
            <a:rPr kumimoji="1" lang="en-US" altLang="ja-JP" sz="1400">
              <a:latin typeface="ＭＳ ゴシック" pitchFamily="49" charset="-128"/>
              <a:ea typeface="ＭＳ ゴシック" pitchFamily="49" charset="-128"/>
            </a:rPr>
            <a:t>6.41</a:t>
          </a:r>
          <a:r>
            <a:rPr kumimoji="1" lang="ja-JP" altLang="en-US" sz="1400">
              <a:latin typeface="ＭＳ ゴシック" pitchFamily="49" charset="-128"/>
              <a:ea typeface="ＭＳ ゴシック" pitchFamily="49" charset="-128"/>
            </a:rPr>
            <a:t>ポイントの減）、国民健康保険事業会計で実質収支額が前年度比</a:t>
          </a:r>
          <a:r>
            <a:rPr kumimoji="1" lang="en-US" altLang="ja-JP" sz="1400">
              <a:latin typeface="ＭＳ ゴシック" pitchFamily="49" charset="-128"/>
              <a:ea typeface="ＭＳ ゴシック" pitchFamily="49" charset="-128"/>
            </a:rPr>
            <a:t>403</a:t>
          </a:r>
          <a:r>
            <a:rPr kumimoji="1" lang="ja-JP" altLang="en-US" sz="1400">
              <a:latin typeface="ＭＳ ゴシック" pitchFamily="49" charset="-128"/>
              <a:ea typeface="ＭＳ ゴシック" pitchFamily="49" charset="-128"/>
            </a:rPr>
            <a:t>百万円の減（標準財政規模比で</a:t>
          </a:r>
          <a:r>
            <a:rPr kumimoji="1" lang="en-US" altLang="ja-JP" sz="1400">
              <a:latin typeface="ＭＳ ゴシック" pitchFamily="49" charset="-128"/>
              <a:ea typeface="ＭＳ ゴシック" pitchFamily="49" charset="-128"/>
            </a:rPr>
            <a:t>0.95</a:t>
          </a:r>
          <a:r>
            <a:rPr kumimoji="1" lang="ja-JP" altLang="en-US" sz="1400">
              <a:latin typeface="ＭＳ ゴシック" pitchFamily="49" charset="-128"/>
              <a:ea typeface="ＭＳ ゴシック" pitchFamily="49" charset="-128"/>
            </a:rPr>
            <a:t>ポイントの減）となる一方で、介護保険事業会計で実質収支額が前年度比</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百万円の増（標準財政規模比で</a:t>
          </a:r>
          <a:r>
            <a:rPr kumimoji="1" lang="en-US" altLang="ja-JP" sz="1400">
              <a:latin typeface="ＭＳ ゴシック" pitchFamily="49" charset="-128"/>
              <a:ea typeface="ＭＳ ゴシック" pitchFamily="49" charset="-128"/>
            </a:rPr>
            <a:t>0.34</a:t>
          </a:r>
          <a:r>
            <a:rPr kumimoji="1" lang="ja-JP" altLang="en-US" sz="1400">
              <a:latin typeface="ＭＳ ゴシック" pitchFamily="49" charset="-128"/>
              <a:ea typeface="ＭＳ ゴシック" pitchFamily="49" charset="-128"/>
            </a:rPr>
            <a:t>ポイント増）となり、最も事業規模の大きい病院事業会計で余剰額が前年度比</a:t>
          </a:r>
          <a:r>
            <a:rPr kumimoji="1" lang="en-US" altLang="ja-JP" sz="1400">
              <a:latin typeface="ＭＳ ゴシック" pitchFamily="49" charset="-128"/>
              <a:ea typeface="ＭＳ ゴシック" pitchFamily="49" charset="-128"/>
            </a:rPr>
            <a:t>1,027</a:t>
          </a:r>
          <a:r>
            <a:rPr kumimoji="1" lang="ja-JP" altLang="en-US" sz="1400">
              <a:latin typeface="ＭＳ ゴシック" pitchFamily="49" charset="-128"/>
              <a:ea typeface="ＭＳ ゴシック" pitchFamily="49" charset="-128"/>
            </a:rPr>
            <a:t>百万円の増（標準財政規模比で</a:t>
          </a:r>
          <a:r>
            <a:rPr kumimoji="1" lang="en-US" altLang="ja-JP" sz="1400">
              <a:latin typeface="ＭＳ ゴシック" pitchFamily="49" charset="-128"/>
              <a:ea typeface="ＭＳ ゴシック" pitchFamily="49" charset="-128"/>
            </a:rPr>
            <a:t>4.75</a:t>
          </a:r>
          <a:r>
            <a:rPr kumimoji="1" lang="ja-JP" altLang="en-US" sz="1400">
              <a:latin typeface="ＭＳ ゴシック" pitchFamily="49" charset="-128"/>
              <a:ea typeface="ＭＳ ゴシック" pitchFamily="49" charset="-128"/>
            </a:rPr>
            <a:t>ポイント増）となるなど、連結実質収支ベースで前年度比</a:t>
          </a:r>
          <a:r>
            <a:rPr kumimoji="1" lang="en-US" altLang="ja-JP" sz="1400">
              <a:latin typeface="ＭＳ ゴシック" pitchFamily="49" charset="-128"/>
              <a:ea typeface="ＭＳ ゴシック" pitchFamily="49" charset="-128"/>
            </a:rPr>
            <a:t>1,784</a:t>
          </a:r>
          <a:r>
            <a:rPr kumimoji="1" lang="ja-JP" altLang="en-US" sz="1400">
              <a:latin typeface="ＭＳ ゴシック" pitchFamily="49" charset="-128"/>
              <a:ea typeface="ＭＳ ゴシック" pitchFamily="49" charset="-128"/>
            </a:rPr>
            <a:t>百万円の減（標準財政規模比で</a:t>
          </a:r>
          <a:r>
            <a:rPr kumimoji="1" lang="en-US" altLang="ja-JP" sz="1400">
              <a:latin typeface="ＭＳ ゴシック" pitchFamily="49" charset="-128"/>
              <a:ea typeface="ＭＳ ゴシック" pitchFamily="49" charset="-128"/>
            </a:rPr>
            <a:t>2.03</a:t>
          </a:r>
          <a:r>
            <a:rPr kumimoji="1" lang="ja-JP" altLang="en-US" sz="1400">
              <a:latin typeface="ＭＳ ゴシック" pitchFamily="49" charset="-128"/>
              <a:ea typeface="ＭＳ ゴシック" pitchFamily="49" charset="-128"/>
            </a:rPr>
            <a:t>ポイント減）となった。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75" thickBot="1" x14ac:dyDescent="0.2">
      <c r="B2" s="178" t="s">
        <v>82</v>
      </c>
      <c r="C2" s="178"/>
      <c r="D2" s="179"/>
    </row>
    <row r="3" spans="1:119" ht="18.75" customHeight="1" thickBot="1" x14ac:dyDescent="0.2">
      <c r="A3" s="177"/>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67952641</v>
      </c>
      <c r="BO4" s="371"/>
      <c r="BP4" s="371"/>
      <c r="BQ4" s="371"/>
      <c r="BR4" s="371"/>
      <c r="BS4" s="371"/>
      <c r="BT4" s="371"/>
      <c r="BU4" s="372"/>
      <c r="BV4" s="370">
        <v>70103502</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6.1</v>
      </c>
      <c r="CU4" s="377"/>
      <c r="CV4" s="377"/>
      <c r="CW4" s="377"/>
      <c r="CX4" s="377"/>
      <c r="CY4" s="377"/>
      <c r="CZ4" s="377"/>
      <c r="DA4" s="378"/>
      <c r="DB4" s="376">
        <v>12.5</v>
      </c>
      <c r="DC4" s="377"/>
      <c r="DD4" s="377"/>
      <c r="DE4" s="377"/>
      <c r="DF4" s="377"/>
      <c r="DG4" s="377"/>
      <c r="DH4" s="377"/>
      <c r="DI4" s="378"/>
    </row>
    <row r="5" spans="1:119" ht="18.75" customHeight="1" x14ac:dyDescent="0.15">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65604456</v>
      </c>
      <c r="BO5" s="408"/>
      <c r="BP5" s="408"/>
      <c r="BQ5" s="408"/>
      <c r="BR5" s="408"/>
      <c r="BS5" s="408"/>
      <c r="BT5" s="408"/>
      <c r="BU5" s="409"/>
      <c r="BV5" s="407">
        <v>65001547</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88.6</v>
      </c>
      <c r="CU5" s="405"/>
      <c r="CV5" s="405"/>
      <c r="CW5" s="405"/>
      <c r="CX5" s="405"/>
      <c r="CY5" s="405"/>
      <c r="CZ5" s="405"/>
      <c r="DA5" s="406"/>
      <c r="DB5" s="404">
        <v>82.5</v>
      </c>
      <c r="DC5" s="405"/>
      <c r="DD5" s="405"/>
      <c r="DE5" s="405"/>
      <c r="DF5" s="405"/>
      <c r="DG5" s="405"/>
      <c r="DH5" s="405"/>
      <c r="DI5" s="406"/>
    </row>
    <row r="6" spans="1:119" ht="18.75" customHeight="1" x14ac:dyDescent="0.15">
      <c r="A6" s="177"/>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2348185</v>
      </c>
      <c r="BO6" s="408"/>
      <c r="BP6" s="408"/>
      <c r="BQ6" s="408"/>
      <c r="BR6" s="408"/>
      <c r="BS6" s="408"/>
      <c r="BT6" s="408"/>
      <c r="BU6" s="409"/>
      <c r="BV6" s="407">
        <v>5101955</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88.6</v>
      </c>
      <c r="CU6" s="445"/>
      <c r="CV6" s="445"/>
      <c r="CW6" s="445"/>
      <c r="CX6" s="445"/>
      <c r="CY6" s="445"/>
      <c r="CZ6" s="445"/>
      <c r="DA6" s="446"/>
      <c r="DB6" s="444">
        <v>87.8</v>
      </c>
      <c r="DC6" s="445"/>
      <c r="DD6" s="445"/>
      <c r="DE6" s="445"/>
      <c r="DF6" s="445"/>
      <c r="DG6" s="445"/>
      <c r="DH6" s="445"/>
      <c r="DI6" s="446"/>
    </row>
    <row r="7" spans="1:119" ht="18.75" customHeight="1" x14ac:dyDescent="0.15">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82039</v>
      </c>
      <c r="BO7" s="408"/>
      <c r="BP7" s="408"/>
      <c r="BQ7" s="408"/>
      <c r="BR7" s="408"/>
      <c r="BS7" s="408"/>
      <c r="BT7" s="408"/>
      <c r="BU7" s="409"/>
      <c r="BV7" s="407">
        <v>348910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36955716</v>
      </c>
      <c r="CU7" s="408"/>
      <c r="CV7" s="408"/>
      <c r="CW7" s="408"/>
      <c r="CX7" s="408"/>
      <c r="CY7" s="408"/>
      <c r="CZ7" s="408"/>
      <c r="DA7" s="409"/>
      <c r="DB7" s="407">
        <v>37885957</v>
      </c>
      <c r="DC7" s="408"/>
      <c r="DD7" s="408"/>
      <c r="DE7" s="408"/>
      <c r="DF7" s="408"/>
      <c r="DG7" s="408"/>
      <c r="DH7" s="408"/>
      <c r="DI7" s="409"/>
    </row>
    <row r="8" spans="1:119" ht="18.75" customHeight="1" thickBot="1" x14ac:dyDescent="0.2">
      <c r="A8" s="177"/>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2266146</v>
      </c>
      <c r="BO8" s="408"/>
      <c r="BP8" s="408"/>
      <c r="BQ8" s="408"/>
      <c r="BR8" s="408"/>
      <c r="BS8" s="408"/>
      <c r="BT8" s="408"/>
      <c r="BU8" s="409"/>
      <c r="BV8" s="407">
        <v>4753045</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0.85</v>
      </c>
      <c r="CU8" s="448"/>
      <c r="CV8" s="448"/>
      <c r="CW8" s="448"/>
      <c r="CX8" s="448"/>
      <c r="CY8" s="448"/>
      <c r="CZ8" s="448"/>
      <c r="DA8" s="449"/>
      <c r="DB8" s="447">
        <v>0.86</v>
      </c>
      <c r="DC8" s="448"/>
      <c r="DD8" s="448"/>
      <c r="DE8" s="448"/>
      <c r="DF8" s="448"/>
      <c r="DG8" s="448"/>
      <c r="DH8" s="448"/>
      <c r="DI8" s="449"/>
    </row>
    <row r="9" spans="1:119" ht="18.75" customHeight="1" thickBot="1" x14ac:dyDescent="0.2">
      <c r="A9" s="177"/>
      <c r="B9" s="401" t="s">
        <v>113</v>
      </c>
      <c r="C9" s="402"/>
      <c r="D9" s="402"/>
      <c r="E9" s="402"/>
      <c r="F9" s="402"/>
      <c r="G9" s="402"/>
      <c r="H9" s="402"/>
      <c r="I9" s="402"/>
      <c r="J9" s="402"/>
      <c r="K9" s="450"/>
      <c r="L9" s="451" t="s">
        <v>114</v>
      </c>
      <c r="M9" s="452"/>
      <c r="N9" s="452"/>
      <c r="O9" s="452"/>
      <c r="P9" s="452"/>
      <c r="Q9" s="453"/>
      <c r="R9" s="454">
        <v>158286</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-2486899</v>
      </c>
      <c r="BO9" s="408"/>
      <c r="BP9" s="408"/>
      <c r="BQ9" s="408"/>
      <c r="BR9" s="408"/>
      <c r="BS9" s="408"/>
      <c r="BT9" s="408"/>
      <c r="BU9" s="409"/>
      <c r="BV9" s="407">
        <v>2531392</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12.1</v>
      </c>
      <c r="CU9" s="405"/>
      <c r="CV9" s="405"/>
      <c r="CW9" s="405"/>
      <c r="CX9" s="405"/>
      <c r="CY9" s="405"/>
      <c r="CZ9" s="405"/>
      <c r="DA9" s="406"/>
      <c r="DB9" s="404">
        <v>12</v>
      </c>
      <c r="DC9" s="405"/>
      <c r="DD9" s="405"/>
      <c r="DE9" s="405"/>
      <c r="DF9" s="405"/>
      <c r="DG9" s="405"/>
      <c r="DH9" s="405"/>
      <c r="DI9" s="406"/>
    </row>
    <row r="10" spans="1:119" ht="18.75" customHeight="1" thickBot="1" x14ac:dyDescent="0.2">
      <c r="A10" s="177"/>
      <c r="B10" s="401"/>
      <c r="C10" s="402"/>
      <c r="D10" s="402"/>
      <c r="E10" s="402"/>
      <c r="F10" s="402"/>
      <c r="G10" s="402"/>
      <c r="H10" s="402"/>
      <c r="I10" s="402"/>
      <c r="J10" s="402"/>
      <c r="K10" s="450"/>
      <c r="L10" s="457" t="s">
        <v>120</v>
      </c>
      <c r="M10" s="437"/>
      <c r="N10" s="437"/>
      <c r="O10" s="437"/>
      <c r="P10" s="437"/>
      <c r="Q10" s="438"/>
      <c r="R10" s="458">
        <v>159879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95</v>
      </c>
      <c r="AV10" s="440"/>
      <c r="AW10" s="440"/>
      <c r="AX10" s="440"/>
      <c r="AY10" s="441" t="s">
        <v>122</v>
      </c>
      <c r="AZ10" s="442"/>
      <c r="BA10" s="442"/>
      <c r="BB10" s="442"/>
      <c r="BC10" s="442"/>
      <c r="BD10" s="442"/>
      <c r="BE10" s="442"/>
      <c r="BF10" s="442"/>
      <c r="BG10" s="442"/>
      <c r="BH10" s="442"/>
      <c r="BI10" s="442"/>
      <c r="BJ10" s="442"/>
      <c r="BK10" s="442"/>
      <c r="BL10" s="442"/>
      <c r="BM10" s="443"/>
      <c r="BN10" s="407">
        <v>1605300</v>
      </c>
      <c r="BO10" s="408"/>
      <c r="BP10" s="408"/>
      <c r="BQ10" s="408"/>
      <c r="BR10" s="408"/>
      <c r="BS10" s="408"/>
      <c r="BT10" s="408"/>
      <c r="BU10" s="409"/>
      <c r="BV10" s="407">
        <v>1007600</v>
      </c>
      <c r="BW10" s="408"/>
      <c r="BX10" s="408"/>
      <c r="BY10" s="408"/>
      <c r="BZ10" s="408"/>
      <c r="CA10" s="408"/>
      <c r="CB10" s="408"/>
      <c r="CC10" s="409"/>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117</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77"/>
      <c r="B12" s="467" t="s">
        <v>131</v>
      </c>
      <c r="C12" s="468"/>
      <c r="D12" s="468"/>
      <c r="E12" s="468"/>
      <c r="F12" s="468"/>
      <c r="G12" s="468"/>
      <c r="H12" s="468"/>
      <c r="I12" s="468"/>
      <c r="J12" s="468"/>
      <c r="K12" s="469"/>
      <c r="L12" s="476" t="s">
        <v>132</v>
      </c>
      <c r="M12" s="477"/>
      <c r="N12" s="477"/>
      <c r="O12" s="477"/>
      <c r="P12" s="477"/>
      <c r="Q12" s="478"/>
      <c r="R12" s="479">
        <v>159280</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110</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77"/>
      <c r="B13" s="470"/>
      <c r="C13" s="471"/>
      <c r="D13" s="471"/>
      <c r="E13" s="471"/>
      <c r="F13" s="471"/>
      <c r="G13" s="471"/>
      <c r="H13" s="471"/>
      <c r="I13" s="471"/>
      <c r="J13" s="471"/>
      <c r="K13" s="472"/>
      <c r="L13" s="186"/>
      <c r="M13" s="498" t="s">
        <v>139</v>
      </c>
      <c r="N13" s="499"/>
      <c r="O13" s="499"/>
      <c r="P13" s="499"/>
      <c r="Q13" s="500"/>
      <c r="R13" s="491">
        <v>153472</v>
      </c>
      <c r="S13" s="492"/>
      <c r="T13" s="492"/>
      <c r="U13" s="492"/>
      <c r="V13" s="493"/>
      <c r="W13" s="423" t="s">
        <v>140</v>
      </c>
      <c r="X13" s="424"/>
      <c r="Y13" s="424"/>
      <c r="Z13" s="424"/>
      <c r="AA13" s="424"/>
      <c r="AB13" s="414"/>
      <c r="AC13" s="458">
        <v>1008</v>
      </c>
      <c r="AD13" s="459"/>
      <c r="AE13" s="459"/>
      <c r="AF13" s="459"/>
      <c r="AG13" s="501"/>
      <c r="AH13" s="458">
        <v>1169</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-881599</v>
      </c>
      <c r="BO13" s="408"/>
      <c r="BP13" s="408"/>
      <c r="BQ13" s="408"/>
      <c r="BR13" s="408"/>
      <c r="BS13" s="408"/>
      <c r="BT13" s="408"/>
      <c r="BU13" s="409"/>
      <c r="BV13" s="407">
        <v>3538992</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2.1</v>
      </c>
      <c r="CU13" s="405"/>
      <c r="CV13" s="405"/>
      <c r="CW13" s="405"/>
      <c r="CX13" s="405"/>
      <c r="CY13" s="405"/>
      <c r="CZ13" s="405"/>
      <c r="DA13" s="406"/>
      <c r="DB13" s="404">
        <v>1.7</v>
      </c>
      <c r="DC13" s="405"/>
      <c r="DD13" s="405"/>
      <c r="DE13" s="405"/>
      <c r="DF13" s="405"/>
      <c r="DG13" s="405"/>
      <c r="DH13" s="405"/>
      <c r="DI13" s="406"/>
    </row>
    <row r="14" spans="1:119" ht="18.75" customHeight="1" thickBot="1" x14ac:dyDescent="0.2">
      <c r="A14" s="177"/>
      <c r="B14" s="470"/>
      <c r="C14" s="471"/>
      <c r="D14" s="471"/>
      <c r="E14" s="471"/>
      <c r="F14" s="471"/>
      <c r="G14" s="471"/>
      <c r="H14" s="471"/>
      <c r="I14" s="471"/>
      <c r="J14" s="471"/>
      <c r="K14" s="472"/>
      <c r="L14" s="488" t="s">
        <v>145</v>
      </c>
      <c r="M14" s="489"/>
      <c r="N14" s="489"/>
      <c r="O14" s="489"/>
      <c r="P14" s="489"/>
      <c r="Q14" s="490"/>
      <c r="R14" s="491">
        <v>159894</v>
      </c>
      <c r="S14" s="492"/>
      <c r="T14" s="492"/>
      <c r="U14" s="492"/>
      <c r="V14" s="493"/>
      <c r="W14" s="397"/>
      <c r="X14" s="398"/>
      <c r="Y14" s="398"/>
      <c r="Z14" s="398"/>
      <c r="AA14" s="398"/>
      <c r="AB14" s="387"/>
      <c r="AC14" s="494">
        <v>1.3</v>
      </c>
      <c r="AD14" s="495"/>
      <c r="AE14" s="495"/>
      <c r="AF14" s="495"/>
      <c r="AG14" s="496"/>
      <c r="AH14" s="494">
        <v>1.5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12.5</v>
      </c>
      <c r="CU14" s="506"/>
      <c r="CV14" s="506"/>
      <c r="CW14" s="506"/>
      <c r="CX14" s="506"/>
      <c r="CY14" s="506"/>
      <c r="CZ14" s="506"/>
      <c r="DA14" s="507"/>
      <c r="DB14" s="505">
        <v>25</v>
      </c>
      <c r="DC14" s="506"/>
      <c r="DD14" s="506"/>
      <c r="DE14" s="506"/>
      <c r="DF14" s="506"/>
      <c r="DG14" s="506"/>
      <c r="DH14" s="506"/>
      <c r="DI14" s="507"/>
    </row>
    <row r="15" spans="1:119" ht="18.75" customHeight="1" x14ac:dyDescent="0.15">
      <c r="A15" s="177"/>
      <c r="B15" s="470"/>
      <c r="C15" s="471"/>
      <c r="D15" s="471"/>
      <c r="E15" s="471"/>
      <c r="F15" s="471"/>
      <c r="G15" s="471"/>
      <c r="H15" s="471"/>
      <c r="I15" s="471"/>
      <c r="J15" s="471"/>
      <c r="K15" s="472"/>
      <c r="L15" s="186"/>
      <c r="M15" s="498" t="s">
        <v>147</v>
      </c>
      <c r="N15" s="499"/>
      <c r="O15" s="499"/>
      <c r="P15" s="499"/>
      <c r="Q15" s="500"/>
      <c r="R15" s="491">
        <v>154442</v>
      </c>
      <c r="S15" s="492"/>
      <c r="T15" s="492"/>
      <c r="U15" s="492"/>
      <c r="V15" s="493"/>
      <c r="W15" s="423" t="s">
        <v>148</v>
      </c>
      <c r="X15" s="424"/>
      <c r="Y15" s="424"/>
      <c r="Z15" s="424"/>
      <c r="AA15" s="424"/>
      <c r="AB15" s="414"/>
      <c r="AC15" s="458">
        <v>25178</v>
      </c>
      <c r="AD15" s="459"/>
      <c r="AE15" s="459"/>
      <c r="AF15" s="459"/>
      <c r="AG15" s="501"/>
      <c r="AH15" s="458">
        <v>25646</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24361928</v>
      </c>
      <c r="BO15" s="371"/>
      <c r="BP15" s="371"/>
      <c r="BQ15" s="371"/>
      <c r="BR15" s="371"/>
      <c r="BS15" s="371"/>
      <c r="BT15" s="371"/>
      <c r="BU15" s="372"/>
      <c r="BV15" s="370">
        <v>23308807</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33.6</v>
      </c>
      <c r="AD16" s="495"/>
      <c r="AE16" s="495"/>
      <c r="AF16" s="495"/>
      <c r="AG16" s="496"/>
      <c r="AH16" s="494">
        <v>33.6</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29355627</v>
      </c>
      <c r="BO16" s="408"/>
      <c r="BP16" s="408"/>
      <c r="BQ16" s="408"/>
      <c r="BR16" s="408"/>
      <c r="BS16" s="408"/>
      <c r="BT16" s="408"/>
      <c r="BU16" s="409"/>
      <c r="BV16" s="407">
        <v>28149739</v>
      </c>
      <c r="BW16" s="408"/>
      <c r="BX16" s="408"/>
      <c r="BY16" s="408"/>
      <c r="BZ16" s="408"/>
      <c r="CA16" s="408"/>
      <c r="CB16" s="408"/>
      <c r="CC16" s="409"/>
      <c r="CD16" s="190"/>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7"/>
      <c r="B17" s="473"/>
      <c r="C17" s="474"/>
      <c r="D17" s="474"/>
      <c r="E17" s="474"/>
      <c r="F17" s="474"/>
      <c r="G17" s="474"/>
      <c r="H17" s="474"/>
      <c r="I17" s="474"/>
      <c r="J17" s="474"/>
      <c r="K17" s="475"/>
      <c r="L17" s="191"/>
      <c r="M17" s="518" t="s">
        <v>154</v>
      </c>
      <c r="N17" s="519"/>
      <c r="O17" s="519"/>
      <c r="P17" s="519"/>
      <c r="Q17" s="520"/>
      <c r="R17" s="513" t="s">
        <v>155</v>
      </c>
      <c r="S17" s="514"/>
      <c r="T17" s="514"/>
      <c r="U17" s="514"/>
      <c r="V17" s="515"/>
      <c r="W17" s="423" t="s">
        <v>156</v>
      </c>
      <c r="X17" s="424"/>
      <c r="Y17" s="424"/>
      <c r="Z17" s="424"/>
      <c r="AA17" s="424"/>
      <c r="AB17" s="414"/>
      <c r="AC17" s="458">
        <v>48787</v>
      </c>
      <c r="AD17" s="459"/>
      <c r="AE17" s="459"/>
      <c r="AF17" s="459"/>
      <c r="AG17" s="501"/>
      <c r="AH17" s="458">
        <v>49431</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31132291</v>
      </c>
      <c r="BO17" s="408"/>
      <c r="BP17" s="408"/>
      <c r="BQ17" s="408"/>
      <c r="BR17" s="408"/>
      <c r="BS17" s="408"/>
      <c r="BT17" s="408"/>
      <c r="BU17" s="409"/>
      <c r="BV17" s="407">
        <v>29826006</v>
      </c>
      <c r="BW17" s="408"/>
      <c r="BX17" s="408"/>
      <c r="BY17" s="408"/>
      <c r="BZ17" s="408"/>
      <c r="CA17" s="408"/>
      <c r="CB17" s="408"/>
      <c r="CC17" s="409"/>
      <c r="CD17" s="190"/>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7"/>
      <c r="B18" s="529" t="s">
        <v>158</v>
      </c>
      <c r="C18" s="450"/>
      <c r="D18" s="450"/>
      <c r="E18" s="530"/>
      <c r="F18" s="530"/>
      <c r="G18" s="530"/>
      <c r="H18" s="530"/>
      <c r="I18" s="530"/>
      <c r="J18" s="530"/>
      <c r="K18" s="530"/>
      <c r="L18" s="531">
        <v>206.57</v>
      </c>
      <c r="M18" s="531"/>
      <c r="N18" s="531"/>
      <c r="O18" s="531"/>
      <c r="P18" s="531"/>
      <c r="Q18" s="531"/>
      <c r="R18" s="532"/>
      <c r="S18" s="532"/>
      <c r="T18" s="532"/>
      <c r="U18" s="532"/>
      <c r="V18" s="533"/>
      <c r="W18" s="425"/>
      <c r="X18" s="426"/>
      <c r="Y18" s="426"/>
      <c r="Z18" s="426"/>
      <c r="AA18" s="426"/>
      <c r="AB18" s="417"/>
      <c r="AC18" s="534">
        <v>65.099999999999994</v>
      </c>
      <c r="AD18" s="535"/>
      <c r="AE18" s="535"/>
      <c r="AF18" s="535"/>
      <c r="AG18" s="536"/>
      <c r="AH18" s="534">
        <v>64.8</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33314055</v>
      </c>
      <c r="BO18" s="408"/>
      <c r="BP18" s="408"/>
      <c r="BQ18" s="408"/>
      <c r="BR18" s="408"/>
      <c r="BS18" s="408"/>
      <c r="BT18" s="408"/>
      <c r="BU18" s="409"/>
      <c r="BV18" s="407">
        <v>32202097</v>
      </c>
      <c r="BW18" s="408"/>
      <c r="BX18" s="408"/>
      <c r="BY18" s="408"/>
      <c r="BZ18" s="408"/>
      <c r="CA18" s="408"/>
      <c r="CB18" s="408"/>
      <c r="CC18" s="409"/>
      <c r="CD18" s="190"/>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7"/>
      <c r="B19" s="529" t="s">
        <v>160</v>
      </c>
      <c r="C19" s="450"/>
      <c r="D19" s="450"/>
      <c r="E19" s="530"/>
      <c r="F19" s="530"/>
      <c r="G19" s="530"/>
      <c r="H19" s="530"/>
      <c r="I19" s="530"/>
      <c r="J19" s="530"/>
      <c r="K19" s="530"/>
      <c r="L19" s="538">
        <v>766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48430471</v>
      </c>
      <c r="BO19" s="408"/>
      <c r="BP19" s="408"/>
      <c r="BQ19" s="408"/>
      <c r="BR19" s="408"/>
      <c r="BS19" s="408"/>
      <c r="BT19" s="408"/>
      <c r="BU19" s="409"/>
      <c r="BV19" s="407">
        <v>46797396</v>
      </c>
      <c r="BW19" s="408"/>
      <c r="BX19" s="408"/>
      <c r="BY19" s="408"/>
      <c r="BZ19" s="408"/>
      <c r="CA19" s="408"/>
      <c r="CB19" s="408"/>
      <c r="CC19" s="409"/>
      <c r="CD19" s="190"/>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7"/>
      <c r="B20" s="529" t="s">
        <v>162</v>
      </c>
      <c r="C20" s="450"/>
      <c r="D20" s="450"/>
      <c r="E20" s="530"/>
      <c r="F20" s="530"/>
      <c r="G20" s="530"/>
      <c r="H20" s="530"/>
      <c r="I20" s="530"/>
      <c r="J20" s="530"/>
      <c r="K20" s="530"/>
      <c r="L20" s="538">
        <v>62277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0"/>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7"/>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0"/>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7"/>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64499300</v>
      </c>
      <c r="BO22" s="371"/>
      <c r="BP22" s="371"/>
      <c r="BQ22" s="371"/>
      <c r="BR22" s="371"/>
      <c r="BS22" s="371"/>
      <c r="BT22" s="371"/>
      <c r="BU22" s="372"/>
      <c r="BV22" s="370">
        <v>68492401</v>
      </c>
      <c r="BW22" s="371"/>
      <c r="BX22" s="371"/>
      <c r="BY22" s="371"/>
      <c r="BZ22" s="371"/>
      <c r="CA22" s="371"/>
      <c r="CB22" s="371"/>
      <c r="CC22" s="372"/>
      <c r="CD22" s="190"/>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7"/>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15971442</v>
      </c>
      <c r="BO23" s="408"/>
      <c r="BP23" s="408"/>
      <c r="BQ23" s="408"/>
      <c r="BR23" s="408"/>
      <c r="BS23" s="408"/>
      <c r="BT23" s="408"/>
      <c r="BU23" s="409"/>
      <c r="BV23" s="407">
        <v>18350660</v>
      </c>
      <c r="BW23" s="408"/>
      <c r="BX23" s="408"/>
      <c r="BY23" s="408"/>
      <c r="BZ23" s="408"/>
      <c r="CA23" s="408"/>
      <c r="CB23" s="408"/>
      <c r="CC23" s="409"/>
      <c r="CD23" s="190"/>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7"/>
      <c r="B24" s="578"/>
      <c r="C24" s="554"/>
      <c r="D24" s="555"/>
      <c r="E24" s="457" t="s">
        <v>172</v>
      </c>
      <c r="F24" s="437"/>
      <c r="G24" s="437"/>
      <c r="H24" s="437"/>
      <c r="I24" s="437"/>
      <c r="J24" s="437"/>
      <c r="K24" s="438"/>
      <c r="L24" s="458">
        <v>1</v>
      </c>
      <c r="M24" s="459"/>
      <c r="N24" s="459"/>
      <c r="O24" s="459"/>
      <c r="P24" s="501"/>
      <c r="Q24" s="458">
        <v>10550</v>
      </c>
      <c r="R24" s="459"/>
      <c r="S24" s="459"/>
      <c r="T24" s="459"/>
      <c r="U24" s="459"/>
      <c r="V24" s="501"/>
      <c r="W24" s="553"/>
      <c r="X24" s="554"/>
      <c r="Y24" s="555"/>
      <c r="Z24" s="457" t="s">
        <v>173</v>
      </c>
      <c r="AA24" s="437"/>
      <c r="AB24" s="437"/>
      <c r="AC24" s="437"/>
      <c r="AD24" s="437"/>
      <c r="AE24" s="437"/>
      <c r="AF24" s="437"/>
      <c r="AG24" s="438"/>
      <c r="AH24" s="458">
        <v>1073</v>
      </c>
      <c r="AI24" s="459"/>
      <c r="AJ24" s="459"/>
      <c r="AK24" s="459"/>
      <c r="AL24" s="501"/>
      <c r="AM24" s="458">
        <v>3334884</v>
      </c>
      <c r="AN24" s="459"/>
      <c r="AO24" s="459"/>
      <c r="AP24" s="459"/>
      <c r="AQ24" s="459"/>
      <c r="AR24" s="501"/>
      <c r="AS24" s="458">
        <v>3108</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40781287</v>
      </c>
      <c r="BO24" s="408"/>
      <c r="BP24" s="408"/>
      <c r="BQ24" s="408"/>
      <c r="BR24" s="408"/>
      <c r="BS24" s="408"/>
      <c r="BT24" s="408"/>
      <c r="BU24" s="409"/>
      <c r="BV24" s="407">
        <v>42514460</v>
      </c>
      <c r="BW24" s="408"/>
      <c r="BX24" s="408"/>
      <c r="BY24" s="408"/>
      <c r="BZ24" s="408"/>
      <c r="CA24" s="408"/>
      <c r="CB24" s="408"/>
      <c r="CC24" s="409"/>
      <c r="CD24" s="190"/>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7"/>
      <c r="B25" s="578"/>
      <c r="C25" s="554"/>
      <c r="D25" s="555"/>
      <c r="E25" s="457" t="s">
        <v>175</v>
      </c>
      <c r="F25" s="437"/>
      <c r="G25" s="437"/>
      <c r="H25" s="437"/>
      <c r="I25" s="437"/>
      <c r="J25" s="437"/>
      <c r="K25" s="438"/>
      <c r="L25" s="458">
        <v>2</v>
      </c>
      <c r="M25" s="459"/>
      <c r="N25" s="459"/>
      <c r="O25" s="459"/>
      <c r="P25" s="501"/>
      <c r="Q25" s="458">
        <v>8700</v>
      </c>
      <c r="R25" s="459"/>
      <c r="S25" s="459"/>
      <c r="T25" s="459"/>
      <c r="U25" s="459"/>
      <c r="V25" s="501"/>
      <c r="W25" s="553"/>
      <c r="X25" s="554"/>
      <c r="Y25" s="555"/>
      <c r="Z25" s="457" t="s">
        <v>176</v>
      </c>
      <c r="AA25" s="437"/>
      <c r="AB25" s="437"/>
      <c r="AC25" s="437"/>
      <c r="AD25" s="437"/>
      <c r="AE25" s="437"/>
      <c r="AF25" s="437"/>
      <c r="AG25" s="438"/>
      <c r="AH25" s="458" t="s">
        <v>138</v>
      </c>
      <c r="AI25" s="459"/>
      <c r="AJ25" s="459"/>
      <c r="AK25" s="459"/>
      <c r="AL25" s="501"/>
      <c r="AM25" s="458" t="s">
        <v>138</v>
      </c>
      <c r="AN25" s="459"/>
      <c r="AO25" s="459"/>
      <c r="AP25" s="459"/>
      <c r="AQ25" s="459"/>
      <c r="AR25" s="501"/>
      <c r="AS25" s="458" t="s">
        <v>138</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6991278</v>
      </c>
      <c r="BO25" s="371"/>
      <c r="BP25" s="371"/>
      <c r="BQ25" s="371"/>
      <c r="BR25" s="371"/>
      <c r="BS25" s="371"/>
      <c r="BT25" s="371"/>
      <c r="BU25" s="372"/>
      <c r="BV25" s="370">
        <v>8633862</v>
      </c>
      <c r="BW25" s="371"/>
      <c r="BX25" s="371"/>
      <c r="BY25" s="371"/>
      <c r="BZ25" s="371"/>
      <c r="CA25" s="371"/>
      <c r="CB25" s="371"/>
      <c r="CC25" s="372"/>
      <c r="CD25" s="190"/>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7"/>
      <c r="B26" s="578"/>
      <c r="C26" s="554"/>
      <c r="D26" s="555"/>
      <c r="E26" s="457" t="s">
        <v>178</v>
      </c>
      <c r="F26" s="437"/>
      <c r="G26" s="437"/>
      <c r="H26" s="437"/>
      <c r="I26" s="437"/>
      <c r="J26" s="437"/>
      <c r="K26" s="438"/>
      <c r="L26" s="458">
        <v>1</v>
      </c>
      <c r="M26" s="459"/>
      <c r="N26" s="459"/>
      <c r="O26" s="459"/>
      <c r="P26" s="501"/>
      <c r="Q26" s="458">
        <v>6890</v>
      </c>
      <c r="R26" s="459"/>
      <c r="S26" s="459"/>
      <c r="T26" s="459"/>
      <c r="U26" s="459"/>
      <c r="V26" s="501"/>
      <c r="W26" s="553"/>
      <c r="X26" s="554"/>
      <c r="Y26" s="555"/>
      <c r="Z26" s="457" t="s">
        <v>179</v>
      </c>
      <c r="AA26" s="559"/>
      <c r="AB26" s="559"/>
      <c r="AC26" s="559"/>
      <c r="AD26" s="559"/>
      <c r="AE26" s="559"/>
      <c r="AF26" s="559"/>
      <c r="AG26" s="560"/>
      <c r="AH26" s="458">
        <v>195</v>
      </c>
      <c r="AI26" s="459"/>
      <c r="AJ26" s="459"/>
      <c r="AK26" s="459"/>
      <c r="AL26" s="501"/>
      <c r="AM26" s="458">
        <v>570570</v>
      </c>
      <c r="AN26" s="459"/>
      <c r="AO26" s="459"/>
      <c r="AP26" s="459"/>
      <c r="AQ26" s="459"/>
      <c r="AR26" s="501"/>
      <c r="AS26" s="458">
        <v>2926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v>100000</v>
      </c>
      <c r="BO26" s="408"/>
      <c r="BP26" s="408"/>
      <c r="BQ26" s="408"/>
      <c r="BR26" s="408"/>
      <c r="BS26" s="408"/>
      <c r="BT26" s="408"/>
      <c r="BU26" s="409"/>
      <c r="BV26" s="407">
        <v>100000</v>
      </c>
      <c r="BW26" s="408"/>
      <c r="BX26" s="408"/>
      <c r="BY26" s="408"/>
      <c r="BZ26" s="408"/>
      <c r="CA26" s="408"/>
      <c r="CB26" s="408"/>
      <c r="CC26" s="409"/>
      <c r="CD26" s="190"/>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7"/>
      <c r="B27" s="578"/>
      <c r="C27" s="554"/>
      <c r="D27" s="555"/>
      <c r="E27" s="457" t="s">
        <v>181</v>
      </c>
      <c r="F27" s="437"/>
      <c r="G27" s="437"/>
      <c r="H27" s="437"/>
      <c r="I27" s="437"/>
      <c r="J27" s="437"/>
      <c r="K27" s="438"/>
      <c r="L27" s="458">
        <v>1</v>
      </c>
      <c r="M27" s="459"/>
      <c r="N27" s="459"/>
      <c r="O27" s="459"/>
      <c r="P27" s="501"/>
      <c r="Q27" s="458">
        <v>6300</v>
      </c>
      <c r="R27" s="459"/>
      <c r="S27" s="459"/>
      <c r="T27" s="459"/>
      <c r="U27" s="459"/>
      <c r="V27" s="501"/>
      <c r="W27" s="553"/>
      <c r="X27" s="554"/>
      <c r="Y27" s="555"/>
      <c r="Z27" s="457" t="s">
        <v>182</v>
      </c>
      <c r="AA27" s="437"/>
      <c r="AB27" s="437"/>
      <c r="AC27" s="437"/>
      <c r="AD27" s="437"/>
      <c r="AE27" s="437"/>
      <c r="AF27" s="437"/>
      <c r="AG27" s="438"/>
      <c r="AH27" s="458">
        <v>84</v>
      </c>
      <c r="AI27" s="459"/>
      <c r="AJ27" s="459"/>
      <c r="AK27" s="459"/>
      <c r="AL27" s="501"/>
      <c r="AM27" s="458">
        <v>239524</v>
      </c>
      <c r="AN27" s="459"/>
      <c r="AO27" s="459"/>
      <c r="AP27" s="459"/>
      <c r="AQ27" s="459"/>
      <c r="AR27" s="501"/>
      <c r="AS27" s="458">
        <v>2851</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184</v>
      </c>
      <c r="BO27" s="527"/>
      <c r="BP27" s="527"/>
      <c r="BQ27" s="527"/>
      <c r="BR27" s="527"/>
      <c r="BS27" s="527"/>
      <c r="BT27" s="527"/>
      <c r="BU27" s="528"/>
      <c r="BV27" s="526" t="s">
        <v>185</v>
      </c>
      <c r="BW27" s="527"/>
      <c r="BX27" s="527"/>
      <c r="BY27" s="527"/>
      <c r="BZ27" s="527"/>
      <c r="CA27" s="527"/>
      <c r="CB27" s="527"/>
      <c r="CC27" s="528"/>
      <c r="CD27" s="192"/>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7"/>
      <c r="B28" s="578"/>
      <c r="C28" s="554"/>
      <c r="D28" s="555"/>
      <c r="E28" s="457" t="s">
        <v>186</v>
      </c>
      <c r="F28" s="437"/>
      <c r="G28" s="437"/>
      <c r="H28" s="437"/>
      <c r="I28" s="437"/>
      <c r="J28" s="437"/>
      <c r="K28" s="438"/>
      <c r="L28" s="458">
        <v>1</v>
      </c>
      <c r="M28" s="459"/>
      <c r="N28" s="459"/>
      <c r="O28" s="459"/>
      <c r="P28" s="501"/>
      <c r="Q28" s="458">
        <v>5790</v>
      </c>
      <c r="R28" s="459"/>
      <c r="S28" s="459"/>
      <c r="T28" s="459"/>
      <c r="U28" s="459"/>
      <c r="V28" s="501"/>
      <c r="W28" s="553"/>
      <c r="X28" s="554"/>
      <c r="Y28" s="555"/>
      <c r="Z28" s="457" t="s">
        <v>187</v>
      </c>
      <c r="AA28" s="437"/>
      <c r="AB28" s="437"/>
      <c r="AC28" s="437"/>
      <c r="AD28" s="437"/>
      <c r="AE28" s="437"/>
      <c r="AF28" s="437"/>
      <c r="AG28" s="438"/>
      <c r="AH28" s="458" t="s">
        <v>185</v>
      </c>
      <c r="AI28" s="459"/>
      <c r="AJ28" s="459"/>
      <c r="AK28" s="459"/>
      <c r="AL28" s="501"/>
      <c r="AM28" s="458" t="s">
        <v>185</v>
      </c>
      <c r="AN28" s="459"/>
      <c r="AO28" s="459"/>
      <c r="AP28" s="459"/>
      <c r="AQ28" s="459"/>
      <c r="AR28" s="501"/>
      <c r="AS28" s="458" t="s">
        <v>129</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8256500</v>
      </c>
      <c r="BO28" s="371"/>
      <c r="BP28" s="371"/>
      <c r="BQ28" s="371"/>
      <c r="BR28" s="371"/>
      <c r="BS28" s="371"/>
      <c r="BT28" s="371"/>
      <c r="BU28" s="372"/>
      <c r="BV28" s="370">
        <v>6651200</v>
      </c>
      <c r="BW28" s="371"/>
      <c r="BX28" s="371"/>
      <c r="BY28" s="371"/>
      <c r="BZ28" s="371"/>
      <c r="CA28" s="371"/>
      <c r="CB28" s="371"/>
      <c r="CC28" s="372"/>
      <c r="CD28" s="190"/>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7"/>
      <c r="B29" s="578"/>
      <c r="C29" s="554"/>
      <c r="D29" s="555"/>
      <c r="E29" s="457" t="s">
        <v>189</v>
      </c>
      <c r="F29" s="437"/>
      <c r="G29" s="437"/>
      <c r="H29" s="437"/>
      <c r="I29" s="437"/>
      <c r="J29" s="437"/>
      <c r="K29" s="438"/>
      <c r="L29" s="458">
        <v>20</v>
      </c>
      <c r="M29" s="459"/>
      <c r="N29" s="459"/>
      <c r="O29" s="459"/>
      <c r="P29" s="501"/>
      <c r="Q29" s="458">
        <v>5530</v>
      </c>
      <c r="R29" s="459"/>
      <c r="S29" s="459"/>
      <c r="T29" s="459"/>
      <c r="U29" s="459"/>
      <c r="V29" s="501"/>
      <c r="W29" s="556"/>
      <c r="X29" s="557"/>
      <c r="Y29" s="558"/>
      <c r="Z29" s="457" t="s">
        <v>190</v>
      </c>
      <c r="AA29" s="437"/>
      <c r="AB29" s="437"/>
      <c r="AC29" s="437"/>
      <c r="AD29" s="437"/>
      <c r="AE29" s="437"/>
      <c r="AF29" s="437"/>
      <c r="AG29" s="438"/>
      <c r="AH29" s="458">
        <v>1157</v>
      </c>
      <c r="AI29" s="459"/>
      <c r="AJ29" s="459"/>
      <c r="AK29" s="459"/>
      <c r="AL29" s="501"/>
      <c r="AM29" s="458">
        <v>3574408</v>
      </c>
      <c r="AN29" s="459"/>
      <c r="AO29" s="459"/>
      <c r="AP29" s="459"/>
      <c r="AQ29" s="459"/>
      <c r="AR29" s="501"/>
      <c r="AS29" s="458">
        <v>3089</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1688327</v>
      </c>
      <c r="BO29" s="408"/>
      <c r="BP29" s="408"/>
      <c r="BQ29" s="408"/>
      <c r="BR29" s="408"/>
      <c r="BS29" s="408"/>
      <c r="BT29" s="408"/>
      <c r="BU29" s="409"/>
      <c r="BV29" s="407">
        <v>1321301</v>
      </c>
      <c r="BW29" s="408"/>
      <c r="BX29" s="408"/>
      <c r="BY29" s="408"/>
      <c r="BZ29" s="408"/>
      <c r="CA29" s="408"/>
      <c r="CB29" s="408"/>
      <c r="CC29" s="409"/>
      <c r="CD29" s="192"/>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7"/>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100.3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5262298</v>
      </c>
      <c r="BO30" s="527"/>
      <c r="BP30" s="527"/>
      <c r="BQ30" s="527"/>
      <c r="BR30" s="527"/>
      <c r="BS30" s="527"/>
      <c r="BT30" s="527"/>
      <c r="BU30" s="528"/>
      <c r="BV30" s="526">
        <v>4231361</v>
      </c>
      <c r="BW30" s="527"/>
      <c r="BX30" s="527"/>
      <c r="BY30" s="527"/>
      <c r="BZ30" s="527"/>
      <c r="CA30" s="527"/>
      <c r="CB30" s="527"/>
      <c r="CC30" s="528"/>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0"/>
    </row>
    <row r="33" spans="1:113" ht="13.5" customHeight="1" x14ac:dyDescent="0.15">
      <c r="A33" s="177"/>
      <c r="B33" s="201"/>
      <c r="C33" s="431" t="s">
        <v>199</v>
      </c>
      <c r="D33" s="431"/>
      <c r="E33" s="396" t="s">
        <v>200</v>
      </c>
      <c r="F33" s="396"/>
      <c r="G33" s="396"/>
      <c r="H33" s="396"/>
      <c r="I33" s="396"/>
      <c r="J33" s="396"/>
      <c r="K33" s="396"/>
      <c r="L33" s="396"/>
      <c r="M33" s="396"/>
      <c r="N33" s="396"/>
      <c r="O33" s="396"/>
      <c r="P33" s="396"/>
      <c r="Q33" s="396"/>
      <c r="R33" s="396"/>
      <c r="S33" s="396"/>
      <c r="T33" s="202"/>
      <c r="U33" s="431" t="s">
        <v>201</v>
      </c>
      <c r="V33" s="431"/>
      <c r="W33" s="396" t="s">
        <v>202</v>
      </c>
      <c r="X33" s="396"/>
      <c r="Y33" s="396"/>
      <c r="Z33" s="396"/>
      <c r="AA33" s="396"/>
      <c r="AB33" s="396"/>
      <c r="AC33" s="396"/>
      <c r="AD33" s="396"/>
      <c r="AE33" s="396"/>
      <c r="AF33" s="396"/>
      <c r="AG33" s="396"/>
      <c r="AH33" s="396"/>
      <c r="AI33" s="396"/>
      <c r="AJ33" s="396"/>
      <c r="AK33" s="396"/>
      <c r="AL33" s="202"/>
      <c r="AM33" s="431" t="s">
        <v>203</v>
      </c>
      <c r="AN33" s="431"/>
      <c r="AO33" s="396" t="s">
        <v>204</v>
      </c>
      <c r="AP33" s="396"/>
      <c r="AQ33" s="396"/>
      <c r="AR33" s="396"/>
      <c r="AS33" s="396"/>
      <c r="AT33" s="396"/>
      <c r="AU33" s="396"/>
      <c r="AV33" s="396"/>
      <c r="AW33" s="396"/>
      <c r="AX33" s="396"/>
      <c r="AY33" s="396"/>
      <c r="AZ33" s="396"/>
      <c r="BA33" s="396"/>
      <c r="BB33" s="396"/>
      <c r="BC33" s="396"/>
      <c r="BD33" s="203"/>
      <c r="BE33" s="396" t="s">
        <v>205</v>
      </c>
      <c r="BF33" s="396"/>
      <c r="BG33" s="396" t="s">
        <v>206</v>
      </c>
      <c r="BH33" s="396"/>
      <c r="BI33" s="396"/>
      <c r="BJ33" s="396"/>
      <c r="BK33" s="396"/>
      <c r="BL33" s="396"/>
      <c r="BM33" s="396"/>
      <c r="BN33" s="396"/>
      <c r="BO33" s="396"/>
      <c r="BP33" s="396"/>
      <c r="BQ33" s="396"/>
      <c r="BR33" s="396"/>
      <c r="BS33" s="396"/>
      <c r="BT33" s="396"/>
      <c r="BU33" s="396"/>
      <c r="BV33" s="203"/>
      <c r="BW33" s="431" t="s">
        <v>205</v>
      </c>
      <c r="BX33" s="431"/>
      <c r="BY33" s="396" t="s">
        <v>207</v>
      </c>
      <c r="BZ33" s="396"/>
      <c r="CA33" s="396"/>
      <c r="CB33" s="396"/>
      <c r="CC33" s="396"/>
      <c r="CD33" s="396"/>
      <c r="CE33" s="396"/>
      <c r="CF33" s="396"/>
      <c r="CG33" s="396"/>
      <c r="CH33" s="396"/>
      <c r="CI33" s="396"/>
      <c r="CJ33" s="396"/>
      <c r="CK33" s="396"/>
      <c r="CL33" s="396"/>
      <c r="CM33" s="396"/>
      <c r="CN33" s="202"/>
      <c r="CO33" s="431" t="s">
        <v>199</v>
      </c>
      <c r="CP33" s="431"/>
      <c r="CQ33" s="396" t="s">
        <v>208</v>
      </c>
      <c r="CR33" s="396"/>
      <c r="CS33" s="396"/>
      <c r="CT33" s="396"/>
      <c r="CU33" s="396"/>
      <c r="CV33" s="396"/>
      <c r="CW33" s="396"/>
      <c r="CX33" s="396"/>
      <c r="CY33" s="396"/>
      <c r="CZ33" s="396"/>
      <c r="DA33" s="396"/>
      <c r="DB33" s="396"/>
      <c r="DC33" s="396"/>
      <c r="DD33" s="396"/>
      <c r="DE33" s="396"/>
      <c r="DF33" s="202"/>
      <c r="DG33" s="596" t="s">
        <v>209</v>
      </c>
      <c r="DH33" s="596"/>
      <c r="DI33" s="204"/>
    </row>
    <row r="34" spans="1:113" ht="32.25" customHeight="1" x14ac:dyDescent="0.15">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5</v>
      </c>
      <c r="V34" s="597"/>
      <c r="W34" s="598" t="str">
        <f>IF('各会計、関係団体の財政状況及び健全化判断比率'!B28="","",'各会計、関係団体の財政状況及び健全化判断比率'!B28)</f>
        <v>国民健康保険事業会計</v>
      </c>
      <c r="X34" s="598"/>
      <c r="Y34" s="598"/>
      <c r="Z34" s="598"/>
      <c r="AA34" s="598"/>
      <c r="AB34" s="598"/>
      <c r="AC34" s="598"/>
      <c r="AD34" s="598"/>
      <c r="AE34" s="598"/>
      <c r="AF34" s="598"/>
      <c r="AG34" s="598"/>
      <c r="AH34" s="598"/>
      <c r="AI34" s="598"/>
      <c r="AJ34" s="598"/>
      <c r="AK34" s="598"/>
      <c r="AL34" s="177"/>
      <c r="AM34" s="597">
        <f>IF(AO34="","",MAX(C34:D43,U34:V43)+1)</f>
        <v>11</v>
      </c>
      <c r="AN34" s="597"/>
      <c r="AO34" s="598" t="str">
        <f>IF('各会計、関係団体の財政状況及び健全化判断比率'!B34="","",'各会計、関係団体の財政状況及び健全化判断比率'!B34)</f>
        <v>病院事業会計</v>
      </c>
      <c r="AP34" s="598"/>
      <c r="AQ34" s="598"/>
      <c r="AR34" s="598"/>
      <c r="AS34" s="598"/>
      <c r="AT34" s="598"/>
      <c r="AU34" s="598"/>
      <c r="AV34" s="598"/>
      <c r="AW34" s="598"/>
      <c r="AX34" s="598"/>
      <c r="AY34" s="598"/>
      <c r="AZ34" s="598"/>
      <c r="BA34" s="598"/>
      <c r="BB34" s="598"/>
      <c r="BC34" s="598"/>
      <c r="BD34" s="177"/>
      <c r="BE34" s="597">
        <f>IF(BG34="","",MAX(C34:D43,U34:V43,AM34:AN43)+1)</f>
        <v>17</v>
      </c>
      <c r="BF34" s="597"/>
      <c r="BG34" s="598" t="str">
        <f>IF('各会計、関係団体の財政状況及び健全化判断比率'!B40="","",'各会計、関係団体の財政状況及び健全化判断比率'!B40)</f>
        <v>公設地方卸売市場事業会計</v>
      </c>
      <c r="BH34" s="598"/>
      <c r="BI34" s="598"/>
      <c r="BJ34" s="598"/>
      <c r="BK34" s="598"/>
      <c r="BL34" s="598"/>
      <c r="BM34" s="598"/>
      <c r="BN34" s="598"/>
      <c r="BO34" s="598"/>
      <c r="BP34" s="598"/>
      <c r="BQ34" s="598"/>
      <c r="BR34" s="598"/>
      <c r="BS34" s="598"/>
      <c r="BT34" s="598"/>
      <c r="BU34" s="598"/>
      <c r="BV34" s="177"/>
      <c r="BW34" s="597">
        <f>IF(BY34="","",MAX(C34:D43,U34:V43,AM34:AN43,BE34:BF43)+1)</f>
        <v>18</v>
      </c>
      <c r="BX34" s="597"/>
      <c r="BY34" s="598" t="str">
        <f>IF('各会計、関係団体の財政状況及び健全化判断比率'!B68="","",'各会計、関係団体の財政状況及び健全化判断比率'!B68)</f>
        <v>大垣消防組合</v>
      </c>
      <c r="BZ34" s="598"/>
      <c r="CA34" s="598"/>
      <c r="CB34" s="598"/>
      <c r="CC34" s="598"/>
      <c r="CD34" s="598"/>
      <c r="CE34" s="598"/>
      <c r="CF34" s="598"/>
      <c r="CG34" s="598"/>
      <c r="CH34" s="598"/>
      <c r="CI34" s="598"/>
      <c r="CJ34" s="598"/>
      <c r="CK34" s="598"/>
      <c r="CL34" s="598"/>
      <c r="CM34" s="598"/>
      <c r="CN34" s="177"/>
      <c r="CO34" s="597">
        <f>IF(CQ34="","",MAX(C34:D43,U34:V43,AM34:AN43,BE34:BF43,BW34:BX43)+1)</f>
        <v>28</v>
      </c>
      <c r="CP34" s="597"/>
      <c r="CQ34" s="598" t="str">
        <f>IF('各会計、関係団体の財政状況及び健全化判断比率'!BS7="","",'各会計、関係団体の財政状況及び健全化判断比率'!BS7)</f>
        <v>大垣勤労者福祉サービスセンター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15">
      <c r="A35" s="177"/>
      <c r="B35" s="201"/>
      <c r="C35" s="597">
        <f>IF(E35="","",C34+1)</f>
        <v>2</v>
      </c>
      <c r="D35" s="597"/>
      <c r="E35" s="598" t="str">
        <f>IF('各会計、関係団体の財政状況及び健全化判断比率'!B8="","",'各会計、関係団体の財政状況及び健全化判断比率'!B8)</f>
        <v>物品調達会計</v>
      </c>
      <c r="F35" s="598"/>
      <c r="G35" s="598"/>
      <c r="H35" s="598"/>
      <c r="I35" s="598"/>
      <c r="J35" s="598"/>
      <c r="K35" s="598"/>
      <c r="L35" s="598"/>
      <c r="M35" s="598"/>
      <c r="N35" s="598"/>
      <c r="O35" s="598"/>
      <c r="P35" s="598"/>
      <c r="Q35" s="598"/>
      <c r="R35" s="598"/>
      <c r="S35" s="598"/>
      <c r="T35" s="177"/>
      <c r="U35" s="597">
        <f>IF(W35="","",U34+1)</f>
        <v>6</v>
      </c>
      <c r="V35" s="597"/>
      <c r="W35" s="598" t="str">
        <f>IF('各会計、関係団体の財政状況及び健全化判断比率'!B29="","",'各会計、関係団体の財政状況及び健全化判断比率'!B29)</f>
        <v>国民健康保険直営診療施設事業会計</v>
      </c>
      <c r="X35" s="598"/>
      <c r="Y35" s="598"/>
      <c r="Z35" s="598"/>
      <c r="AA35" s="598"/>
      <c r="AB35" s="598"/>
      <c r="AC35" s="598"/>
      <c r="AD35" s="598"/>
      <c r="AE35" s="598"/>
      <c r="AF35" s="598"/>
      <c r="AG35" s="598"/>
      <c r="AH35" s="598"/>
      <c r="AI35" s="598"/>
      <c r="AJ35" s="598"/>
      <c r="AK35" s="598"/>
      <c r="AL35" s="177"/>
      <c r="AM35" s="597">
        <f t="shared" ref="AM35:AM43" si="0">IF(AO35="","",AM34+1)</f>
        <v>12</v>
      </c>
      <c r="AN35" s="597"/>
      <c r="AO35" s="598" t="str">
        <f>IF('各会計、関係団体の財政状況及び健全化判断比率'!B35="","",'各会計、関係団体の財政状況及び健全化判断比率'!B35)</f>
        <v>水道事業会計</v>
      </c>
      <c r="AP35" s="598"/>
      <c r="AQ35" s="598"/>
      <c r="AR35" s="598"/>
      <c r="AS35" s="598"/>
      <c r="AT35" s="598"/>
      <c r="AU35" s="598"/>
      <c r="AV35" s="598"/>
      <c r="AW35" s="598"/>
      <c r="AX35" s="598"/>
      <c r="AY35" s="598"/>
      <c r="AZ35" s="598"/>
      <c r="BA35" s="598"/>
      <c r="BB35" s="598"/>
      <c r="BC35" s="598"/>
      <c r="BD35" s="177"/>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7"/>
      <c r="BW35" s="597">
        <f t="shared" ref="BW35:BW43" si="2">IF(BY35="","",BW34+1)</f>
        <v>19</v>
      </c>
      <c r="BX35" s="597"/>
      <c r="BY35" s="598" t="str">
        <f>IF('各会計、関係団体の財政状況及び健全化判断比率'!B69="","",'各会計、関係団体の財政状況及び健全化判断比率'!B69)</f>
        <v>大垣衛生施設組合</v>
      </c>
      <c r="BZ35" s="598"/>
      <c r="CA35" s="598"/>
      <c r="CB35" s="598"/>
      <c r="CC35" s="598"/>
      <c r="CD35" s="598"/>
      <c r="CE35" s="598"/>
      <c r="CF35" s="598"/>
      <c r="CG35" s="598"/>
      <c r="CH35" s="598"/>
      <c r="CI35" s="598"/>
      <c r="CJ35" s="598"/>
      <c r="CK35" s="598"/>
      <c r="CL35" s="598"/>
      <c r="CM35" s="598"/>
      <c r="CN35" s="177"/>
      <c r="CO35" s="597">
        <f t="shared" ref="CO35:CO43" si="3">IF(CQ35="","",CO34+1)</f>
        <v>29</v>
      </c>
      <c r="CP35" s="597"/>
      <c r="CQ35" s="598" t="str">
        <f>IF('各会計、関係団体の財政状況及び健全化判断比率'!BS8="","",'各会計、関係団体の財政状況及び健全化判断比率'!BS8)</f>
        <v>大垣市文化事業団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15">
      <c r="A36" s="177"/>
      <c r="B36" s="201"/>
      <c r="C36" s="597">
        <f>IF(E36="","",C35+1)</f>
        <v>3</v>
      </c>
      <c r="D36" s="597"/>
      <c r="E36" s="598" t="str">
        <f>IF('各会計、関係団体の財政状況及び健全化判断比率'!B9="","",'各会計、関係団体の財政状況及び健全化判断比率'!B9)</f>
        <v>公共用地先行取得事業会計</v>
      </c>
      <c r="F36" s="598"/>
      <c r="G36" s="598"/>
      <c r="H36" s="598"/>
      <c r="I36" s="598"/>
      <c r="J36" s="598"/>
      <c r="K36" s="598"/>
      <c r="L36" s="598"/>
      <c r="M36" s="598"/>
      <c r="N36" s="598"/>
      <c r="O36" s="598"/>
      <c r="P36" s="598"/>
      <c r="Q36" s="598"/>
      <c r="R36" s="598"/>
      <c r="S36" s="598"/>
      <c r="T36" s="177"/>
      <c r="U36" s="597">
        <f t="shared" ref="U36:U43" si="4">IF(W36="","",U35+1)</f>
        <v>7</v>
      </c>
      <c r="V36" s="597"/>
      <c r="W36" s="598" t="str">
        <f>IF('各会計、関係団体の財政状況及び健全化判断比率'!B30="","",'各会計、関係団体の財政状況及び健全化判断比率'!B30)</f>
        <v>後期高齢者医療事業会計</v>
      </c>
      <c r="X36" s="598"/>
      <c r="Y36" s="598"/>
      <c r="Z36" s="598"/>
      <c r="AA36" s="598"/>
      <c r="AB36" s="598"/>
      <c r="AC36" s="598"/>
      <c r="AD36" s="598"/>
      <c r="AE36" s="598"/>
      <c r="AF36" s="598"/>
      <c r="AG36" s="598"/>
      <c r="AH36" s="598"/>
      <c r="AI36" s="598"/>
      <c r="AJ36" s="598"/>
      <c r="AK36" s="598"/>
      <c r="AL36" s="177"/>
      <c r="AM36" s="597">
        <f t="shared" si="0"/>
        <v>13</v>
      </c>
      <c r="AN36" s="597"/>
      <c r="AO36" s="598" t="str">
        <f>IF('各会計、関係団体の財政状況及び健全化判断比率'!B36="","",'各会計、関係団体の財政状況及び健全化判断比率'!B36)</f>
        <v>簡易水道事業会計</v>
      </c>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20</v>
      </c>
      <c r="BX36" s="597"/>
      <c r="BY36" s="598" t="str">
        <f>IF('各会計、関係団体の財政状況及び健全化判断比率'!B70="","",'各会計、関係団体の財政状況及び健全化判断比率'!B70)</f>
        <v>西南濃粗大廃棄物処理組合</v>
      </c>
      <c r="BZ36" s="598"/>
      <c r="CA36" s="598"/>
      <c r="CB36" s="598"/>
      <c r="CC36" s="598"/>
      <c r="CD36" s="598"/>
      <c r="CE36" s="598"/>
      <c r="CF36" s="598"/>
      <c r="CG36" s="598"/>
      <c r="CH36" s="598"/>
      <c r="CI36" s="598"/>
      <c r="CJ36" s="598"/>
      <c r="CK36" s="598"/>
      <c r="CL36" s="598"/>
      <c r="CM36" s="598"/>
      <c r="CN36" s="177"/>
      <c r="CO36" s="597">
        <f t="shared" si="3"/>
        <v>30</v>
      </c>
      <c r="CP36" s="597"/>
      <c r="CQ36" s="598" t="str">
        <f>IF('各会計、関係団体の財政状況及び健全化判断比率'!BS9="","",'各会計、関係団体の財政状況及び健全化判断比率'!BS9)</f>
        <v>大垣市土地開発公社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v>
      </c>
      <c r="DH36" s="599"/>
      <c r="DI36" s="204"/>
    </row>
    <row r="37" spans="1:113" ht="32.25" customHeight="1" x14ac:dyDescent="0.15">
      <c r="A37" s="177"/>
      <c r="B37" s="201"/>
      <c r="C37" s="597">
        <f>IF(E37="","",C36+1)</f>
        <v>4</v>
      </c>
      <c r="D37" s="597"/>
      <c r="E37" s="598" t="str">
        <f>IF('各会計、関係団体の財政状況及び健全化判断比率'!B10="","",'各会計、関係団体の財政状況及び健全化判断比率'!B10)</f>
        <v>市行造林事業会計</v>
      </c>
      <c r="F37" s="598"/>
      <c r="G37" s="598"/>
      <c r="H37" s="598"/>
      <c r="I37" s="598"/>
      <c r="J37" s="598"/>
      <c r="K37" s="598"/>
      <c r="L37" s="598"/>
      <c r="M37" s="598"/>
      <c r="N37" s="598"/>
      <c r="O37" s="598"/>
      <c r="P37" s="598"/>
      <c r="Q37" s="598"/>
      <c r="R37" s="598"/>
      <c r="S37" s="598"/>
      <c r="T37" s="177"/>
      <c r="U37" s="597">
        <f t="shared" si="4"/>
        <v>8</v>
      </c>
      <c r="V37" s="597"/>
      <c r="W37" s="598" t="str">
        <f>IF('各会計、関係団体の財政状況及び健全化判断比率'!B31="","",'各会計、関係団体の財政状況及び健全化判断比率'!B31)</f>
        <v>介護保険事業会計</v>
      </c>
      <c r="X37" s="598"/>
      <c r="Y37" s="598"/>
      <c r="Z37" s="598"/>
      <c r="AA37" s="598"/>
      <c r="AB37" s="598"/>
      <c r="AC37" s="598"/>
      <c r="AD37" s="598"/>
      <c r="AE37" s="598"/>
      <c r="AF37" s="598"/>
      <c r="AG37" s="598"/>
      <c r="AH37" s="598"/>
      <c r="AI37" s="598"/>
      <c r="AJ37" s="598"/>
      <c r="AK37" s="598"/>
      <c r="AL37" s="177"/>
      <c r="AM37" s="597">
        <f t="shared" si="0"/>
        <v>14</v>
      </c>
      <c r="AN37" s="597"/>
      <c r="AO37" s="598" t="str">
        <f>IF('各会計、関係団体の財政状況及び健全化判断比率'!B37="","",'各会計、関係団体の財政状況及び健全化判断比率'!B37)</f>
        <v>公共下水道事業会計</v>
      </c>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21</v>
      </c>
      <c r="BX37" s="597"/>
      <c r="BY37" s="598" t="str">
        <f>IF('各会計、関係団体の財政状況及び健全化判断比率'!B71="","",'各会計、関係団体の財政状況及び健全化判断比率'!B71)</f>
        <v>西濃環境整備組合</v>
      </c>
      <c r="BZ37" s="598"/>
      <c r="CA37" s="598"/>
      <c r="CB37" s="598"/>
      <c r="CC37" s="598"/>
      <c r="CD37" s="598"/>
      <c r="CE37" s="598"/>
      <c r="CF37" s="598"/>
      <c r="CG37" s="598"/>
      <c r="CH37" s="598"/>
      <c r="CI37" s="598"/>
      <c r="CJ37" s="598"/>
      <c r="CK37" s="598"/>
      <c r="CL37" s="598"/>
      <c r="CM37" s="598"/>
      <c r="CN37" s="177"/>
      <c r="CO37" s="597">
        <f t="shared" si="3"/>
        <v>31</v>
      </c>
      <c r="CP37" s="597"/>
      <c r="CQ37" s="598" t="str">
        <f>IF('各会計、関係団体の財政状況及び健全化判断比率'!BS10="","",'各会計、関係団体の財政状況及び健全化判断比率'!BS10)</f>
        <v>かみいしづ緑の村公社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15">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f t="shared" si="4"/>
        <v>9</v>
      </c>
      <c r="V38" s="597"/>
      <c r="W38" s="598" t="str">
        <f>IF('各会計、関係団体の財政状況及び健全化判断比率'!B32="","",'各会計、関係団体の財政状況及び健全化判断比率'!B32)</f>
        <v>駐車場事業会計</v>
      </c>
      <c r="X38" s="598"/>
      <c r="Y38" s="598"/>
      <c r="Z38" s="598"/>
      <c r="AA38" s="598"/>
      <c r="AB38" s="598"/>
      <c r="AC38" s="598"/>
      <c r="AD38" s="598"/>
      <c r="AE38" s="598"/>
      <c r="AF38" s="598"/>
      <c r="AG38" s="598"/>
      <c r="AH38" s="598"/>
      <c r="AI38" s="598"/>
      <c r="AJ38" s="598"/>
      <c r="AK38" s="598"/>
      <c r="AL38" s="177"/>
      <c r="AM38" s="597">
        <f t="shared" si="0"/>
        <v>15</v>
      </c>
      <c r="AN38" s="597"/>
      <c r="AO38" s="598" t="str">
        <f>IF('各会計、関係団体の財政状況及び健全化判断比率'!B38="","",'各会計、関係団体の財政状況及び健全化判断比率'!B38)</f>
        <v>特定環境保全公共下水道事業会計</v>
      </c>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22</v>
      </c>
      <c r="BX38" s="597"/>
      <c r="BY38" s="598" t="str">
        <f>IF('各会計、関係団体の財政状況及び健全化判断比率'!B72="","",'各会計、関係団体の財政状況及び健全化判断比率'!B72)</f>
        <v>あすわ苑老人福祉施設事務組合</v>
      </c>
      <c r="BZ38" s="598"/>
      <c r="CA38" s="598"/>
      <c r="CB38" s="598"/>
      <c r="CC38" s="598"/>
      <c r="CD38" s="598"/>
      <c r="CE38" s="598"/>
      <c r="CF38" s="598"/>
      <c r="CG38" s="598"/>
      <c r="CH38" s="598"/>
      <c r="CI38" s="598"/>
      <c r="CJ38" s="598"/>
      <c r="CK38" s="598"/>
      <c r="CL38" s="598"/>
      <c r="CM38" s="598"/>
      <c r="CN38" s="177"/>
      <c r="CO38" s="597">
        <f t="shared" si="3"/>
        <v>32</v>
      </c>
      <c r="CP38" s="597"/>
      <c r="CQ38" s="598" t="str">
        <f>IF('各会計、関係団体の財政状況及び健全化判断比率'!BS11="","",'各会計、関係団体の財政状況及び健全化判断比率'!BS11)</f>
        <v>養老線管理機構</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15">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f t="shared" si="4"/>
        <v>10</v>
      </c>
      <c r="V39" s="597"/>
      <c r="W39" s="598" t="str">
        <f>IF('各会計、関係団体の財政状況及び健全化判断比率'!B33="","",'各会計、関係団体の財政状況及び健全化判断比率'!B33)</f>
        <v>競輪事業会計</v>
      </c>
      <c r="X39" s="598"/>
      <c r="Y39" s="598"/>
      <c r="Z39" s="598"/>
      <c r="AA39" s="598"/>
      <c r="AB39" s="598"/>
      <c r="AC39" s="598"/>
      <c r="AD39" s="598"/>
      <c r="AE39" s="598"/>
      <c r="AF39" s="598"/>
      <c r="AG39" s="598"/>
      <c r="AH39" s="598"/>
      <c r="AI39" s="598"/>
      <c r="AJ39" s="598"/>
      <c r="AK39" s="598"/>
      <c r="AL39" s="177"/>
      <c r="AM39" s="597">
        <f t="shared" si="0"/>
        <v>16</v>
      </c>
      <c r="AN39" s="597"/>
      <c r="AO39" s="598" t="str">
        <f>IF('各会計、関係団体の財政状況及び健全化判断比率'!B39="","",'各会計、関係団体の財政状況及び健全化判断比率'!B39)</f>
        <v>農業集落排水事業会計</v>
      </c>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23</v>
      </c>
      <c r="BX39" s="597"/>
      <c r="BY39" s="598" t="str">
        <f>IF('各会計、関係団体の財政状況及び健全化判断比率'!B73="","",'各会計、関係団体の財政状況及び健全化判断比率'!B73)</f>
        <v>大垣市安八郡安八町答案中学校組合</v>
      </c>
      <c r="BZ39" s="598"/>
      <c r="CA39" s="598"/>
      <c r="CB39" s="598"/>
      <c r="CC39" s="598"/>
      <c r="CD39" s="598"/>
      <c r="CE39" s="598"/>
      <c r="CF39" s="598"/>
      <c r="CG39" s="598"/>
      <c r="CH39" s="598"/>
      <c r="CI39" s="598"/>
      <c r="CJ39" s="598"/>
      <c r="CK39" s="598"/>
      <c r="CL39" s="598"/>
      <c r="CM39" s="598"/>
      <c r="CN39" s="177"/>
      <c r="CO39" s="597">
        <f t="shared" si="3"/>
        <v>33</v>
      </c>
      <c r="CP39" s="597"/>
      <c r="CQ39" s="598" t="str">
        <f>IF('各会計、関係団体の財政状況及び健全化判断比率'!BS12="","",'各会計、関係団体の財政状況及び健全化判断比率'!BS12)</f>
        <v>樽見鉄道株式会社</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15">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f t="shared" si="2"/>
        <v>24</v>
      </c>
      <c r="BX40" s="597"/>
      <c r="BY40" s="598" t="str">
        <f>IF('各会計、関係団体の財政状況及び健全化判断比率'!B74="","",'各会計、関係団体の財政状況及び健全化判断比率'!B74)</f>
        <v>岐阜県後期高齢者医療広域連合（一般会計）</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15">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f t="shared" si="2"/>
        <v>25</v>
      </c>
      <c r="BX41" s="597"/>
      <c r="BY41" s="598" t="str">
        <f>IF('各会計、関係団体の財政状況及び健全化判断比率'!B75="","",'各会計、関係団体の財政状況及び健全化判断比率'!B75)</f>
        <v>岐阜県後期高齢者医療広域連合（特別会計）</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15">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f t="shared" si="2"/>
        <v>26</v>
      </c>
      <c r="BX42" s="597"/>
      <c r="BY42" s="598" t="str">
        <f>IF('各会計、関係団体の財政状況及び健全化判断比率'!B76="","",'各会計、関係団体の財政状況及び健全化判断比率'!B76)</f>
        <v>西美濃さくら苑介護老人保健施設事務組合</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15">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f t="shared" si="2"/>
        <v>27</v>
      </c>
      <c r="BX43" s="597"/>
      <c r="BY43" s="598" t="str">
        <f>IF('各会計、関係団体の財政状況及び健全化判断比率'!B77="","",'各会計、関係団体の財政状況及び健全化判断比率'!B77)</f>
        <v>大垣輪中水防事務組合</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lE45v6Y9Uq8vaBFRFvxEf6zsDyAx0U8PH+BsqcFVl+3ByKY5Pb92IT3lPkteSL5XBwCEWneLEFwXEmC7nOjUYQ==" saltValue="1wsDYR15xb6tf/kIEY00y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589</v>
      </c>
      <c r="G33" s="29" t="s">
        <v>590</v>
      </c>
      <c r="H33" s="29" t="s">
        <v>591</v>
      </c>
      <c r="I33" s="29" t="s">
        <v>592</v>
      </c>
      <c r="J33" s="30" t="s">
        <v>593</v>
      </c>
      <c r="K33" s="22"/>
      <c r="L33" s="22"/>
      <c r="M33" s="22"/>
      <c r="N33" s="22"/>
      <c r="O33" s="22"/>
      <c r="P33" s="22"/>
    </row>
    <row r="34" spans="1:16" ht="39" customHeight="1" x14ac:dyDescent="0.15">
      <c r="A34" s="22"/>
      <c r="B34" s="31"/>
      <c r="C34" s="1151" t="s">
        <v>596</v>
      </c>
      <c r="D34" s="1151"/>
      <c r="E34" s="1152"/>
      <c r="F34" s="32">
        <v>78.17</v>
      </c>
      <c r="G34" s="33">
        <v>77.03</v>
      </c>
      <c r="H34" s="33">
        <v>77.010000000000005</v>
      </c>
      <c r="I34" s="33">
        <v>77.989999999999995</v>
      </c>
      <c r="J34" s="34">
        <v>82.74</v>
      </c>
      <c r="K34" s="22"/>
      <c r="L34" s="22"/>
      <c r="M34" s="22"/>
      <c r="N34" s="22"/>
      <c r="O34" s="22"/>
      <c r="P34" s="22"/>
    </row>
    <row r="35" spans="1:16" ht="39" customHeight="1" x14ac:dyDescent="0.15">
      <c r="A35" s="22"/>
      <c r="B35" s="35"/>
      <c r="C35" s="1145" t="s">
        <v>597</v>
      </c>
      <c r="D35" s="1146"/>
      <c r="E35" s="1147"/>
      <c r="F35" s="36">
        <v>7.01</v>
      </c>
      <c r="G35" s="37">
        <v>7.97</v>
      </c>
      <c r="H35" s="37">
        <v>6.13</v>
      </c>
      <c r="I35" s="37">
        <v>12.54</v>
      </c>
      <c r="J35" s="38">
        <v>6.13</v>
      </c>
      <c r="K35" s="22"/>
      <c r="L35" s="22"/>
      <c r="M35" s="22"/>
      <c r="N35" s="22"/>
      <c r="O35" s="22"/>
      <c r="P35" s="22"/>
    </row>
    <row r="36" spans="1:16" ht="39" customHeight="1" x14ac:dyDescent="0.15">
      <c r="A36" s="22"/>
      <c r="B36" s="35"/>
      <c r="C36" s="1145" t="s">
        <v>598</v>
      </c>
      <c r="D36" s="1146"/>
      <c r="E36" s="1147"/>
      <c r="F36" s="36">
        <v>5.88</v>
      </c>
      <c r="G36" s="37">
        <v>5.68</v>
      </c>
      <c r="H36" s="37">
        <v>5.72</v>
      </c>
      <c r="I36" s="37">
        <v>5.61</v>
      </c>
      <c r="J36" s="38">
        <v>5.78</v>
      </c>
      <c r="K36" s="22"/>
      <c r="L36" s="22"/>
      <c r="M36" s="22"/>
      <c r="N36" s="22"/>
      <c r="O36" s="22"/>
      <c r="P36" s="22"/>
    </row>
    <row r="37" spans="1:16" ht="39" customHeight="1" x14ac:dyDescent="0.15">
      <c r="A37" s="22"/>
      <c r="B37" s="35"/>
      <c r="C37" s="1145" t="s">
        <v>599</v>
      </c>
      <c r="D37" s="1146"/>
      <c r="E37" s="1147"/>
      <c r="F37" s="36">
        <v>4.7</v>
      </c>
      <c r="G37" s="37">
        <v>4.96</v>
      </c>
      <c r="H37" s="37">
        <v>5.2</v>
      </c>
      <c r="I37" s="37">
        <v>5.25</v>
      </c>
      <c r="J37" s="38">
        <v>5.59</v>
      </c>
      <c r="K37" s="22"/>
      <c r="L37" s="22"/>
      <c r="M37" s="22"/>
      <c r="N37" s="22"/>
      <c r="O37" s="22"/>
      <c r="P37" s="22"/>
    </row>
    <row r="38" spans="1:16" ht="39" customHeight="1" x14ac:dyDescent="0.15">
      <c r="A38" s="22"/>
      <c r="B38" s="35"/>
      <c r="C38" s="1145" t="s">
        <v>600</v>
      </c>
      <c r="D38" s="1146"/>
      <c r="E38" s="1147"/>
      <c r="F38" s="36">
        <v>8.08</v>
      </c>
      <c r="G38" s="37">
        <v>6.89</v>
      </c>
      <c r="H38" s="37">
        <v>6.33</v>
      </c>
      <c r="I38" s="37">
        <v>5.7</v>
      </c>
      <c r="J38" s="38">
        <v>4.75</v>
      </c>
      <c r="K38" s="22"/>
      <c r="L38" s="22"/>
      <c r="M38" s="22"/>
      <c r="N38" s="22"/>
      <c r="O38" s="22"/>
      <c r="P38" s="22"/>
    </row>
    <row r="39" spans="1:16" ht="39" customHeight="1" x14ac:dyDescent="0.15">
      <c r="A39" s="22"/>
      <c r="B39" s="35"/>
      <c r="C39" s="1145" t="s">
        <v>601</v>
      </c>
      <c r="D39" s="1146"/>
      <c r="E39" s="1147"/>
      <c r="F39" s="36">
        <v>3.39</v>
      </c>
      <c r="G39" s="37">
        <v>3.39</v>
      </c>
      <c r="H39" s="37">
        <v>3.23</v>
      </c>
      <c r="I39" s="37">
        <v>2.93</v>
      </c>
      <c r="J39" s="38">
        <v>2.97</v>
      </c>
      <c r="K39" s="22"/>
      <c r="L39" s="22"/>
      <c r="M39" s="22"/>
      <c r="N39" s="22"/>
      <c r="O39" s="22"/>
      <c r="P39" s="22"/>
    </row>
    <row r="40" spans="1:16" ht="39" customHeight="1" x14ac:dyDescent="0.15">
      <c r="A40" s="22"/>
      <c r="B40" s="35"/>
      <c r="C40" s="1145" t="s">
        <v>602</v>
      </c>
      <c r="D40" s="1146"/>
      <c r="E40" s="1147"/>
      <c r="F40" s="36">
        <v>0</v>
      </c>
      <c r="G40" s="37">
        <v>0.31</v>
      </c>
      <c r="H40" s="37">
        <v>0.89</v>
      </c>
      <c r="I40" s="37">
        <v>0.84</v>
      </c>
      <c r="J40" s="38">
        <v>0.86</v>
      </c>
      <c r="K40" s="22"/>
      <c r="L40" s="22"/>
      <c r="M40" s="22"/>
      <c r="N40" s="22"/>
      <c r="O40" s="22"/>
      <c r="P40" s="22"/>
    </row>
    <row r="41" spans="1:16" ht="39" customHeight="1" x14ac:dyDescent="0.15">
      <c r="A41" s="22"/>
      <c r="B41" s="35"/>
      <c r="C41" s="1145" t="s">
        <v>603</v>
      </c>
      <c r="D41" s="1146"/>
      <c r="E41" s="1147"/>
      <c r="F41" s="36">
        <v>0.16</v>
      </c>
      <c r="G41" s="37">
        <v>0.15</v>
      </c>
      <c r="H41" s="37">
        <v>0.18</v>
      </c>
      <c r="I41" s="37">
        <v>0.17</v>
      </c>
      <c r="J41" s="38">
        <v>0.21</v>
      </c>
      <c r="K41" s="22"/>
      <c r="L41" s="22"/>
      <c r="M41" s="22"/>
      <c r="N41" s="22"/>
      <c r="O41" s="22"/>
      <c r="P41" s="22"/>
    </row>
    <row r="42" spans="1:16" ht="39" customHeight="1" x14ac:dyDescent="0.15">
      <c r="A42" s="22"/>
      <c r="B42" s="39"/>
      <c r="C42" s="1145" t="s">
        <v>604</v>
      </c>
      <c r="D42" s="1146"/>
      <c r="E42" s="1147"/>
      <c r="F42" s="36" t="s">
        <v>547</v>
      </c>
      <c r="G42" s="37" t="s">
        <v>547</v>
      </c>
      <c r="H42" s="37" t="s">
        <v>547</v>
      </c>
      <c r="I42" s="37" t="s">
        <v>547</v>
      </c>
      <c r="J42" s="38" t="s">
        <v>547</v>
      </c>
      <c r="K42" s="22"/>
      <c r="L42" s="22"/>
      <c r="M42" s="22"/>
      <c r="N42" s="22"/>
      <c r="O42" s="22"/>
      <c r="P42" s="22"/>
    </row>
    <row r="43" spans="1:16" ht="39" customHeight="1" thickBot="1" x14ac:dyDescent="0.2">
      <c r="A43" s="22"/>
      <c r="B43" s="40"/>
      <c r="C43" s="1148" t="s">
        <v>605</v>
      </c>
      <c r="D43" s="1149"/>
      <c r="E43" s="1150"/>
      <c r="F43" s="41">
        <v>0.06</v>
      </c>
      <c r="G43" s="42">
        <v>0.14000000000000001</v>
      </c>
      <c r="H43" s="42">
        <v>0.09</v>
      </c>
      <c r="I43" s="42">
        <v>0.06</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UI/pn+SXud6xK+pFr7ou+va7zKUOxtaoEPoHAVAnE50FmEYbqeQ5hNbtRBnfd3522s9fsO4wRXoeKS2w04jRg==" saltValue="l8MR4qBM+TtCVqO8ddYA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activeCell="A2" sqref="A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589</v>
      </c>
      <c r="L44" s="56" t="s">
        <v>590</v>
      </c>
      <c r="M44" s="56" t="s">
        <v>591</v>
      </c>
      <c r="N44" s="56" t="s">
        <v>592</v>
      </c>
      <c r="O44" s="57" t="s">
        <v>593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5289</v>
      </c>
      <c r="L45" s="60">
        <v>5493</v>
      </c>
      <c r="M45" s="60">
        <v>5586</v>
      </c>
      <c r="N45" s="60">
        <v>5654</v>
      </c>
      <c r="O45" s="61">
        <v>5886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547</v>
      </c>
      <c r="L46" s="64" t="s">
        <v>547</v>
      </c>
      <c r="M46" s="64" t="s">
        <v>547</v>
      </c>
      <c r="N46" s="64" t="s">
        <v>547</v>
      </c>
      <c r="O46" s="65" t="s">
        <v>547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547</v>
      </c>
      <c r="L47" s="64" t="s">
        <v>547</v>
      </c>
      <c r="M47" s="64" t="s">
        <v>547</v>
      </c>
      <c r="N47" s="64" t="s">
        <v>547</v>
      </c>
      <c r="O47" s="65" t="s">
        <v>547</v>
      </c>
      <c r="P47" s="48"/>
      <c r="Q47" s="48"/>
      <c r="R47" s="48"/>
      <c r="S47" s="48"/>
      <c r="T47" s="48"/>
      <c r="U47" s="48"/>
    </row>
    <row r="48" spans="1:21" ht="30.75" customHeight="1" x14ac:dyDescent="0.15">
      <c r="A48" s="48"/>
      <c r="B48" s="1155"/>
      <c r="C48" s="1156"/>
      <c r="D48" s="62"/>
      <c r="E48" s="1161" t="s">
        <v>15</v>
      </c>
      <c r="F48" s="1161"/>
      <c r="G48" s="1161"/>
      <c r="H48" s="1161"/>
      <c r="I48" s="1161"/>
      <c r="J48" s="1162"/>
      <c r="K48" s="63">
        <v>1420</v>
      </c>
      <c r="L48" s="64">
        <v>1482</v>
      </c>
      <c r="M48" s="64">
        <v>1248</v>
      </c>
      <c r="N48" s="64">
        <v>1023</v>
      </c>
      <c r="O48" s="65">
        <v>1123</v>
      </c>
      <c r="P48" s="48"/>
      <c r="Q48" s="48"/>
      <c r="R48" s="48"/>
      <c r="S48" s="48"/>
      <c r="T48" s="48"/>
      <c r="U48" s="48"/>
    </row>
    <row r="49" spans="1:21" ht="30.75" customHeight="1" x14ac:dyDescent="0.15">
      <c r="A49" s="48"/>
      <c r="B49" s="1155"/>
      <c r="C49" s="1156"/>
      <c r="D49" s="62"/>
      <c r="E49" s="1161" t="s">
        <v>16</v>
      </c>
      <c r="F49" s="1161"/>
      <c r="G49" s="1161"/>
      <c r="H49" s="1161"/>
      <c r="I49" s="1161"/>
      <c r="J49" s="1162"/>
      <c r="K49" s="63">
        <v>100</v>
      </c>
      <c r="L49" s="64">
        <v>93</v>
      </c>
      <c r="M49" s="64">
        <v>97</v>
      </c>
      <c r="N49" s="64">
        <v>106</v>
      </c>
      <c r="O49" s="65">
        <v>108</v>
      </c>
      <c r="P49" s="48"/>
      <c r="Q49" s="48"/>
      <c r="R49" s="48"/>
      <c r="S49" s="48"/>
      <c r="T49" s="48"/>
      <c r="U49" s="48"/>
    </row>
    <row r="50" spans="1:21" ht="30.75" customHeight="1" x14ac:dyDescent="0.15">
      <c r="A50" s="48"/>
      <c r="B50" s="1155"/>
      <c r="C50" s="1156"/>
      <c r="D50" s="62"/>
      <c r="E50" s="1161" t="s">
        <v>17</v>
      </c>
      <c r="F50" s="1161"/>
      <c r="G50" s="1161"/>
      <c r="H50" s="1161"/>
      <c r="I50" s="1161"/>
      <c r="J50" s="1162"/>
      <c r="K50" s="63">
        <v>220</v>
      </c>
      <c r="L50" s="64">
        <v>219</v>
      </c>
      <c r="M50" s="64">
        <v>216</v>
      </c>
      <c r="N50" s="64">
        <v>213</v>
      </c>
      <c r="O50" s="65">
        <v>211</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547</v>
      </c>
      <c r="L51" s="64" t="s">
        <v>547</v>
      </c>
      <c r="M51" s="64">
        <v>0</v>
      </c>
      <c r="N51" s="64" t="s">
        <v>547</v>
      </c>
      <c r="O51" s="65" t="s">
        <v>547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6832</v>
      </c>
      <c r="L52" s="64">
        <v>6818</v>
      </c>
      <c r="M52" s="64">
        <v>6532</v>
      </c>
      <c r="N52" s="64">
        <v>6429</v>
      </c>
      <c r="O52" s="65">
        <v>6438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197</v>
      </c>
      <c r="L53" s="69">
        <v>469</v>
      </c>
      <c r="M53" s="69">
        <v>615</v>
      </c>
      <c r="N53" s="69">
        <v>567</v>
      </c>
      <c r="O53" s="70">
        <v>890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606</v>
      </c>
      <c r="P56" s="48"/>
      <c r="Q56" s="48"/>
      <c r="R56" s="48"/>
      <c r="S56" s="48"/>
      <c r="T56" s="48"/>
      <c r="U56" s="48"/>
    </row>
    <row r="57" spans="1:21" ht="31.5" customHeight="1" thickBot="1" x14ac:dyDescent="0.2">
      <c r="A57" s="48"/>
      <c r="B57" s="76"/>
      <c r="C57" s="77"/>
      <c r="D57" s="77"/>
      <c r="E57" s="78"/>
      <c r="F57" s="78"/>
      <c r="G57" s="78"/>
      <c r="H57" s="78"/>
      <c r="I57" s="78"/>
      <c r="J57" s="79" t="s">
        <v>2</v>
      </c>
      <c r="K57" s="80" t="s">
        <v>607</v>
      </c>
      <c r="L57" s="81" t="s">
        <v>608</v>
      </c>
      <c r="M57" s="81" t="s">
        <v>609</v>
      </c>
      <c r="N57" s="81" t="s">
        <v>610</v>
      </c>
      <c r="O57" s="82" t="s">
        <v>611</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643</v>
      </c>
      <c r="L58" s="84" t="s">
        <v>643</v>
      </c>
      <c r="M58" s="84" t="s">
        <v>643</v>
      </c>
      <c r="N58" s="84" t="s">
        <v>643</v>
      </c>
      <c r="O58" s="85" t="s">
        <v>643</v>
      </c>
    </row>
    <row r="59" spans="1:21" ht="31.5" customHeight="1" x14ac:dyDescent="0.15">
      <c r="B59" s="1171"/>
      <c r="C59" s="1172"/>
      <c r="D59" s="1178" t="s">
        <v>28</v>
      </c>
      <c r="E59" s="1179"/>
      <c r="F59" s="1179"/>
      <c r="G59" s="1179"/>
      <c r="H59" s="1179"/>
      <c r="I59" s="1179"/>
      <c r="J59" s="1180"/>
      <c r="K59" s="86" t="s">
        <v>643</v>
      </c>
      <c r="L59" s="87" t="s">
        <v>643</v>
      </c>
      <c r="M59" s="87" t="s">
        <v>643</v>
      </c>
      <c r="N59" s="87" t="s">
        <v>643</v>
      </c>
      <c r="O59" s="88" t="s">
        <v>643</v>
      </c>
    </row>
    <row r="60" spans="1:21" ht="31.5" customHeight="1" thickBot="1" x14ac:dyDescent="0.2">
      <c r="B60" s="1173"/>
      <c r="C60" s="1174"/>
      <c r="D60" s="1181" t="s">
        <v>29</v>
      </c>
      <c r="E60" s="1182"/>
      <c r="F60" s="1182"/>
      <c r="G60" s="1182"/>
      <c r="H60" s="1182"/>
      <c r="I60" s="1182"/>
      <c r="J60" s="1183"/>
      <c r="K60" s="89" t="s">
        <v>643</v>
      </c>
      <c r="L60" s="90" t="s">
        <v>643</v>
      </c>
      <c r="M60" s="90" t="s">
        <v>643</v>
      </c>
      <c r="N60" s="90" t="s">
        <v>643</v>
      </c>
      <c r="O60" s="91" t="s">
        <v>643</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F4RMHvtLdqzLv+pj8roIf3VAws6fNlRG1k66teiKq9FJF/5WGNfSoRf/eMu/CezdIxaVquDH5g7VaOFSGlAsg==" saltValue="mTwISo9zk66GCCK/DRb7W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election activeCell="M41" sqref="M41"/>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589</v>
      </c>
      <c r="J40" s="103" t="s">
        <v>590</v>
      </c>
      <c r="K40" s="103" t="s">
        <v>591</v>
      </c>
      <c r="L40" s="103" t="s">
        <v>592</v>
      </c>
      <c r="M40" s="104" t="s">
        <v>593</v>
      </c>
    </row>
    <row r="41" spans="2:13" ht="27.75" customHeight="1" x14ac:dyDescent="0.15">
      <c r="B41" s="1184" t="s">
        <v>32</v>
      </c>
      <c r="C41" s="1185"/>
      <c r="D41" s="105"/>
      <c r="E41" s="1190" t="s">
        <v>33</v>
      </c>
      <c r="F41" s="1190"/>
      <c r="G41" s="1190"/>
      <c r="H41" s="1191"/>
      <c r="I41" s="351">
        <v>67506</v>
      </c>
      <c r="J41" s="352">
        <v>69823</v>
      </c>
      <c r="K41" s="352">
        <v>69356</v>
      </c>
      <c r="L41" s="352">
        <v>68492</v>
      </c>
      <c r="M41" s="353">
        <v>64499</v>
      </c>
    </row>
    <row r="42" spans="2:13" ht="27.75" customHeight="1" x14ac:dyDescent="0.15">
      <c r="B42" s="1186"/>
      <c r="C42" s="1187"/>
      <c r="D42" s="106"/>
      <c r="E42" s="1192" t="s">
        <v>34</v>
      </c>
      <c r="F42" s="1192"/>
      <c r="G42" s="1192"/>
      <c r="H42" s="1193"/>
      <c r="I42" s="354">
        <v>4411</v>
      </c>
      <c r="J42" s="355">
        <v>3506</v>
      </c>
      <c r="K42" s="355">
        <v>3257</v>
      </c>
      <c r="L42" s="355">
        <v>2963</v>
      </c>
      <c r="M42" s="356">
        <v>2665</v>
      </c>
    </row>
    <row r="43" spans="2:13" ht="27.75" customHeight="1" x14ac:dyDescent="0.15">
      <c r="B43" s="1186"/>
      <c r="C43" s="1187"/>
      <c r="D43" s="106"/>
      <c r="E43" s="1192" t="s">
        <v>35</v>
      </c>
      <c r="F43" s="1192"/>
      <c r="G43" s="1192"/>
      <c r="H43" s="1193"/>
      <c r="I43" s="354">
        <v>19054</v>
      </c>
      <c r="J43" s="355">
        <v>18092</v>
      </c>
      <c r="K43" s="355">
        <v>16486</v>
      </c>
      <c r="L43" s="355">
        <v>14094</v>
      </c>
      <c r="M43" s="356">
        <v>12006</v>
      </c>
    </row>
    <row r="44" spans="2:13" ht="27.75" customHeight="1" x14ac:dyDescent="0.15">
      <c r="B44" s="1186"/>
      <c r="C44" s="1187"/>
      <c r="D44" s="106"/>
      <c r="E44" s="1192" t="s">
        <v>36</v>
      </c>
      <c r="F44" s="1192"/>
      <c r="G44" s="1192"/>
      <c r="H44" s="1193"/>
      <c r="I44" s="354">
        <v>990</v>
      </c>
      <c r="J44" s="355">
        <v>1056</v>
      </c>
      <c r="K44" s="355">
        <v>1340</v>
      </c>
      <c r="L44" s="355">
        <v>1314</v>
      </c>
      <c r="M44" s="356">
        <v>1569</v>
      </c>
    </row>
    <row r="45" spans="2:13" ht="27.75" customHeight="1" x14ac:dyDescent="0.15">
      <c r="B45" s="1186"/>
      <c r="C45" s="1187"/>
      <c r="D45" s="106"/>
      <c r="E45" s="1192" t="s">
        <v>37</v>
      </c>
      <c r="F45" s="1192"/>
      <c r="G45" s="1192"/>
      <c r="H45" s="1193"/>
      <c r="I45" s="354">
        <v>8269</v>
      </c>
      <c r="J45" s="355">
        <v>8573</v>
      </c>
      <c r="K45" s="355">
        <v>8667</v>
      </c>
      <c r="L45" s="355">
        <v>9035</v>
      </c>
      <c r="M45" s="356">
        <v>9278</v>
      </c>
    </row>
    <row r="46" spans="2:13" ht="27.75" customHeight="1" x14ac:dyDescent="0.15">
      <c r="B46" s="1186"/>
      <c r="C46" s="1187"/>
      <c r="D46" s="107"/>
      <c r="E46" s="1192" t="s">
        <v>38</v>
      </c>
      <c r="F46" s="1192"/>
      <c r="G46" s="1192"/>
      <c r="H46" s="1193"/>
      <c r="I46" s="354">
        <v>2000</v>
      </c>
      <c r="J46" s="355">
        <v>1580</v>
      </c>
      <c r="K46" s="355">
        <v>586</v>
      </c>
      <c r="L46" s="355">
        <v>511</v>
      </c>
      <c r="M46" s="356">
        <v>587</v>
      </c>
    </row>
    <row r="47" spans="2:13" ht="27.75" customHeight="1" x14ac:dyDescent="0.15">
      <c r="B47" s="1186"/>
      <c r="C47" s="1187"/>
      <c r="D47" s="108"/>
      <c r="E47" s="1194" t="s">
        <v>39</v>
      </c>
      <c r="F47" s="1195"/>
      <c r="G47" s="1195"/>
      <c r="H47" s="1196"/>
      <c r="I47" s="354" t="s">
        <v>547</v>
      </c>
      <c r="J47" s="355" t="s">
        <v>547</v>
      </c>
      <c r="K47" s="355" t="s">
        <v>547</v>
      </c>
      <c r="L47" s="355" t="s">
        <v>547</v>
      </c>
      <c r="M47" s="356" t="s">
        <v>547</v>
      </c>
    </row>
    <row r="48" spans="2:13" ht="27.75" customHeight="1" x14ac:dyDescent="0.15">
      <c r="B48" s="1186"/>
      <c r="C48" s="1187"/>
      <c r="D48" s="106"/>
      <c r="E48" s="1192" t="s">
        <v>40</v>
      </c>
      <c r="F48" s="1192"/>
      <c r="G48" s="1192"/>
      <c r="H48" s="1193"/>
      <c r="I48" s="354" t="s">
        <v>547</v>
      </c>
      <c r="J48" s="355" t="s">
        <v>547</v>
      </c>
      <c r="K48" s="355" t="s">
        <v>547</v>
      </c>
      <c r="L48" s="355" t="s">
        <v>547</v>
      </c>
      <c r="M48" s="356" t="s">
        <v>547</v>
      </c>
    </row>
    <row r="49" spans="2:13" ht="27.75" customHeight="1" x14ac:dyDescent="0.15">
      <c r="B49" s="1188"/>
      <c r="C49" s="1189"/>
      <c r="D49" s="106"/>
      <c r="E49" s="1192" t="s">
        <v>41</v>
      </c>
      <c r="F49" s="1192"/>
      <c r="G49" s="1192"/>
      <c r="H49" s="1193"/>
      <c r="I49" s="354" t="s">
        <v>547</v>
      </c>
      <c r="J49" s="355" t="s">
        <v>547</v>
      </c>
      <c r="K49" s="355" t="s">
        <v>547</v>
      </c>
      <c r="L49" s="355" t="s">
        <v>547</v>
      </c>
      <c r="M49" s="356" t="s">
        <v>547</v>
      </c>
    </row>
    <row r="50" spans="2:13" ht="27.75" customHeight="1" x14ac:dyDescent="0.15">
      <c r="B50" s="1197" t="s">
        <v>42</v>
      </c>
      <c r="C50" s="1198"/>
      <c r="D50" s="109"/>
      <c r="E50" s="1192" t="s">
        <v>43</v>
      </c>
      <c r="F50" s="1192"/>
      <c r="G50" s="1192"/>
      <c r="H50" s="1193"/>
      <c r="I50" s="354">
        <v>15972</v>
      </c>
      <c r="J50" s="355">
        <v>12003</v>
      </c>
      <c r="K50" s="355">
        <v>12771</v>
      </c>
      <c r="L50" s="355">
        <v>15098</v>
      </c>
      <c r="M50" s="356">
        <v>18359</v>
      </c>
    </row>
    <row r="51" spans="2:13" ht="27.75" customHeight="1" x14ac:dyDescent="0.15">
      <c r="B51" s="1186"/>
      <c r="C51" s="1187"/>
      <c r="D51" s="106"/>
      <c r="E51" s="1192" t="s">
        <v>44</v>
      </c>
      <c r="F51" s="1192"/>
      <c r="G51" s="1192"/>
      <c r="H51" s="1193"/>
      <c r="I51" s="354">
        <v>21859</v>
      </c>
      <c r="J51" s="355">
        <v>18598</v>
      </c>
      <c r="K51" s="355">
        <v>17140</v>
      </c>
      <c r="L51" s="355">
        <v>14860</v>
      </c>
      <c r="M51" s="356">
        <v>12847</v>
      </c>
    </row>
    <row r="52" spans="2:13" ht="27.75" customHeight="1" x14ac:dyDescent="0.15">
      <c r="B52" s="1188"/>
      <c r="C52" s="1189"/>
      <c r="D52" s="106"/>
      <c r="E52" s="1192" t="s">
        <v>45</v>
      </c>
      <c r="F52" s="1192"/>
      <c r="G52" s="1192"/>
      <c r="H52" s="1193"/>
      <c r="I52" s="354">
        <v>61266</v>
      </c>
      <c r="J52" s="355">
        <v>60820</v>
      </c>
      <c r="K52" s="355">
        <v>59662</v>
      </c>
      <c r="L52" s="355">
        <v>58255</v>
      </c>
      <c r="M52" s="356">
        <v>55391</v>
      </c>
    </row>
    <row r="53" spans="2:13" ht="27.75" customHeight="1" thickBot="1" x14ac:dyDescent="0.2">
      <c r="B53" s="1199" t="s">
        <v>21</v>
      </c>
      <c r="C53" s="1200"/>
      <c r="D53" s="110"/>
      <c r="E53" s="1201" t="s">
        <v>46</v>
      </c>
      <c r="F53" s="1201"/>
      <c r="G53" s="1201"/>
      <c r="H53" s="1202"/>
      <c r="I53" s="357">
        <v>3134</v>
      </c>
      <c r="J53" s="358">
        <v>11209</v>
      </c>
      <c r="K53" s="358">
        <v>10120</v>
      </c>
      <c r="L53" s="358">
        <v>8197</v>
      </c>
      <c r="M53" s="359">
        <v>4008</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9lAB+Z8afBdmK1vGchWTzxXusc/tieOCe+/Pi+kWPDtdiusuAw2OSB4qEcjX9IBSvYtZ75fIGykpE/Pasf873Q==" saltValue="ROfhdD7+W/F2DuANc9hL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55" zoomScaleNormal="55" zoomScaleSheetLayoutView="100" workbookViewId="0">
      <selection activeCell="C58" sqref="C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591</v>
      </c>
      <c r="G54" s="119" t="s">
        <v>592</v>
      </c>
      <c r="H54" s="120" t="s">
        <v>593</v>
      </c>
    </row>
    <row r="55" spans="2:8" ht="52.5" customHeight="1" x14ac:dyDescent="0.15">
      <c r="B55" s="121"/>
      <c r="C55" s="1211" t="s">
        <v>49</v>
      </c>
      <c r="D55" s="1211"/>
      <c r="E55" s="1212"/>
      <c r="F55" s="122">
        <v>5644</v>
      </c>
      <c r="G55" s="122">
        <v>6651</v>
      </c>
      <c r="H55" s="123">
        <v>8257</v>
      </c>
    </row>
    <row r="56" spans="2:8" ht="52.5" customHeight="1" x14ac:dyDescent="0.15">
      <c r="B56" s="124"/>
      <c r="C56" s="1213" t="s">
        <v>50</v>
      </c>
      <c r="D56" s="1213"/>
      <c r="E56" s="1214"/>
      <c r="F56" s="125">
        <v>875</v>
      </c>
      <c r="G56" s="125">
        <v>1321</v>
      </c>
      <c r="H56" s="126">
        <v>1688</v>
      </c>
    </row>
    <row r="57" spans="2:8" ht="53.25" customHeight="1" x14ac:dyDescent="0.15">
      <c r="B57" s="124"/>
      <c r="C57" s="1215" t="s">
        <v>51</v>
      </c>
      <c r="D57" s="1215"/>
      <c r="E57" s="1216"/>
      <c r="F57" s="127">
        <v>3506</v>
      </c>
      <c r="G57" s="127">
        <v>4231</v>
      </c>
      <c r="H57" s="128">
        <v>5262</v>
      </c>
    </row>
    <row r="58" spans="2:8" ht="45.75" customHeight="1" x14ac:dyDescent="0.15">
      <c r="B58" s="129"/>
      <c r="C58" s="1203" t="s">
        <v>638</v>
      </c>
      <c r="D58" s="1204"/>
      <c r="E58" s="1205"/>
      <c r="F58" s="360">
        <v>804</v>
      </c>
      <c r="G58" s="360">
        <v>1368</v>
      </c>
      <c r="H58" s="361">
        <v>2347</v>
      </c>
    </row>
    <row r="59" spans="2:8" ht="45.75" customHeight="1" x14ac:dyDescent="0.15">
      <c r="B59" s="129"/>
      <c r="C59" s="1203" t="s">
        <v>639</v>
      </c>
      <c r="D59" s="1204"/>
      <c r="E59" s="1205"/>
      <c r="F59" s="360">
        <v>608</v>
      </c>
      <c r="G59" s="360">
        <v>1013</v>
      </c>
      <c r="H59" s="361">
        <v>941</v>
      </c>
    </row>
    <row r="60" spans="2:8" ht="45.75" customHeight="1" x14ac:dyDescent="0.15">
      <c r="B60" s="129"/>
      <c r="C60" s="1203" t="s">
        <v>640</v>
      </c>
      <c r="D60" s="1204"/>
      <c r="E60" s="1205"/>
      <c r="F60" s="360">
        <v>877</v>
      </c>
      <c r="G60" s="360">
        <v>855</v>
      </c>
      <c r="H60" s="361">
        <v>856</v>
      </c>
    </row>
    <row r="61" spans="2:8" ht="45.75" customHeight="1" x14ac:dyDescent="0.15">
      <c r="B61" s="129"/>
      <c r="C61" s="1203" t="s">
        <v>641</v>
      </c>
      <c r="D61" s="1204"/>
      <c r="E61" s="1205"/>
      <c r="F61" s="360">
        <v>397</v>
      </c>
      <c r="G61" s="360">
        <v>392</v>
      </c>
      <c r="H61" s="361">
        <v>384</v>
      </c>
    </row>
    <row r="62" spans="2:8" ht="45.75" customHeight="1" thickBot="1" x14ac:dyDescent="0.2">
      <c r="B62" s="130"/>
      <c r="C62" s="1206" t="s">
        <v>642</v>
      </c>
      <c r="D62" s="1207"/>
      <c r="E62" s="1208"/>
      <c r="F62" s="362" t="s">
        <v>547</v>
      </c>
      <c r="G62" s="362" t="s">
        <v>547</v>
      </c>
      <c r="H62" s="363">
        <v>300</v>
      </c>
    </row>
    <row r="63" spans="2:8" ht="52.5" customHeight="1" thickBot="1" x14ac:dyDescent="0.2">
      <c r="B63" s="131"/>
      <c r="C63" s="1209" t="s">
        <v>52</v>
      </c>
      <c r="D63" s="1209"/>
      <c r="E63" s="1210"/>
      <c r="F63" s="132">
        <v>10025</v>
      </c>
      <c r="G63" s="132">
        <v>12204</v>
      </c>
      <c r="H63" s="133">
        <v>15207</v>
      </c>
    </row>
    <row r="64" spans="2:8" x14ac:dyDescent="0.15"/>
  </sheetData>
  <sheetProtection algorithmName="SHA-512" hashValue="vVXfCEDJpl5loTECGVohK6BV6Ao54jkAUBsOlsgSapBs/Gz02ZZEDcYyS0LxEwqNqnZLoeS6ngaKoJDq/3dvig==" saltValue="QmjY3xrkWfpHtSX2aqaw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53</v>
      </c>
      <c r="E2" s="145"/>
      <c r="F2" s="146" t="s">
        <v>586</v>
      </c>
      <c r="G2" s="147"/>
      <c r="H2" s="148"/>
    </row>
    <row r="3" spans="1:8" x14ac:dyDescent="0.15">
      <c r="A3" s="144" t="s">
        <v>579</v>
      </c>
      <c r="B3" s="149"/>
      <c r="C3" s="150"/>
      <c r="D3" s="151">
        <v>55328</v>
      </c>
      <c r="E3" s="152"/>
      <c r="F3" s="153">
        <v>48064</v>
      </c>
      <c r="G3" s="154"/>
      <c r="H3" s="155"/>
    </row>
    <row r="4" spans="1:8" x14ac:dyDescent="0.15">
      <c r="A4" s="156"/>
      <c r="B4" s="157"/>
      <c r="C4" s="158"/>
      <c r="D4" s="159">
        <v>47420</v>
      </c>
      <c r="E4" s="160"/>
      <c r="F4" s="161">
        <v>30373</v>
      </c>
      <c r="G4" s="162"/>
      <c r="H4" s="163"/>
    </row>
    <row r="5" spans="1:8" x14ac:dyDescent="0.15">
      <c r="A5" s="144" t="s">
        <v>581</v>
      </c>
      <c r="B5" s="149"/>
      <c r="C5" s="150"/>
      <c r="D5" s="151">
        <v>87194</v>
      </c>
      <c r="E5" s="152"/>
      <c r="F5" s="153">
        <v>56662</v>
      </c>
      <c r="G5" s="154"/>
      <c r="H5" s="155"/>
    </row>
    <row r="6" spans="1:8" x14ac:dyDescent="0.15">
      <c r="A6" s="156"/>
      <c r="B6" s="157"/>
      <c r="C6" s="158"/>
      <c r="D6" s="159">
        <v>74721</v>
      </c>
      <c r="E6" s="160"/>
      <c r="F6" s="161">
        <v>34709</v>
      </c>
      <c r="G6" s="162"/>
      <c r="H6" s="163"/>
    </row>
    <row r="7" spans="1:8" x14ac:dyDescent="0.15">
      <c r="A7" s="144" t="s">
        <v>582</v>
      </c>
      <c r="B7" s="149"/>
      <c r="C7" s="150"/>
      <c r="D7" s="151">
        <v>43417</v>
      </c>
      <c r="E7" s="152"/>
      <c r="F7" s="153">
        <v>60285</v>
      </c>
      <c r="G7" s="154"/>
      <c r="H7" s="155"/>
    </row>
    <row r="8" spans="1:8" x14ac:dyDescent="0.15">
      <c r="A8" s="156"/>
      <c r="B8" s="157"/>
      <c r="C8" s="158"/>
      <c r="D8" s="159">
        <v>32256</v>
      </c>
      <c r="E8" s="160"/>
      <c r="F8" s="161">
        <v>36445</v>
      </c>
      <c r="G8" s="162"/>
      <c r="H8" s="163"/>
    </row>
    <row r="9" spans="1:8" x14ac:dyDescent="0.15">
      <c r="A9" s="144" t="s">
        <v>583</v>
      </c>
      <c r="B9" s="149"/>
      <c r="C9" s="150"/>
      <c r="D9" s="151">
        <v>40224</v>
      </c>
      <c r="E9" s="152"/>
      <c r="F9" s="153">
        <v>52714</v>
      </c>
      <c r="G9" s="154"/>
      <c r="H9" s="155"/>
    </row>
    <row r="10" spans="1:8" x14ac:dyDescent="0.15">
      <c r="A10" s="156"/>
      <c r="B10" s="157"/>
      <c r="C10" s="158"/>
      <c r="D10" s="159">
        <v>24636</v>
      </c>
      <c r="E10" s="160"/>
      <c r="F10" s="161">
        <v>29032</v>
      </c>
      <c r="G10" s="162"/>
      <c r="H10" s="163"/>
    </row>
    <row r="11" spans="1:8" x14ac:dyDescent="0.15">
      <c r="A11" s="144" t="s">
        <v>584</v>
      </c>
      <c r="B11" s="149"/>
      <c r="C11" s="150"/>
      <c r="D11" s="151">
        <v>33859</v>
      </c>
      <c r="E11" s="152"/>
      <c r="F11" s="153">
        <v>46001</v>
      </c>
      <c r="G11" s="154"/>
      <c r="H11" s="155"/>
    </row>
    <row r="12" spans="1:8" x14ac:dyDescent="0.15">
      <c r="A12" s="156"/>
      <c r="B12" s="157"/>
      <c r="C12" s="164"/>
      <c r="D12" s="159">
        <v>25657</v>
      </c>
      <c r="E12" s="160"/>
      <c r="F12" s="161">
        <v>27974</v>
      </c>
      <c r="G12" s="162"/>
      <c r="H12" s="163"/>
    </row>
    <row r="13" spans="1:8" x14ac:dyDescent="0.15">
      <c r="A13" s="144"/>
      <c r="B13" s="149"/>
      <c r="C13" s="165"/>
      <c r="D13" s="166">
        <v>52004</v>
      </c>
      <c r="E13" s="167"/>
      <c r="F13" s="168">
        <v>52745</v>
      </c>
      <c r="G13" s="169"/>
      <c r="H13" s="155"/>
    </row>
    <row r="14" spans="1:8" x14ac:dyDescent="0.15">
      <c r="A14" s="156"/>
      <c r="B14" s="157"/>
      <c r="C14" s="158"/>
      <c r="D14" s="159">
        <v>40938</v>
      </c>
      <c r="E14" s="160"/>
      <c r="F14" s="161">
        <v>31707</v>
      </c>
      <c r="G14" s="162"/>
      <c r="H14" s="163"/>
    </row>
    <row r="17" spans="1:11" x14ac:dyDescent="0.15">
      <c r="A17" s="140" t="s">
        <v>54</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55</v>
      </c>
      <c r="B19" s="170">
        <f>ROUND(VALUE(SUBSTITUTE(実質収支比率等に係る経年分析!F$48,"▲","-")),2)</f>
        <v>7.02</v>
      </c>
      <c r="C19" s="170">
        <f>ROUND(VALUE(SUBSTITUTE(実質収支比率等に係る経年分析!G$48,"▲","-")),2)</f>
        <v>7.98</v>
      </c>
      <c r="D19" s="170">
        <f>ROUND(VALUE(SUBSTITUTE(実質収支比率等に係る経年分析!H$48,"▲","-")),2)</f>
        <v>6.14</v>
      </c>
      <c r="E19" s="170">
        <f>ROUND(VALUE(SUBSTITUTE(実質収支比率等に係る経年分析!I$48,"▲","-")),2)</f>
        <v>12.55</v>
      </c>
      <c r="F19" s="170">
        <f>ROUND(VALUE(SUBSTITUTE(実質収支比率等に係る経年分析!J$48,"▲","-")),2)</f>
        <v>6.13</v>
      </c>
    </row>
    <row r="20" spans="1:11" x14ac:dyDescent="0.15">
      <c r="A20" s="170" t="s">
        <v>56</v>
      </c>
      <c r="B20" s="170">
        <f>ROUND(VALUE(SUBSTITUTE(実質収支比率等に係る経年分析!F$47,"▲","-")),2)</f>
        <v>15.73</v>
      </c>
      <c r="C20" s="170">
        <f>ROUND(VALUE(SUBSTITUTE(実質収支比率等に係る経年分析!G$47,"▲","-")),2)</f>
        <v>15.16</v>
      </c>
      <c r="D20" s="170">
        <f>ROUND(VALUE(SUBSTITUTE(実質収支比率等に係る経年分析!H$47,"▲","-")),2)</f>
        <v>15.6</v>
      </c>
      <c r="E20" s="170">
        <f>ROUND(VALUE(SUBSTITUTE(実質収支比率等に係る経年分析!I$47,"▲","-")),2)</f>
        <v>17.559999999999999</v>
      </c>
      <c r="F20" s="170">
        <f>ROUND(VALUE(SUBSTITUTE(実質収支比率等に係る経年分析!J$47,"▲","-")),2)</f>
        <v>22.34</v>
      </c>
    </row>
    <row r="21" spans="1:11" x14ac:dyDescent="0.15">
      <c r="A21" s="170" t="s">
        <v>57</v>
      </c>
      <c r="B21" s="170">
        <f>IF(ISNUMBER(VALUE(SUBSTITUTE(実質収支比率等に係る経年分析!F$49,"▲","-"))),ROUND(VALUE(SUBSTITUTE(実質収支比率等に係る経年分析!F$49,"▲","-")),2),NA())</f>
        <v>2.87</v>
      </c>
      <c r="C21" s="170">
        <f>IF(ISNUMBER(VALUE(SUBSTITUTE(実質収支比率等に係る経年分析!G$49,"▲","-"))),ROUND(VALUE(SUBSTITUTE(実質収支比率等に係る経年分析!G$49,"▲","-")),2),NA())</f>
        <v>0.43</v>
      </c>
      <c r="D21" s="170">
        <f>IF(ISNUMBER(VALUE(SUBSTITUTE(実質収支比率等に係る経年分析!H$49,"▲","-"))),ROUND(VALUE(SUBSTITUTE(実質収支比率等に係る経年分析!H$49,"▲","-")),2),NA())</f>
        <v>-0.84</v>
      </c>
      <c r="E21" s="170">
        <f>IF(ISNUMBER(VALUE(SUBSTITUTE(実質収支比率等に係る経年分析!I$49,"▲","-"))),ROUND(VALUE(SUBSTITUTE(実質収支比率等に係る経年分析!I$49,"▲","-")),2),NA())</f>
        <v>9.34</v>
      </c>
      <c r="F21" s="170">
        <f>IF(ISNUMBER(VALUE(SUBSTITUTE(実質収支比率等に係る経年分析!J$49,"▲","-"))),ROUND(VALUE(SUBSTITUTE(実質収支比率等に係る経年分析!J$49,"▲","-")),2),NA())</f>
        <v>-2.39</v>
      </c>
    </row>
    <row r="24" spans="1:11" x14ac:dyDescent="0.15">
      <c r="A24" s="140" t="s">
        <v>58</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59</v>
      </c>
      <c r="C26" s="171" t="s">
        <v>60</v>
      </c>
      <c r="D26" s="171" t="s">
        <v>59</v>
      </c>
      <c r="E26" s="171" t="s">
        <v>60</v>
      </c>
      <c r="F26" s="171" t="s">
        <v>59</v>
      </c>
      <c r="G26" s="171" t="s">
        <v>60</v>
      </c>
      <c r="H26" s="171" t="s">
        <v>59</v>
      </c>
      <c r="I26" s="171" t="s">
        <v>60</v>
      </c>
      <c r="J26" s="171" t="s">
        <v>59</v>
      </c>
      <c r="K26" s="171" t="s">
        <v>60</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0.06</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0.14000000000000001</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0.09</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0.06</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0.03</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後期高齢者医療事業会計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0.16</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0.15</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0.18</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0.17</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0.21</v>
      </c>
    </row>
    <row r="30" spans="1:11" x14ac:dyDescent="0.15">
      <c r="A30" s="171" t="str">
        <f>IF(連結実質赤字比率に係る赤字・黒字の構成分析!C$40="",NA(),連結実質赤字比率に係る赤字・黒字の構成分析!C$40)</f>
        <v>公共下水道事業会計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0.31</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0.89</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0.84</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0.86</v>
      </c>
    </row>
    <row r="31" spans="1:11" x14ac:dyDescent="0.15">
      <c r="A31" s="171" t="str">
        <f>IF(連結実質赤字比率に係る赤字・黒字の構成分析!C$39="",NA(),連結実質赤字比率に係る赤字・黒字の構成分析!C$39)</f>
        <v>競輪事業会計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3.39</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3.39</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3.23</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2.93</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2.97</v>
      </c>
    </row>
    <row r="32" spans="1:11" x14ac:dyDescent="0.15">
      <c r="A32" s="171" t="str">
        <f>IF(連結実質赤字比率に係る赤字・黒字の構成分析!C$38="",NA(),連結実質赤字比率に係る赤字・黒字の構成分析!C$38)</f>
        <v>国民健康保険事業会計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8.08</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6.89</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6.33</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5.7</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4.75</v>
      </c>
    </row>
    <row r="33" spans="1:16" x14ac:dyDescent="0.15">
      <c r="A33" s="171" t="str">
        <f>IF(連結実質赤字比率に係る赤字・黒字の構成分析!C$37="",NA(),連結実質赤字比率に係る赤字・黒字の構成分析!C$37)</f>
        <v>介護保険事業会計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4.7</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4.96</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5.2</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5.25</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5.59</v>
      </c>
    </row>
    <row r="34" spans="1:16" x14ac:dyDescent="0.15">
      <c r="A34" s="171" t="str">
        <f>IF(連結実質赤字比率に係る赤字・黒字の構成分析!C$36="",NA(),連結実質赤字比率に係る赤字・黒字の構成分析!C$36)</f>
        <v>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5.88</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5.68</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5.72</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5.61</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5.78</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7.01</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7.97</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6.13</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12.54</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6.13</v>
      </c>
    </row>
    <row r="36" spans="1:16" x14ac:dyDescent="0.15">
      <c r="A36" s="171" t="str">
        <f>IF(連結実質赤字比率に係る赤字・黒字の構成分析!C$34="",NA(),連結実質赤字比率に係る赤字・黒字の構成分析!C$34)</f>
        <v>病院事業会計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78.17</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77.03</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77.010000000000005</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77.989999999999995</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82.74</v>
      </c>
    </row>
    <row r="39" spans="1:16" x14ac:dyDescent="0.15">
      <c r="A39" s="140" t="s">
        <v>61</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15">
      <c r="A42" s="172" t="s">
        <v>64</v>
      </c>
      <c r="B42" s="172"/>
      <c r="C42" s="172"/>
      <c r="D42" s="172">
        <f>'実質公債費比率（分子）の構造'!K$52</f>
        <v>6832</v>
      </c>
      <c r="E42" s="172"/>
      <c r="F42" s="172"/>
      <c r="G42" s="172">
        <f>'実質公債費比率（分子）の構造'!L$52</f>
        <v>6818</v>
      </c>
      <c r="H42" s="172"/>
      <c r="I42" s="172"/>
      <c r="J42" s="172">
        <f>'実質公債費比率（分子）の構造'!M$52</f>
        <v>6532</v>
      </c>
      <c r="K42" s="172"/>
      <c r="L42" s="172"/>
      <c r="M42" s="172">
        <f>'実質公債費比率（分子）の構造'!N$52</f>
        <v>6429</v>
      </c>
      <c r="N42" s="172"/>
      <c r="O42" s="172"/>
      <c r="P42" s="172">
        <f>'実質公債費比率（分子）の構造'!O$52</f>
        <v>6438</v>
      </c>
    </row>
    <row r="43" spans="1:16" x14ac:dyDescent="0.15">
      <c r="A43" s="172" t="s">
        <v>65</v>
      </c>
      <c r="B43" s="172" t="str">
        <f>'実質公債費比率（分子）の構造'!K$51</f>
        <v>-</v>
      </c>
      <c r="C43" s="172"/>
      <c r="D43" s="172"/>
      <c r="E43" s="172" t="str">
        <f>'実質公債費比率（分子）の構造'!L$51</f>
        <v>-</v>
      </c>
      <c r="F43" s="172"/>
      <c r="G43" s="172"/>
      <c r="H43" s="172">
        <f>'実質公債費比率（分子）の構造'!M$51</f>
        <v>0</v>
      </c>
      <c r="I43" s="172"/>
      <c r="J43" s="172"/>
      <c r="K43" s="172" t="str">
        <f>'実質公債費比率（分子）の構造'!N$51</f>
        <v>-</v>
      </c>
      <c r="L43" s="172"/>
      <c r="M43" s="172"/>
      <c r="N43" s="172" t="str">
        <f>'実質公債費比率（分子）の構造'!O$51</f>
        <v>-</v>
      </c>
      <c r="O43" s="172"/>
      <c r="P43" s="172"/>
    </row>
    <row r="44" spans="1:16" x14ac:dyDescent="0.15">
      <c r="A44" s="172" t="s">
        <v>66</v>
      </c>
      <c r="B44" s="172">
        <f>'実質公債費比率（分子）の構造'!K$50</f>
        <v>220</v>
      </c>
      <c r="C44" s="172"/>
      <c r="D44" s="172"/>
      <c r="E44" s="172">
        <f>'実質公債費比率（分子）の構造'!L$50</f>
        <v>219</v>
      </c>
      <c r="F44" s="172"/>
      <c r="G44" s="172"/>
      <c r="H44" s="172">
        <f>'実質公債費比率（分子）の構造'!M$50</f>
        <v>216</v>
      </c>
      <c r="I44" s="172"/>
      <c r="J44" s="172"/>
      <c r="K44" s="172">
        <f>'実質公債費比率（分子）の構造'!N$50</f>
        <v>213</v>
      </c>
      <c r="L44" s="172"/>
      <c r="M44" s="172"/>
      <c r="N44" s="172">
        <f>'実質公債費比率（分子）の構造'!O$50</f>
        <v>211</v>
      </c>
      <c r="O44" s="172"/>
      <c r="P44" s="172"/>
    </row>
    <row r="45" spans="1:16" x14ac:dyDescent="0.15">
      <c r="A45" s="172" t="s">
        <v>67</v>
      </c>
      <c r="B45" s="172">
        <f>'実質公債費比率（分子）の構造'!K$49</f>
        <v>100</v>
      </c>
      <c r="C45" s="172"/>
      <c r="D45" s="172"/>
      <c r="E45" s="172">
        <f>'実質公債費比率（分子）の構造'!L$49</f>
        <v>93</v>
      </c>
      <c r="F45" s="172"/>
      <c r="G45" s="172"/>
      <c r="H45" s="172">
        <f>'実質公債費比率（分子）の構造'!M$49</f>
        <v>97</v>
      </c>
      <c r="I45" s="172"/>
      <c r="J45" s="172"/>
      <c r="K45" s="172">
        <f>'実質公債費比率（分子）の構造'!N$49</f>
        <v>106</v>
      </c>
      <c r="L45" s="172"/>
      <c r="M45" s="172"/>
      <c r="N45" s="172">
        <f>'実質公債費比率（分子）の構造'!O$49</f>
        <v>108</v>
      </c>
      <c r="O45" s="172"/>
      <c r="P45" s="172"/>
    </row>
    <row r="46" spans="1:16" x14ac:dyDescent="0.15">
      <c r="A46" s="172" t="s">
        <v>68</v>
      </c>
      <c r="B46" s="172">
        <f>'実質公債費比率（分子）の構造'!K$48</f>
        <v>1420</v>
      </c>
      <c r="C46" s="172"/>
      <c r="D46" s="172"/>
      <c r="E46" s="172">
        <f>'実質公債費比率（分子）の構造'!L$48</f>
        <v>1482</v>
      </c>
      <c r="F46" s="172"/>
      <c r="G46" s="172"/>
      <c r="H46" s="172">
        <f>'実質公債費比率（分子）の構造'!M$48</f>
        <v>1248</v>
      </c>
      <c r="I46" s="172"/>
      <c r="J46" s="172"/>
      <c r="K46" s="172">
        <f>'実質公債費比率（分子）の構造'!N$48</f>
        <v>1023</v>
      </c>
      <c r="L46" s="172"/>
      <c r="M46" s="172"/>
      <c r="N46" s="172">
        <f>'実質公債費比率（分子）の構造'!O$48</f>
        <v>1123</v>
      </c>
      <c r="O46" s="172"/>
      <c r="P46" s="172"/>
    </row>
    <row r="47" spans="1:16" x14ac:dyDescent="0.15">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71</v>
      </c>
      <c r="B49" s="172">
        <f>'実質公債費比率（分子）の構造'!K$45</f>
        <v>5289</v>
      </c>
      <c r="C49" s="172"/>
      <c r="D49" s="172"/>
      <c r="E49" s="172">
        <f>'実質公債費比率（分子）の構造'!L$45</f>
        <v>5493</v>
      </c>
      <c r="F49" s="172"/>
      <c r="G49" s="172"/>
      <c r="H49" s="172">
        <f>'実質公債費比率（分子）の構造'!M$45</f>
        <v>5586</v>
      </c>
      <c r="I49" s="172"/>
      <c r="J49" s="172"/>
      <c r="K49" s="172">
        <f>'実質公債費比率（分子）の構造'!N$45</f>
        <v>5654</v>
      </c>
      <c r="L49" s="172"/>
      <c r="M49" s="172"/>
      <c r="N49" s="172">
        <f>'実質公債費比率（分子）の構造'!O$45</f>
        <v>5886</v>
      </c>
      <c r="O49" s="172"/>
      <c r="P49" s="172"/>
    </row>
    <row r="50" spans="1:16" x14ac:dyDescent="0.15">
      <c r="A50" s="172" t="s">
        <v>72</v>
      </c>
      <c r="B50" s="172" t="e">
        <f>NA()</f>
        <v>#N/A</v>
      </c>
      <c r="C50" s="172">
        <f>IF(ISNUMBER('実質公債費比率（分子）の構造'!K$53),'実質公債費比率（分子）の構造'!K$53,NA())</f>
        <v>197</v>
      </c>
      <c r="D50" s="172" t="e">
        <f>NA()</f>
        <v>#N/A</v>
      </c>
      <c r="E50" s="172" t="e">
        <f>NA()</f>
        <v>#N/A</v>
      </c>
      <c r="F50" s="172">
        <f>IF(ISNUMBER('実質公債費比率（分子）の構造'!L$53),'実質公債費比率（分子）の構造'!L$53,NA())</f>
        <v>469</v>
      </c>
      <c r="G50" s="172" t="e">
        <f>NA()</f>
        <v>#N/A</v>
      </c>
      <c r="H50" s="172" t="e">
        <f>NA()</f>
        <v>#N/A</v>
      </c>
      <c r="I50" s="172">
        <f>IF(ISNUMBER('実質公債費比率（分子）の構造'!M$53),'実質公債費比率（分子）の構造'!M$53,NA())</f>
        <v>615</v>
      </c>
      <c r="J50" s="172" t="e">
        <f>NA()</f>
        <v>#N/A</v>
      </c>
      <c r="K50" s="172" t="e">
        <f>NA()</f>
        <v>#N/A</v>
      </c>
      <c r="L50" s="172">
        <f>IF(ISNUMBER('実質公債費比率（分子）の構造'!N$53),'実質公債費比率（分子）の構造'!N$53,NA())</f>
        <v>567</v>
      </c>
      <c r="M50" s="172" t="e">
        <f>NA()</f>
        <v>#N/A</v>
      </c>
      <c r="N50" s="172" t="e">
        <f>NA()</f>
        <v>#N/A</v>
      </c>
      <c r="O50" s="172">
        <f>IF(ISNUMBER('実質公債費比率（分子）の構造'!O$53),'実質公債費比率（分子）の構造'!O$53,NA())</f>
        <v>890</v>
      </c>
      <c r="P50" s="172" t="e">
        <f>NA()</f>
        <v>#N/A</v>
      </c>
    </row>
    <row r="53" spans="1:16" x14ac:dyDescent="0.15">
      <c r="A53" s="140" t="s">
        <v>73</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15">
      <c r="A56" s="171" t="s">
        <v>45</v>
      </c>
      <c r="B56" s="171"/>
      <c r="C56" s="171"/>
      <c r="D56" s="171">
        <f>'将来負担比率（分子）の構造'!I$52</f>
        <v>61266</v>
      </c>
      <c r="E56" s="171"/>
      <c r="F56" s="171"/>
      <c r="G56" s="171">
        <f>'将来負担比率（分子）の構造'!J$52</f>
        <v>60820</v>
      </c>
      <c r="H56" s="171"/>
      <c r="I56" s="171"/>
      <c r="J56" s="171">
        <f>'将来負担比率（分子）の構造'!K$52</f>
        <v>59662</v>
      </c>
      <c r="K56" s="171"/>
      <c r="L56" s="171"/>
      <c r="M56" s="171">
        <f>'将来負担比率（分子）の構造'!L$52</f>
        <v>58255</v>
      </c>
      <c r="N56" s="171"/>
      <c r="O56" s="171"/>
      <c r="P56" s="171">
        <f>'将来負担比率（分子）の構造'!M$52</f>
        <v>55391</v>
      </c>
    </row>
    <row r="57" spans="1:16" x14ac:dyDescent="0.15">
      <c r="A57" s="171" t="s">
        <v>44</v>
      </c>
      <c r="B57" s="171"/>
      <c r="C57" s="171"/>
      <c r="D57" s="171">
        <f>'将来負担比率（分子）の構造'!I$51</f>
        <v>21859</v>
      </c>
      <c r="E57" s="171"/>
      <c r="F57" s="171"/>
      <c r="G57" s="171">
        <f>'将来負担比率（分子）の構造'!J$51</f>
        <v>18598</v>
      </c>
      <c r="H57" s="171"/>
      <c r="I57" s="171"/>
      <c r="J57" s="171">
        <f>'将来負担比率（分子）の構造'!K$51</f>
        <v>17140</v>
      </c>
      <c r="K57" s="171"/>
      <c r="L57" s="171"/>
      <c r="M57" s="171">
        <f>'将来負担比率（分子）の構造'!L$51</f>
        <v>14860</v>
      </c>
      <c r="N57" s="171"/>
      <c r="O57" s="171"/>
      <c r="P57" s="171">
        <f>'将来負担比率（分子）の構造'!M$51</f>
        <v>12847</v>
      </c>
    </row>
    <row r="58" spans="1:16" x14ac:dyDescent="0.15">
      <c r="A58" s="171" t="s">
        <v>43</v>
      </c>
      <c r="B58" s="171"/>
      <c r="C58" s="171"/>
      <c r="D58" s="171">
        <f>'将来負担比率（分子）の構造'!I$50</f>
        <v>15972</v>
      </c>
      <c r="E58" s="171"/>
      <c r="F58" s="171"/>
      <c r="G58" s="171">
        <f>'将来負担比率（分子）の構造'!J$50</f>
        <v>12003</v>
      </c>
      <c r="H58" s="171"/>
      <c r="I58" s="171"/>
      <c r="J58" s="171">
        <f>'将来負担比率（分子）の構造'!K$50</f>
        <v>12771</v>
      </c>
      <c r="K58" s="171"/>
      <c r="L58" s="171"/>
      <c r="M58" s="171">
        <f>'将来負担比率（分子）の構造'!L$50</f>
        <v>15098</v>
      </c>
      <c r="N58" s="171"/>
      <c r="O58" s="171"/>
      <c r="P58" s="171">
        <f>'将来負担比率（分子）の構造'!M$50</f>
        <v>18359</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f>'将来負担比率（分子）の構造'!I$46</f>
        <v>2000</v>
      </c>
      <c r="C61" s="171"/>
      <c r="D61" s="171"/>
      <c r="E61" s="171">
        <f>'将来負担比率（分子）の構造'!J$46</f>
        <v>1580</v>
      </c>
      <c r="F61" s="171"/>
      <c r="G61" s="171"/>
      <c r="H61" s="171">
        <f>'将来負担比率（分子）の構造'!K$46</f>
        <v>586</v>
      </c>
      <c r="I61" s="171"/>
      <c r="J61" s="171"/>
      <c r="K61" s="171">
        <f>'将来負担比率（分子）の構造'!L$46</f>
        <v>511</v>
      </c>
      <c r="L61" s="171"/>
      <c r="M61" s="171"/>
      <c r="N61" s="171">
        <f>'将来負担比率（分子）の構造'!M$46</f>
        <v>587</v>
      </c>
      <c r="O61" s="171"/>
      <c r="P61" s="171"/>
    </row>
    <row r="62" spans="1:16" x14ac:dyDescent="0.15">
      <c r="A62" s="171" t="s">
        <v>37</v>
      </c>
      <c r="B62" s="171">
        <f>'将来負担比率（分子）の構造'!I$45</f>
        <v>8269</v>
      </c>
      <c r="C62" s="171"/>
      <c r="D62" s="171"/>
      <c r="E62" s="171">
        <f>'将来負担比率（分子）の構造'!J$45</f>
        <v>8573</v>
      </c>
      <c r="F62" s="171"/>
      <c r="G62" s="171"/>
      <c r="H62" s="171">
        <f>'将来負担比率（分子）の構造'!K$45</f>
        <v>8667</v>
      </c>
      <c r="I62" s="171"/>
      <c r="J62" s="171"/>
      <c r="K62" s="171">
        <f>'将来負担比率（分子）の構造'!L$45</f>
        <v>9035</v>
      </c>
      <c r="L62" s="171"/>
      <c r="M62" s="171"/>
      <c r="N62" s="171">
        <f>'将来負担比率（分子）の構造'!M$45</f>
        <v>9278</v>
      </c>
      <c r="O62" s="171"/>
      <c r="P62" s="171"/>
    </row>
    <row r="63" spans="1:16" x14ac:dyDescent="0.15">
      <c r="A63" s="171" t="s">
        <v>36</v>
      </c>
      <c r="B63" s="171">
        <f>'将来負担比率（分子）の構造'!I$44</f>
        <v>990</v>
      </c>
      <c r="C63" s="171"/>
      <c r="D63" s="171"/>
      <c r="E63" s="171">
        <f>'将来負担比率（分子）の構造'!J$44</f>
        <v>1056</v>
      </c>
      <c r="F63" s="171"/>
      <c r="G63" s="171"/>
      <c r="H63" s="171">
        <f>'将来負担比率（分子）の構造'!K$44</f>
        <v>1340</v>
      </c>
      <c r="I63" s="171"/>
      <c r="J63" s="171"/>
      <c r="K63" s="171">
        <f>'将来負担比率（分子）の構造'!L$44</f>
        <v>1314</v>
      </c>
      <c r="L63" s="171"/>
      <c r="M63" s="171"/>
      <c r="N63" s="171">
        <f>'将来負担比率（分子）の構造'!M$44</f>
        <v>1569</v>
      </c>
      <c r="O63" s="171"/>
      <c r="P63" s="171"/>
    </row>
    <row r="64" spans="1:16" x14ac:dyDescent="0.15">
      <c r="A64" s="171" t="s">
        <v>35</v>
      </c>
      <c r="B64" s="171">
        <f>'将来負担比率（分子）の構造'!I$43</f>
        <v>19054</v>
      </c>
      <c r="C64" s="171"/>
      <c r="D64" s="171"/>
      <c r="E64" s="171">
        <f>'将来負担比率（分子）の構造'!J$43</f>
        <v>18092</v>
      </c>
      <c r="F64" s="171"/>
      <c r="G64" s="171"/>
      <c r="H64" s="171">
        <f>'将来負担比率（分子）の構造'!K$43</f>
        <v>16486</v>
      </c>
      <c r="I64" s="171"/>
      <c r="J64" s="171"/>
      <c r="K64" s="171">
        <f>'将来負担比率（分子）の構造'!L$43</f>
        <v>14094</v>
      </c>
      <c r="L64" s="171"/>
      <c r="M64" s="171"/>
      <c r="N64" s="171">
        <f>'将来負担比率（分子）の構造'!M$43</f>
        <v>12006</v>
      </c>
      <c r="O64" s="171"/>
      <c r="P64" s="171"/>
    </row>
    <row r="65" spans="1:16" x14ac:dyDescent="0.15">
      <c r="A65" s="171" t="s">
        <v>34</v>
      </c>
      <c r="B65" s="171">
        <f>'将来負担比率（分子）の構造'!I$42</f>
        <v>4411</v>
      </c>
      <c r="C65" s="171"/>
      <c r="D65" s="171"/>
      <c r="E65" s="171">
        <f>'将来負担比率（分子）の構造'!J$42</f>
        <v>3506</v>
      </c>
      <c r="F65" s="171"/>
      <c r="G65" s="171"/>
      <c r="H65" s="171">
        <f>'将来負担比率（分子）の構造'!K$42</f>
        <v>3257</v>
      </c>
      <c r="I65" s="171"/>
      <c r="J65" s="171"/>
      <c r="K65" s="171">
        <f>'将来負担比率（分子）の構造'!L$42</f>
        <v>2963</v>
      </c>
      <c r="L65" s="171"/>
      <c r="M65" s="171"/>
      <c r="N65" s="171">
        <f>'将来負担比率（分子）の構造'!M$42</f>
        <v>2665</v>
      </c>
      <c r="O65" s="171"/>
      <c r="P65" s="171"/>
    </row>
    <row r="66" spans="1:16" x14ac:dyDescent="0.15">
      <c r="A66" s="171" t="s">
        <v>33</v>
      </c>
      <c r="B66" s="171">
        <f>'将来負担比率（分子）の構造'!I$41</f>
        <v>67506</v>
      </c>
      <c r="C66" s="171"/>
      <c r="D66" s="171"/>
      <c r="E66" s="171">
        <f>'将来負担比率（分子）の構造'!J$41</f>
        <v>69823</v>
      </c>
      <c r="F66" s="171"/>
      <c r="G66" s="171"/>
      <c r="H66" s="171">
        <f>'将来負担比率（分子）の構造'!K$41</f>
        <v>69356</v>
      </c>
      <c r="I66" s="171"/>
      <c r="J66" s="171"/>
      <c r="K66" s="171">
        <f>'将来負担比率（分子）の構造'!L$41</f>
        <v>68492</v>
      </c>
      <c r="L66" s="171"/>
      <c r="M66" s="171"/>
      <c r="N66" s="171">
        <f>'将来負担比率（分子）の構造'!M$41</f>
        <v>64499</v>
      </c>
      <c r="O66" s="171"/>
      <c r="P66" s="171"/>
    </row>
    <row r="67" spans="1:16" x14ac:dyDescent="0.15">
      <c r="A67" s="171" t="s">
        <v>76</v>
      </c>
      <c r="B67" s="171" t="e">
        <f>NA()</f>
        <v>#N/A</v>
      </c>
      <c r="C67" s="171">
        <f>IF(ISNUMBER('将来負担比率（分子）の構造'!I$53), IF('将来負担比率（分子）の構造'!I$53 &lt; 0, 0, '将来負担比率（分子）の構造'!I$53), NA())</f>
        <v>3134</v>
      </c>
      <c r="D67" s="171" t="e">
        <f>NA()</f>
        <v>#N/A</v>
      </c>
      <c r="E67" s="171" t="e">
        <f>NA()</f>
        <v>#N/A</v>
      </c>
      <c r="F67" s="171">
        <f>IF(ISNUMBER('将来負担比率（分子）の構造'!J$53), IF('将来負担比率（分子）の構造'!J$53 &lt; 0, 0, '将来負担比率（分子）の構造'!J$53), NA())</f>
        <v>11209</v>
      </c>
      <c r="G67" s="171" t="e">
        <f>NA()</f>
        <v>#N/A</v>
      </c>
      <c r="H67" s="171" t="e">
        <f>NA()</f>
        <v>#N/A</v>
      </c>
      <c r="I67" s="171">
        <f>IF(ISNUMBER('将来負担比率（分子）の構造'!K$53), IF('将来負担比率（分子）の構造'!K$53 &lt; 0, 0, '将来負担比率（分子）の構造'!K$53), NA())</f>
        <v>10120</v>
      </c>
      <c r="J67" s="171" t="e">
        <f>NA()</f>
        <v>#N/A</v>
      </c>
      <c r="K67" s="171" t="e">
        <f>NA()</f>
        <v>#N/A</v>
      </c>
      <c r="L67" s="171">
        <f>IF(ISNUMBER('将来負担比率（分子）の構造'!L$53), IF('将来負担比率（分子）の構造'!L$53 &lt; 0, 0, '将来負担比率（分子）の構造'!L$53), NA())</f>
        <v>8197</v>
      </c>
      <c r="M67" s="171" t="e">
        <f>NA()</f>
        <v>#N/A</v>
      </c>
      <c r="N67" s="171" t="e">
        <f>NA()</f>
        <v>#N/A</v>
      </c>
      <c r="O67" s="171">
        <f>IF(ISNUMBER('将来負担比率（分子）の構造'!M$53), IF('将来負担比率（分子）の構造'!M$53 &lt; 0, 0, '将来負担比率（分子）の構造'!M$53), NA())</f>
        <v>4008</v>
      </c>
      <c r="P67" s="171" t="e">
        <f>NA()</f>
        <v>#N/A</v>
      </c>
    </row>
    <row r="70" spans="1:16" x14ac:dyDescent="0.15">
      <c r="A70" s="173" t="s">
        <v>77</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78</v>
      </c>
      <c r="B72" s="175">
        <f>基金残高に係る経年分析!F55</f>
        <v>5644</v>
      </c>
      <c r="C72" s="175">
        <f>基金残高に係る経年分析!G55</f>
        <v>6651</v>
      </c>
      <c r="D72" s="175">
        <f>基金残高に係る経年分析!H55</f>
        <v>8257</v>
      </c>
    </row>
    <row r="73" spans="1:16" x14ac:dyDescent="0.15">
      <c r="A73" s="174" t="s">
        <v>79</v>
      </c>
      <c r="B73" s="175">
        <f>基金残高に係る経年分析!F56</f>
        <v>875</v>
      </c>
      <c r="C73" s="175">
        <f>基金残高に係る経年分析!G56</f>
        <v>1321</v>
      </c>
      <c r="D73" s="175">
        <f>基金残高に係る経年分析!H56</f>
        <v>1688</v>
      </c>
    </row>
    <row r="74" spans="1:16" x14ac:dyDescent="0.15">
      <c r="A74" s="174" t="s">
        <v>80</v>
      </c>
      <c r="B74" s="175">
        <f>基金残高に係る経年分析!F57</f>
        <v>3506</v>
      </c>
      <c r="C74" s="175">
        <f>基金残高に係る経年分析!G57</f>
        <v>4231</v>
      </c>
      <c r="D74" s="175">
        <f>基金残高に係る経年分析!H57</f>
        <v>5262</v>
      </c>
    </row>
  </sheetData>
  <sheetProtection algorithmName="SHA-512" hashValue="+0RLL0kT2dJobA7wntM/b7UoOSZKLY+nRFZM2YMeNhPlKdTg6RYQloLyrYHWC5jAFGBCzRWh8qFKZSMFtEqDrw==" saltValue="H7+IQP+Pti1DBw1cObuA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R5" sqref="R5:Y5"/>
    </sheetView>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219</v>
      </c>
      <c r="DI1" s="603"/>
      <c r="DJ1" s="603"/>
      <c r="DK1" s="603"/>
      <c r="DL1" s="603"/>
      <c r="DM1" s="603"/>
      <c r="DN1" s="604"/>
      <c r="DO1" s="210"/>
      <c r="DP1" s="602" t="s">
        <v>220</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15">
      <c r="B2" s="211" t="s">
        <v>221</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28771078</v>
      </c>
      <c r="S5" s="613"/>
      <c r="T5" s="613"/>
      <c r="U5" s="613"/>
      <c r="V5" s="613"/>
      <c r="W5" s="613"/>
      <c r="X5" s="613"/>
      <c r="Y5" s="614"/>
      <c r="Z5" s="615">
        <v>42.3</v>
      </c>
      <c r="AA5" s="615"/>
      <c r="AB5" s="615"/>
      <c r="AC5" s="615"/>
      <c r="AD5" s="616">
        <v>26627850</v>
      </c>
      <c r="AE5" s="616"/>
      <c r="AF5" s="616"/>
      <c r="AG5" s="616"/>
      <c r="AH5" s="616"/>
      <c r="AI5" s="616"/>
      <c r="AJ5" s="616"/>
      <c r="AK5" s="616"/>
      <c r="AL5" s="617">
        <v>70.8</v>
      </c>
      <c r="AM5" s="618"/>
      <c r="AN5" s="618"/>
      <c r="AO5" s="619"/>
      <c r="AP5" s="609" t="s">
        <v>233</v>
      </c>
      <c r="AQ5" s="610"/>
      <c r="AR5" s="610"/>
      <c r="AS5" s="610"/>
      <c r="AT5" s="610"/>
      <c r="AU5" s="610"/>
      <c r="AV5" s="610"/>
      <c r="AW5" s="610"/>
      <c r="AX5" s="610"/>
      <c r="AY5" s="610"/>
      <c r="AZ5" s="610"/>
      <c r="BA5" s="610"/>
      <c r="BB5" s="610"/>
      <c r="BC5" s="610"/>
      <c r="BD5" s="610"/>
      <c r="BE5" s="610"/>
      <c r="BF5" s="611"/>
      <c r="BG5" s="623">
        <v>26627850</v>
      </c>
      <c r="BH5" s="624"/>
      <c r="BI5" s="624"/>
      <c r="BJ5" s="624"/>
      <c r="BK5" s="624"/>
      <c r="BL5" s="624"/>
      <c r="BM5" s="624"/>
      <c r="BN5" s="625"/>
      <c r="BO5" s="626">
        <v>92.6</v>
      </c>
      <c r="BP5" s="626"/>
      <c r="BQ5" s="626"/>
      <c r="BR5" s="626"/>
      <c r="BS5" s="627" t="s">
        <v>138</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582766</v>
      </c>
      <c r="S6" s="624"/>
      <c r="T6" s="624"/>
      <c r="U6" s="624"/>
      <c r="V6" s="624"/>
      <c r="W6" s="624"/>
      <c r="X6" s="624"/>
      <c r="Y6" s="625"/>
      <c r="Z6" s="626">
        <v>0.9</v>
      </c>
      <c r="AA6" s="626"/>
      <c r="AB6" s="626"/>
      <c r="AC6" s="626"/>
      <c r="AD6" s="627">
        <v>582766</v>
      </c>
      <c r="AE6" s="627"/>
      <c r="AF6" s="627"/>
      <c r="AG6" s="627"/>
      <c r="AH6" s="627"/>
      <c r="AI6" s="627"/>
      <c r="AJ6" s="627"/>
      <c r="AK6" s="627"/>
      <c r="AL6" s="628">
        <v>1.5</v>
      </c>
      <c r="AM6" s="629"/>
      <c r="AN6" s="629"/>
      <c r="AO6" s="630"/>
      <c r="AP6" s="620" t="s">
        <v>238</v>
      </c>
      <c r="AQ6" s="621"/>
      <c r="AR6" s="621"/>
      <c r="AS6" s="621"/>
      <c r="AT6" s="621"/>
      <c r="AU6" s="621"/>
      <c r="AV6" s="621"/>
      <c r="AW6" s="621"/>
      <c r="AX6" s="621"/>
      <c r="AY6" s="621"/>
      <c r="AZ6" s="621"/>
      <c r="BA6" s="621"/>
      <c r="BB6" s="621"/>
      <c r="BC6" s="621"/>
      <c r="BD6" s="621"/>
      <c r="BE6" s="621"/>
      <c r="BF6" s="622"/>
      <c r="BG6" s="623">
        <v>26627850</v>
      </c>
      <c r="BH6" s="624"/>
      <c r="BI6" s="624"/>
      <c r="BJ6" s="624"/>
      <c r="BK6" s="624"/>
      <c r="BL6" s="624"/>
      <c r="BM6" s="624"/>
      <c r="BN6" s="625"/>
      <c r="BO6" s="626">
        <v>92.6</v>
      </c>
      <c r="BP6" s="626"/>
      <c r="BQ6" s="626"/>
      <c r="BR6" s="626"/>
      <c r="BS6" s="627" t="s">
        <v>185</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346098</v>
      </c>
      <c r="CS6" s="624"/>
      <c r="CT6" s="624"/>
      <c r="CU6" s="624"/>
      <c r="CV6" s="624"/>
      <c r="CW6" s="624"/>
      <c r="CX6" s="624"/>
      <c r="CY6" s="625"/>
      <c r="CZ6" s="617">
        <v>0.5</v>
      </c>
      <c r="DA6" s="618"/>
      <c r="DB6" s="618"/>
      <c r="DC6" s="634"/>
      <c r="DD6" s="632" t="s">
        <v>129</v>
      </c>
      <c r="DE6" s="624"/>
      <c r="DF6" s="624"/>
      <c r="DG6" s="624"/>
      <c r="DH6" s="624"/>
      <c r="DI6" s="624"/>
      <c r="DJ6" s="624"/>
      <c r="DK6" s="624"/>
      <c r="DL6" s="624"/>
      <c r="DM6" s="624"/>
      <c r="DN6" s="624"/>
      <c r="DO6" s="624"/>
      <c r="DP6" s="625"/>
      <c r="DQ6" s="632">
        <v>346098</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9294</v>
      </c>
      <c r="S7" s="624"/>
      <c r="T7" s="624"/>
      <c r="U7" s="624"/>
      <c r="V7" s="624"/>
      <c r="W7" s="624"/>
      <c r="X7" s="624"/>
      <c r="Y7" s="625"/>
      <c r="Z7" s="626">
        <v>0</v>
      </c>
      <c r="AA7" s="626"/>
      <c r="AB7" s="626"/>
      <c r="AC7" s="626"/>
      <c r="AD7" s="627">
        <v>9294</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11775204</v>
      </c>
      <c r="BH7" s="624"/>
      <c r="BI7" s="624"/>
      <c r="BJ7" s="624"/>
      <c r="BK7" s="624"/>
      <c r="BL7" s="624"/>
      <c r="BM7" s="624"/>
      <c r="BN7" s="625"/>
      <c r="BO7" s="626">
        <v>40.9</v>
      </c>
      <c r="BP7" s="626"/>
      <c r="BQ7" s="626"/>
      <c r="BR7" s="626"/>
      <c r="BS7" s="627" t="s">
        <v>129</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9519960</v>
      </c>
      <c r="CS7" s="624"/>
      <c r="CT7" s="624"/>
      <c r="CU7" s="624"/>
      <c r="CV7" s="624"/>
      <c r="CW7" s="624"/>
      <c r="CX7" s="624"/>
      <c r="CY7" s="625"/>
      <c r="CZ7" s="626">
        <v>14.5</v>
      </c>
      <c r="DA7" s="626"/>
      <c r="DB7" s="626"/>
      <c r="DC7" s="626"/>
      <c r="DD7" s="632">
        <v>96657</v>
      </c>
      <c r="DE7" s="624"/>
      <c r="DF7" s="624"/>
      <c r="DG7" s="624"/>
      <c r="DH7" s="624"/>
      <c r="DI7" s="624"/>
      <c r="DJ7" s="624"/>
      <c r="DK7" s="624"/>
      <c r="DL7" s="624"/>
      <c r="DM7" s="624"/>
      <c r="DN7" s="624"/>
      <c r="DO7" s="624"/>
      <c r="DP7" s="625"/>
      <c r="DQ7" s="632">
        <v>8526937</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137406</v>
      </c>
      <c r="S8" s="624"/>
      <c r="T8" s="624"/>
      <c r="U8" s="624"/>
      <c r="V8" s="624"/>
      <c r="W8" s="624"/>
      <c r="X8" s="624"/>
      <c r="Y8" s="625"/>
      <c r="Z8" s="626">
        <v>0.2</v>
      </c>
      <c r="AA8" s="626"/>
      <c r="AB8" s="626"/>
      <c r="AC8" s="626"/>
      <c r="AD8" s="627">
        <v>137406</v>
      </c>
      <c r="AE8" s="627"/>
      <c r="AF8" s="627"/>
      <c r="AG8" s="627"/>
      <c r="AH8" s="627"/>
      <c r="AI8" s="627"/>
      <c r="AJ8" s="627"/>
      <c r="AK8" s="627"/>
      <c r="AL8" s="628">
        <v>0.4</v>
      </c>
      <c r="AM8" s="629"/>
      <c r="AN8" s="629"/>
      <c r="AO8" s="630"/>
      <c r="AP8" s="620" t="s">
        <v>244</v>
      </c>
      <c r="AQ8" s="621"/>
      <c r="AR8" s="621"/>
      <c r="AS8" s="621"/>
      <c r="AT8" s="621"/>
      <c r="AU8" s="621"/>
      <c r="AV8" s="621"/>
      <c r="AW8" s="621"/>
      <c r="AX8" s="621"/>
      <c r="AY8" s="621"/>
      <c r="AZ8" s="621"/>
      <c r="BA8" s="621"/>
      <c r="BB8" s="621"/>
      <c r="BC8" s="621"/>
      <c r="BD8" s="621"/>
      <c r="BE8" s="621"/>
      <c r="BF8" s="622"/>
      <c r="BG8" s="623">
        <v>287773</v>
      </c>
      <c r="BH8" s="624"/>
      <c r="BI8" s="624"/>
      <c r="BJ8" s="624"/>
      <c r="BK8" s="624"/>
      <c r="BL8" s="624"/>
      <c r="BM8" s="624"/>
      <c r="BN8" s="625"/>
      <c r="BO8" s="626">
        <v>1</v>
      </c>
      <c r="BP8" s="626"/>
      <c r="BQ8" s="626"/>
      <c r="BR8" s="626"/>
      <c r="BS8" s="627" t="s">
        <v>129</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23133376</v>
      </c>
      <c r="CS8" s="624"/>
      <c r="CT8" s="624"/>
      <c r="CU8" s="624"/>
      <c r="CV8" s="624"/>
      <c r="CW8" s="624"/>
      <c r="CX8" s="624"/>
      <c r="CY8" s="625"/>
      <c r="CZ8" s="626">
        <v>35.299999999999997</v>
      </c>
      <c r="DA8" s="626"/>
      <c r="DB8" s="626"/>
      <c r="DC8" s="626"/>
      <c r="DD8" s="632">
        <v>266933</v>
      </c>
      <c r="DE8" s="624"/>
      <c r="DF8" s="624"/>
      <c r="DG8" s="624"/>
      <c r="DH8" s="624"/>
      <c r="DI8" s="624"/>
      <c r="DJ8" s="624"/>
      <c r="DK8" s="624"/>
      <c r="DL8" s="624"/>
      <c r="DM8" s="624"/>
      <c r="DN8" s="624"/>
      <c r="DO8" s="624"/>
      <c r="DP8" s="625"/>
      <c r="DQ8" s="632">
        <v>11630127</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102001</v>
      </c>
      <c r="S9" s="624"/>
      <c r="T9" s="624"/>
      <c r="U9" s="624"/>
      <c r="V9" s="624"/>
      <c r="W9" s="624"/>
      <c r="X9" s="624"/>
      <c r="Y9" s="625"/>
      <c r="Z9" s="626">
        <v>0.2</v>
      </c>
      <c r="AA9" s="626"/>
      <c r="AB9" s="626"/>
      <c r="AC9" s="626"/>
      <c r="AD9" s="627">
        <v>102001</v>
      </c>
      <c r="AE9" s="627"/>
      <c r="AF9" s="627"/>
      <c r="AG9" s="627"/>
      <c r="AH9" s="627"/>
      <c r="AI9" s="627"/>
      <c r="AJ9" s="627"/>
      <c r="AK9" s="627"/>
      <c r="AL9" s="628">
        <v>0.3</v>
      </c>
      <c r="AM9" s="629"/>
      <c r="AN9" s="629"/>
      <c r="AO9" s="630"/>
      <c r="AP9" s="620" t="s">
        <v>247</v>
      </c>
      <c r="AQ9" s="621"/>
      <c r="AR9" s="621"/>
      <c r="AS9" s="621"/>
      <c r="AT9" s="621"/>
      <c r="AU9" s="621"/>
      <c r="AV9" s="621"/>
      <c r="AW9" s="621"/>
      <c r="AX9" s="621"/>
      <c r="AY9" s="621"/>
      <c r="AZ9" s="621"/>
      <c r="BA9" s="621"/>
      <c r="BB9" s="621"/>
      <c r="BC9" s="621"/>
      <c r="BD9" s="621"/>
      <c r="BE9" s="621"/>
      <c r="BF9" s="622"/>
      <c r="BG9" s="623">
        <v>9047894</v>
      </c>
      <c r="BH9" s="624"/>
      <c r="BI9" s="624"/>
      <c r="BJ9" s="624"/>
      <c r="BK9" s="624"/>
      <c r="BL9" s="624"/>
      <c r="BM9" s="624"/>
      <c r="BN9" s="625"/>
      <c r="BO9" s="626">
        <v>31.4</v>
      </c>
      <c r="BP9" s="626"/>
      <c r="BQ9" s="626"/>
      <c r="BR9" s="626"/>
      <c r="BS9" s="627" t="s">
        <v>129</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6646711</v>
      </c>
      <c r="CS9" s="624"/>
      <c r="CT9" s="624"/>
      <c r="CU9" s="624"/>
      <c r="CV9" s="624"/>
      <c r="CW9" s="624"/>
      <c r="CX9" s="624"/>
      <c r="CY9" s="625"/>
      <c r="CZ9" s="626">
        <v>10.1</v>
      </c>
      <c r="DA9" s="626"/>
      <c r="DB9" s="626"/>
      <c r="DC9" s="626"/>
      <c r="DD9" s="632">
        <v>402623</v>
      </c>
      <c r="DE9" s="624"/>
      <c r="DF9" s="624"/>
      <c r="DG9" s="624"/>
      <c r="DH9" s="624"/>
      <c r="DI9" s="624"/>
      <c r="DJ9" s="624"/>
      <c r="DK9" s="624"/>
      <c r="DL9" s="624"/>
      <c r="DM9" s="624"/>
      <c r="DN9" s="624"/>
      <c r="DO9" s="624"/>
      <c r="DP9" s="625"/>
      <c r="DQ9" s="632">
        <v>4799489</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185</v>
      </c>
      <c r="S10" s="624"/>
      <c r="T10" s="624"/>
      <c r="U10" s="624"/>
      <c r="V10" s="624"/>
      <c r="W10" s="624"/>
      <c r="X10" s="624"/>
      <c r="Y10" s="625"/>
      <c r="Z10" s="626" t="s">
        <v>185</v>
      </c>
      <c r="AA10" s="626"/>
      <c r="AB10" s="626"/>
      <c r="AC10" s="626"/>
      <c r="AD10" s="627" t="s">
        <v>129</v>
      </c>
      <c r="AE10" s="627"/>
      <c r="AF10" s="627"/>
      <c r="AG10" s="627"/>
      <c r="AH10" s="627"/>
      <c r="AI10" s="627"/>
      <c r="AJ10" s="627"/>
      <c r="AK10" s="627"/>
      <c r="AL10" s="628" t="s">
        <v>129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473826</v>
      </c>
      <c r="BH10" s="624"/>
      <c r="BI10" s="624"/>
      <c r="BJ10" s="624"/>
      <c r="BK10" s="624"/>
      <c r="BL10" s="624"/>
      <c r="BM10" s="624"/>
      <c r="BN10" s="625"/>
      <c r="BO10" s="626">
        <v>1.6</v>
      </c>
      <c r="BP10" s="626"/>
      <c r="BQ10" s="626"/>
      <c r="BR10" s="626"/>
      <c r="BS10" s="627" t="s">
        <v>129</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133784</v>
      </c>
      <c r="CS10" s="624"/>
      <c r="CT10" s="624"/>
      <c r="CU10" s="624"/>
      <c r="CV10" s="624"/>
      <c r="CW10" s="624"/>
      <c r="CX10" s="624"/>
      <c r="CY10" s="625"/>
      <c r="CZ10" s="626">
        <v>0.2</v>
      </c>
      <c r="DA10" s="626"/>
      <c r="DB10" s="626"/>
      <c r="DC10" s="626"/>
      <c r="DD10" s="632">
        <v>20185</v>
      </c>
      <c r="DE10" s="624"/>
      <c r="DF10" s="624"/>
      <c r="DG10" s="624"/>
      <c r="DH10" s="624"/>
      <c r="DI10" s="624"/>
      <c r="DJ10" s="624"/>
      <c r="DK10" s="624"/>
      <c r="DL10" s="624"/>
      <c r="DM10" s="624"/>
      <c r="DN10" s="624"/>
      <c r="DO10" s="624"/>
      <c r="DP10" s="625"/>
      <c r="DQ10" s="632">
        <v>120705</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4125641</v>
      </c>
      <c r="S11" s="624"/>
      <c r="T11" s="624"/>
      <c r="U11" s="624"/>
      <c r="V11" s="624"/>
      <c r="W11" s="624"/>
      <c r="X11" s="624"/>
      <c r="Y11" s="625"/>
      <c r="Z11" s="628">
        <v>6.1</v>
      </c>
      <c r="AA11" s="629"/>
      <c r="AB11" s="629"/>
      <c r="AC11" s="635"/>
      <c r="AD11" s="632">
        <v>4125641</v>
      </c>
      <c r="AE11" s="624"/>
      <c r="AF11" s="624"/>
      <c r="AG11" s="624"/>
      <c r="AH11" s="624"/>
      <c r="AI11" s="624"/>
      <c r="AJ11" s="624"/>
      <c r="AK11" s="625"/>
      <c r="AL11" s="628">
        <v>11</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1965711</v>
      </c>
      <c r="BH11" s="624"/>
      <c r="BI11" s="624"/>
      <c r="BJ11" s="624"/>
      <c r="BK11" s="624"/>
      <c r="BL11" s="624"/>
      <c r="BM11" s="624"/>
      <c r="BN11" s="625"/>
      <c r="BO11" s="626">
        <v>6.8</v>
      </c>
      <c r="BP11" s="626"/>
      <c r="BQ11" s="626"/>
      <c r="BR11" s="626"/>
      <c r="BS11" s="627" t="s">
        <v>185</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920461</v>
      </c>
      <c r="CS11" s="624"/>
      <c r="CT11" s="624"/>
      <c r="CU11" s="624"/>
      <c r="CV11" s="624"/>
      <c r="CW11" s="624"/>
      <c r="CX11" s="624"/>
      <c r="CY11" s="625"/>
      <c r="CZ11" s="626">
        <v>1.4</v>
      </c>
      <c r="DA11" s="626"/>
      <c r="DB11" s="626"/>
      <c r="DC11" s="626"/>
      <c r="DD11" s="632">
        <v>475036</v>
      </c>
      <c r="DE11" s="624"/>
      <c r="DF11" s="624"/>
      <c r="DG11" s="624"/>
      <c r="DH11" s="624"/>
      <c r="DI11" s="624"/>
      <c r="DJ11" s="624"/>
      <c r="DK11" s="624"/>
      <c r="DL11" s="624"/>
      <c r="DM11" s="624"/>
      <c r="DN11" s="624"/>
      <c r="DO11" s="624"/>
      <c r="DP11" s="625"/>
      <c r="DQ11" s="632">
        <v>627896</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v>29471</v>
      </c>
      <c r="S12" s="624"/>
      <c r="T12" s="624"/>
      <c r="U12" s="624"/>
      <c r="V12" s="624"/>
      <c r="W12" s="624"/>
      <c r="X12" s="624"/>
      <c r="Y12" s="625"/>
      <c r="Z12" s="626">
        <v>0</v>
      </c>
      <c r="AA12" s="626"/>
      <c r="AB12" s="626"/>
      <c r="AC12" s="626"/>
      <c r="AD12" s="627">
        <v>29471</v>
      </c>
      <c r="AE12" s="627"/>
      <c r="AF12" s="627"/>
      <c r="AG12" s="627"/>
      <c r="AH12" s="627"/>
      <c r="AI12" s="627"/>
      <c r="AJ12" s="627"/>
      <c r="AK12" s="627"/>
      <c r="AL12" s="628">
        <v>0.1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13314756</v>
      </c>
      <c r="BH12" s="624"/>
      <c r="BI12" s="624"/>
      <c r="BJ12" s="624"/>
      <c r="BK12" s="624"/>
      <c r="BL12" s="624"/>
      <c r="BM12" s="624"/>
      <c r="BN12" s="625"/>
      <c r="BO12" s="626">
        <v>46.3</v>
      </c>
      <c r="BP12" s="626"/>
      <c r="BQ12" s="626"/>
      <c r="BR12" s="626"/>
      <c r="BS12" s="627" t="s">
        <v>129</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2948253</v>
      </c>
      <c r="CS12" s="624"/>
      <c r="CT12" s="624"/>
      <c r="CU12" s="624"/>
      <c r="CV12" s="624"/>
      <c r="CW12" s="624"/>
      <c r="CX12" s="624"/>
      <c r="CY12" s="625"/>
      <c r="CZ12" s="626">
        <v>4.5</v>
      </c>
      <c r="DA12" s="626"/>
      <c r="DB12" s="626"/>
      <c r="DC12" s="626"/>
      <c r="DD12" s="632">
        <v>22210</v>
      </c>
      <c r="DE12" s="624"/>
      <c r="DF12" s="624"/>
      <c r="DG12" s="624"/>
      <c r="DH12" s="624"/>
      <c r="DI12" s="624"/>
      <c r="DJ12" s="624"/>
      <c r="DK12" s="624"/>
      <c r="DL12" s="624"/>
      <c r="DM12" s="624"/>
      <c r="DN12" s="624"/>
      <c r="DO12" s="624"/>
      <c r="DP12" s="625"/>
      <c r="DQ12" s="632">
        <v>1338576</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185</v>
      </c>
      <c r="AA13" s="626"/>
      <c r="AB13" s="626"/>
      <c r="AC13" s="626"/>
      <c r="AD13" s="627" t="s">
        <v>185</v>
      </c>
      <c r="AE13" s="627"/>
      <c r="AF13" s="627"/>
      <c r="AG13" s="627"/>
      <c r="AH13" s="627"/>
      <c r="AI13" s="627"/>
      <c r="AJ13" s="627"/>
      <c r="AK13" s="627"/>
      <c r="AL13" s="628" t="s">
        <v>129</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13302414</v>
      </c>
      <c r="BH13" s="624"/>
      <c r="BI13" s="624"/>
      <c r="BJ13" s="624"/>
      <c r="BK13" s="624"/>
      <c r="BL13" s="624"/>
      <c r="BM13" s="624"/>
      <c r="BN13" s="625"/>
      <c r="BO13" s="626">
        <v>46.2</v>
      </c>
      <c r="BP13" s="626"/>
      <c r="BQ13" s="626"/>
      <c r="BR13" s="626"/>
      <c r="BS13" s="627" t="s">
        <v>138</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6372311</v>
      </c>
      <c r="CS13" s="624"/>
      <c r="CT13" s="624"/>
      <c r="CU13" s="624"/>
      <c r="CV13" s="624"/>
      <c r="CW13" s="624"/>
      <c r="CX13" s="624"/>
      <c r="CY13" s="625"/>
      <c r="CZ13" s="626">
        <v>9.6999999999999993</v>
      </c>
      <c r="DA13" s="626"/>
      <c r="DB13" s="626"/>
      <c r="DC13" s="626"/>
      <c r="DD13" s="632">
        <v>2299323</v>
      </c>
      <c r="DE13" s="624"/>
      <c r="DF13" s="624"/>
      <c r="DG13" s="624"/>
      <c r="DH13" s="624"/>
      <c r="DI13" s="624"/>
      <c r="DJ13" s="624"/>
      <c r="DK13" s="624"/>
      <c r="DL13" s="624"/>
      <c r="DM13" s="624"/>
      <c r="DN13" s="624"/>
      <c r="DO13" s="624"/>
      <c r="DP13" s="625"/>
      <c r="DQ13" s="632">
        <v>5041011</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t="s">
        <v>185</v>
      </c>
      <c r="S14" s="624"/>
      <c r="T14" s="624"/>
      <c r="U14" s="624"/>
      <c r="V14" s="624"/>
      <c r="W14" s="624"/>
      <c r="X14" s="624"/>
      <c r="Y14" s="625"/>
      <c r="Z14" s="626" t="s">
        <v>185</v>
      </c>
      <c r="AA14" s="626"/>
      <c r="AB14" s="626"/>
      <c r="AC14" s="626"/>
      <c r="AD14" s="627" t="s">
        <v>129</v>
      </c>
      <c r="AE14" s="627"/>
      <c r="AF14" s="627"/>
      <c r="AG14" s="627"/>
      <c r="AH14" s="627"/>
      <c r="AI14" s="627"/>
      <c r="AJ14" s="627"/>
      <c r="AK14" s="627"/>
      <c r="AL14" s="628" t="s">
        <v>129</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472652</v>
      </c>
      <c r="BH14" s="624"/>
      <c r="BI14" s="624"/>
      <c r="BJ14" s="624"/>
      <c r="BK14" s="624"/>
      <c r="BL14" s="624"/>
      <c r="BM14" s="624"/>
      <c r="BN14" s="625"/>
      <c r="BO14" s="626">
        <v>1.6</v>
      </c>
      <c r="BP14" s="626"/>
      <c r="BQ14" s="626"/>
      <c r="BR14" s="626"/>
      <c r="BS14" s="627" t="s">
        <v>138</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1962685</v>
      </c>
      <c r="CS14" s="624"/>
      <c r="CT14" s="624"/>
      <c r="CU14" s="624"/>
      <c r="CV14" s="624"/>
      <c r="CW14" s="624"/>
      <c r="CX14" s="624"/>
      <c r="CY14" s="625"/>
      <c r="CZ14" s="626">
        <v>3</v>
      </c>
      <c r="DA14" s="626"/>
      <c r="DB14" s="626"/>
      <c r="DC14" s="626"/>
      <c r="DD14" s="632">
        <v>59369</v>
      </c>
      <c r="DE14" s="624"/>
      <c r="DF14" s="624"/>
      <c r="DG14" s="624"/>
      <c r="DH14" s="624"/>
      <c r="DI14" s="624"/>
      <c r="DJ14" s="624"/>
      <c r="DK14" s="624"/>
      <c r="DL14" s="624"/>
      <c r="DM14" s="624"/>
      <c r="DN14" s="624"/>
      <c r="DO14" s="624"/>
      <c r="DP14" s="625"/>
      <c r="DQ14" s="632">
        <v>1896286</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185</v>
      </c>
      <c r="AE15" s="627"/>
      <c r="AF15" s="627"/>
      <c r="AG15" s="627"/>
      <c r="AH15" s="627"/>
      <c r="AI15" s="627"/>
      <c r="AJ15" s="627"/>
      <c r="AK15" s="627"/>
      <c r="AL15" s="628" t="s">
        <v>138</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1063058</v>
      </c>
      <c r="BH15" s="624"/>
      <c r="BI15" s="624"/>
      <c r="BJ15" s="624"/>
      <c r="BK15" s="624"/>
      <c r="BL15" s="624"/>
      <c r="BM15" s="624"/>
      <c r="BN15" s="625"/>
      <c r="BO15" s="626">
        <v>3.7</v>
      </c>
      <c r="BP15" s="626"/>
      <c r="BQ15" s="626"/>
      <c r="BR15" s="626"/>
      <c r="BS15" s="627" t="s">
        <v>129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7735309</v>
      </c>
      <c r="CS15" s="624"/>
      <c r="CT15" s="624"/>
      <c r="CU15" s="624"/>
      <c r="CV15" s="624"/>
      <c r="CW15" s="624"/>
      <c r="CX15" s="624"/>
      <c r="CY15" s="625"/>
      <c r="CZ15" s="626">
        <v>11.8</v>
      </c>
      <c r="DA15" s="626"/>
      <c r="DB15" s="626"/>
      <c r="DC15" s="626"/>
      <c r="DD15" s="632">
        <v>1750667</v>
      </c>
      <c r="DE15" s="624"/>
      <c r="DF15" s="624"/>
      <c r="DG15" s="624"/>
      <c r="DH15" s="624"/>
      <c r="DI15" s="624"/>
      <c r="DJ15" s="624"/>
      <c r="DK15" s="624"/>
      <c r="DL15" s="624"/>
      <c r="DM15" s="624"/>
      <c r="DN15" s="624"/>
      <c r="DO15" s="624"/>
      <c r="DP15" s="625"/>
      <c r="DQ15" s="632">
        <v>5880986</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66117</v>
      </c>
      <c r="S16" s="624"/>
      <c r="T16" s="624"/>
      <c r="U16" s="624"/>
      <c r="V16" s="624"/>
      <c r="W16" s="624"/>
      <c r="X16" s="624"/>
      <c r="Y16" s="625"/>
      <c r="Z16" s="626">
        <v>0.1</v>
      </c>
      <c r="AA16" s="626"/>
      <c r="AB16" s="626"/>
      <c r="AC16" s="626"/>
      <c r="AD16" s="627">
        <v>66117</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v>2180</v>
      </c>
      <c r="BH16" s="624"/>
      <c r="BI16" s="624"/>
      <c r="BJ16" s="624"/>
      <c r="BK16" s="624"/>
      <c r="BL16" s="624"/>
      <c r="BM16" s="624"/>
      <c r="BN16" s="625"/>
      <c r="BO16" s="626">
        <v>0</v>
      </c>
      <c r="BP16" s="626"/>
      <c r="BQ16" s="626"/>
      <c r="BR16" s="626"/>
      <c r="BS16" s="627" t="s">
        <v>129</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185</v>
      </c>
      <c r="CS16" s="624"/>
      <c r="CT16" s="624"/>
      <c r="CU16" s="624"/>
      <c r="CV16" s="624"/>
      <c r="CW16" s="624"/>
      <c r="CX16" s="624"/>
      <c r="CY16" s="625"/>
      <c r="CZ16" s="626" t="s">
        <v>185</v>
      </c>
      <c r="DA16" s="626"/>
      <c r="DB16" s="626"/>
      <c r="DC16" s="626"/>
      <c r="DD16" s="632" t="s">
        <v>129</v>
      </c>
      <c r="DE16" s="624"/>
      <c r="DF16" s="624"/>
      <c r="DG16" s="624"/>
      <c r="DH16" s="624"/>
      <c r="DI16" s="624"/>
      <c r="DJ16" s="624"/>
      <c r="DK16" s="624"/>
      <c r="DL16" s="624"/>
      <c r="DM16" s="624"/>
      <c r="DN16" s="624"/>
      <c r="DO16" s="624"/>
      <c r="DP16" s="625"/>
      <c r="DQ16" s="632" t="s">
        <v>138</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441991</v>
      </c>
      <c r="S17" s="624"/>
      <c r="T17" s="624"/>
      <c r="U17" s="624"/>
      <c r="V17" s="624"/>
      <c r="W17" s="624"/>
      <c r="X17" s="624"/>
      <c r="Y17" s="625"/>
      <c r="Z17" s="626">
        <v>0.7</v>
      </c>
      <c r="AA17" s="626"/>
      <c r="AB17" s="626"/>
      <c r="AC17" s="626"/>
      <c r="AD17" s="627">
        <v>441991</v>
      </c>
      <c r="AE17" s="627"/>
      <c r="AF17" s="627"/>
      <c r="AG17" s="627"/>
      <c r="AH17" s="627"/>
      <c r="AI17" s="627"/>
      <c r="AJ17" s="627"/>
      <c r="AK17" s="627"/>
      <c r="AL17" s="628">
        <v>1.2</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185</v>
      </c>
      <c r="BH17" s="624"/>
      <c r="BI17" s="624"/>
      <c r="BJ17" s="624"/>
      <c r="BK17" s="624"/>
      <c r="BL17" s="624"/>
      <c r="BM17" s="624"/>
      <c r="BN17" s="625"/>
      <c r="BO17" s="626" t="s">
        <v>129</v>
      </c>
      <c r="BP17" s="626"/>
      <c r="BQ17" s="626"/>
      <c r="BR17" s="626"/>
      <c r="BS17" s="627" t="s">
        <v>185</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5885508</v>
      </c>
      <c r="CS17" s="624"/>
      <c r="CT17" s="624"/>
      <c r="CU17" s="624"/>
      <c r="CV17" s="624"/>
      <c r="CW17" s="624"/>
      <c r="CX17" s="624"/>
      <c r="CY17" s="625"/>
      <c r="CZ17" s="626">
        <v>9</v>
      </c>
      <c r="DA17" s="626"/>
      <c r="DB17" s="626"/>
      <c r="DC17" s="626"/>
      <c r="DD17" s="632" t="s">
        <v>138</v>
      </c>
      <c r="DE17" s="624"/>
      <c r="DF17" s="624"/>
      <c r="DG17" s="624"/>
      <c r="DH17" s="624"/>
      <c r="DI17" s="624"/>
      <c r="DJ17" s="624"/>
      <c r="DK17" s="624"/>
      <c r="DL17" s="624"/>
      <c r="DM17" s="624"/>
      <c r="DN17" s="624"/>
      <c r="DO17" s="624"/>
      <c r="DP17" s="625"/>
      <c r="DQ17" s="632">
        <v>5874175</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221191</v>
      </c>
      <c r="S18" s="624"/>
      <c r="T18" s="624"/>
      <c r="U18" s="624"/>
      <c r="V18" s="624"/>
      <c r="W18" s="624"/>
      <c r="X18" s="624"/>
      <c r="Y18" s="625"/>
      <c r="Z18" s="626">
        <v>0.3</v>
      </c>
      <c r="AA18" s="626"/>
      <c r="AB18" s="626"/>
      <c r="AC18" s="626"/>
      <c r="AD18" s="627">
        <v>221191</v>
      </c>
      <c r="AE18" s="627"/>
      <c r="AF18" s="627"/>
      <c r="AG18" s="627"/>
      <c r="AH18" s="627"/>
      <c r="AI18" s="627"/>
      <c r="AJ18" s="627"/>
      <c r="AK18" s="627"/>
      <c r="AL18" s="628">
        <v>0.6</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185</v>
      </c>
      <c r="BP18" s="626"/>
      <c r="BQ18" s="626"/>
      <c r="BR18" s="626"/>
      <c r="BS18" s="627" t="s">
        <v>129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207070</v>
      </c>
      <c r="S19" s="624"/>
      <c r="T19" s="624"/>
      <c r="U19" s="624"/>
      <c r="V19" s="624"/>
      <c r="W19" s="624"/>
      <c r="X19" s="624"/>
      <c r="Y19" s="625"/>
      <c r="Z19" s="626">
        <v>0.3</v>
      </c>
      <c r="AA19" s="626"/>
      <c r="AB19" s="626"/>
      <c r="AC19" s="626"/>
      <c r="AD19" s="627">
        <v>207070</v>
      </c>
      <c r="AE19" s="627"/>
      <c r="AF19" s="627"/>
      <c r="AG19" s="627"/>
      <c r="AH19" s="627"/>
      <c r="AI19" s="627"/>
      <c r="AJ19" s="627"/>
      <c r="AK19" s="627"/>
      <c r="AL19" s="628">
        <v>0.6</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2143228</v>
      </c>
      <c r="BH19" s="624"/>
      <c r="BI19" s="624"/>
      <c r="BJ19" s="624"/>
      <c r="BK19" s="624"/>
      <c r="BL19" s="624"/>
      <c r="BM19" s="624"/>
      <c r="BN19" s="625"/>
      <c r="BO19" s="626">
        <v>7.4</v>
      </c>
      <c r="BP19" s="626"/>
      <c r="BQ19" s="626"/>
      <c r="BR19" s="626"/>
      <c r="BS19" s="627" t="s">
        <v>138</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138</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14121</v>
      </c>
      <c r="S20" s="624"/>
      <c r="T20" s="624"/>
      <c r="U20" s="624"/>
      <c r="V20" s="624"/>
      <c r="W20" s="624"/>
      <c r="X20" s="624"/>
      <c r="Y20" s="625"/>
      <c r="Z20" s="626">
        <v>0</v>
      </c>
      <c r="AA20" s="626"/>
      <c r="AB20" s="626"/>
      <c r="AC20" s="626"/>
      <c r="AD20" s="627">
        <v>14121</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2143228</v>
      </c>
      <c r="BH20" s="624"/>
      <c r="BI20" s="624"/>
      <c r="BJ20" s="624"/>
      <c r="BK20" s="624"/>
      <c r="BL20" s="624"/>
      <c r="BM20" s="624"/>
      <c r="BN20" s="625"/>
      <c r="BO20" s="626">
        <v>7.4</v>
      </c>
      <c r="BP20" s="626"/>
      <c r="BQ20" s="626"/>
      <c r="BR20" s="626"/>
      <c r="BS20" s="627" t="s">
        <v>185</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65604456</v>
      </c>
      <c r="CS20" s="624"/>
      <c r="CT20" s="624"/>
      <c r="CU20" s="624"/>
      <c r="CV20" s="624"/>
      <c r="CW20" s="624"/>
      <c r="CX20" s="624"/>
      <c r="CY20" s="625"/>
      <c r="CZ20" s="626">
        <v>100</v>
      </c>
      <c r="DA20" s="626"/>
      <c r="DB20" s="626"/>
      <c r="DC20" s="626"/>
      <c r="DD20" s="632">
        <v>5393003</v>
      </c>
      <c r="DE20" s="624"/>
      <c r="DF20" s="624"/>
      <c r="DG20" s="624"/>
      <c r="DH20" s="624"/>
      <c r="DI20" s="624"/>
      <c r="DJ20" s="624"/>
      <c r="DK20" s="624"/>
      <c r="DL20" s="624"/>
      <c r="DM20" s="624"/>
      <c r="DN20" s="624"/>
      <c r="DO20" s="624"/>
      <c r="DP20" s="625"/>
      <c r="DQ20" s="632">
        <v>46082286</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5540014</v>
      </c>
      <c r="S21" s="624"/>
      <c r="T21" s="624"/>
      <c r="U21" s="624"/>
      <c r="V21" s="624"/>
      <c r="W21" s="624"/>
      <c r="X21" s="624"/>
      <c r="Y21" s="625"/>
      <c r="Z21" s="626">
        <v>8.1999999999999993</v>
      </c>
      <c r="AA21" s="626"/>
      <c r="AB21" s="626"/>
      <c r="AC21" s="626"/>
      <c r="AD21" s="627">
        <v>4994070</v>
      </c>
      <c r="AE21" s="627"/>
      <c r="AF21" s="627"/>
      <c r="AG21" s="627"/>
      <c r="AH21" s="627"/>
      <c r="AI21" s="627"/>
      <c r="AJ21" s="627"/>
      <c r="AK21" s="627"/>
      <c r="AL21" s="628">
        <v>13.3</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129</v>
      </c>
      <c r="BH21" s="624"/>
      <c r="BI21" s="624"/>
      <c r="BJ21" s="624"/>
      <c r="BK21" s="624"/>
      <c r="BL21" s="624"/>
      <c r="BM21" s="624"/>
      <c r="BN21" s="625"/>
      <c r="BO21" s="626" t="s">
        <v>129</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4994070</v>
      </c>
      <c r="S22" s="624"/>
      <c r="T22" s="624"/>
      <c r="U22" s="624"/>
      <c r="V22" s="624"/>
      <c r="W22" s="624"/>
      <c r="X22" s="624"/>
      <c r="Y22" s="625"/>
      <c r="Z22" s="626">
        <v>7.3</v>
      </c>
      <c r="AA22" s="626"/>
      <c r="AB22" s="626"/>
      <c r="AC22" s="626"/>
      <c r="AD22" s="627">
        <v>4994070</v>
      </c>
      <c r="AE22" s="627"/>
      <c r="AF22" s="627"/>
      <c r="AG22" s="627"/>
      <c r="AH22" s="627"/>
      <c r="AI22" s="627"/>
      <c r="AJ22" s="627"/>
      <c r="AK22" s="627"/>
      <c r="AL22" s="628">
        <v>13.3</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185</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545944</v>
      </c>
      <c r="S23" s="624"/>
      <c r="T23" s="624"/>
      <c r="U23" s="624"/>
      <c r="V23" s="624"/>
      <c r="W23" s="624"/>
      <c r="X23" s="624"/>
      <c r="Y23" s="625"/>
      <c r="Z23" s="626">
        <v>0.8</v>
      </c>
      <c r="AA23" s="626"/>
      <c r="AB23" s="626"/>
      <c r="AC23" s="626"/>
      <c r="AD23" s="627" t="s">
        <v>138</v>
      </c>
      <c r="AE23" s="627"/>
      <c r="AF23" s="627"/>
      <c r="AG23" s="627"/>
      <c r="AH23" s="627"/>
      <c r="AI23" s="627"/>
      <c r="AJ23" s="627"/>
      <c r="AK23" s="627"/>
      <c r="AL23" s="628" t="s">
        <v>185</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2143228</v>
      </c>
      <c r="BH23" s="624"/>
      <c r="BI23" s="624"/>
      <c r="BJ23" s="624"/>
      <c r="BK23" s="624"/>
      <c r="BL23" s="624"/>
      <c r="BM23" s="624"/>
      <c r="BN23" s="625"/>
      <c r="BO23" s="626">
        <v>7.4</v>
      </c>
      <c r="BP23" s="626"/>
      <c r="BQ23" s="626"/>
      <c r="BR23" s="626"/>
      <c r="BS23" s="627" t="s">
        <v>129</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185</v>
      </c>
      <c r="S24" s="624"/>
      <c r="T24" s="624"/>
      <c r="U24" s="624"/>
      <c r="V24" s="624"/>
      <c r="W24" s="624"/>
      <c r="X24" s="624"/>
      <c r="Y24" s="625"/>
      <c r="Z24" s="626" t="s">
        <v>185</v>
      </c>
      <c r="AA24" s="626"/>
      <c r="AB24" s="626"/>
      <c r="AC24" s="626"/>
      <c r="AD24" s="627" t="s">
        <v>185</v>
      </c>
      <c r="AE24" s="627"/>
      <c r="AF24" s="627"/>
      <c r="AG24" s="627"/>
      <c r="AH24" s="627"/>
      <c r="AI24" s="627"/>
      <c r="AJ24" s="627"/>
      <c r="AK24" s="627"/>
      <c r="AL24" s="628" t="s">
        <v>129</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185</v>
      </c>
      <c r="BH24" s="624"/>
      <c r="BI24" s="624"/>
      <c r="BJ24" s="624"/>
      <c r="BK24" s="624"/>
      <c r="BL24" s="624"/>
      <c r="BM24" s="624"/>
      <c r="BN24" s="625"/>
      <c r="BO24" s="626" t="s">
        <v>129</v>
      </c>
      <c r="BP24" s="626"/>
      <c r="BQ24" s="626"/>
      <c r="BR24" s="626"/>
      <c r="BS24" s="627" t="s">
        <v>185</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30507216</v>
      </c>
      <c r="CS24" s="613"/>
      <c r="CT24" s="613"/>
      <c r="CU24" s="613"/>
      <c r="CV24" s="613"/>
      <c r="CW24" s="613"/>
      <c r="CX24" s="613"/>
      <c r="CY24" s="614"/>
      <c r="CZ24" s="617">
        <v>46.5</v>
      </c>
      <c r="DA24" s="618"/>
      <c r="DB24" s="618"/>
      <c r="DC24" s="634"/>
      <c r="DD24" s="658">
        <v>19758005</v>
      </c>
      <c r="DE24" s="613"/>
      <c r="DF24" s="613"/>
      <c r="DG24" s="613"/>
      <c r="DH24" s="613"/>
      <c r="DI24" s="613"/>
      <c r="DJ24" s="613"/>
      <c r="DK24" s="614"/>
      <c r="DL24" s="658">
        <v>19497520</v>
      </c>
      <c r="DM24" s="613"/>
      <c r="DN24" s="613"/>
      <c r="DO24" s="613"/>
      <c r="DP24" s="613"/>
      <c r="DQ24" s="613"/>
      <c r="DR24" s="613"/>
      <c r="DS24" s="613"/>
      <c r="DT24" s="613"/>
      <c r="DU24" s="613"/>
      <c r="DV24" s="614"/>
      <c r="DW24" s="617">
        <v>51.9</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40026970</v>
      </c>
      <c r="S25" s="624"/>
      <c r="T25" s="624"/>
      <c r="U25" s="624"/>
      <c r="V25" s="624"/>
      <c r="W25" s="624"/>
      <c r="X25" s="624"/>
      <c r="Y25" s="625"/>
      <c r="Z25" s="626">
        <v>58.9</v>
      </c>
      <c r="AA25" s="626"/>
      <c r="AB25" s="626"/>
      <c r="AC25" s="626"/>
      <c r="AD25" s="627">
        <v>37337798</v>
      </c>
      <c r="AE25" s="627"/>
      <c r="AF25" s="627"/>
      <c r="AG25" s="627"/>
      <c r="AH25" s="627"/>
      <c r="AI25" s="627"/>
      <c r="AJ25" s="627"/>
      <c r="AK25" s="627"/>
      <c r="AL25" s="628">
        <v>99.3</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10550826</v>
      </c>
      <c r="CS25" s="655"/>
      <c r="CT25" s="655"/>
      <c r="CU25" s="655"/>
      <c r="CV25" s="655"/>
      <c r="CW25" s="655"/>
      <c r="CX25" s="655"/>
      <c r="CY25" s="656"/>
      <c r="CZ25" s="628">
        <v>16.100000000000001</v>
      </c>
      <c r="DA25" s="653"/>
      <c r="DB25" s="653"/>
      <c r="DC25" s="657"/>
      <c r="DD25" s="632">
        <v>9734757</v>
      </c>
      <c r="DE25" s="655"/>
      <c r="DF25" s="655"/>
      <c r="DG25" s="655"/>
      <c r="DH25" s="655"/>
      <c r="DI25" s="655"/>
      <c r="DJ25" s="655"/>
      <c r="DK25" s="656"/>
      <c r="DL25" s="632">
        <v>9682021</v>
      </c>
      <c r="DM25" s="655"/>
      <c r="DN25" s="655"/>
      <c r="DO25" s="655"/>
      <c r="DP25" s="655"/>
      <c r="DQ25" s="655"/>
      <c r="DR25" s="655"/>
      <c r="DS25" s="655"/>
      <c r="DT25" s="655"/>
      <c r="DU25" s="655"/>
      <c r="DV25" s="656"/>
      <c r="DW25" s="628">
        <v>25.7</v>
      </c>
      <c r="DX25" s="653"/>
      <c r="DY25" s="653"/>
      <c r="DZ25" s="653"/>
      <c r="EA25" s="653"/>
      <c r="EB25" s="653"/>
      <c r="EC25" s="654"/>
    </row>
    <row r="26" spans="2:133" ht="11.25" customHeight="1" x14ac:dyDescent="0.15">
      <c r="B26" s="620" t="s">
        <v>300</v>
      </c>
      <c r="C26" s="621"/>
      <c r="D26" s="621"/>
      <c r="E26" s="621"/>
      <c r="F26" s="621"/>
      <c r="G26" s="621"/>
      <c r="H26" s="621"/>
      <c r="I26" s="621"/>
      <c r="J26" s="621"/>
      <c r="K26" s="621"/>
      <c r="L26" s="621"/>
      <c r="M26" s="621"/>
      <c r="N26" s="621"/>
      <c r="O26" s="621"/>
      <c r="P26" s="621"/>
      <c r="Q26" s="622"/>
      <c r="R26" s="623">
        <v>16285</v>
      </c>
      <c r="S26" s="624"/>
      <c r="T26" s="624"/>
      <c r="U26" s="624"/>
      <c r="V26" s="624"/>
      <c r="W26" s="624"/>
      <c r="X26" s="624"/>
      <c r="Y26" s="625"/>
      <c r="Z26" s="626">
        <v>0</v>
      </c>
      <c r="AA26" s="626"/>
      <c r="AB26" s="626"/>
      <c r="AC26" s="626"/>
      <c r="AD26" s="627">
        <v>16285</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185</v>
      </c>
      <c r="BH26" s="624"/>
      <c r="BI26" s="624"/>
      <c r="BJ26" s="624"/>
      <c r="BK26" s="624"/>
      <c r="BL26" s="624"/>
      <c r="BM26" s="624"/>
      <c r="BN26" s="625"/>
      <c r="BO26" s="626" t="s">
        <v>185</v>
      </c>
      <c r="BP26" s="626"/>
      <c r="BQ26" s="626"/>
      <c r="BR26" s="626"/>
      <c r="BS26" s="627" t="s">
        <v>129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6875331</v>
      </c>
      <c r="CS26" s="624"/>
      <c r="CT26" s="624"/>
      <c r="CU26" s="624"/>
      <c r="CV26" s="624"/>
      <c r="CW26" s="624"/>
      <c r="CX26" s="624"/>
      <c r="CY26" s="625"/>
      <c r="CZ26" s="628">
        <v>10.5</v>
      </c>
      <c r="DA26" s="653"/>
      <c r="DB26" s="653"/>
      <c r="DC26" s="657"/>
      <c r="DD26" s="632">
        <v>6356421</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3"/>
      <c r="DY26" s="653"/>
      <c r="DZ26" s="653"/>
      <c r="EA26" s="653"/>
      <c r="EB26" s="653"/>
      <c r="EC26" s="654"/>
    </row>
    <row r="27" spans="2:133" ht="11.25" customHeight="1" x14ac:dyDescent="0.15">
      <c r="B27" s="620" t="s">
        <v>303</v>
      </c>
      <c r="C27" s="621"/>
      <c r="D27" s="621"/>
      <c r="E27" s="621"/>
      <c r="F27" s="621"/>
      <c r="G27" s="621"/>
      <c r="H27" s="621"/>
      <c r="I27" s="621"/>
      <c r="J27" s="621"/>
      <c r="K27" s="621"/>
      <c r="L27" s="621"/>
      <c r="M27" s="621"/>
      <c r="N27" s="621"/>
      <c r="O27" s="621"/>
      <c r="P27" s="621"/>
      <c r="Q27" s="622"/>
      <c r="R27" s="623">
        <v>128807</v>
      </c>
      <c r="S27" s="624"/>
      <c r="T27" s="624"/>
      <c r="U27" s="624"/>
      <c r="V27" s="624"/>
      <c r="W27" s="624"/>
      <c r="X27" s="624"/>
      <c r="Y27" s="625"/>
      <c r="Z27" s="626">
        <v>0.2</v>
      </c>
      <c r="AA27" s="626"/>
      <c r="AB27" s="626"/>
      <c r="AC27" s="626"/>
      <c r="AD27" s="627" t="s">
        <v>129</v>
      </c>
      <c r="AE27" s="627"/>
      <c r="AF27" s="627"/>
      <c r="AG27" s="627"/>
      <c r="AH27" s="627"/>
      <c r="AI27" s="627"/>
      <c r="AJ27" s="627"/>
      <c r="AK27" s="627"/>
      <c r="AL27" s="628" t="s">
        <v>185</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28771078</v>
      </c>
      <c r="BH27" s="624"/>
      <c r="BI27" s="624"/>
      <c r="BJ27" s="624"/>
      <c r="BK27" s="624"/>
      <c r="BL27" s="624"/>
      <c r="BM27" s="624"/>
      <c r="BN27" s="625"/>
      <c r="BO27" s="626">
        <v>100</v>
      </c>
      <c r="BP27" s="626"/>
      <c r="BQ27" s="626"/>
      <c r="BR27" s="626"/>
      <c r="BS27" s="627" t="s">
        <v>185</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14070882</v>
      </c>
      <c r="CS27" s="655"/>
      <c r="CT27" s="655"/>
      <c r="CU27" s="655"/>
      <c r="CV27" s="655"/>
      <c r="CW27" s="655"/>
      <c r="CX27" s="655"/>
      <c r="CY27" s="656"/>
      <c r="CZ27" s="628">
        <v>21.4</v>
      </c>
      <c r="DA27" s="653"/>
      <c r="DB27" s="653"/>
      <c r="DC27" s="657"/>
      <c r="DD27" s="632">
        <v>4149073</v>
      </c>
      <c r="DE27" s="655"/>
      <c r="DF27" s="655"/>
      <c r="DG27" s="655"/>
      <c r="DH27" s="655"/>
      <c r="DI27" s="655"/>
      <c r="DJ27" s="655"/>
      <c r="DK27" s="656"/>
      <c r="DL27" s="632">
        <v>3941324</v>
      </c>
      <c r="DM27" s="655"/>
      <c r="DN27" s="655"/>
      <c r="DO27" s="655"/>
      <c r="DP27" s="655"/>
      <c r="DQ27" s="655"/>
      <c r="DR27" s="655"/>
      <c r="DS27" s="655"/>
      <c r="DT27" s="655"/>
      <c r="DU27" s="655"/>
      <c r="DV27" s="656"/>
      <c r="DW27" s="628">
        <v>10.5</v>
      </c>
      <c r="DX27" s="653"/>
      <c r="DY27" s="653"/>
      <c r="DZ27" s="653"/>
      <c r="EA27" s="653"/>
      <c r="EB27" s="653"/>
      <c r="EC27" s="654"/>
    </row>
    <row r="28" spans="2:133" ht="11.25" customHeight="1" x14ac:dyDescent="0.15">
      <c r="B28" s="620" t="s">
        <v>306</v>
      </c>
      <c r="C28" s="621"/>
      <c r="D28" s="621"/>
      <c r="E28" s="621"/>
      <c r="F28" s="621"/>
      <c r="G28" s="621"/>
      <c r="H28" s="621"/>
      <c r="I28" s="621"/>
      <c r="J28" s="621"/>
      <c r="K28" s="621"/>
      <c r="L28" s="621"/>
      <c r="M28" s="621"/>
      <c r="N28" s="621"/>
      <c r="O28" s="621"/>
      <c r="P28" s="621"/>
      <c r="Q28" s="622"/>
      <c r="R28" s="623">
        <v>987593</v>
      </c>
      <c r="S28" s="624"/>
      <c r="T28" s="624"/>
      <c r="U28" s="624"/>
      <c r="V28" s="624"/>
      <c r="W28" s="624"/>
      <c r="X28" s="624"/>
      <c r="Y28" s="625"/>
      <c r="Z28" s="626">
        <v>1.5</v>
      </c>
      <c r="AA28" s="626"/>
      <c r="AB28" s="626"/>
      <c r="AC28" s="626"/>
      <c r="AD28" s="627">
        <v>160610</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5885508</v>
      </c>
      <c r="CS28" s="624"/>
      <c r="CT28" s="624"/>
      <c r="CU28" s="624"/>
      <c r="CV28" s="624"/>
      <c r="CW28" s="624"/>
      <c r="CX28" s="624"/>
      <c r="CY28" s="625"/>
      <c r="CZ28" s="628">
        <v>9</v>
      </c>
      <c r="DA28" s="653"/>
      <c r="DB28" s="653"/>
      <c r="DC28" s="657"/>
      <c r="DD28" s="632">
        <v>5874175</v>
      </c>
      <c r="DE28" s="624"/>
      <c r="DF28" s="624"/>
      <c r="DG28" s="624"/>
      <c r="DH28" s="624"/>
      <c r="DI28" s="624"/>
      <c r="DJ28" s="624"/>
      <c r="DK28" s="625"/>
      <c r="DL28" s="632">
        <v>5874175</v>
      </c>
      <c r="DM28" s="624"/>
      <c r="DN28" s="624"/>
      <c r="DO28" s="624"/>
      <c r="DP28" s="624"/>
      <c r="DQ28" s="624"/>
      <c r="DR28" s="624"/>
      <c r="DS28" s="624"/>
      <c r="DT28" s="624"/>
      <c r="DU28" s="624"/>
      <c r="DV28" s="625"/>
      <c r="DW28" s="628">
        <v>15.6</v>
      </c>
      <c r="DX28" s="653"/>
      <c r="DY28" s="653"/>
      <c r="DZ28" s="653"/>
      <c r="EA28" s="653"/>
      <c r="EB28" s="653"/>
      <c r="EC28" s="654"/>
    </row>
    <row r="29" spans="2:133" ht="11.25" customHeight="1" x14ac:dyDescent="0.15">
      <c r="B29" s="620" t="s">
        <v>308</v>
      </c>
      <c r="C29" s="621"/>
      <c r="D29" s="621"/>
      <c r="E29" s="621"/>
      <c r="F29" s="621"/>
      <c r="G29" s="621"/>
      <c r="H29" s="621"/>
      <c r="I29" s="621"/>
      <c r="J29" s="621"/>
      <c r="K29" s="621"/>
      <c r="L29" s="621"/>
      <c r="M29" s="621"/>
      <c r="N29" s="621"/>
      <c r="O29" s="621"/>
      <c r="P29" s="621"/>
      <c r="Q29" s="622"/>
      <c r="R29" s="623">
        <v>387238</v>
      </c>
      <c r="S29" s="624"/>
      <c r="T29" s="624"/>
      <c r="U29" s="624"/>
      <c r="V29" s="624"/>
      <c r="W29" s="624"/>
      <c r="X29" s="624"/>
      <c r="Y29" s="625"/>
      <c r="Z29" s="626">
        <v>0.6</v>
      </c>
      <c r="AA29" s="626"/>
      <c r="AB29" s="626"/>
      <c r="AC29" s="626"/>
      <c r="AD29" s="627" t="s">
        <v>138</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5885508</v>
      </c>
      <c r="CS29" s="655"/>
      <c r="CT29" s="655"/>
      <c r="CU29" s="655"/>
      <c r="CV29" s="655"/>
      <c r="CW29" s="655"/>
      <c r="CX29" s="655"/>
      <c r="CY29" s="656"/>
      <c r="CZ29" s="628">
        <v>9</v>
      </c>
      <c r="DA29" s="653"/>
      <c r="DB29" s="653"/>
      <c r="DC29" s="657"/>
      <c r="DD29" s="632">
        <v>5874175</v>
      </c>
      <c r="DE29" s="655"/>
      <c r="DF29" s="655"/>
      <c r="DG29" s="655"/>
      <c r="DH29" s="655"/>
      <c r="DI29" s="655"/>
      <c r="DJ29" s="655"/>
      <c r="DK29" s="656"/>
      <c r="DL29" s="632">
        <v>5874175</v>
      </c>
      <c r="DM29" s="655"/>
      <c r="DN29" s="655"/>
      <c r="DO29" s="655"/>
      <c r="DP29" s="655"/>
      <c r="DQ29" s="655"/>
      <c r="DR29" s="655"/>
      <c r="DS29" s="655"/>
      <c r="DT29" s="655"/>
      <c r="DU29" s="655"/>
      <c r="DV29" s="656"/>
      <c r="DW29" s="628">
        <v>15.6</v>
      </c>
      <c r="DX29" s="653"/>
      <c r="DY29" s="653"/>
      <c r="DZ29" s="653"/>
      <c r="EA29" s="653"/>
      <c r="EB29" s="653"/>
      <c r="EC29" s="654"/>
    </row>
    <row r="30" spans="2:133" ht="11.25" customHeight="1" x14ac:dyDescent="0.15">
      <c r="B30" s="620" t="s">
        <v>311</v>
      </c>
      <c r="C30" s="621"/>
      <c r="D30" s="621"/>
      <c r="E30" s="621"/>
      <c r="F30" s="621"/>
      <c r="G30" s="621"/>
      <c r="H30" s="621"/>
      <c r="I30" s="621"/>
      <c r="J30" s="621"/>
      <c r="K30" s="621"/>
      <c r="L30" s="621"/>
      <c r="M30" s="621"/>
      <c r="N30" s="621"/>
      <c r="O30" s="621"/>
      <c r="P30" s="621"/>
      <c r="Q30" s="622"/>
      <c r="R30" s="623">
        <v>10627508</v>
      </c>
      <c r="S30" s="624"/>
      <c r="T30" s="624"/>
      <c r="U30" s="624"/>
      <c r="V30" s="624"/>
      <c r="W30" s="624"/>
      <c r="X30" s="624"/>
      <c r="Y30" s="625"/>
      <c r="Z30" s="626">
        <v>15.6</v>
      </c>
      <c r="AA30" s="626"/>
      <c r="AB30" s="626"/>
      <c r="AC30" s="626"/>
      <c r="AD30" s="627" t="s">
        <v>129</v>
      </c>
      <c r="AE30" s="627"/>
      <c r="AF30" s="627"/>
      <c r="AG30" s="627"/>
      <c r="AH30" s="627"/>
      <c r="AI30" s="627"/>
      <c r="AJ30" s="627"/>
      <c r="AK30" s="627"/>
      <c r="AL30" s="628" t="s">
        <v>129</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5662901</v>
      </c>
      <c r="CS30" s="624"/>
      <c r="CT30" s="624"/>
      <c r="CU30" s="624"/>
      <c r="CV30" s="624"/>
      <c r="CW30" s="624"/>
      <c r="CX30" s="624"/>
      <c r="CY30" s="625"/>
      <c r="CZ30" s="628">
        <v>8.6</v>
      </c>
      <c r="DA30" s="653"/>
      <c r="DB30" s="653"/>
      <c r="DC30" s="657"/>
      <c r="DD30" s="632">
        <v>5652698</v>
      </c>
      <c r="DE30" s="624"/>
      <c r="DF30" s="624"/>
      <c r="DG30" s="624"/>
      <c r="DH30" s="624"/>
      <c r="DI30" s="624"/>
      <c r="DJ30" s="624"/>
      <c r="DK30" s="625"/>
      <c r="DL30" s="632">
        <v>5652698</v>
      </c>
      <c r="DM30" s="624"/>
      <c r="DN30" s="624"/>
      <c r="DO30" s="624"/>
      <c r="DP30" s="624"/>
      <c r="DQ30" s="624"/>
      <c r="DR30" s="624"/>
      <c r="DS30" s="624"/>
      <c r="DT30" s="624"/>
      <c r="DU30" s="624"/>
      <c r="DV30" s="625"/>
      <c r="DW30" s="628">
        <v>15</v>
      </c>
      <c r="DX30" s="653"/>
      <c r="DY30" s="653"/>
      <c r="DZ30" s="653"/>
      <c r="EA30" s="653"/>
      <c r="EB30" s="653"/>
      <c r="EC30" s="654"/>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185</v>
      </c>
      <c r="AA31" s="626"/>
      <c r="AB31" s="626"/>
      <c r="AC31" s="626"/>
      <c r="AD31" s="627" t="s">
        <v>185</v>
      </c>
      <c r="AE31" s="627"/>
      <c r="AF31" s="627"/>
      <c r="AG31" s="627"/>
      <c r="AH31" s="627"/>
      <c r="AI31" s="627"/>
      <c r="AJ31" s="627"/>
      <c r="AK31" s="627"/>
      <c r="AL31" s="628" t="s">
        <v>129</v>
      </c>
      <c r="AM31" s="629"/>
      <c r="AN31" s="629"/>
      <c r="AO31" s="630"/>
      <c r="AP31" s="669" t="s">
        <v>316</v>
      </c>
      <c r="AQ31" s="670"/>
      <c r="AR31" s="670"/>
      <c r="AS31" s="670"/>
      <c r="AT31" s="675" t="s">
        <v>317</v>
      </c>
      <c r="AU31" s="214"/>
      <c r="AV31" s="214"/>
      <c r="AW31" s="214"/>
      <c r="AX31" s="609" t="s">
        <v>190</v>
      </c>
      <c r="AY31" s="610"/>
      <c r="AZ31" s="610"/>
      <c r="BA31" s="610"/>
      <c r="BB31" s="610"/>
      <c r="BC31" s="610"/>
      <c r="BD31" s="610"/>
      <c r="BE31" s="610"/>
      <c r="BF31" s="611"/>
      <c r="BG31" s="679">
        <v>98.9</v>
      </c>
      <c r="BH31" s="667"/>
      <c r="BI31" s="667"/>
      <c r="BJ31" s="667"/>
      <c r="BK31" s="667"/>
      <c r="BL31" s="667"/>
      <c r="BM31" s="618">
        <v>94.8</v>
      </c>
      <c r="BN31" s="667"/>
      <c r="BO31" s="667"/>
      <c r="BP31" s="667"/>
      <c r="BQ31" s="668"/>
      <c r="BR31" s="679">
        <v>99</v>
      </c>
      <c r="BS31" s="667"/>
      <c r="BT31" s="667"/>
      <c r="BU31" s="667"/>
      <c r="BV31" s="667"/>
      <c r="BW31" s="667"/>
      <c r="BX31" s="618">
        <v>94.7</v>
      </c>
      <c r="BY31" s="667"/>
      <c r="BZ31" s="667"/>
      <c r="CA31" s="667"/>
      <c r="CB31" s="668"/>
      <c r="CD31" s="661"/>
      <c r="CE31" s="662"/>
      <c r="CF31" s="620" t="s">
        <v>318</v>
      </c>
      <c r="CG31" s="621"/>
      <c r="CH31" s="621"/>
      <c r="CI31" s="621"/>
      <c r="CJ31" s="621"/>
      <c r="CK31" s="621"/>
      <c r="CL31" s="621"/>
      <c r="CM31" s="621"/>
      <c r="CN31" s="621"/>
      <c r="CO31" s="621"/>
      <c r="CP31" s="621"/>
      <c r="CQ31" s="622"/>
      <c r="CR31" s="623">
        <v>222607</v>
      </c>
      <c r="CS31" s="655"/>
      <c r="CT31" s="655"/>
      <c r="CU31" s="655"/>
      <c r="CV31" s="655"/>
      <c r="CW31" s="655"/>
      <c r="CX31" s="655"/>
      <c r="CY31" s="656"/>
      <c r="CZ31" s="628">
        <v>0.3</v>
      </c>
      <c r="DA31" s="653"/>
      <c r="DB31" s="653"/>
      <c r="DC31" s="657"/>
      <c r="DD31" s="632">
        <v>221477</v>
      </c>
      <c r="DE31" s="655"/>
      <c r="DF31" s="655"/>
      <c r="DG31" s="655"/>
      <c r="DH31" s="655"/>
      <c r="DI31" s="655"/>
      <c r="DJ31" s="655"/>
      <c r="DK31" s="656"/>
      <c r="DL31" s="632">
        <v>221477</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15">
      <c r="B32" s="620" t="s">
        <v>319</v>
      </c>
      <c r="C32" s="621"/>
      <c r="D32" s="621"/>
      <c r="E32" s="621"/>
      <c r="F32" s="621"/>
      <c r="G32" s="621"/>
      <c r="H32" s="621"/>
      <c r="I32" s="621"/>
      <c r="J32" s="621"/>
      <c r="K32" s="621"/>
      <c r="L32" s="621"/>
      <c r="M32" s="621"/>
      <c r="N32" s="621"/>
      <c r="O32" s="621"/>
      <c r="P32" s="621"/>
      <c r="Q32" s="622"/>
      <c r="R32" s="623">
        <v>4087526</v>
      </c>
      <c r="S32" s="624"/>
      <c r="T32" s="624"/>
      <c r="U32" s="624"/>
      <c r="V32" s="624"/>
      <c r="W32" s="624"/>
      <c r="X32" s="624"/>
      <c r="Y32" s="625"/>
      <c r="Z32" s="626">
        <v>6</v>
      </c>
      <c r="AA32" s="626"/>
      <c r="AB32" s="626"/>
      <c r="AC32" s="626"/>
      <c r="AD32" s="627" t="s">
        <v>129</v>
      </c>
      <c r="AE32" s="627"/>
      <c r="AF32" s="627"/>
      <c r="AG32" s="627"/>
      <c r="AH32" s="627"/>
      <c r="AI32" s="627"/>
      <c r="AJ32" s="627"/>
      <c r="AK32" s="627"/>
      <c r="AL32" s="628" t="s">
        <v>129</v>
      </c>
      <c r="AM32" s="629"/>
      <c r="AN32" s="629"/>
      <c r="AO32" s="630"/>
      <c r="AP32" s="671"/>
      <c r="AQ32" s="672"/>
      <c r="AR32" s="672"/>
      <c r="AS32" s="672"/>
      <c r="AT32" s="676"/>
      <c r="AU32" s="210" t="s">
        <v>320</v>
      </c>
      <c r="AX32" s="620" t="s">
        <v>321</v>
      </c>
      <c r="AY32" s="621"/>
      <c r="AZ32" s="621"/>
      <c r="BA32" s="621"/>
      <c r="BB32" s="621"/>
      <c r="BC32" s="621"/>
      <c r="BD32" s="621"/>
      <c r="BE32" s="621"/>
      <c r="BF32" s="622"/>
      <c r="BG32" s="680">
        <v>98.8</v>
      </c>
      <c r="BH32" s="655"/>
      <c r="BI32" s="655"/>
      <c r="BJ32" s="655"/>
      <c r="BK32" s="655"/>
      <c r="BL32" s="655"/>
      <c r="BM32" s="629">
        <v>94.6</v>
      </c>
      <c r="BN32" s="655"/>
      <c r="BO32" s="655"/>
      <c r="BP32" s="655"/>
      <c r="BQ32" s="678"/>
      <c r="BR32" s="680">
        <v>98.9</v>
      </c>
      <c r="BS32" s="655"/>
      <c r="BT32" s="655"/>
      <c r="BU32" s="655"/>
      <c r="BV32" s="655"/>
      <c r="BW32" s="655"/>
      <c r="BX32" s="629">
        <v>94.6</v>
      </c>
      <c r="BY32" s="655"/>
      <c r="BZ32" s="655"/>
      <c r="CA32" s="655"/>
      <c r="CB32" s="678"/>
      <c r="CD32" s="663"/>
      <c r="CE32" s="664"/>
      <c r="CF32" s="620" t="s">
        <v>322</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129</v>
      </c>
      <c r="DA32" s="653"/>
      <c r="DB32" s="653"/>
      <c r="DC32" s="657"/>
      <c r="DD32" s="632" t="s">
        <v>129</v>
      </c>
      <c r="DE32" s="624"/>
      <c r="DF32" s="624"/>
      <c r="DG32" s="624"/>
      <c r="DH32" s="624"/>
      <c r="DI32" s="624"/>
      <c r="DJ32" s="624"/>
      <c r="DK32" s="625"/>
      <c r="DL32" s="632" t="s">
        <v>129</v>
      </c>
      <c r="DM32" s="624"/>
      <c r="DN32" s="624"/>
      <c r="DO32" s="624"/>
      <c r="DP32" s="624"/>
      <c r="DQ32" s="624"/>
      <c r="DR32" s="624"/>
      <c r="DS32" s="624"/>
      <c r="DT32" s="624"/>
      <c r="DU32" s="624"/>
      <c r="DV32" s="625"/>
      <c r="DW32" s="628" t="s">
        <v>138</v>
      </c>
      <c r="DX32" s="653"/>
      <c r="DY32" s="653"/>
      <c r="DZ32" s="653"/>
      <c r="EA32" s="653"/>
      <c r="EB32" s="653"/>
      <c r="EC32" s="654"/>
    </row>
    <row r="33" spans="2:133" ht="11.25" customHeight="1" x14ac:dyDescent="0.15">
      <c r="B33" s="620" t="s">
        <v>323</v>
      </c>
      <c r="C33" s="621"/>
      <c r="D33" s="621"/>
      <c r="E33" s="621"/>
      <c r="F33" s="621"/>
      <c r="G33" s="621"/>
      <c r="H33" s="621"/>
      <c r="I33" s="621"/>
      <c r="J33" s="621"/>
      <c r="K33" s="621"/>
      <c r="L33" s="621"/>
      <c r="M33" s="621"/>
      <c r="N33" s="621"/>
      <c r="O33" s="621"/>
      <c r="P33" s="621"/>
      <c r="Q33" s="622"/>
      <c r="R33" s="623">
        <v>165526</v>
      </c>
      <c r="S33" s="624"/>
      <c r="T33" s="624"/>
      <c r="U33" s="624"/>
      <c r="V33" s="624"/>
      <c r="W33" s="624"/>
      <c r="X33" s="624"/>
      <c r="Y33" s="625"/>
      <c r="Z33" s="626">
        <v>0.2</v>
      </c>
      <c r="AA33" s="626"/>
      <c r="AB33" s="626"/>
      <c r="AC33" s="626"/>
      <c r="AD33" s="627" t="s">
        <v>129</v>
      </c>
      <c r="AE33" s="627"/>
      <c r="AF33" s="627"/>
      <c r="AG33" s="627"/>
      <c r="AH33" s="627"/>
      <c r="AI33" s="627"/>
      <c r="AJ33" s="627"/>
      <c r="AK33" s="627"/>
      <c r="AL33" s="628" t="s">
        <v>185</v>
      </c>
      <c r="AM33" s="629"/>
      <c r="AN33" s="629"/>
      <c r="AO33" s="630"/>
      <c r="AP33" s="673"/>
      <c r="AQ33" s="674"/>
      <c r="AR33" s="674"/>
      <c r="AS33" s="674"/>
      <c r="AT33" s="677"/>
      <c r="AU33" s="215"/>
      <c r="AV33" s="215"/>
      <c r="AW33" s="215"/>
      <c r="AX33" s="644" t="s">
        <v>324</v>
      </c>
      <c r="AY33" s="645"/>
      <c r="AZ33" s="645"/>
      <c r="BA33" s="645"/>
      <c r="BB33" s="645"/>
      <c r="BC33" s="645"/>
      <c r="BD33" s="645"/>
      <c r="BE33" s="645"/>
      <c r="BF33" s="646"/>
      <c r="BG33" s="681">
        <v>99</v>
      </c>
      <c r="BH33" s="682"/>
      <c r="BI33" s="682"/>
      <c r="BJ33" s="682"/>
      <c r="BK33" s="682"/>
      <c r="BL33" s="682"/>
      <c r="BM33" s="683">
        <v>94.8</v>
      </c>
      <c r="BN33" s="682"/>
      <c r="BO33" s="682"/>
      <c r="BP33" s="682"/>
      <c r="BQ33" s="684"/>
      <c r="BR33" s="681">
        <v>99.1</v>
      </c>
      <c r="BS33" s="682"/>
      <c r="BT33" s="682"/>
      <c r="BU33" s="682"/>
      <c r="BV33" s="682"/>
      <c r="BW33" s="682"/>
      <c r="BX33" s="683">
        <v>94.7</v>
      </c>
      <c r="BY33" s="682"/>
      <c r="BZ33" s="682"/>
      <c r="CA33" s="682"/>
      <c r="CB33" s="684"/>
      <c r="CD33" s="620" t="s">
        <v>325</v>
      </c>
      <c r="CE33" s="621"/>
      <c r="CF33" s="621"/>
      <c r="CG33" s="621"/>
      <c r="CH33" s="621"/>
      <c r="CI33" s="621"/>
      <c r="CJ33" s="621"/>
      <c r="CK33" s="621"/>
      <c r="CL33" s="621"/>
      <c r="CM33" s="621"/>
      <c r="CN33" s="621"/>
      <c r="CO33" s="621"/>
      <c r="CP33" s="621"/>
      <c r="CQ33" s="622"/>
      <c r="CR33" s="623">
        <v>29704237</v>
      </c>
      <c r="CS33" s="655"/>
      <c r="CT33" s="655"/>
      <c r="CU33" s="655"/>
      <c r="CV33" s="655"/>
      <c r="CW33" s="655"/>
      <c r="CX33" s="655"/>
      <c r="CY33" s="656"/>
      <c r="CZ33" s="628">
        <v>45.3</v>
      </c>
      <c r="DA33" s="653"/>
      <c r="DB33" s="653"/>
      <c r="DC33" s="657"/>
      <c r="DD33" s="632">
        <v>23814799</v>
      </c>
      <c r="DE33" s="655"/>
      <c r="DF33" s="655"/>
      <c r="DG33" s="655"/>
      <c r="DH33" s="655"/>
      <c r="DI33" s="655"/>
      <c r="DJ33" s="655"/>
      <c r="DK33" s="656"/>
      <c r="DL33" s="632">
        <v>13816535</v>
      </c>
      <c r="DM33" s="655"/>
      <c r="DN33" s="655"/>
      <c r="DO33" s="655"/>
      <c r="DP33" s="655"/>
      <c r="DQ33" s="655"/>
      <c r="DR33" s="655"/>
      <c r="DS33" s="655"/>
      <c r="DT33" s="655"/>
      <c r="DU33" s="655"/>
      <c r="DV33" s="656"/>
      <c r="DW33" s="628">
        <v>36.700000000000003</v>
      </c>
      <c r="DX33" s="653"/>
      <c r="DY33" s="653"/>
      <c r="DZ33" s="653"/>
      <c r="EA33" s="653"/>
      <c r="EB33" s="653"/>
      <c r="EC33" s="654"/>
    </row>
    <row r="34" spans="2:133" ht="11.25" customHeight="1" x14ac:dyDescent="0.15">
      <c r="B34" s="620" t="s">
        <v>326</v>
      </c>
      <c r="C34" s="621"/>
      <c r="D34" s="621"/>
      <c r="E34" s="621"/>
      <c r="F34" s="621"/>
      <c r="G34" s="621"/>
      <c r="H34" s="621"/>
      <c r="I34" s="621"/>
      <c r="J34" s="621"/>
      <c r="K34" s="621"/>
      <c r="L34" s="621"/>
      <c r="M34" s="621"/>
      <c r="N34" s="621"/>
      <c r="O34" s="621"/>
      <c r="P34" s="621"/>
      <c r="Q34" s="622"/>
      <c r="R34" s="623">
        <v>1173499</v>
      </c>
      <c r="S34" s="624"/>
      <c r="T34" s="624"/>
      <c r="U34" s="624"/>
      <c r="V34" s="624"/>
      <c r="W34" s="624"/>
      <c r="X34" s="624"/>
      <c r="Y34" s="625"/>
      <c r="Z34" s="626">
        <v>1.7</v>
      </c>
      <c r="AA34" s="626"/>
      <c r="AB34" s="626"/>
      <c r="AC34" s="626"/>
      <c r="AD34" s="627" t="s">
        <v>185</v>
      </c>
      <c r="AE34" s="627"/>
      <c r="AF34" s="627"/>
      <c r="AG34" s="627"/>
      <c r="AH34" s="627"/>
      <c r="AI34" s="627"/>
      <c r="AJ34" s="627"/>
      <c r="AK34" s="627"/>
      <c r="AL34" s="628" t="s">
        <v>185</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327</v>
      </c>
      <c r="CE34" s="621"/>
      <c r="CF34" s="621"/>
      <c r="CG34" s="621"/>
      <c r="CH34" s="621"/>
      <c r="CI34" s="621"/>
      <c r="CJ34" s="621"/>
      <c r="CK34" s="621"/>
      <c r="CL34" s="621"/>
      <c r="CM34" s="621"/>
      <c r="CN34" s="621"/>
      <c r="CO34" s="621"/>
      <c r="CP34" s="621"/>
      <c r="CQ34" s="622"/>
      <c r="CR34" s="623">
        <v>9075358</v>
      </c>
      <c r="CS34" s="624"/>
      <c r="CT34" s="624"/>
      <c r="CU34" s="624"/>
      <c r="CV34" s="624"/>
      <c r="CW34" s="624"/>
      <c r="CX34" s="624"/>
      <c r="CY34" s="625"/>
      <c r="CZ34" s="628">
        <v>13.8</v>
      </c>
      <c r="DA34" s="653"/>
      <c r="DB34" s="653"/>
      <c r="DC34" s="657"/>
      <c r="DD34" s="632">
        <v>6441493</v>
      </c>
      <c r="DE34" s="624"/>
      <c r="DF34" s="624"/>
      <c r="DG34" s="624"/>
      <c r="DH34" s="624"/>
      <c r="DI34" s="624"/>
      <c r="DJ34" s="624"/>
      <c r="DK34" s="625"/>
      <c r="DL34" s="632">
        <v>5443220</v>
      </c>
      <c r="DM34" s="624"/>
      <c r="DN34" s="624"/>
      <c r="DO34" s="624"/>
      <c r="DP34" s="624"/>
      <c r="DQ34" s="624"/>
      <c r="DR34" s="624"/>
      <c r="DS34" s="624"/>
      <c r="DT34" s="624"/>
      <c r="DU34" s="624"/>
      <c r="DV34" s="625"/>
      <c r="DW34" s="628">
        <v>14.5</v>
      </c>
      <c r="DX34" s="653"/>
      <c r="DY34" s="653"/>
      <c r="DZ34" s="653"/>
      <c r="EA34" s="653"/>
      <c r="EB34" s="653"/>
      <c r="EC34" s="654"/>
    </row>
    <row r="35" spans="2:133" ht="11.25" customHeight="1" x14ac:dyDescent="0.15">
      <c r="B35" s="620" t="s">
        <v>328</v>
      </c>
      <c r="C35" s="621"/>
      <c r="D35" s="621"/>
      <c r="E35" s="621"/>
      <c r="F35" s="621"/>
      <c r="G35" s="621"/>
      <c r="H35" s="621"/>
      <c r="I35" s="621"/>
      <c r="J35" s="621"/>
      <c r="K35" s="621"/>
      <c r="L35" s="621"/>
      <c r="M35" s="621"/>
      <c r="N35" s="621"/>
      <c r="O35" s="621"/>
      <c r="P35" s="621"/>
      <c r="Q35" s="622"/>
      <c r="R35" s="623">
        <v>1203345</v>
      </c>
      <c r="S35" s="624"/>
      <c r="T35" s="624"/>
      <c r="U35" s="624"/>
      <c r="V35" s="624"/>
      <c r="W35" s="624"/>
      <c r="X35" s="624"/>
      <c r="Y35" s="625"/>
      <c r="Z35" s="626">
        <v>1.8</v>
      </c>
      <c r="AA35" s="626"/>
      <c r="AB35" s="626"/>
      <c r="AC35" s="626"/>
      <c r="AD35" s="627">
        <v>63432</v>
      </c>
      <c r="AE35" s="627"/>
      <c r="AF35" s="627"/>
      <c r="AG35" s="627"/>
      <c r="AH35" s="627"/>
      <c r="AI35" s="627"/>
      <c r="AJ35" s="627"/>
      <c r="AK35" s="627"/>
      <c r="AL35" s="628">
        <v>0.2</v>
      </c>
      <c r="AM35" s="629"/>
      <c r="AN35" s="629"/>
      <c r="AO35" s="630"/>
      <c r="AP35" s="218"/>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438937</v>
      </c>
      <c r="CS35" s="655"/>
      <c r="CT35" s="655"/>
      <c r="CU35" s="655"/>
      <c r="CV35" s="655"/>
      <c r="CW35" s="655"/>
      <c r="CX35" s="655"/>
      <c r="CY35" s="656"/>
      <c r="CZ35" s="628">
        <v>0.7</v>
      </c>
      <c r="DA35" s="653"/>
      <c r="DB35" s="653"/>
      <c r="DC35" s="657"/>
      <c r="DD35" s="632">
        <v>419056</v>
      </c>
      <c r="DE35" s="655"/>
      <c r="DF35" s="655"/>
      <c r="DG35" s="655"/>
      <c r="DH35" s="655"/>
      <c r="DI35" s="655"/>
      <c r="DJ35" s="655"/>
      <c r="DK35" s="656"/>
      <c r="DL35" s="632">
        <v>419056</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x14ac:dyDescent="0.15">
      <c r="B36" s="620" t="s">
        <v>332</v>
      </c>
      <c r="C36" s="621"/>
      <c r="D36" s="621"/>
      <c r="E36" s="621"/>
      <c r="F36" s="621"/>
      <c r="G36" s="621"/>
      <c r="H36" s="621"/>
      <c r="I36" s="621"/>
      <c r="J36" s="621"/>
      <c r="K36" s="621"/>
      <c r="L36" s="621"/>
      <c r="M36" s="621"/>
      <c r="N36" s="621"/>
      <c r="O36" s="621"/>
      <c r="P36" s="621"/>
      <c r="Q36" s="622"/>
      <c r="R36" s="623">
        <v>5101955</v>
      </c>
      <c r="S36" s="624"/>
      <c r="T36" s="624"/>
      <c r="U36" s="624"/>
      <c r="V36" s="624"/>
      <c r="W36" s="624"/>
      <c r="X36" s="624"/>
      <c r="Y36" s="625"/>
      <c r="Z36" s="626">
        <v>7.5</v>
      </c>
      <c r="AA36" s="626"/>
      <c r="AB36" s="626"/>
      <c r="AC36" s="626"/>
      <c r="AD36" s="627" t="s">
        <v>129</v>
      </c>
      <c r="AE36" s="627"/>
      <c r="AF36" s="627"/>
      <c r="AG36" s="627"/>
      <c r="AH36" s="627"/>
      <c r="AI36" s="627"/>
      <c r="AJ36" s="627"/>
      <c r="AK36" s="627"/>
      <c r="AL36" s="628" t="s">
        <v>129</v>
      </c>
      <c r="AM36" s="629"/>
      <c r="AN36" s="629"/>
      <c r="AO36" s="630"/>
      <c r="AP36" s="218"/>
      <c r="AQ36" s="689" t="s">
        <v>333</v>
      </c>
      <c r="AR36" s="690"/>
      <c r="AS36" s="690"/>
      <c r="AT36" s="690"/>
      <c r="AU36" s="690"/>
      <c r="AV36" s="690"/>
      <c r="AW36" s="690"/>
      <c r="AX36" s="690"/>
      <c r="AY36" s="691"/>
      <c r="AZ36" s="612">
        <v>8101974</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1758467</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8463578</v>
      </c>
      <c r="CS36" s="624"/>
      <c r="CT36" s="624"/>
      <c r="CU36" s="624"/>
      <c r="CV36" s="624"/>
      <c r="CW36" s="624"/>
      <c r="CX36" s="624"/>
      <c r="CY36" s="625"/>
      <c r="CZ36" s="628">
        <v>12.9</v>
      </c>
      <c r="DA36" s="653"/>
      <c r="DB36" s="653"/>
      <c r="DC36" s="657"/>
      <c r="DD36" s="632">
        <v>7910101</v>
      </c>
      <c r="DE36" s="624"/>
      <c r="DF36" s="624"/>
      <c r="DG36" s="624"/>
      <c r="DH36" s="624"/>
      <c r="DI36" s="624"/>
      <c r="DJ36" s="624"/>
      <c r="DK36" s="625"/>
      <c r="DL36" s="632">
        <v>3508878</v>
      </c>
      <c r="DM36" s="624"/>
      <c r="DN36" s="624"/>
      <c r="DO36" s="624"/>
      <c r="DP36" s="624"/>
      <c r="DQ36" s="624"/>
      <c r="DR36" s="624"/>
      <c r="DS36" s="624"/>
      <c r="DT36" s="624"/>
      <c r="DU36" s="624"/>
      <c r="DV36" s="625"/>
      <c r="DW36" s="628">
        <v>9.3000000000000007</v>
      </c>
      <c r="DX36" s="653"/>
      <c r="DY36" s="653"/>
      <c r="DZ36" s="653"/>
      <c r="EA36" s="653"/>
      <c r="EB36" s="653"/>
      <c r="EC36" s="654"/>
    </row>
    <row r="37" spans="2:133" ht="11.25" customHeight="1" x14ac:dyDescent="0.15">
      <c r="B37" s="620" t="s">
        <v>336</v>
      </c>
      <c r="C37" s="621"/>
      <c r="D37" s="621"/>
      <c r="E37" s="621"/>
      <c r="F37" s="621"/>
      <c r="G37" s="621"/>
      <c r="H37" s="621"/>
      <c r="I37" s="621"/>
      <c r="J37" s="621"/>
      <c r="K37" s="621"/>
      <c r="L37" s="621"/>
      <c r="M37" s="621"/>
      <c r="N37" s="621"/>
      <c r="O37" s="621"/>
      <c r="P37" s="621"/>
      <c r="Q37" s="622"/>
      <c r="R37" s="623">
        <v>2376589</v>
      </c>
      <c r="S37" s="624"/>
      <c r="T37" s="624"/>
      <c r="U37" s="624"/>
      <c r="V37" s="624"/>
      <c r="W37" s="624"/>
      <c r="X37" s="624"/>
      <c r="Y37" s="625"/>
      <c r="Z37" s="626">
        <v>3.5</v>
      </c>
      <c r="AA37" s="626"/>
      <c r="AB37" s="626"/>
      <c r="AC37" s="626"/>
      <c r="AD37" s="627">
        <v>25257</v>
      </c>
      <c r="AE37" s="627"/>
      <c r="AF37" s="627"/>
      <c r="AG37" s="627"/>
      <c r="AH37" s="627"/>
      <c r="AI37" s="627"/>
      <c r="AJ37" s="627"/>
      <c r="AK37" s="627"/>
      <c r="AL37" s="628">
        <v>0.1</v>
      </c>
      <c r="AM37" s="629"/>
      <c r="AN37" s="629"/>
      <c r="AO37" s="630"/>
      <c r="AQ37" s="686" t="s">
        <v>337</v>
      </c>
      <c r="AR37" s="687"/>
      <c r="AS37" s="687"/>
      <c r="AT37" s="687"/>
      <c r="AU37" s="687"/>
      <c r="AV37" s="687"/>
      <c r="AW37" s="687"/>
      <c r="AX37" s="687"/>
      <c r="AY37" s="688"/>
      <c r="AZ37" s="623">
        <v>1685799</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1599372</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1851153</v>
      </c>
      <c r="CS37" s="655"/>
      <c r="CT37" s="655"/>
      <c r="CU37" s="655"/>
      <c r="CV37" s="655"/>
      <c r="CW37" s="655"/>
      <c r="CX37" s="655"/>
      <c r="CY37" s="656"/>
      <c r="CZ37" s="628">
        <v>2.8</v>
      </c>
      <c r="DA37" s="653"/>
      <c r="DB37" s="653"/>
      <c r="DC37" s="657"/>
      <c r="DD37" s="632">
        <v>1850636</v>
      </c>
      <c r="DE37" s="655"/>
      <c r="DF37" s="655"/>
      <c r="DG37" s="655"/>
      <c r="DH37" s="655"/>
      <c r="DI37" s="655"/>
      <c r="DJ37" s="655"/>
      <c r="DK37" s="656"/>
      <c r="DL37" s="632">
        <v>1602950</v>
      </c>
      <c r="DM37" s="655"/>
      <c r="DN37" s="655"/>
      <c r="DO37" s="655"/>
      <c r="DP37" s="655"/>
      <c r="DQ37" s="655"/>
      <c r="DR37" s="655"/>
      <c r="DS37" s="655"/>
      <c r="DT37" s="655"/>
      <c r="DU37" s="655"/>
      <c r="DV37" s="656"/>
      <c r="DW37" s="628">
        <v>4.3</v>
      </c>
      <c r="DX37" s="653"/>
      <c r="DY37" s="653"/>
      <c r="DZ37" s="653"/>
      <c r="EA37" s="653"/>
      <c r="EB37" s="653"/>
      <c r="EC37" s="654"/>
    </row>
    <row r="38" spans="2:133" ht="11.25" customHeight="1" x14ac:dyDescent="0.15">
      <c r="B38" s="620" t="s">
        <v>340</v>
      </c>
      <c r="C38" s="621"/>
      <c r="D38" s="621"/>
      <c r="E38" s="621"/>
      <c r="F38" s="621"/>
      <c r="G38" s="621"/>
      <c r="H38" s="621"/>
      <c r="I38" s="621"/>
      <c r="J38" s="621"/>
      <c r="K38" s="621"/>
      <c r="L38" s="621"/>
      <c r="M38" s="621"/>
      <c r="N38" s="621"/>
      <c r="O38" s="621"/>
      <c r="P38" s="621"/>
      <c r="Q38" s="622"/>
      <c r="R38" s="623">
        <v>1669800</v>
      </c>
      <c r="S38" s="624"/>
      <c r="T38" s="624"/>
      <c r="U38" s="624"/>
      <c r="V38" s="624"/>
      <c r="W38" s="624"/>
      <c r="X38" s="624"/>
      <c r="Y38" s="625"/>
      <c r="Z38" s="626">
        <v>2.5</v>
      </c>
      <c r="AA38" s="626"/>
      <c r="AB38" s="626"/>
      <c r="AC38" s="626"/>
      <c r="AD38" s="627" t="s">
        <v>129</v>
      </c>
      <c r="AE38" s="627"/>
      <c r="AF38" s="627"/>
      <c r="AG38" s="627"/>
      <c r="AH38" s="627"/>
      <c r="AI38" s="627"/>
      <c r="AJ38" s="627"/>
      <c r="AK38" s="627"/>
      <c r="AL38" s="628" t="s">
        <v>129</v>
      </c>
      <c r="AM38" s="629"/>
      <c r="AN38" s="629"/>
      <c r="AO38" s="630"/>
      <c r="AQ38" s="686" t="s">
        <v>341</v>
      </c>
      <c r="AR38" s="687"/>
      <c r="AS38" s="687"/>
      <c r="AT38" s="687"/>
      <c r="AU38" s="687"/>
      <c r="AV38" s="687"/>
      <c r="AW38" s="687"/>
      <c r="AX38" s="687"/>
      <c r="AY38" s="688"/>
      <c r="AZ38" s="623">
        <v>595916</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18563</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5405588</v>
      </c>
      <c r="CS38" s="624"/>
      <c r="CT38" s="624"/>
      <c r="CU38" s="624"/>
      <c r="CV38" s="624"/>
      <c r="CW38" s="624"/>
      <c r="CX38" s="624"/>
      <c r="CY38" s="625"/>
      <c r="CZ38" s="628">
        <v>8.1999999999999993</v>
      </c>
      <c r="DA38" s="653"/>
      <c r="DB38" s="653"/>
      <c r="DC38" s="657"/>
      <c r="DD38" s="632">
        <v>4455476</v>
      </c>
      <c r="DE38" s="624"/>
      <c r="DF38" s="624"/>
      <c r="DG38" s="624"/>
      <c r="DH38" s="624"/>
      <c r="DI38" s="624"/>
      <c r="DJ38" s="624"/>
      <c r="DK38" s="625"/>
      <c r="DL38" s="632">
        <v>4210718</v>
      </c>
      <c r="DM38" s="624"/>
      <c r="DN38" s="624"/>
      <c r="DO38" s="624"/>
      <c r="DP38" s="624"/>
      <c r="DQ38" s="624"/>
      <c r="DR38" s="624"/>
      <c r="DS38" s="624"/>
      <c r="DT38" s="624"/>
      <c r="DU38" s="624"/>
      <c r="DV38" s="625"/>
      <c r="DW38" s="628">
        <v>11.2</v>
      </c>
      <c r="DX38" s="653"/>
      <c r="DY38" s="653"/>
      <c r="DZ38" s="653"/>
      <c r="EA38" s="653"/>
      <c r="EB38" s="653"/>
      <c r="EC38" s="654"/>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185</v>
      </c>
      <c r="AM39" s="629"/>
      <c r="AN39" s="629"/>
      <c r="AO39" s="630"/>
      <c r="AQ39" s="686" t="s">
        <v>345</v>
      </c>
      <c r="AR39" s="687"/>
      <c r="AS39" s="687"/>
      <c r="AT39" s="687"/>
      <c r="AU39" s="687"/>
      <c r="AV39" s="687"/>
      <c r="AW39" s="687"/>
      <c r="AX39" s="687"/>
      <c r="AY39" s="688"/>
      <c r="AZ39" s="623">
        <v>338898</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28488</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4142873</v>
      </c>
      <c r="CS39" s="655"/>
      <c r="CT39" s="655"/>
      <c r="CU39" s="655"/>
      <c r="CV39" s="655"/>
      <c r="CW39" s="655"/>
      <c r="CX39" s="655"/>
      <c r="CY39" s="656"/>
      <c r="CZ39" s="628">
        <v>6.3</v>
      </c>
      <c r="DA39" s="653"/>
      <c r="DB39" s="653"/>
      <c r="DC39" s="657"/>
      <c r="DD39" s="632">
        <v>3756240</v>
      </c>
      <c r="DE39" s="655"/>
      <c r="DF39" s="655"/>
      <c r="DG39" s="655"/>
      <c r="DH39" s="655"/>
      <c r="DI39" s="655"/>
      <c r="DJ39" s="655"/>
      <c r="DK39" s="656"/>
      <c r="DL39" s="632" t="s">
        <v>185</v>
      </c>
      <c r="DM39" s="655"/>
      <c r="DN39" s="655"/>
      <c r="DO39" s="655"/>
      <c r="DP39" s="655"/>
      <c r="DQ39" s="655"/>
      <c r="DR39" s="655"/>
      <c r="DS39" s="655"/>
      <c r="DT39" s="655"/>
      <c r="DU39" s="655"/>
      <c r="DV39" s="656"/>
      <c r="DW39" s="628" t="s">
        <v>185</v>
      </c>
      <c r="DX39" s="653"/>
      <c r="DY39" s="653"/>
      <c r="DZ39" s="653"/>
      <c r="EA39" s="653"/>
      <c r="EB39" s="653"/>
      <c r="EC39" s="654"/>
    </row>
    <row r="40" spans="2:133" ht="11.25" customHeight="1" x14ac:dyDescent="0.15">
      <c r="B40" s="620" t="s">
        <v>348</v>
      </c>
      <c r="C40" s="621"/>
      <c r="D40" s="621"/>
      <c r="E40" s="621"/>
      <c r="F40" s="621"/>
      <c r="G40" s="621"/>
      <c r="H40" s="621"/>
      <c r="I40" s="621"/>
      <c r="J40" s="621"/>
      <c r="K40" s="621"/>
      <c r="L40" s="621"/>
      <c r="M40" s="621"/>
      <c r="N40" s="621"/>
      <c r="O40" s="621"/>
      <c r="P40" s="621"/>
      <c r="Q40" s="622"/>
      <c r="R40" s="623" t="s">
        <v>185</v>
      </c>
      <c r="S40" s="624"/>
      <c r="T40" s="624"/>
      <c r="U40" s="624"/>
      <c r="V40" s="624"/>
      <c r="W40" s="624"/>
      <c r="X40" s="624"/>
      <c r="Y40" s="625"/>
      <c r="Z40" s="626" t="s">
        <v>185</v>
      </c>
      <c r="AA40" s="626"/>
      <c r="AB40" s="626"/>
      <c r="AC40" s="626"/>
      <c r="AD40" s="627" t="s">
        <v>129</v>
      </c>
      <c r="AE40" s="627"/>
      <c r="AF40" s="627"/>
      <c r="AG40" s="627"/>
      <c r="AH40" s="627"/>
      <c r="AI40" s="627"/>
      <c r="AJ40" s="627"/>
      <c r="AK40" s="627"/>
      <c r="AL40" s="628" t="s">
        <v>138</v>
      </c>
      <c r="AM40" s="629"/>
      <c r="AN40" s="629"/>
      <c r="AO40" s="630"/>
      <c r="AQ40" s="686" t="s">
        <v>349</v>
      </c>
      <c r="AR40" s="687"/>
      <c r="AS40" s="687"/>
      <c r="AT40" s="687"/>
      <c r="AU40" s="687"/>
      <c r="AV40" s="687"/>
      <c r="AW40" s="687"/>
      <c r="AX40" s="687"/>
      <c r="AY40" s="688"/>
      <c r="AZ40" s="623">
        <v>75773</v>
      </c>
      <c r="BA40" s="624"/>
      <c r="BB40" s="624"/>
      <c r="BC40" s="624"/>
      <c r="BD40" s="655"/>
      <c r="BE40" s="655"/>
      <c r="BF40" s="678"/>
      <c r="BG40" s="671" t="s">
        <v>350</v>
      </c>
      <c r="BH40" s="672"/>
      <c r="BI40" s="672"/>
      <c r="BJ40" s="672"/>
      <c r="BK40" s="672"/>
      <c r="BL40" s="219"/>
      <c r="BM40" s="621" t="s">
        <v>351</v>
      </c>
      <c r="BN40" s="621"/>
      <c r="BO40" s="621"/>
      <c r="BP40" s="621"/>
      <c r="BQ40" s="621"/>
      <c r="BR40" s="621"/>
      <c r="BS40" s="621"/>
      <c r="BT40" s="621"/>
      <c r="BU40" s="622"/>
      <c r="BV40" s="623">
        <v>96</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2177903</v>
      </c>
      <c r="CS40" s="624"/>
      <c r="CT40" s="624"/>
      <c r="CU40" s="624"/>
      <c r="CV40" s="624"/>
      <c r="CW40" s="624"/>
      <c r="CX40" s="624"/>
      <c r="CY40" s="625"/>
      <c r="CZ40" s="628">
        <v>3.3</v>
      </c>
      <c r="DA40" s="653"/>
      <c r="DB40" s="653"/>
      <c r="DC40" s="657"/>
      <c r="DD40" s="632">
        <v>832433</v>
      </c>
      <c r="DE40" s="624"/>
      <c r="DF40" s="624"/>
      <c r="DG40" s="624"/>
      <c r="DH40" s="624"/>
      <c r="DI40" s="624"/>
      <c r="DJ40" s="624"/>
      <c r="DK40" s="625"/>
      <c r="DL40" s="632">
        <v>234663</v>
      </c>
      <c r="DM40" s="624"/>
      <c r="DN40" s="624"/>
      <c r="DO40" s="624"/>
      <c r="DP40" s="624"/>
      <c r="DQ40" s="624"/>
      <c r="DR40" s="624"/>
      <c r="DS40" s="624"/>
      <c r="DT40" s="624"/>
      <c r="DU40" s="624"/>
      <c r="DV40" s="625"/>
      <c r="DW40" s="628">
        <v>0.6</v>
      </c>
      <c r="DX40" s="653"/>
      <c r="DY40" s="653"/>
      <c r="DZ40" s="653"/>
      <c r="EA40" s="653"/>
      <c r="EB40" s="653"/>
      <c r="EC40" s="654"/>
    </row>
    <row r="41" spans="2:133" ht="11.25" customHeight="1" x14ac:dyDescent="0.15">
      <c r="B41" s="644" t="s">
        <v>353</v>
      </c>
      <c r="C41" s="645"/>
      <c r="D41" s="645"/>
      <c r="E41" s="645"/>
      <c r="F41" s="645"/>
      <c r="G41" s="645"/>
      <c r="H41" s="645"/>
      <c r="I41" s="645"/>
      <c r="J41" s="645"/>
      <c r="K41" s="645"/>
      <c r="L41" s="645"/>
      <c r="M41" s="645"/>
      <c r="N41" s="645"/>
      <c r="O41" s="645"/>
      <c r="P41" s="645"/>
      <c r="Q41" s="646"/>
      <c r="R41" s="695">
        <v>67952641</v>
      </c>
      <c r="S41" s="696"/>
      <c r="T41" s="696"/>
      <c r="U41" s="696"/>
      <c r="V41" s="696"/>
      <c r="W41" s="696"/>
      <c r="X41" s="696"/>
      <c r="Y41" s="700"/>
      <c r="Z41" s="701">
        <v>100</v>
      </c>
      <c r="AA41" s="701"/>
      <c r="AB41" s="701"/>
      <c r="AC41" s="701"/>
      <c r="AD41" s="702">
        <v>37603382</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1079617</v>
      </c>
      <c r="BA41" s="624"/>
      <c r="BB41" s="624"/>
      <c r="BC41" s="624"/>
      <c r="BD41" s="655"/>
      <c r="BE41" s="655"/>
      <c r="BF41" s="678"/>
      <c r="BG41" s="671"/>
      <c r="BH41" s="672"/>
      <c r="BI41" s="672"/>
      <c r="BJ41" s="672"/>
      <c r="BK41" s="672"/>
      <c r="BL41" s="219"/>
      <c r="BM41" s="621" t="s">
        <v>355</v>
      </c>
      <c r="BN41" s="621"/>
      <c r="BO41" s="621"/>
      <c r="BP41" s="621"/>
      <c r="BQ41" s="621"/>
      <c r="BR41" s="621"/>
      <c r="BS41" s="621"/>
      <c r="BT41" s="621"/>
      <c r="BU41" s="622"/>
      <c r="BV41" s="623" t="s">
        <v>185</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185</v>
      </c>
      <c r="CS41" s="655"/>
      <c r="CT41" s="655"/>
      <c r="CU41" s="655"/>
      <c r="CV41" s="655"/>
      <c r="CW41" s="655"/>
      <c r="CX41" s="655"/>
      <c r="CY41" s="656"/>
      <c r="CZ41" s="628" t="s">
        <v>129</v>
      </c>
      <c r="DA41" s="653"/>
      <c r="DB41" s="653"/>
      <c r="DC41" s="657"/>
      <c r="DD41" s="632" t="s">
        <v>185</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4325971</v>
      </c>
      <c r="BA42" s="696"/>
      <c r="BB42" s="696"/>
      <c r="BC42" s="696"/>
      <c r="BD42" s="682"/>
      <c r="BE42" s="682"/>
      <c r="BF42" s="684"/>
      <c r="BG42" s="673"/>
      <c r="BH42" s="674"/>
      <c r="BI42" s="674"/>
      <c r="BJ42" s="674"/>
      <c r="BK42" s="674"/>
      <c r="BL42" s="220"/>
      <c r="BM42" s="645" t="s">
        <v>358</v>
      </c>
      <c r="BN42" s="645"/>
      <c r="BO42" s="645"/>
      <c r="BP42" s="645"/>
      <c r="BQ42" s="645"/>
      <c r="BR42" s="645"/>
      <c r="BS42" s="645"/>
      <c r="BT42" s="645"/>
      <c r="BU42" s="646"/>
      <c r="BV42" s="695">
        <v>346</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5393003</v>
      </c>
      <c r="CS42" s="655"/>
      <c r="CT42" s="655"/>
      <c r="CU42" s="655"/>
      <c r="CV42" s="655"/>
      <c r="CW42" s="655"/>
      <c r="CX42" s="655"/>
      <c r="CY42" s="656"/>
      <c r="CZ42" s="628">
        <v>8.1999999999999993</v>
      </c>
      <c r="DA42" s="653"/>
      <c r="DB42" s="653"/>
      <c r="DC42" s="657"/>
      <c r="DD42" s="632">
        <v>2509482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0" t="s">
        <v>360</v>
      </c>
      <c r="CD43" s="620" t="s">
        <v>361</v>
      </c>
      <c r="CE43" s="621"/>
      <c r="CF43" s="621"/>
      <c r="CG43" s="621"/>
      <c r="CH43" s="621"/>
      <c r="CI43" s="621"/>
      <c r="CJ43" s="621"/>
      <c r="CK43" s="621"/>
      <c r="CL43" s="621"/>
      <c r="CM43" s="621"/>
      <c r="CN43" s="621"/>
      <c r="CO43" s="621"/>
      <c r="CP43" s="621"/>
      <c r="CQ43" s="622"/>
      <c r="CR43" s="623">
        <v>296356</v>
      </c>
      <c r="CS43" s="655"/>
      <c r="CT43" s="655"/>
      <c r="CU43" s="655"/>
      <c r="CV43" s="655"/>
      <c r="CW43" s="655"/>
      <c r="CX43" s="655"/>
      <c r="CY43" s="656"/>
      <c r="CZ43" s="628">
        <v>0.5</v>
      </c>
      <c r="DA43" s="653"/>
      <c r="DB43" s="653"/>
      <c r="DC43" s="657"/>
      <c r="DD43" s="632">
        <v>296356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5393003</v>
      </c>
      <c r="CS44" s="624"/>
      <c r="CT44" s="624"/>
      <c r="CU44" s="624"/>
      <c r="CV44" s="624"/>
      <c r="CW44" s="624"/>
      <c r="CX44" s="624"/>
      <c r="CY44" s="625"/>
      <c r="CZ44" s="628">
        <v>8.1999999999999993</v>
      </c>
      <c r="DA44" s="629"/>
      <c r="DB44" s="629"/>
      <c r="DC44" s="635"/>
      <c r="DD44" s="632">
        <v>2509482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1109866</v>
      </c>
      <c r="CS45" s="655"/>
      <c r="CT45" s="655"/>
      <c r="CU45" s="655"/>
      <c r="CV45" s="655"/>
      <c r="CW45" s="655"/>
      <c r="CX45" s="655"/>
      <c r="CY45" s="656"/>
      <c r="CZ45" s="628">
        <v>1.7</v>
      </c>
      <c r="DA45" s="653"/>
      <c r="DB45" s="653"/>
      <c r="DC45" s="657"/>
      <c r="DD45" s="632">
        <v>55837</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1"/>
      <c r="CD46" s="661"/>
      <c r="CE46" s="662"/>
      <c r="CF46" s="620" t="s">
        <v>366</v>
      </c>
      <c r="CG46" s="621"/>
      <c r="CH46" s="621"/>
      <c r="CI46" s="621"/>
      <c r="CJ46" s="621"/>
      <c r="CK46" s="621"/>
      <c r="CL46" s="621"/>
      <c r="CM46" s="621"/>
      <c r="CN46" s="621"/>
      <c r="CO46" s="621"/>
      <c r="CP46" s="621"/>
      <c r="CQ46" s="622"/>
      <c r="CR46" s="623">
        <v>4086621</v>
      </c>
      <c r="CS46" s="624"/>
      <c r="CT46" s="624"/>
      <c r="CU46" s="624"/>
      <c r="CV46" s="624"/>
      <c r="CW46" s="624"/>
      <c r="CX46" s="624"/>
      <c r="CY46" s="625"/>
      <c r="CZ46" s="628">
        <v>6.2</v>
      </c>
      <c r="DA46" s="629"/>
      <c r="DB46" s="629"/>
      <c r="DC46" s="635"/>
      <c r="DD46" s="632">
        <v>2357039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1"/>
      <c r="CD47" s="661"/>
      <c r="CE47" s="662"/>
      <c r="CF47" s="620" t="s">
        <v>367</v>
      </c>
      <c r="CG47" s="621"/>
      <c r="CH47" s="621"/>
      <c r="CI47" s="621"/>
      <c r="CJ47" s="621"/>
      <c r="CK47" s="621"/>
      <c r="CL47" s="621"/>
      <c r="CM47" s="621"/>
      <c r="CN47" s="621"/>
      <c r="CO47" s="621"/>
      <c r="CP47" s="621"/>
      <c r="CQ47" s="622"/>
      <c r="CR47" s="623" t="s">
        <v>185</v>
      </c>
      <c r="CS47" s="655"/>
      <c r="CT47" s="655"/>
      <c r="CU47" s="655"/>
      <c r="CV47" s="655"/>
      <c r="CW47" s="655"/>
      <c r="CX47" s="655"/>
      <c r="CY47" s="656"/>
      <c r="CZ47" s="628" t="s">
        <v>185</v>
      </c>
      <c r="DA47" s="653"/>
      <c r="DB47" s="653"/>
      <c r="DC47" s="657"/>
      <c r="DD47" s="632" t="s">
        <v>129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1"/>
      <c r="CD48" s="663"/>
      <c r="CE48" s="664"/>
      <c r="CF48" s="620" t="s">
        <v>368</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185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1"/>
      <c r="CD49" s="644" t="s">
        <v>369</v>
      </c>
      <c r="CE49" s="645"/>
      <c r="CF49" s="645"/>
      <c r="CG49" s="645"/>
      <c r="CH49" s="645"/>
      <c r="CI49" s="645"/>
      <c r="CJ49" s="645"/>
      <c r="CK49" s="645"/>
      <c r="CL49" s="645"/>
      <c r="CM49" s="645"/>
      <c r="CN49" s="645"/>
      <c r="CO49" s="645"/>
      <c r="CP49" s="645"/>
      <c r="CQ49" s="646"/>
      <c r="CR49" s="695">
        <v>65604456</v>
      </c>
      <c r="CS49" s="682"/>
      <c r="CT49" s="682"/>
      <c r="CU49" s="682"/>
      <c r="CV49" s="682"/>
      <c r="CW49" s="682"/>
      <c r="CX49" s="682"/>
      <c r="CY49" s="711"/>
      <c r="CZ49" s="703">
        <v>100</v>
      </c>
      <c r="DA49" s="712"/>
      <c r="DB49" s="712"/>
      <c r="DC49" s="713"/>
      <c r="DD49" s="714">
        <v>46082286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phsU4ijpigWJ6rk0BS39B9oKPRqhv9EY0oTVSHY7e/3uEYGJq8R68u7v+E01fprFFg8M2UtGx36D3X1RstICA==" saltValue="ofg21QJpVSoIjaxh3aU5U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2" sqref="A2:BI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22" t="s">
        <v>371</v>
      </c>
      <c r="DK2" s="723"/>
      <c r="DL2" s="723"/>
      <c r="DM2" s="723"/>
      <c r="DN2" s="723"/>
      <c r="DO2" s="724"/>
      <c r="DP2" s="224"/>
      <c r="DQ2" s="722" t="s">
        <v>372</v>
      </c>
      <c r="DR2" s="723"/>
      <c r="DS2" s="723"/>
      <c r="DT2" s="723"/>
      <c r="DU2" s="723"/>
      <c r="DV2" s="723"/>
      <c r="DW2" s="723"/>
      <c r="DX2" s="723"/>
      <c r="DY2" s="723"/>
      <c r="DZ2" s="72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28"/>
      <c r="BA4" s="228"/>
      <c r="BB4" s="228"/>
      <c r="BC4" s="228"/>
      <c r="BD4" s="228"/>
      <c r="BE4" s="229"/>
      <c r="BF4" s="229"/>
      <c r="BG4" s="229"/>
      <c r="BH4" s="229"/>
      <c r="BI4" s="229"/>
      <c r="BJ4" s="229"/>
      <c r="BK4" s="229"/>
      <c r="BL4" s="229"/>
      <c r="BM4" s="229"/>
      <c r="BN4" s="229"/>
      <c r="BO4" s="229"/>
      <c r="BP4" s="229"/>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28"/>
      <c r="BA5" s="228"/>
      <c r="BB5" s="228"/>
      <c r="BC5" s="228"/>
      <c r="BD5" s="228"/>
      <c r="BE5" s="229"/>
      <c r="BF5" s="229"/>
      <c r="BG5" s="229"/>
      <c r="BH5" s="229"/>
      <c r="BI5" s="229"/>
      <c r="BJ5" s="229"/>
      <c r="BK5" s="229"/>
      <c r="BL5" s="229"/>
      <c r="BM5" s="229"/>
      <c r="BN5" s="229"/>
      <c r="BO5" s="229"/>
      <c r="BP5" s="229"/>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0"/>
    </row>
    <row r="6" spans="1:131" s="231"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28"/>
      <c r="BA6" s="228"/>
      <c r="BB6" s="228"/>
      <c r="BC6" s="228"/>
      <c r="BD6" s="228"/>
      <c r="BE6" s="229"/>
      <c r="BF6" s="229"/>
      <c r="BG6" s="229"/>
      <c r="BH6" s="229"/>
      <c r="BI6" s="229"/>
      <c r="BJ6" s="229"/>
      <c r="BK6" s="229"/>
      <c r="BL6" s="229"/>
      <c r="BM6" s="229"/>
      <c r="BN6" s="229"/>
      <c r="BO6" s="229"/>
      <c r="BP6" s="229"/>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0"/>
    </row>
    <row r="7" spans="1:131" s="231" customFormat="1" ht="26.25" customHeight="1" thickTop="1" x14ac:dyDescent="0.15">
      <c r="A7" s="232">
        <v>1</v>
      </c>
      <c r="B7" s="749" t="s">
        <v>392</v>
      </c>
      <c r="C7" s="750"/>
      <c r="D7" s="750"/>
      <c r="E7" s="750"/>
      <c r="F7" s="750"/>
      <c r="G7" s="750"/>
      <c r="H7" s="750"/>
      <c r="I7" s="750"/>
      <c r="J7" s="750"/>
      <c r="K7" s="750"/>
      <c r="L7" s="750"/>
      <c r="M7" s="750"/>
      <c r="N7" s="750"/>
      <c r="O7" s="750"/>
      <c r="P7" s="751"/>
      <c r="Q7" s="752">
        <v>68005</v>
      </c>
      <c r="R7" s="753"/>
      <c r="S7" s="753"/>
      <c r="T7" s="753"/>
      <c r="U7" s="753"/>
      <c r="V7" s="753">
        <v>65657</v>
      </c>
      <c r="W7" s="753"/>
      <c r="X7" s="753"/>
      <c r="Y7" s="753"/>
      <c r="Z7" s="753"/>
      <c r="AA7" s="753">
        <v>2348</v>
      </c>
      <c r="AB7" s="753"/>
      <c r="AC7" s="753"/>
      <c r="AD7" s="753"/>
      <c r="AE7" s="754"/>
      <c r="AF7" s="755">
        <v>2266</v>
      </c>
      <c r="AG7" s="756"/>
      <c r="AH7" s="756"/>
      <c r="AI7" s="756"/>
      <c r="AJ7" s="757"/>
      <c r="AK7" s="758">
        <v>1141</v>
      </c>
      <c r="AL7" s="759"/>
      <c r="AM7" s="759"/>
      <c r="AN7" s="759"/>
      <c r="AO7" s="759"/>
      <c r="AP7" s="759">
        <v>62989</v>
      </c>
      <c r="AQ7" s="759"/>
      <c r="AR7" s="759"/>
      <c r="AS7" s="759"/>
      <c r="AT7" s="759"/>
      <c r="AU7" s="760" t="s">
        <v>613</v>
      </c>
      <c r="AV7" s="760"/>
      <c r="AW7" s="760"/>
      <c r="AX7" s="760"/>
      <c r="AY7" s="761"/>
      <c r="AZ7" s="228"/>
      <c r="BA7" s="228"/>
      <c r="BB7" s="228"/>
      <c r="BC7" s="228"/>
      <c r="BD7" s="228"/>
      <c r="BE7" s="229"/>
      <c r="BF7" s="229"/>
      <c r="BG7" s="229"/>
      <c r="BH7" s="229"/>
      <c r="BI7" s="229"/>
      <c r="BJ7" s="229"/>
      <c r="BK7" s="229"/>
      <c r="BL7" s="229"/>
      <c r="BM7" s="229"/>
      <c r="BN7" s="229"/>
      <c r="BO7" s="229"/>
      <c r="BP7" s="229"/>
      <c r="BQ7" s="232">
        <v>1</v>
      </c>
      <c r="BR7" s="233"/>
      <c r="BS7" s="746" t="s">
        <v>629</v>
      </c>
      <c r="BT7" s="747"/>
      <c r="BU7" s="747"/>
      <c r="BV7" s="747"/>
      <c r="BW7" s="747"/>
      <c r="BX7" s="747"/>
      <c r="BY7" s="747"/>
      <c r="BZ7" s="747"/>
      <c r="CA7" s="747"/>
      <c r="CB7" s="747"/>
      <c r="CC7" s="747"/>
      <c r="CD7" s="747"/>
      <c r="CE7" s="747"/>
      <c r="CF7" s="747"/>
      <c r="CG7" s="762"/>
      <c r="CH7" s="743">
        <v>-5</v>
      </c>
      <c r="CI7" s="744"/>
      <c r="CJ7" s="744"/>
      <c r="CK7" s="744"/>
      <c r="CL7" s="745"/>
      <c r="CM7" s="743">
        <v>58</v>
      </c>
      <c r="CN7" s="744"/>
      <c r="CO7" s="744"/>
      <c r="CP7" s="744"/>
      <c r="CQ7" s="745"/>
      <c r="CR7" s="743">
        <v>10</v>
      </c>
      <c r="CS7" s="744"/>
      <c r="CT7" s="744"/>
      <c r="CU7" s="744"/>
      <c r="CV7" s="745"/>
      <c r="CW7" s="743">
        <v>33</v>
      </c>
      <c r="CX7" s="744"/>
      <c r="CY7" s="744"/>
      <c r="CZ7" s="744"/>
      <c r="DA7" s="745"/>
      <c r="DB7" s="743" t="s">
        <v>614</v>
      </c>
      <c r="DC7" s="744"/>
      <c r="DD7" s="744"/>
      <c r="DE7" s="744"/>
      <c r="DF7" s="745"/>
      <c r="DG7" s="743" t="s">
        <v>614</v>
      </c>
      <c r="DH7" s="744"/>
      <c r="DI7" s="744"/>
      <c r="DJ7" s="744"/>
      <c r="DK7" s="745"/>
      <c r="DL7" s="743" t="s">
        <v>614</v>
      </c>
      <c r="DM7" s="744"/>
      <c r="DN7" s="744"/>
      <c r="DO7" s="744"/>
      <c r="DP7" s="745"/>
      <c r="DQ7" s="743" t="s">
        <v>614</v>
      </c>
      <c r="DR7" s="744"/>
      <c r="DS7" s="744"/>
      <c r="DT7" s="744"/>
      <c r="DU7" s="745"/>
      <c r="DV7" s="746"/>
      <c r="DW7" s="747"/>
      <c r="DX7" s="747"/>
      <c r="DY7" s="747"/>
      <c r="DZ7" s="748"/>
      <c r="EA7" s="230"/>
    </row>
    <row r="8" spans="1:131" s="231" customFormat="1" ht="26.25" customHeight="1" x14ac:dyDescent="0.15">
      <c r="A8" s="234">
        <v>2</v>
      </c>
      <c r="B8" s="780" t="s">
        <v>393</v>
      </c>
      <c r="C8" s="781"/>
      <c r="D8" s="781"/>
      <c r="E8" s="781"/>
      <c r="F8" s="781"/>
      <c r="G8" s="781"/>
      <c r="H8" s="781"/>
      <c r="I8" s="781"/>
      <c r="J8" s="781"/>
      <c r="K8" s="781"/>
      <c r="L8" s="781"/>
      <c r="M8" s="781"/>
      <c r="N8" s="781"/>
      <c r="O8" s="781"/>
      <c r="P8" s="782"/>
      <c r="Q8" s="783">
        <v>9</v>
      </c>
      <c r="R8" s="784"/>
      <c r="S8" s="784"/>
      <c r="T8" s="784"/>
      <c r="U8" s="784"/>
      <c r="V8" s="784">
        <v>9</v>
      </c>
      <c r="W8" s="784"/>
      <c r="X8" s="784"/>
      <c r="Y8" s="784"/>
      <c r="Z8" s="784"/>
      <c r="AA8" s="784" t="s">
        <v>635</v>
      </c>
      <c r="AB8" s="784"/>
      <c r="AC8" s="784"/>
      <c r="AD8" s="784"/>
      <c r="AE8" s="785"/>
      <c r="AF8" s="786" t="s">
        <v>394</v>
      </c>
      <c r="AG8" s="787"/>
      <c r="AH8" s="787"/>
      <c r="AI8" s="787"/>
      <c r="AJ8" s="788"/>
      <c r="AK8" s="769" t="s">
        <v>635</v>
      </c>
      <c r="AL8" s="770"/>
      <c r="AM8" s="770"/>
      <c r="AN8" s="770"/>
      <c r="AO8" s="770"/>
      <c r="AP8" s="770" t="s">
        <v>635</v>
      </c>
      <c r="AQ8" s="770"/>
      <c r="AR8" s="770"/>
      <c r="AS8" s="770"/>
      <c r="AT8" s="770"/>
      <c r="AU8" s="771"/>
      <c r="AV8" s="771"/>
      <c r="AW8" s="771"/>
      <c r="AX8" s="771"/>
      <c r="AY8" s="772"/>
      <c r="AZ8" s="228"/>
      <c r="BA8" s="228"/>
      <c r="BB8" s="228"/>
      <c r="BC8" s="228"/>
      <c r="BD8" s="228"/>
      <c r="BE8" s="229"/>
      <c r="BF8" s="229"/>
      <c r="BG8" s="229"/>
      <c r="BH8" s="229"/>
      <c r="BI8" s="229"/>
      <c r="BJ8" s="229"/>
      <c r="BK8" s="229"/>
      <c r="BL8" s="229"/>
      <c r="BM8" s="229"/>
      <c r="BN8" s="229"/>
      <c r="BO8" s="229"/>
      <c r="BP8" s="229"/>
      <c r="BQ8" s="234">
        <v>2</v>
      </c>
      <c r="BR8" s="235"/>
      <c r="BS8" s="773" t="s">
        <v>630</v>
      </c>
      <c r="BT8" s="774"/>
      <c r="BU8" s="774"/>
      <c r="BV8" s="774"/>
      <c r="BW8" s="774"/>
      <c r="BX8" s="774"/>
      <c r="BY8" s="774"/>
      <c r="BZ8" s="774"/>
      <c r="CA8" s="774"/>
      <c r="CB8" s="774"/>
      <c r="CC8" s="774"/>
      <c r="CD8" s="774"/>
      <c r="CE8" s="774"/>
      <c r="CF8" s="774"/>
      <c r="CG8" s="775"/>
      <c r="CH8" s="776">
        <v>18</v>
      </c>
      <c r="CI8" s="777"/>
      <c r="CJ8" s="777"/>
      <c r="CK8" s="777"/>
      <c r="CL8" s="778"/>
      <c r="CM8" s="776">
        <v>335</v>
      </c>
      <c r="CN8" s="777"/>
      <c r="CO8" s="777"/>
      <c r="CP8" s="777"/>
      <c r="CQ8" s="778"/>
      <c r="CR8" s="776">
        <v>100</v>
      </c>
      <c r="CS8" s="777"/>
      <c r="CT8" s="777"/>
      <c r="CU8" s="777"/>
      <c r="CV8" s="778"/>
      <c r="CW8" s="776">
        <v>18</v>
      </c>
      <c r="CX8" s="777"/>
      <c r="CY8" s="777"/>
      <c r="CZ8" s="777"/>
      <c r="DA8" s="778"/>
      <c r="DB8" s="776" t="s">
        <v>614</v>
      </c>
      <c r="DC8" s="777"/>
      <c r="DD8" s="777"/>
      <c r="DE8" s="777"/>
      <c r="DF8" s="778"/>
      <c r="DG8" s="776" t="s">
        <v>614</v>
      </c>
      <c r="DH8" s="777"/>
      <c r="DI8" s="777"/>
      <c r="DJ8" s="777"/>
      <c r="DK8" s="778"/>
      <c r="DL8" s="776" t="s">
        <v>614</v>
      </c>
      <c r="DM8" s="777"/>
      <c r="DN8" s="777"/>
      <c r="DO8" s="777"/>
      <c r="DP8" s="778"/>
      <c r="DQ8" s="776" t="s">
        <v>614</v>
      </c>
      <c r="DR8" s="777"/>
      <c r="DS8" s="777"/>
      <c r="DT8" s="777"/>
      <c r="DU8" s="778"/>
      <c r="DV8" s="773"/>
      <c r="DW8" s="774"/>
      <c r="DX8" s="774"/>
      <c r="DY8" s="774"/>
      <c r="DZ8" s="779"/>
      <c r="EA8" s="230"/>
    </row>
    <row r="9" spans="1:131" s="231" customFormat="1" ht="26.25" customHeight="1" x14ac:dyDescent="0.15">
      <c r="A9" s="234">
        <v>3</v>
      </c>
      <c r="B9" s="780" t="s">
        <v>395</v>
      </c>
      <c r="C9" s="781"/>
      <c r="D9" s="781"/>
      <c r="E9" s="781"/>
      <c r="F9" s="781"/>
      <c r="G9" s="781"/>
      <c r="H9" s="781"/>
      <c r="I9" s="781"/>
      <c r="J9" s="781"/>
      <c r="K9" s="781"/>
      <c r="L9" s="781"/>
      <c r="M9" s="781"/>
      <c r="N9" s="781"/>
      <c r="O9" s="781"/>
      <c r="P9" s="782"/>
      <c r="Q9" s="783">
        <v>343</v>
      </c>
      <c r="R9" s="784"/>
      <c r="S9" s="784"/>
      <c r="T9" s="784"/>
      <c r="U9" s="784"/>
      <c r="V9" s="784">
        <v>343</v>
      </c>
      <c r="W9" s="784"/>
      <c r="X9" s="784"/>
      <c r="Y9" s="784"/>
      <c r="Z9" s="784"/>
      <c r="AA9" s="784" t="s">
        <v>635</v>
      </c>
      <c r="AB9" s="784"/>
      <c r="AC9" s="784"/>
      <c r="AD9" s="784"/>
      <c r="AE9" s="785"/>
      <c r="AF9" s="786" t="s">
        <v>396</v>
      </c>
      <c r="AG9" s="787"/>
      <c r="AH9" s="787"/>
      <c r="AI9" s="787"/>
      <c r="AJ9" s="788"/>
      <c r="AK9" s="769">
        <v>3</v>
      </c>
      <c r="AL9" s="770"/>
      <c r="AM9" s="770"/>
      <c r="AN9" s="770"/>
      <c r="AO9" s="770"/>
      <c r="AP9" s="770">
        <v>1090</v>
      </c>
      <c r="AQ9" s="770"/>
      <c r="AR9" s="770"/>
      <c r="AS9" s="770"/>
      <c r="AT9" s="770"/>
      <c r="AU9" s="771" t="s">
        <v>612</v>
      </c>
      <c r="AV9" s="771"/>
      <c r="AW9" s="771"/>
      <c r="AX9" s="771"/>
      <c r="AY9" s="772"/>
      <c r="AZ9" s="228"/>
      <c r="BA9" s="228"/>
      <c r="BB9" s="228"/>
      <c r="BC9" s="228"/>
      <c r="BD9" s="228"/>
      <c r="BE9" s="229"/>
      <c r="BF9" s="229"/>
      <c r="BG9" s="229"/>
      <c r="BH9" s="229"/>
      <c r="BI9" s="229"/>
      <c r="BJ9" s="229"/>
      <c r="BK9" s="229"/>
      <c r="BL9" s="229"/>
      <c r="BM9" s="229"/>
      <c r="BN9" s="229"/>
      <c r="BO9" s="229"/>
      <c r="BP9" s="229"/>
      <c r="BQ9" s="234">
        <v>3</v>
      </c>
      <c r="BR9" s="235" t="s">
        <v>637</v>
      </c>
      <c r="BS9" s="773" t="s">
        <v>631</v>
      </c>
      <c r="BT9" s="774"/>
      <c r="BU9" s="774"/>
      <c r="BV9" s="774"/>
      <c r="BW9" s="774"/>
      <c r="BX9" s="774"/>
      <c r="BY9" s="774"/>
      <c r="BZ9" s="774"/>
      <c r="CA9" s="774"/>
      <c r="CB9" s="774"/>
      <c r="CC9" s="774"/>
      <c r="CD9" s="774"/>
      <c r="CE9" s="774"/>
      <c r="CF9" s="774"/>
      <c r="CG9" s="775"/>
      <c r="CH9" s="776">
        <v>74</v>
      </c>
      <c r="CI9" s="777"/>
      <c r="CJ9" s="777"/>
      <c r="CK9" s="777"/>
      <c r="CL9" s="778"/>
      <c r="CM9" s="776">
        <v>18</v>
      </c>
      <c r="CN9" s="777"/>
      <c r="CO9" s="777"/>
      <c r="CP9" s="777"/>
      <c r="CQ9" s="778"/>
      <c r="CR9" s="776">
        <v>5</v>
      </c>
      <c r="CS9" s="777"/>
      <c r="CT9" s="777"/>
      <c r="CU9" s="777"/>
      <c r="CV9" s="778"/>
      <c r="CW9" s="776" t="s">
        <v>614</v>
      </c>
      <c r="CX9" s="777"/>
      <c r="CY9" s="777"/>
      <c r="CZ9" s="777"/>
      <c r="DA9" s="778"/>
      <c r="DB9" s="776" t="s">
        <v>614</v>
      </c>
      <c r="DC9" s="777"/>
      <c r="DD9" s="777"/>
      <c r="DE9" s="777"/>
      <c r="DF9" s="778"/>
      <c r="DG9" s="776">
        <v>2607</v>
      </c>
      <c r="DH9" s="777"/>
      <c r="DI9" s="777"/>
      <c r="DJ9" s="777"/>
      <c r="DK9" s="778"/>
      <c r="DL9" s="776" t="s">
        <v>614</v>
      </c>
      <c r="DM9" s="777"/>
      <c r="DN9" s="777"/>
      <c r="DO9" s="777"/>
      <c r="DP9" s="778"/>
      <c r="DQ9" s="776">
        <v>587</v>
      </c>
      <c r="DR9" s="777"/>
      <c r="DS9" s="777"/>
      <c r="DT9" s="777"/>
      <c r="DU9" s="778"/>
      <c r="DV9" s="773"/>
      <c r="DW9" s="774"/>
      <c r="DX9" s="774"/>
      <c r="DY9" s="774"/>
      <c r="DZ9" s="779"/>
      <c r="EA9" s="230"/>
    </row>
    <row r="10" spans="1:131" s="231" customFormat="1" ht="26.25" customHeight="1" x14ac:dyDescent="0.15">
      <c r="A10" s="234">
        <v>4</v>
      </c>
      <c r="B10" s="780" t="s">
        <v>397</v>
      </c>
      <c r="C10" s="781"/>
      <c r="D10" s="781"/>
      <c r="E10" s="781"/>
      <c r="F10" s="781"/>
      <c r="G10" s="781"/>
      <c r="H10" s="781"/>
      <c r="I10" s="781"/>
      <c r="J10" s="781"/>
      <c r="K10" s="781"/>
      <c r="L10" s="781"/>
      <c r="M10" s="781"/>
      <c r="N10" s="781"/>
      <c r="O10" s="781"/>
      <c r="P10" s="782"/>
      <c r="Q10" s="783">
        <v>50</v>
      </c>
      <c r="R10" s="784"/>
      <c r="S10" s="784"/>
      <c r="T10" s="784"/>
      <c r="U10" s="784"/>
      <c r="V10" s="784">
        <v>50</v>
      </c>
      <c r="W10" s="784"/>
      <c r="X10" s="784"/>
      <c r="Y10" s="784"/>
      <c r="Z10" s="784"/>
      <c r="AA10" s="784" t="s">
        <v>635</v>
      </c>
      <c r="AB10" s="784"/>
      <c r="AC10" s="784"/>
      <c r="AD10" s="784"/>
      <c r="AE10" s="785"/>
      <c r="AF10" s="786" t="s">
        <v>396</v>
      </c>
      <c r="AG10" s="787"/>
      <c r="AH10" s="787"/>
      <c r="AI10" s="787"/>
      <c r="AJ10" s="788"/>
      <c r="AK10" s="769">
        <v>31</v>
      </c>
      <c r="AL10" s="770"/>
      <c r="AM10" s="770"/>
      <c r="AN10" s="770"/>
      <c r="AO10" s="770"/>
      <c r="AP10" s="770">
        <v>421</v>
      </c>
      <c r="AQ10" s="770"/>
      <c r="AR10" s="770"/>
      <c r="AS10" s="770"/>
      <c r="AT10" s="770"/>
      <c r="AU10" s="771"/>
      <c r="AV10" s="771"/>
      <c r="AW10" s="771"/>
      <c r="AX10" s="771"/>
      <c r="AY10" s="772"/>
      <c r="AZ10" s="228"/>
      <c r="BA10" s="228"/>
      <c r="BB10" s="228"/>
      <c r="BC10" s="228"/>
      <c r="BD10" s="228"/>
      <c r="BE10" s="229"/>
      <c r="BF10" s="229"/>
      <c r="BG10" s="229"/>
      <c r="BH10" s="229"/>
      <c r="BI10" s="229"/>
      <c r="BJ10" s="229"/>
      <c r="BK10" s="229"/>
      <c r="BL10" s="229"/>
      <c r="BM10" s="229"/>
      <c r="BN10" s="229"/>
      <c r="BO10" s="229"/>
      <c r="BP10" s="229"/>
      <c r="BQ10" s="234">
        <v>4</v>
      </c>
      <c r="BR10" s="235"/>
      <c r="BS10" s="773" t="s">
        <v>632</v>
      </c>
      <c r="BT10" s="774"/>
      <c r="BU10" s="774"/>
      <c r="BV10" s="774"/>
      <c r="BW10" s="774"/>
      <c r="BX10" s="774"/>
      <c r="BY10" s="774"/>
      <c r="BZ10" s="774"/>
      <c r="CA10" s="774"/>
      <c r="CB10" s="774"/>
      <c r="CC10" s="774"/>
      <c r="CD10" s="774"/>
      <c r="CE10" s="774"/>
      <c r="CF10" s="774"/>
      <c r="CG10" s="775"/>
      <c r="CH10" s="776">
        <v>2</v>
      </c>
      <c r="CI10" s="777"/>
      <c r="CJ10" s="777"/>
      <c r="CK10" s="777"/>
      <c r="CL10" s="778"/>
      <c r="CM10" s="776">
        <v>32</v>
      </c>
      <c r="CN10" s="777"/>
      <c r="CO10" s="777"/>
      <c r="CP10" s="777"/>
      <c r="CQ10" s="778"/>
      <c r="CR10" s="776">
        <v>1</v>
      </c>
      <c r="CS10" s="777"/>
      <c r="CT10" s="777"/>
      <c r="CU10" s="777"/>
      <c r="CV10" s="778"/>
      <c r="CW10" s="776">
        <v>2</v>
      </c>
      <c r="CX10" s="777"/>
      <c r="CY10" s="777"/>
      <c r="CZ10" s="777"/>
      <c r="DA10" s="778"/>
      <c r="DB10" s="776" t="s">
        <v>614</v>
      </c>
      <c r="DC10" s="777"/>
      <c r="DD10" s="777"/>
      <c r="DE10" s="777"/>
      <c r="DF10" s="778"/>
      <c r="DG10" s="776" t="s">
        <v>614</v>
      </c>
      <c r="DH10" s="777"/>
      <c r="DI10" s="777"/>
      <c r="DJ10" s="777"/>
      <c r="DK10" s="778"/>
      <c r="DL10" s="776" t="s">
        <v>614</v>
      </c>
      <c r="DM10" s="777"/>
      <c r="DN10" s="777"/>
      <c r="DO10" s="777"/>
      <c r="DP10" s="778"/>
      <c r="DQ10" s="776" t="s">
        <v>614</v>
      </c>
      <c r="DR10" s="777"/>
      <c r="DS10" s="777"/>
      <c r="DT10" s="777"/>
      <c r="DU10" s="778"/>
      <c r="DV10" s="773"/>
      <c r="DW10" s="774"/>
      <c r="DX10" s="774"/>
      <c r="DY10" s="774"/>
      <c r="DZ10" s="779"/>
      <c r="EA10" s="230"/>
    </row>
    <row r="11" spans="1:131" s="231" customFormat="1" ht="26.25" customHeight="1" x14ac:dyDescent="0.15">
      <c r="A11" s="234">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28"/>
      <c r="BA11" s="228"/>
      <c r="BB11" s="228"/>
      <c r="BC11" s="228"/>
      <c r="BD11" s="228"/>
      <c r="BE11" s="229"/>
      <c r="BF11" s="229"/>
      <c r="BG11" s="229"/>
      <c r="BH11" s="229"/>
      <c r="BI11" s="229"/>
      <c r="BJ11" s="229"/>
      <c r="BK11" s="229"/>
      <c r="BL11" s="229"/>
      <c r="BM11" s="229"/>
      <c r="BN11" s="229"/>
      <c r="BO11" s="229"/>
      <c r="BP11" s="229"/>
      <c r="BQ11" s="234">
        <v>5</v>
      </c>
      <c r="BR11" s="235"/>
      <c r="BS11" s="773" t="s">
        <v>633</v>
      </c>
      <c r="BT11" s="774"/>
      <c r="BU11" s="774"/>
      <c r="BV11" s="774"/>
      <c r="BW11" s="774"/>
      <c r="BX11" s="774"/>
      <c r="BY11" s="774"/>
      <c r="BZ11" s="774"/>
      <c r="CA11" s="774"/>
      <c r="CB11" s="774"/>
      <c r="CC11" s="774"/>
      <c r="CD11" s="774"/>
      <c r="CE11" s="774"/>
      <c r="CF11" s="774"/>
      <c r="CG11" s="775"/>
      <c r="CH11" s="776">
        <v>-923</v>
      </c>
      <c r="CI11" s="777"/>
      <c r="CJ11" s="777"/>
      <c r="CK11" s="777"/>
      <c r="CL11" s="778"/>
      <c r="CM11" s="776">
        <v>646</v>
      </c>
      <c r="CN11" s="777"/>
      <c r="CO11" s="777"/>
      <c r="CP11" s="777"/>
      <c r="CQ11" s="778"/>
      <c r="CR11" s="776">
        <v>40</v>
      </c>
      <c r="CS11" s="777"/>
      <c r="CT11" s="777"/>
      <c r="CU11" s="777"/>
      <c r="CV11" s="778"/>
      <c r="CW11" s="776">
        <v>21</v>
      </c>
      <c r="CX11" s="777"/>
      <c r="CY11" s="777"/>
      <c r="CZ11" s="777"/>
      <c r="DA11" s="778"/>
      <c r="DB11" s="776" t="s">
        <v>614</v>
      </c>
      <c r="DC11" s="777"/>
      <c r="DD11" s="777"/>
      <c r="DE11" s="777"/>
      <c r="DF11" s="778"/>
      <c r="DG11" s="776" t="s">
        <v>614</v>
      </c>
      <c r="DH11" s="777"/>
      <c r="DI11" s="777"/>
      <c r="DJ11" s="777"/>
      <c r="DK11" s="778"/>
      <c r="DL11" s="776" t="s">
        <v>614</v>
      </c>
      <c r="DM11" s="777"/>
      <c r="DN11" s="777"/>
      <c r="DO11" s="777"/>
      <c r="DP11" s="778"/>
      <c r="DQ11" s="776" t="s">
        <v>614</v>
      </c>
      <c r="DR11" s="777"/>
      <c r="DS11" s="777"/>
      <c r="DT11" s="777"/>
      <c r="DU11" s="778"/>
      <c r="DV11" s="773"/>
      <c r="DW11" s="774"/>
      <c r="DX11" s="774"/>
      <c r="DY11" s="774"/>
      <c r="DZ11" s="779"/>
      <c r="EA11" s="230"/>
    </row>
    <row r="12" spans="1:131" s="231" customFormat="1" ht="26.25" customHeight="1" x14ac:dyDescent="0.15">
      <c r="A12" s="234">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28"/>
      <c r="BA12" s="228"/>
      <c r="BB12" s="228"/>
      <c r="BC12" s="228"/>
      <c r="BD12" s="228"/>
      <c r="BE12" s="229"/>
      <c r="BF12" s="229"/>
      <c r="BG12" s="229"/>
      <c r="BH12" s="229"/>
      <c r="BI12" s="229"/>
      <c r="BJ12" s="229"/>
      <c r="BK12" s="229"/>
      <c r="BL12" s="229"/>
      <c r="BM12" s="229"/>
      <c r="BN12" s="229"/>
      <c r="BO12" s="229"/>
      <c r="BP12" s="229"/>
      <c r="BQ12" s="234">
        <v>6</v>
      </c>
      <c r="BR12" s="235"/>
      <c r="BS12" s="773" t="s">
        <v>634</v>
      </c>
      <c r="BT12" s="774"/>
      <c r="BU12" s="774"/>
      <c r="BV12" s="774"/>
      <c r="BW12" s="774"/>
      <c r="BX12" s="774"/>
      <c r="BY12" s="774"/>
      <c r="BZ12" s="774"/>
      <c r="CA12" s="774"/>
      <c r="CB12" s="774"/>
      <c r="CC12" s="774"/>
      <c r="CD12" s="774"/>
      <c r="CE12" s="774"/>
      <c r="CF12" s="774"/>
      <c r="CG12" s="775"/>
      <c r="CH12" s="776">
        <v>-69</v>
      </c>
      <c r="CI12" s="777"/>
      <c r="CJ12" s="777"/>
      <c r="CK12" s="777"/>
      <c r="CL12" s="778"/>
      <c r="CM12" s="776">
        <v>62</v>
      </c>
      <c r="CN12" s="777"/>
      <c r="CO12" s="777"/>
      <c r="CP12" s="777"/>
      <c r="CQ12" s="778"/>
      <c r="CR12" s="776">
        <v>11</v>
      </c>
      <c r="CS12" s="777"/>
      <c r="CT12" s="777"/>
      <c r="CU12" s="777"/>
      <c r="CV12" s="778"/>
      <c r="CW12" s="776">
        <v>10</v>
      </c>
      <c r="CX12" s="777"/>
      <c r="CY12" s="777"/>
      <c r="CZ12" s="777"/>
      <c r="DA12" s="778"/>
      <c r="DB12" s="776" t="s">
        <v>614</v>
      </c>
      <c r="DC12" s="777"/>
      <c r="DD12" s="777"/>
      <c r="DE12" s="777"/>
      <c r="DF12" s="778"/>
      <c r="DG12" s="776" t="s">
        <v>614</v>
      </c>
      <c r="DH12" s="777"/>
      <c r="DI12" s="777"/>
      <c r="DJ12" s="777"/>
      <c r="DK12" s="778"/>
      <c r="DL12" s="776" t="s">
        <v>614</v>
      </c>
      <c r="DM12" s="777"/>
      <c r="DN12" s="777"/>
      <c r="DO12" s="777"/>
      <c r="DP12" s="778"/>
      <c r="DQ12" s="776" t="s">
        <v>614</v>
      </c>
      <c r="DR12" s="777"/>
      <c r="DS12" s="777"/>
      <c r="DT12" s="777"/>
      <c r="DU12" s="778"/>
      <c r="DV12" s="773"/>
      <c r="DW12" s="774"/>
      <c r="DX12" s="774"/>
      <c r="DY12" s="774"/>
      <c r="DZ12" s="779"/>
      <c r="EA12" s="230"/>
    </row>
    <row r="13" spans="1:131" s="231" customFormat="1" ht="26.25" customHeight="1" x14ac:dyDescent="0.15">
      <c r="A13" s="234">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28"/>
      <c r="BA13" s="228"/>
      <c r="BB13" s="228"/>
      <c r="BC13" s="228"/>
      <c r="BD13" s="228"/>
      <c r="BE13" s="229"/>
      <c r="BF13" s="229"/>
      <c r="BG13" s="229"/>
      <c r="BH13" s="229"/>
      <c r="BI13" s="229"/>
      <c r="BJ13" s="229"/>
      <c r="BK13" s="229"/>
      <c r="BL13" s="229"/>
      <c r="BM13" s="229"/>
      <c r="BN13" s="229"/>
      <c r="BO13" s="229"/>
      <c r="BP13" s="229"/>
      <c r="BQ13" s="234">
        <v>7</v>
      </c>
      <c r="BR13" s="235"/>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0"/>
    </row>
    <row r="14" spans="1:131" s="231" customFormat="1" ht="26.25" customHeight="1" x14ac:dyDescent="0.15">
      <c r="A14" s="234">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28"/>
      <c r="BA14" s="228"/>
      <c r="BB14" s="228"/>
      <c r="BC14" s="228"/>
      <c r="BD14" s="228"/>
      <c r="BE14" s="229"/>
      <c r="BF14" s="229"/>
      <c r="BG14" s="229"/>
      <c r="BH14" s="229"/>
      <c r="BI14" s="229"/>
      <c r="BJ14" s="229"/>
      <c r="BK14" s="229"/>
      <c r="BL14" s="229"/>
      <c r="BM14" s="229"/>
      <c r="BN14" s="229"/>
      <c r="BO14" s="229"/>
      <c r="BP14" s="229"/>
      <c r="BQ14" s="234">
        <v>8</v>
      </c>
      <c r="BR14" s="235"/>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0"/>
    </row>
    <row r="15" spans="1:131" s="231" customFormat="1" ht="26.25" customHeight="1" x14ac:dyDescent="0.15">
      <c r="A15" s="234">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28"/>
      <c r="BA15" s="228"/>
      <c r="BB15" s="228"/>
      <c r="BC15" s="228"/>
      <c r="BD15" s="228"/>
      <c r="BE15" s="229"/>
      <c r="BF15" s="229"/>
      <c r="BG15" s="229"/>
      <c r="BH15" s="229"/>
      <c r="BI15" s="229"/>
      <c r="BJ15" s="229"/>
      <c r="BK15" s="229"/>
      <c r="BL15" s="229"/>
      <c r="BM15" s="229"/>
      <c r="BN15" s="229"/>
      <c r="BO15" s="229"/>
      <c r="BP15" s="229"/>
      <c r="BQ15" s="234">
        <v>9</v>
      </c>
      <c r="BR15" s="235"/>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0"/>
    </row>
    <row r="16" spans="1:131" s="231" customFormat="1" ht="26.25" customHeight="1" x14ac:dyDescent="0.15">
      <c r="A16" s="234">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28"/>
      <c r="BA16" s="228"/>
      <c r="BB16" s="228"/>
      <c r="BC16" s="228"/>
      <c r="BD16" s="228"/>
      <c r="BE16" s="229"/>
      <c r="BF16" s="229"/>
      <c r="BG16" s="229"/>
      <c r="BH16" s="229"/>
      <c r="BI16" s="229"/>
      <c r="BJ16" s="229"/>
      <c r="BK16" s="229"/>
      <c r="BL16" s="229"/>
      <c r="BM16" s="229"/>
      <c r="BN16" s="229"/>
      <c r="BO16" s="229"/>
      <c r="BP16" s="229"/>
      <c r="BQ16" s="234">
        <v>10</v>
      </c>
      <c r="BR16" s="235"/>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0"/>
    </row>
    <row r="17" spans="1:131" s="231" customFormat="1" ht="26.25" customHeight="1" x14ac:dyDescent="0.15">
      <c r="A17" s="234">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28"/>
      <c r="BA17" s="228"/>
      <c r="BB17" s="228"/>
      <c r="BC17" s="228"/>
      <c r="BD17" s="228"/>
      <c r="BE17" s="229"/>
      <c r="BF17" s="229"/>
      <c r="BG17" s="229"/>
      <c r="BH17" s="229"/>
      <c r="BI17" s="229"/>
      <c r="BJ17" s="229"/>
      <c r="BK17" s="229"/>
      <c r="BL17" s="229"/>
      <c r="BM17" s="229"/>
      <c r="BN17" s="229"/>
      <c r="BO17" s="229"/>
      <c r="BP17" s="229"/>
      <c r="BQ17" s="234">
        <v>11</v>
      </c>
      <c r="BR17" s="235"/>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0"/>
    </row>
    <row r="18" spans="1:131" s="231" customFormat="1" ht="26.25" customHeight="1" x14ac:dyDescent="0.15">
      <c r="A18" s="234">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28"/>
      <c r="BA18" s="228"/>
      <c r="BB18" s="228"/>
      <c r="BC18" s="228"/>
      <c r="BD18" s="228"/>
      <c r="BE18" s="229"/>
      <c r="BF18" s="229"/>
      <c r="BG18" s="229"/>
      <c r="BH18" s="229"/>
      <c r="BI18" s="229"/>
      <c r="BJ18" s="229"/>
      <c r="BK18" s="229"/>
      <c r="BL18" s="229"/>
      <c r="BM18" s="229"/>
      <c r="BN18" s="229"/>
      <c r="BO18" s="229"/>
      <c r="BP18" s="229"/>
      <c r="BQ18" s="234">
        <v>12</v>
      </c>
      <c r="BR18" s="235"/>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0"/>
    </row>
    <row r="19" spans="1:131" s="231" customFormat="1" ht="26.25" customHeight="1" x14ac:dyDescent="0.15">
      <c r="A19" s="234">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28"/>
      <c r="BA19" s="228"/>
      <c r="BB19" s="228"/>
      <c r="BC19" s="228"/>
      <c r="BD19" s="228"/>
      <c r="BE19" s="229"/>
      <c r="BF19" s="229"/>
      <c r="BG19" s="229"/>
      <c r="BH19" s="229"/>
      <c r="BI19" s="229"/>
      <c r="BJ19" s="229"/>
      <c r="BK19" s="229"/>
      <c r="BL19" s="229"/>
      <c r="BM19" s="229"/>
      <c r="BN19" s="229"/>
      <c r="BO19" s="229"/>
      <c r="BP19" s="229"/>
      <c r="BQ19" s="234">
        <v>13</v>
      </c>
      <c r="BR19" s="235"/>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0"/>
    </row>
    <row r="20" spans="1:131" s="231" customFormat="1" ht="26.25" customHeight="1" x14ac:dyDescent="0.15">
      <c r="A20" s="234">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28"/>
      <c r="BA20" s="228"/>
      <c r="BB20" s="228"/>
      <c r="BC20" s="228"/>
      <c r="BD20" s="228"/>
      <c r="BE20" s="229"/>
      <c r="BF20" s="229"/>
      <c r="BG20" s="229"/>
      <c r="BH20" s="229"/>
      <c r="BI20" s="229"/>
      <c r="BJ20" s="229"/>
      <c r="BK20" s="229"/>
      <c r="BL20" s="229"/>
      <c r="BM20" s="229"/>
      <c r="BN20" s="229"/>
      <c r="BO20" s="229"/>
      <c r="BP20" s="229"/>
      <c r="BQ20" s="234">
        <v>14</v>
      </c>
      <c r="BR20" s="235"/>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0"/>
    </row>
    <row r="21" spans="1:131" s="231" customFormat="1" ht="26.25" customHeight="1" thickBot="1" x14ac:dyDescent="0.2">
      <c r="A21" s="234">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28"/>
      <c r="BA21" s="228"/>
      <c r="BB21" s="228"/>
      <c r="BC21" s="228"/>
      <c r="BD21" s="228"/>
      <c r="BE21" s="229"/>
      <c r="BF21" s="229"/>
      <c r="BG21" s="229"/>
      <c r="BH21" s="229"/>
      <c r="BI21" s="229"/>
      <c r="BJ21" s="229"/>
      <c r="BK21" s="229"/>
      <c r="BL21" s="229"/>
      <c r="BM21" s="229"/>
      <c r="BN21" s="229"/>
      <c r="BO21" s="229"/>
      <c r="BP21" s="229"/>
      <c r="BQ21" s="234">
        <v>15</v>
      </c>
      <c r="BR21" s="235"/>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0"/>
    </row>
    <row r="22" spans="1:131" s="231" customFormat="1" ht="26.25" customHeight="1" x14ac:dyDescent="0.15">
      <c r="A22" s="234">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398</v>
      </c>
      <c r="BA22" s="806"/>
      <c r="BB22" s="806"/>
      <c r="BC22" s="806"/>
      <c r="BD22" s="807"/>
      <c r="BE22" s="229"/>
      <c r="BF22" s="229"/>
      <c r="BG22" s="229"/>
      <c r="BH22" s="229"/>
      <c r="BI22" s="229"/>
      <c r="BJ22" s="229"/>
      <c r="BK22" s="229"/>
      <c r="BL22" s="229"/>
      <c r="BM22" s="229"/>
      <c r="BN22" s="229"/>
      <c r="BO22" s="229"/>
      <c r="BP22" s="229"/>
      <c r="BQ22" s="234">
        <v>16</v>
      </c>
      <c r="BR22" s="235"/>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0"/>
    </row>
    <row r="23" spans="1:131" s="231" customFormat="1" ht="26.25" customHeight="1" thickBot="1" x14ac:dyDescent="0.2">
      <c r="A23" s="236" t="s">
        <v>399</v>
      </c>
      <c r="B23" s="789" t="s">
        <v>400</v>
      </c>
      <c r="C23" s="790"/>
      <c r="D23" s="790"/>
      <c r="E23" s="790"/>
      <c r="F23" s="790"/>
      <c r="G23" s="790"/>
      <c r="H23" s="790"/>
      <c r="I23" s="790"/>
      <c r="J23" s="790"/>
      <c r="K23" s="790"/>
      <c r="L23" s="790"/>
      <c r="M23" s="790"/>
      <c r="N23" s="790"/>
      <c r="O23" s="790"/>
      <c r="P23" s="791"/>
      <c r="Q23" s="792">
        <v>68025</v>
      </c>
      <c r="R23" s="793"/>
      <c r="S23" s="793"/>
      <c r="T23" s="793"/>
      <c r="U23" s="793"/>
      <c r="V23" s="793">
        <v>65677</v>
      </c>
      <c r="W23" s="793"/>
      <c r="X23" s="793"/>
      <c r="Y23" s="793"/>
      <c r="Z23" s="793"/>
      <c r="AA23" s="793">
        <v>2348</v>
      </c>
      <c r="AB23" s="793"/>
      <c r="AC23" s="793"/>
      <c r="AD23" s="793"/>
      <c r="AE23" s="794"/>
      <c r="AF23" s="795">
        <v>2266</v>
      </c>
      <c r="AG23" s="793"/>
      <c r="AH23" s="793"/>
      <c r="AI23" s="793"/>
      <c r="AJ23" s="796"/>
      <c r="AK23" s="797"/>
      <c r="AL23" s="798"/>
      <c r="AM23" s="798"/>
      <c r="AN23" s="798"/>
      <c r="AO23" s="798"/>
      <c r="AP23" s="793">
        <v>64499</v>
      </c>
      <c r="AQ23" s="793"/>
      <c r="AR23" s="793"/>
      <c r="AS23" s="793"/>
      <c r="AT23" s="793"/>
      <c r="AU23" s="809"/>
      <c r="AV23" s="809"/>
      <c r="AW23" s="809"/>
      <c r="AX23" s="809"/>
      <c r="AY23" s="810"/>
      <c r="AZ23" s="811" t="s">
        <v>401</v>
      </c>
      <c r="BA23" s="812"/>
      <c r="BB23" s="812"/>
      <c r="BC23" s="812"/>
      <c r="BD23" s="813"/>
      <c r="BE23" s="229"/>
      <c r="BF23" s="229"/>
      <c r="BG23" s="229"/>
      <c r="BH23" s="229"/>
      <c r="BI23" s="229"/>
      <c r="BJ23" s="229"/>
      <c r="BK23" s="229"/>
      <c r="BL23" s="229"/>
      <c r="BM23" s="229"/>
      <c r="BN23" s="229"/>
      <c r="BO23" s="229"/>
      <c r="BP23" s="229"/>
      <c r="BQ23" s="234">
        <v>17</v>
      </c>
      <c r="BR23" s="235"/>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0"/>
    </row>
    <row r="24" spans="1:131" s="231" customFormat="1" ht="26.25" customHeight="1" x14ac:dyDescent="0.15">
      <c r="A24" s="808" t="s">
        <v>402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8"/>
      <c r="BA24" s="228"/>
      <c r="BB24" s="228"/>
      <c r="BC24" s="228"/>
      <c r="BD24" s="228"/>
      <c r="BE24" s="229"/>
      <c r="BF24" s="229"/>
      <c r="BG24" s="229"/>
      <c r="BH24" s="229"/>
      <c r="BI24" s="229"/>
      <c r="BJ24" s="229"/>
      <c r="BK24" s="229"/>
      <c r="BL24" s="229"/>
      <c r="BM24" s="229"/>
      <c r="BN24" s="229"/>
      <c r="BO24" s="229"/>
      <c r="BP24" s="229"/>
      <c r="BQ24" s="234">
        <v>18</v>
      </c>
      <c r="BR24" s="235"/>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0"/>
    </row>
    <row r="25" spans="1:131" ht="26.25" customHeight="1" thickBot="1" x14ac:dyDescent="0.2">
      <c r="A25" s="725" t="s">
        <v>403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28"/>
      <c r="BK25" s="228"/>
      <c r="BL25" s="228"/>
      <c r="BM25" s="228"/>
      <c r="BN25" s="228"/>
      <c r="BO25" s="237"/>
      <c r="BP25" s="237"/>
      <c r="BQ25" s="234">
        <v>19</v>
      </c>
      <c r="BR25" s="235"/>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6"/>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404</v>
      </c>
      <c r="R26" s="734"/>
      <c r="S26" s="734"/>
      <c r="T26" s="734"/>
      <c r="U26" s="735"/>
      <c r="V26" s="733" t="s">
        <v>405</v>
      </c>
      <c r="W26" s="734"/>
      <c r="X26" s="734"/>
      <c r="Y26" s="734"/>
      <c r="Z26" s="735"/>
      <c r="AA26" s="733" t="s">
        <v>406</v>
      </c>
      <c r="AB26" s="734"/>
      <c r="AC26" s="734"/>
      <c r="AD26" s="734"/>
      <c r="AE26" s="734"/>
      <c r="AF26" s="814" t="s">
        <v>407</v>
      </c>
      <c r="AG26" s="815"/>
      <c r="AH26" s="815"/>
      <c r="AI26" s="815"/>
      <c r="AJ26" s="816"/>
      <c r="AK26" s="734" t="s">
        <v>408</v>
      </c>
      <c r="AL26" s="734"/>
      <c r="AM26" s="734"/>
      <c r="AN26" s="734"/>
      <c r="AO26" s="735"/>
      <c r="AP26" s="733" t="s">
        <v>409</v>
      </c>
      <c r="AQ26" s="734"/>
      <c r="AR26" s="734"/>
      <c r="AS26" s="734"/>
      <c r="AT26" s="735"/>
      <c r="AU26" s="733" t="s">
        <v>410</v>
      </c>
      <c r="AV26" s="734"/>
      <c r="AW26" s="734"/>
      <c r="AX26" s="734"/>
      <c r="AY26" s="735"/>
      <c r="AZ26" s="733" t="s">
        <v>411</v>
      </c>
      <c r="BA26" s="734"/>
      <c r="BB26" s="734"/>
      <c r="BC26" s="734"/>
      <c r="BD26" s="735"/>
      <c r="BE26" s="733" t="s">
        <v>382</v>
      </c>
      <c r="BF26" s="734"/>
      <c r="BG26" s="734"/>
      <c r="BH26" s="734"/>
      <c r="BI26" s="740"/>
      <c r="BJ26" s="228"/>
      <c r="BK26" s="228"/>
      <c r="BL26" s="228"/>
      <c r="BM26" s="228"/>
      <c r="BN26" s="228"/>
      <c r="BO26" s="237"/>
      <c r="BP26" s="237"/>
      <c r="BQ26" s="234">
        <v>20</v>
      </c>
      <c r="BR26" s="235"/>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6"/>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28"/>
      <c r="BK27" s="228"/>
      <c r="BL27" s="228"/>
      <c r="BM27" s="228"/>
      <c r="BN27" s="228"/>
      <c r="BO27" s="237"/>
      <c r="BP27" s="237"/>
      <c r="BQ27" s="234">
        <v>21</v>
      </c>
      <c r="BR27" s="235"/>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6"/>
    </row>
    <row r="28" spans="1:131" ht="26.25" customHeight="1" thickTop="1" x14ac:dyDescent="0.15">
      <c r="A28" s="238">
        <v>1</v>
      </c>
      <c r="B28" s="749" t="s">
        <v>412</v>
      </c>
      <c r="C28" s="750"/>
      <c r="D28" s="750"/>
      <c r="E28" s="750"/>
      <c r="F28" s="750"/>
      <c r="G28" s="750"/>
      <c r="H28" s="750"/>
      <c r="I28" s="750"/>
      <c r="J28" s="750"/>
      <c r="K28" s="750"/>
      <c r="L28" s="750"/>
      <c r="M28" s="750"/>
      <c r="N28" s="750"/>
      <c r="O28" s="750"/>
      <c r="P28" s="751"/>
      <c r="Q28" s="822">
        <v>16039</v>
      </c>
      <c r="R28" s="823"/>
      <c r="S28" s="823"/>
      <c r="T28" s="823"/>
      <c r="U28" s="823"/>
      <c r="V28" s="823">
        <v>14281</v>
      </c>
      <c r="W28" s="823"/>
      <c r="X28" s="823"/>
      <c r="Y28" s="823"/>
      <c r="Z28" s="823"/>
      <c r="AA28" s="823">
        <v>1758</v>
      </c>
      <c r="AB28" s="823"/>
      <c r="AC28" s="823"/>
      <c r="AD28" s="823"/>
      <c r="AE28" s="824"/>
      <c r="AF28" s="825">
        <v>1758</v>
      </c>
      <c r="AG28" s="823"/>
      <c r="AH28" s="823"/>
      <c r="AI28" s="823"/>
      <c r="AJ28" s="826"/>
      <c r="AK28" s="827">
        <v>1080</v>
      </c>
      <c r="AL28" s="828"/>
      <c r="AM28" s="828"/>
      <c r="AN28" s="828"/>
      <c r="AO28" s="828"/>
      <c r="AP28" s="828" t="s">
        <v>614</v>
      </c>
      <c r="AQ28" s="828"/>
      <c r="AR28" s="828"/>
      <c r="AS28" s="828"/>
      <c r="AT28" s="828"/>
      <c r="AU28" s="828" t="s">
        <v>614</v>
      </c>
      <c r="AV28" s="828"/>
      <c r="AW28" s="828"/>
      <c r="AX28" s="828"/>
      <c r="AY28" s="828"/>
      <c r="AZ28" s="829" t="s">
        <v>614</v>
      </c>
      <c r="BA28" s="829"/>
      <c r="BB28" s="829"/>
      <c r="BC28" s="829"/>
      <c r="BD28" s="829"/>
      <c r="BE28" s="820"/>
      <c r="BF28" s="820"/>
      <c r="BG28" s="820"/>
      <c r="BH28" s="820"/>
      <c r="BI28" s="821"/>
      <c r="BJ28" s="228"/>
      <c r="BK28" s="228"/>
      <c r="BL28" s="228"/>
      <c r="BM28" s="228"/>
      <c r="BN28" s="228"/>
      <c r="BO28" s="237"/>
      <c r="BP28" s="237"/>
      <c r="BQ28" s="234">
        <v>22</v>
      </c>
      <c r="BR28" s="235"/>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6"/>
    </row>
    <row r="29" spans="1:131" ht="26.25" customHeight="1" x14ac:dyDescent="0.15">
      <c r="A29" s="238">
        <v>2</v>
      </c>
      <c r="B29" s="780" t="s">
        <v>413</v>
      </c>
      <c r="C29" s="781"/>
      <c r="D29" s="781"/>
      <c r="E29" s="781"/>
      <c r="F29" s="781"/>
      <c r="G29" s="781"/>
      <c r="H29" s="781"/>
      <c r="I29" s="781"/>
      <c r="J29" s="781"/>
      <c r="K29" s="781"/>
      <c r="L29" s="781"/>
      <c r="M29" s="781"/>
      <c r="N29" s="781"/>
      <c r="O29" s="781"/>
      <c r="P29" s="782"/>
      <c r="Q29" s="783">
        <v>34</v>
      </c>
      <c r="R29" s="784"/>
      <c r="S29" s="784"/>
      <c r="T29" s="784"/>
      <c r="U29" s="784"/>
      <c r="V29" s="784">
        <v>33</v>
      </c>
      <c r="W29" s="784"/>
      <c r="X29" s="784"/>
      <c r="Y29" s="784"/>
      <c r="Z29" s="784"/>
      <c r="AA29" s="784">
        <v>0</v>
      </c>
      <c r="AB29" s="784"/>
      <c r="AC29" s="784"/>
      <c r="AD29" s="784"/>
      <c r="AE29" s="785"/>
      <c r="AF29" s="786">
        <v>0</v>
      </c>
      <c r="AG29" s="787"/>
      <c r="AH29" s="787"/>
      <c r="AI29" s="787"/>
      <c r="AJ29" s="788"/>
      <c r="AK29" s="834">
        <v>0</v>
      </c>
      <c r="AL29" s="830"/>
      <c r="AM29" s="830"/>
      <c r="AN29" s="830"/>
      <c r="AO29" s="830"/>
      <c r="AP29" s="830" t="s">
        <v>614</v>
      </c>
      <c r="AQ29" s="830"/>
      <c r="AR29" s="830"/>
      <c r="AS29" s="830"/>
      <c r="AT29" s="830"/>
      <c r="AU29" s="830" t="s">
        <v>614</v>
      </c>
      <c r="AV29" s="830"/>
      <c r="AW29" s="830"/>
      <c r="AX29" s="830"/>
      <c r="AY29" s="830"/>
      <c r="AZ29" s="831" t="s">
        <v>614</v>
      </c>
      <c r="BA29" s="831"/>
      <c r="BB29" s="831"/>
      <c r="BC29" s="831"/>
      <c r="BD29" s="831"/>
      <c r="BE29" s="832"/>
      <c r="BF29" s="832"/>
      <c r="BG29" s="832"/>
      <c r="BH29" s="832"/>
      <c r="BI29" s="833"/>
      <c r="BJ29" s="228"/>
      <c r="BK29" s="228"/>
      <c r="BL29" s="228"/>
      <c r="BM29" s="228"/>
      <c r="BN29" s="228"/>
      <c r="BO29" s="237"/>
      <c r="BP29" s="237"/>
      <c r="BQ29" s="234">
        <v>23</v>
      </c>
      <c r="BR29" s="235"/>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6"/>
    </row>
    <row r="30" spans="1:131" ht="26.25" customHeight="1" x14ac:dyDescent="0.15">
      <c r="A30" s="238">
        <v>3</v>
      </c>
      <c r="B30" s="780" t="s">
        <v>414</v>
      </c>
      <c r="C30" s="781"/>
      <c r="D30" s="781"/>
      <c r="E30" s="781"/>
      <c r="F30" s="781"/>
      <c r="G30" s="781"/>
      <c r="H30" s="781"/>
      <c r="I30" s="781"/>
      <c r="J30" s="781"/>
      <c r="K30" s="781"/>
      <c r="L30" s="781"/>
      <c r="M30" s="781"/>
      <c r="N30" s="781"/>
      <c r="O30" s="781"/>
      <c r="P30" s="782"/>
      <c r="Q30" s="783">
        <v>2408</v>
      </c>
      <c r="R30" s="784"/>
      <c r="S30" s="784"/>
      <c r="T30" s="784"/>
      <c r="U30" s="784"/>
      <c r="V30" s="784">
        <v>2330</v>
      </c>
      <c r="W30" s="784"/>
      <c r="X30" s="784"/>
      <c r="Y30" s="784"/>
      <c r="Z30" s="784"/>
      <c r="AA30" s="784">
        <v>78</v>
      </c>
      <c r="AB30" s="784"/>
      <c r="AC30" s="784"/>
      <c r="AD30" s="784"/>
      <c r="AE30" s="785"/>
      <c r="AF30" s="786">
        <v>78</v>
      </c>
      <c r="AG30" s="787"/>
      <c r="AH30" s="787"/>
      <c r="AI30" s="787"/>
      <c r="AJ30" s="788"/>
      <c r="AK30" s="834">
        <v>466</v>
      </c>
      <c r="AL30" s="830"/>
      <c r="AM30" s="830"/>
      <c r="AN30" s="830"/>
      <c r="AO30" s="830"/>
      <c r="AP30" s="830" t="s">
        <v>614</v>
      </c>
      <c r="AQ30" s="830"/>
      <c r="AR30" s="830"/>
      <c r="AS30" s="830"/>
      <c r="AT30" s="830"/>
      <c r="AU30" s="830" t="s">
        <v>614</v>
      </c>
      <c r="AV30" s="830"/>
      <c r="AW30" s="830"/>
      <c r="AX30" s="830"/>
      <c r="AY30" s="830"/>
      <c r="AZ30" s="831" t="s">
        <v>614</v>
      </c>
      <c r="BA30" s="831"/>
      <c r="BB30" s="831"/>
      <c r="BC30" s="831"/>
      <c r="BD30" s="831"/>
      <c r="BE30" s="832"/>
      <c r="BF30" s="832"/>
      <c r="BG30" s="832"/>
      <c r="BH30" s="832"/>
      <c r="BI30" s="833"/>
      <c r="BJ30" s="228"/>
      <c r="BK30" s="228"/>
      <c r="BL30" s="228"/>
      <c r="BM30" s="228"/>
      <c r="BN30" s="228"/>
      <c r="BO30" s="237"/>
      <c r="BP30" s="237"/>
      <c r="BQ30" s="234">
        <v>24</v>
      </c>
      <c r="BR30" s="235"/>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6"/>
    </row>
    <row r="31" spans="1:131" ht="26.25" customHeight="1" x14ac:dyDescent="0.15">
      <c r="A31" s="238">
        <v>4</v>
      </c>
      <c r="B31" s="780" t="s">
        <v>415</v>
      </c>
      <c r="C31" s="781"/>
      <c r="D31" s="781"/>
      <c r="E31" s="781"/>
      <c r="F31" s="781"/>
      <c r="G31" s="781"/>
      <c r="H31" s="781"/>
      <c r="I31" s="781"/>
      <c r="J31" s="781"/>
      <c r="K31" s="781"/>
      <c r="L31" s="781"/>
      <c r="M31" s="781"/>
      <c r="N31" s="781"/>
      <c r="O31" s="781"/>
      <c r="P31" s="782"/>
      <c r="Q31" s="783">
        <v>16215</v>
      </c>
      <c r="R31" s="784"/>
      <c r="S31" s="784"/>
      <c r="T31" s="784"/>
      <c r="U31" s="784"/>
      <c r="V31" s="784">
        <v>14147</v>
      </c>
      <c r="W31" s="784"/>
      <c r="X31" s="784"/>
      <c r="Y31" s="784"/>
      <c r="Z31" s="784"/>
      <c r="AA31" s="784">
        <v>2068</v>
      </c>
      <c r="AB31" s="784"/>
      <c r="AC31" s="784"/>
      <c r="AD31" s="784"/>
      <c r="AE31" s="785"/>
      <c r="AF31" s="786">
        <v>2068</v>
      </c>
      <c r="AG31" s="787"/>
      <c r="AH31" s="787"/>
      <c r="AI31" s="787"/>
      <c r="AJ31" s="788"/>
      <c r="AK31" s="834">
        <v>2089</v>
      </c>
      <c r="AL31" s="830"/>
      <c r="AM31" s="830"/>
      <c r="AN31" s="830"/>
      <c r="AO31" s="830"/>
      <c r="AP31" s="830" t="s">
        <v>614</v>
      </c>
      <c r="AQ31" s="830"/>
      <c r="AR31" s="830"/>
      <c r="AS31" s="830"/>
      <c r="AT31" s="830"/>
      <c r="AU31" s="830" t="s">
        <v>614</v>
      </c>
      <c r="AV31" s="830"/>
      <c r="AW31" s="830"/>
      <c r="AX31" s="830"/>
      <c r="AY31" s="830"/>
      <c r="AZ31" s="831" t="s">
        <v>614</v>
      </c>
      <c r="BA31" s="831"/>
      <c r="BB31" s="831"/>
      <c r="BC31" s="831"/>
      <c r="BD31" s="831"/>
      <c r="BE31" s="832"/>
      <c r="BF31" s="832"/>
      <c r="BG31" s="832"/>
      <c r="BH31" s="832"/>
      <c r="BI31" s="833"/>
      <c r="BJ31" s="228"/>
      <c r="BK31" s="228"/>
      <c r="BL31" s="228"/>
      <c r="BM31" s="228"/>
      <c r="BN31" s="228"/>
      <c r="BO31" s="237"/>
      <c r="BP31" s="237"/>
      <c r="BQ31" s="234">
        <v>25</v>
      </c>
      <c r="BR31" s="235"/>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6"/>
    </row>
    <row r="32" spans="1:131" ht="26.25" customHeight="1" x14ac:dyDescent="0.15">
      <c r="A32" s="238">
        <v>5</v>
      </c>
      <c r="B32" s="780" t="s">
        <v>416</v>
      </c>
      <c r="C32" s="781"/>
      <c r="D32" s="781"/>
      <c r="E32" s="781"/>
      <c r="F32" s="781"/>
      <c r="G32" s="781"/>
      <c r="H32" s="781"/>
      <c r="I32" s="781"/>
      <c r="J32" s="781"/>
      <c r="K32" s="781"/>
      <c r="L32" s="781"/>
      <c r="M32" s="781"/>
      <c r="N32" s="781"/>
      <c r="O32" s="781"/>
      <c r="P32" s="782"/>
      <c r="Q32" s="783">
        <v>127</v>
      </c>
      <c r="R32" s="784"/>
      <c r="S32" s="784"/>
      <c r="T32" s="784"/>
      <c r="U32" s="784"/>
      <c r="V32" s="784">
        <v>127</v>
      </c>
      <c r="W32" s="784"/>
      <c r="X32" s="784"/>
      <c r="Y32" s="784"/>
      <c r="Z32" s="784"/>
      <c r="AA32" s="784" t="s">
        <v>635</v>
      </c>
      <c r="AB32" s="784"/>
      <c r="AC32" s="784"/>
      <c r="AD32" s="784"/>
      <c r="AE32" s="785"/>
      <c r="AF32" s="786" t="s">
        <v>417</v>
      </c>
      <c r="AG32" s="787"/>
      <c r="AH32" s="787"/>
      <c r="AI32" s="787"/>
      <c r="AJ32" s="788"/>
      <c r="AK32" s="834">
        <v>16</v>
      </c>
      <c r="AL32" s="830"/>
      <c r="AM32" s="830"/>
      <c r="AN32" s="830"/>
      <c r="AO32" s="830"/>
      <c r="AP32" s="830">
        <v>51</v>
      </c>
      <c r="AQ32" s="830"/>
      <c r="AR32" s="830"/>
      <c r="AS32" s="830"/>
      <c r="AT32" s="830"/>
      <c r="AU32" s="830" t="s">
        <v>614</v>
      </c>
      <c r="AV32" s="830"/>
      <c r="AW32" s="830"/>
      <c r="AX32" s="830"/>
      <c r="AY32" s="830"/>
      <c r="AZ32" s="831" t="s">
        <v>614</v>
      </c>
      <c r="BA32" s="831"/>
      <c r="BB32" s="831"/>
      <c r="BC32" s="831"/>
      <c r="BD32" s="831"/>
      <c r="BE32" s="832"/>
      <c r="BF32" s="832"/>
      <c r="BG32" s="832"/>
      <c r="BH32" s="832"/>
      <c r="BI32" s="833"/>
      <c r="BJ32" s="228"/>
      <c r="BK32" s="228"/>
      <c r="BL32" s="228"/>
      <c r="BM32" s="228"/>
      <c r="BN32" s="228"/>
      <c r="BO32" s="237"/>
      <c r="BP32" s="237"/>
      <c r="BQ32" s="234">
        <v>26</v>
      </c>
      <c r="BR32" s="235"/>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6"/>
    </row>
    <row r="33" spans="1:131" ht="26.25" customHeight="1" x14ac:dyDescent="0.15">
      <c r="A33" s="238">
        <v>6</v>
      </c>
      <c r="B33" s="780" t="s">
        <v>418</v>
      </c>
      <c r="C33" s="781"/>
      <c r="D33" s="781"/>
      <c r="E33" s="781"/>
      <c r="F33" s="781"/>
      <c r="G33" s="781"/>
      <c r="H33" s="781"/>
      <c r="I33" s="781"/>
      <c r="J33" s="781"/>
      <c r="K33" s="781"/>
      <c r="L33" s="781"/>
      <c r="M33" s="781"/>
      <c r="N33" s="781"/>
      <c r="O33" s="781"/>
      <c r="P33" s="782"/>
      <c r="Q33" s="783">
        <v>26557</v>
      </c>
      <c r="R33" s="784"/>
      <c r="S33" s="784"/>
      <c r="T33" s="784"/>
      <c r="U33" s="784"/>
      <c r="V33" s="784">
        <v>25458</v>
      </c>
      <c r="W33" s="784"/>
      <c r="X33" s="784"/>
      <c r="Y33" s="784"/>
      <c r="Z33" s="784"/>
      <c r="AA33" s="784">
        <v>1099</v>
      </c>
      <c r="AB33" s="784"/>
      <c r="AC33" s="784"/>
      <c r="AD33" s="784"/>
      <c r="AE33" s="785"/>
      <c r="AF33" s="786">
        <v>1099</v>
      </c>
      <c r="AG33" s="787"/>
      <c r="AH33" s="787"/>
      <c r="AI33" s="787"/>
      <c r="AJ33" s="788"/>
      <c r="AK33" s="834">
        <v>591</v>
      </c>
      <c r="AL33" s="830"/>
      <c r="AM33" s="830"/>
      <c r="AN33" s="830"/>
      <c r="AO33" s="830"/>
      <c r="AP33" s="830">
        <v>190</v>
      </c>
      <c r="AQ33" s="830"/>
      <c r="AR33" s="830"/>
      <c r="AS33" s="830"/>
      <c r="AT33" s="830"/>
      <c r="AU33" s="830" t="s">
        <v>614</v>
      </c>
      <c r="AV33" s="830"/>
      <c r="AW33" s="830"/>
      <c r="AX33" s="830"/>
      <c r="AY33" s="830"/>
      <c r="AZ33" s="831" t="s">
        <v>614</v>
      </c>
      <c r="BA33" s="831"/>
      <c r="BB33" s="831"/>
      <c r="BC33" s="831"/>
      <c r="BD33" s="831"/>
      <c r="BE33" s="832" t="s">
        <v>615</v>
      </c>
      <c r="BF33" s="832"/>
      <c r="BG33" s="832"/>
      <c r="BH33" s="832"/>
      <c r="BI33" s="833"/>
      <c r="BJ33" s="228"/>
      <c r="BK33" s="228"/>
      <c r="BL33" s="228"/>
      <c r="BM33" s="228"/>
      <c r="BN33" s="228"/>
      <c r="BO33" s="237"/>
      <c r="BP33" s="237"/>
      <c r="BQ33" s="234">
        <v>27</v>
      </c>
      <c r="BR33" s="235"/>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6"/>
    </row>
    <row r="34" spans="1:131" ht="26.25" customHeight="1" x14ac:dyDescent="0.15">
      <c r="A34" s="238">
        <v>7</v>
      </c>
      <c r="B34" s="780" t="s">
        <v>419</v>
      </c>
      <c r="C34" s="781"/>
      <c r="D34" s="781"/>
      <c r="E34" s="781"/>
      <c r="F34" s="781"/>
      <c r="G34" s="781"/>
      <c r="H34" s="781"/>
      <c r="I34" s="781"/>
      <c r="J34" s="781"/>
      <c r="K34" s="781"/>
      <c r="L34" s="781"/>
      <c r="M34" s="781"/>
      <c r="N34" s="781"/>
      <c r="O34" s="781"/>
      <c r="P34" s="782"/>
      <c r="Q34" s="783">
        <v>36347</v>
      </c>
      <c r="R34" s="784"/>
      <c r="S34" s="784"/>
      <c r="T34" s="784"/>
      <c r="U34" s="784"/>
      <c r="V34" s="784">
        <v>35758</v>
      </c>
      <c r="W34" s="784"/>
      <c r="X34" s="784"/>
      <c r="Y34" s="784"/>
      <c r="Z34" s="784"/>
      <c r="AA34" s="784">
        <v>589</v>
      </c>
      <c r="AB34" s="784"/>
      <c r="AC34" s="784"/>
      <c r="AD34" s="784"/>
      <c r="AE34" s="785"/>
      <c r="AF34" s="786">
        <v>30578</v>
      </c>
      <c r="AG34" s="787"/>
      <c r="AH34" s="787"/>
      <c r="AI34" s="787"/>
      <c r="AJ34" s="788"/>
      <c r="AK34" s="834">
        <v>641</v>
      </c>
      <c r="AL34" s="830"/>
      <c r="AM34" s="830"/>
      <c r="AN34" s="830"/>
      <c r="AO34" s="830"/>
      <c r="AP34" s="830">
        <v>4054</v>
      </c>
      <c r="AQ34" s="830"/>
      <c r="AR34" s="830"/>
      <c r="AS34" s="830"/>
      <c r="AT34" s="830"/>
      <c r="AU34" s="830">
        <v>2019</v>
      </c>
      <c r="AV34" s="830"/>
      <c r="AW34" s="830"/>
      <c r="AX34" s="830"/>
      <c r="AY34" s="830"/>
      <c r="AZ34" s="831" t="s">
        <v>614</v>
      </c>
      <c r="BA34" s="831"/>
      <c r="BB34" s="831"/>
      <c r="BC34" s="831"/>
      <c r="BD34" s="831"/>
      <c r="BE34" s="832" t="s">
        <v>420</v>
      </c>
      <c r="BF34" s="832"/>
      <c r="BG34" s="832"/>
      <c r="BH34" s="832"/>
      <c r="BI34" s="833"/>
      <c r="BJ34" s="228"/>
      <c r="BK34" s="228"/>
      <c r="BL34" s="228"/>
      <c r="BM34" s="228"/>
      <c r="BN34" s="228"/>
      <c r="BO34" s="237"/>
      <c r="BP34" s="237"/>
      <c r="BQ34" s="234">
        <v>28</v>
      </c>
      <c r="BR34" s="235"/>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6"/>
    </row>
    <row r="35" spans="1:131" ht="26.25" customHeight="1" x14ac:dyDescent="0.15">
      <c r="A35" s="238">
        <v>8</v>
      </c>
      <c r="B35" s="780" t="s">
        <v>421</v>
      </c>
      <c r="C35" s="781"/>
      <c r="D35" s="781"/>
      <c r="E35" s="781"/>
      <c r="F35" s="781"/>
      <c r="G35" s="781"/>
      <c r="H35" s="781"/>
      <c r="I35" s="781"/>
      <c r="J35" s="781"/>
      <c r="K35" s="781"/>
      <c r="L35" s="781"/>
      <c r="M35" s="781"/>
      <c r="N35" s="781"/>
      <c r="O35" s="781"/>
      <c r="P35" s="782"/>
      <c r="Q35" s="783">
        <v>2190</v>
      </c>
      <c r="R35" s="784"/>
      <c r="S35" s="784"/>
      <c r="T35" s="784"/>
      <c r="U35" s="784"/>
      <c r="V35" s="784">
        <v>1884</v>
      </c>
      <c r="W35" s="784"/>
      <c r="X35" s="784"/>
      <c r="Y35" s="784"/>
      <c r="Z35" s="784"/>
      <c r="AA35" s="784">
        <v>306</v>
      </c>
      <c r="AB35" s="784"/>
      <c r="AC35" s="784"/>
      <c r="AD35" s="784"/>
      <c r="AE35" s="785"/>
      <c r="AF35" s="786">
        <v>2137</v>
      </c>
      <c r="AG35" s="787"/>
      <c r="AH35" s="787"/>
      <c r="AI35" s="787"/>
      <c r="AJ35" s="788"/>
      <c r="AK35" s="834">
        <v>596</v>
      </c>
      <c r="AL35" s="830"/>
      <c r="AM35" s="830"/>
      <c r="AN35" s="830"/>
      <c r="AO35" s="830"/>
      <c r="AP35" s="830">
        <v>4575</v>
      </c>
      <c r="AQ35" s="830"/>
      <c r="AR35" s="830"/>
      <c r="AS35" s="830"/>
      <c r="AT35" s="830"/>
      <c r="AU35" s="830">
        <v>37</v>
      </c>
      <c r="AV35" s="830"/>
      <c r="AW35" s="830"/>
      <c r="AX35" s="830"/>
      <c r="AY35" s="830"/>
      <c r="AZ35" s="831" t="s">
        <v>614</v>
      </c>
      <c r="BA35" s="831"/>
      <c r="BB35" s="831"/>
      <c r="BC35" s="831"/>
      <c r="BD35" s="831"/>
      <c r="BE35" s="832" t="s">
        <v>422</v>
      </c>
      <c r="BF35" s="832"/>
      <c r="BG35" s="832"/>
      <c r="BH35" s="832"/>
      <c r="BI35" s="833"/>
      <c r="BJ35" s="228"/>
      <c r="BK35" s="228"/>
      <c r="BL35" s="228"/>
      <c r="BM35" s="228"/>
      <c r="BN35" s="228"/>
      <c r="BO35" s="237"/>
      <c r="BP35" s="237"/>
      <c r="BQ35" s="234">
        <v>29</v>
      </c>
      <c r="BR35" s="235"/>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6"/>
    </row>
    <row r="36" spans="1:131" ht="26.25" customHeight="1" x14ac:dyDescent="0.15">
      <c r="A36" s="238">
        <v>9</v>
      </c>
      <c r="B36" s="780" t="s">
        <v>423</v>
      </c>
      <c r="C36" s="781"/>
      <c r="D36" s="781"/>
      <c r="E36" s="781"/>
      <c r="F36" s="781"/>
      <c r="G36" s="781"/>
      <c r="H36" s="781"/>
      <c r="I36" s="781"/>
      <c r="J36" s="781"/>
      <c r="K36" s="781"/>
      <c r="L36" s="781"/>
      <c r="M36" s="781"/>
      <c r="N36" s="781"/>
      <c r="O36" s="781"/>
      <c r="P36" s="782"/>
      <c r="Q36" s="783">
        <v>139</v>
      </c>
      <c r="R36" s="784"/>
      <c r="S36" s="784"/>
      <c r="T36" s="784"/>
      <c r="U36" s="784"/>
      <c r="V36" s="784">
        <v>139</v>
      </c>
      <c r="W36" s="784"/>
      <c r="X36" s="784"/>
      <c r="Y36" s="784"/>
      <c r="Z36" s="784"/>
      <c r="AA36" s="784" t="s">
        <v>635</v>
      </c>
      <c r="AB36" s="784"/>
      <c r="AC36" s="784"/>
      <c r="AD36" s="784"/>
      <c r="AE36" s="785"/>
      <c r="AF36" s="786">
        <v>3</v>
      </c>
      <c r="AG36" s="787"/>
      <c r="AH36" s="787"/>
      <c r="AI36" s="787"/>
      <c r="AJ36" s="788"/>
      <c r="AK36" s="834">
        <v>76</v>
      </c>
      <c r="AL36" s="830"/>
      <c r="AM36" s="830"/>
      <c r="AN36" s="830"/>
      <c r="AO36" s="830"/>
      <c r="AP36" s="830">
        <v>937</v>
      </c>
      <c r="AQ36" s="830"/>
      <c r="AR36" s="830"/>
      <c r="AS36" s="830"/>
      <c r="AT36" s="830"/>
      <c r="AU36" s="830">
        <v>599</v>
      </c>
      <c r="AV36" s="830"/>
      <c r="AW36" s="830"/>
      <c r="AX36" s="830"/>
      <c r="AY36" s="830"/>
      <c r="AZ36" s="831" t="s">
        <v>614</v>
      </c>
      <c r="BA36" s="831"/>
      <c r="BB36" s="831"/>
      <c r="BC36" s="831"/>
      <c r="BD36" s="831"/>
      <c r="BE36" s="832" t="s">
        <v>422</v>
      </c>
      <c r="BF36" s="832"/>
      <c r="BG36" s="832"/>
      <c r="BH36" s="832"/>
      <c r="BI36" s="833"/>
      <c r="BJ36" s="228"/>
      <c r="BK36" s="228"/>
      <c r="BL36" s="228"/>
      <c r="BM36" s="228"/>
      <c r="BN36" s="228"/>
      <c r="BO36" s="237"/>
      <c r="BP36" s="237"/>
      <c r="BQ36" s="234">
        <v>30</v>
      </c>
      <c r="BR36" s="235"/>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6"/>
    </row>
    <row r="37" spans="1:131" ht="26.25" customHeight="1" x14ac:dyDescent="0.15">
      <c r="A37" s="238">
        <v>10</v>
      </c>
      <c r="B37" s="780" t="s">
        <v>424</v>
      </c>
      <c r="C37" s="781"/>
      <c r="D37" s="781"/>
      <c r="E37" s="781"/>
      <c r="F37" s="781"/>
      <c r="G37" s="781"/>
      <c r="H37" s="781"/>
      <c r="I37" s="781"/>
      <c r="J37" s="781"/>
      <c r="K37" s="781"/>
      <c r="L37" s="781"/>
      <c r="M37" s="781"/>
      <c r="N37" s="781"/>
      <c r="O37" s="781"/>
      <c r="P37" s="782"/>
      <c r="Q37" s="783">
        <v>3845</v>
      </c>
      <c r="R37" s="784"/>
      <c r="S37" s="784"/>
      <c r="T37" s="784"/>
      <c r="U37" s="784"/>
      <c r="V37" s="784">
        <v>3845</v>
      </c>
      <c r="W37" s="784"/>
      <c r="X37" s="784"/>
      <c r="Y37" s="784"/>
      <c r="Z37" s="784"/>
      <c r="AA37" s="784" t="s">
        <v>635</v>
      </c>
      <c r="AB37" s="784"/>
      <c r="AC37" s="784"/>
      <c r="AD37" s="784"/>
      <c r="AE37" s="785"/>
      <c r="AF37" s="786">
        <v>321</v>
      </c>
      <c r="AG37" s="787"/>
      <c r="AH37" s="787"/>
      <c r="AI37" s="787"/>
      <c r="AJ37" s="788"/>
      <c r="AK37" s="834">
        <v>1477</v>
      </c>
      <c r="AL37" s="830"/>
      <c r="AM37" s="830"/>
      <c r="AN37" s="830"/>
      <c r="AO37" s="830"/>
      <c r="AP37" s="830">
        <v>28097</v>
      </c>
      <c r="AQ37" s="830"/>
      <c r="AR37" s="830"/>
      <c r="AS37" s="830"/>
      <c r="AT37" s="830"/>
      <c r="AU37" s="830">
        <v>8457</v>
      </c>
      <c r="AV37" s="830"/>
      <c r="AW37" s="830"/>
      <c r="AX37" s="830"/>
      <c r="AY37" s="830"/>
      <c r="AZ37" s="831" t="s">
        <v>614</v>
      </c>
      <c r="BA37" s="831"/>
      <c r="BB37" s="831"/>
      <c r="BC37" s="831"/>
      <c r="BD37" s="831"/>
      <c r="BE37" s="832" t="s">
        <v>422</v>
      </c>
      <c r="BF37" s="832"/>
      <c r="BG37" s="832"/>
      <c r="BH37" s="832"/>
      <c r="BI37" s="833"/>
      <c r="BJ37" s="228"/>
      <c r="BK37" s="228"/>
      <c r="BL37" s="228"/>
      <c r="BM37" s="228"/>
      <c r="BN37" s="228"/>
      <c r="BO37" s="237"/>
      <c r="BP37" s="237"/>
      <c r="BQ37" s="234">
        <v>31</v>
      </c>
      <c r="BR37" s="235"/>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6"/>
    </row>
    <row r="38" spans="1:131" ht="26.25" customHeight="1" x14ac:dyDescent="0.15">
      <c r="A38" s="238">
        <v>11</v>
      </c>
      <c r="B38" s="780" t="s">
        <v>425</v>
      </c>
      <c r="C38" s="781"/>
      <c r="D38" s="781"/>
      <c r="E38" s="781"/>
      <c r="F38" s="781"/>
      <c r="G38" s="781"/>
      <c r="H38" s="781"/>
      <c r="I38" s="781"/>
      <c r="J38" s="781"/>
      <c r="K38" s="781"/>
      <c r="L38" s="781"/>
      <c r="M38" s="781"/>
      <c r="N38" s="781"/>
      <c r="O38" s="781"/>
      <c r="P38" s="782"/>
      <c r="Q38" s="783">
        <v>238</v>
      </c>
      <c r="R38" s="784"/>
      <c r="S38" s="784"/>
      <c r="T38" s="784"/>
      <c r="U38" s="784"/>
      <c r="V38" s="784">
        <v>238</v>
      </c>
      <c r="W38" s="784"/>
      <c r="X38" s="784"/>
      <c r="Y38" s="784"/>
      <c r="Z38" s="784"/>
      <c r="AA38" s="784" t="s">
        <v>635</v>
      </c>
      <c r="AB38" s="784"/>
      <c r="AC38" s="784"/>
      <c r="AD38" s="784"/>
      <c r="AE38" s="785"/>
      <c r="AF38" s="786">
        <v>2</v>
      </c>
      <c r="AG38" s="787"/>
      <c r="AH38" s="787"/>
      <c r="AI38" s="787"/>
      <c r="AJ38" s="788"/>
      <c r="AK38" s="834">
        <v>165</v>
      </c>
      <c r="AL38" s="830"/>
      <c r="AM38" s="830"/>
      <c r="AN38" s="830"/>
      <c r="AO38" s="830"/>
      <c r="AP38" s="830">
        <v>929</v>
      </c>
      <c r="AQ38" s="830"/>
      <c r="AR38" s="830"/>
      <c r="AS38" s="830"/>
      <c r="AT38" s="830"/>
      <c r="AU38" s="830">
        <v>729</v>
      </c>
      <c r="AV38" s="830"/>
      <c r="AW38" s="830"/>
      <c r="AX38" s="830"/>
      <c r="AY38" s="830"/>
      <c r="AZ38" s="831" t="s">
        <v>614</v>
      </c>
      <c r="BA38" s="831"/>
      <c r="BB38" s="831"/>
      <c r="BC38" s="831"/>
      <c r="BD38" s="831"/>
      <c r="BE38" s="832" t="s">
        <v>426</v>
      </c>
      <c r="BF38" s="832"/>
      <c r="BG38" s="832"/>
      <c r="BH38" s="832"/>
      <c r="BI38" s="833"/>
      <c r="BJ38" s="228"/>
      <c r="BK38" s="228"/>
      <c r="BL38" s="228"/>
      <c r="BM38" s="228"/>
      <c r="BN38" s="228"/>
      <c r="BO38" s="237"/>
      <c r="BP38" s="237"/>
      <c r="BQ38" s="234">
        <v>32</v>
      </c>
      <c r="BR38" s="235"/>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6"/>
    </row>
    <row r="39" spans="1:131" ht="26.25" customHeight="1" x14ac:dyDescent="0.15">
      <c r="A39" s="238">
        <v>12</v>
      </c>
      <c r="B39" s="780" t="s">
        <v>427</v>
      </c>
      <c r="C39" s="781"/>
      <c r="D39" s="781"/>
      <c r="E39" s="781"/>
      <c r="F39" s="781"/>
      <c r="G39" s="781"/>
      <c r="H39" s="781"/>
      <c r="I39" s="781"/>
      <c r="J39" s="781"/>
      <c r="K39" s="781"/>
      <c r="L39" s="781"/>
      <c r="M39" s="781"/>
      <c r="N39" s="781"/>
      <c r="O39" s="781"/>
      <c r="P39" s="782"/>
      <c r="Q39" s="783">
        <v>69</v>
      </c>
      <c r="R39" s="784"/>
      <c r="S39" s="784"/>
      <c r="T39" s="784"/>
      <c r="U39" s="784"/>
      <c r="V39" s="784">
        <v>69</v>
      </c>
      <c r="W39" s="784"/>
      <c r="X39" s="784"/>
      <c r="Y39" s="784"/>
      <c r="Z39" s="784"/>
      <c r="AA39" s="784" t="s">
        <v>635</v>
      </c>
      <c r="AB39" s="784"/>
      <c r="AC39" s="784"/>
      <c r="AD39" s="784"/>
      <c r="AE39" s="785"/>
      <c r="AF39" s="786">
        <v>6</v>
      </c>
      <c r="AG39" s="787"/>
      <c r="AH39" s="787"/>
      <c r="AI39" s="787"/>
      <c r="AJ39" s="788"/>
      <c r="AK39" s="834">
        <v>44</v>
      </c>
      <c r="AL39" s="830"/>
      <c r="AM39" s="830"/>
      <c r="AN39" s="830"/>
      <c r="AO39" s="830"/>
      <c r="AP39" s="830">
        <v>221</v>
      </c>
      <c r="AQ39" s="830"/>
      <c r="AR39" s="830"/>
      <c r="AS39" s="830"/>
      <c r="AT39" s="830"/>
      <c r="AU39" s="830">
        <v>163</v>
      </c>
      <c r="AV39" s="830"/>
      <c r="AW39" s="830"/>
      <c r="AX39" s="830"/>
      <c r="AY39" s="830"/>
      <c r="AZ39" s="831" t="s">
        <v>614</v>
      </c>
      <c r="BA39" s="831"/>
      <c r="BB39" s="831"/>
      <c r="BC39" s="831"/>
      <c r="BD39" s="831"/>
      <c r="BE39" s="832" t="s">
        <v>428</v>
      </c>
      <c r="BF39" s="832"/>
      <c r="BG39" s="832"/>
      <c r="BH39" s="832"/>
      <c r="BI39" s="833"/>
      <c r="BJ39" s="228"/>
      <c r="BK39" s="228"/>
      <c r="BL39" s="228"/>
      <c r="BM39" s="228"/>
      <c r="BN39" s="228"/>
      <c r="BO39" s="237"/>
      <c r="BP39" s="237"/>
      <c r="BQ39" s="234">
        <v>33</v>
      </c>
      <c r="BR39" s="235"/>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6"/>
    </row>
    <row r="40" spans="1:131" ht="26.25" customHeight="1" x14ac:dyDescent="0.15">
      <c r="A40" s="234">
        <v>13</v>
      </c>
      <c r="B40" s="780" t="s">
        <v>429</v>
      </c>
      <c r="C40" s="781"/>
      <c r="D40" s="781"/>
      <c r="E40" s="781"/>
      <c r="F40" s="781"/>
      <c r="G40" s="781"/>
      <c r="H40" s="781"/>
      <c r="I40" s="781"/>
      <c r="J40" s="781"/>
      <c r="K40" s="781"/>
      <c r="L40" s="781"/>
      <c r="M40" s="781"/>
      <c r="N40" s="781"/>
      <c r="O40" s="781"/>
      <c r="P40" s="782"/>
      <c r="Q40" s="783">
        <v>95</v>
      </c>
      <c r="R40" s="784"/>
      <c r="S40" s="784"/>
      <c r="T40" s="784"/>
      <c r="U40" s="784"/>
      <c r="V40" s="784">
        <v>95</v>
      </c>
      <c r="W40" s="784"/>
      <c r="X40" s="784"/>
      <c r="Y40" s="784"/>
      <c r="Z40" s="784"/>
      <c r="AA40" s="784" t="s">
        <v>635</v>
      </c>
      <c r="AB40" s="784"/>
      <c r="AC40" s="784"/>
      <c r="AD40" s="784"/>
      <c r="AE40" s="785"/>
      <c r="AF40" s="786" t="s">
        <v>394</v>
      </c>
      <c r="AG40" s="787"/>
      <c r="AH40" s="787"/>
      <c r="AI40" s="787"/>
      <c r="AJ40" s="788"/>
      <c r="AK40" s="834">
        <v>67</v>
      </c>
      <c r="AL40" s="830"/>
      <c r="AM40" s="830"/>
      <c r="AN40" s="830"/>
      <c r="AO40" s="830"/>
      <c r="AP40" s="830">
        <v>4</v>
      </c>
      <c r="AQ40" s="830"/>
      <c r="AR40" s="830"/>
      <c r="AS40" s="830"/>
      <c r="AT40" s="830"/>
      <c r="AU40" s="830">
        <v>3</v>
      </c>
      <c r="AV40" s="830"/>
      <c r="AW40" s="830"/>
      <c r="AX40" s="830"/>
      <c r="AY40" s="830"/>
      <c r="AZ40" s="831" t="s">
        <v>614</v>
      </c>
      <c r="BA40" s="831"/>
      <c r="BB40" s="831"/>
      <c r="BC40" s="831"/>
      <c r="BD40" s="831"/>
      <c r="BE40" s="832" t="s">
        <v>430</v>
      </c>
      <c r="BF40" s="832"/>
      <c r="BG40" s="832"/>
      <c r="BH40" s="832"/>
      <c r="BI40" s="833"/>
      <c r="BJ40" s="228"/>
      <c r="BK40" s="228"/>
      <c r="BL40" s="228"/>
      <c r="BM40" s="228"/>
      <c r="BN40" s="228"/>
      <c r="BO40" s="237"/>
      <c r="BP40" s="237"/>
      <c r="BQ40" s="234">
        <v>34</v>
      </c>
      <c r="BR40" s="235"/>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6"/>
    </row>
    <row r="41" spans="1:131" ht="26.25" customHeight="1" x14ac:dyDescent="0.15">
      <c r="A41" s="234">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28"/>
      <c r="BK41" s="228"/>
      <c r="BL41" s="228"/>
      <c r="BM41" s="228"/>
      <c r="BN41" s="228"/>
      <c r="BO41" s="237"/>
      <c r="BP41" s="237"/>
      <c r="BQ41" s="234">
        <v>35</v>
      </c>
      <c r="BR41" s="235"/>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6"/>
    </row>
    <row r="42" spans="1:131" ht="26.25" customHeight="1" x14ac:dyDescent="0.15">
      <c r="A42" s="234">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28"/>
      <c r="BK42" s="228"/>
      <c r="BL42" s="228"/>
      <c r="BM42" s="228"/>
      <c r="BN42" s="228"/>
      <c r="BO42" s="237"/>
      <c r="BP42" s="237"/>
      <c r="BQ42" s="234">
        <v>36</v>
      </c>
      <c r="BR42" s="235"/>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6"/>
    </row>
    <row r="43" spans="1:131" ht="26.25" customHeight="1" x14ac:dyDescent="0.15">
      <c r="A43" s="234">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28"/>
      <c r="BK43" s="228"/>
      <c r="BL43" s="228"/>
      <c r="BM43" s="228"/>
      <c r="BN43" s="228"/>
      <c r="BO43" s="237"/>
      <c r="BP43" s="237"/>
      <c r="BQ43" s="234">
        <v>37</v>
      </c>
      <c r="BR43" s="235"/>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6"/>
    </row>
    <row r="44" spans="1:131" ht="26.25" customHeight="1" x14ac:dyDescent="0.15">
      <c r="A44" s="234">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28"/>
      <c r="BK44" s="228"/>
      <c r="BL44" s="228"/>
      <c r="BM44" s="228"/>
      <c r="BN44" s="228"/>
      <c r="BO44" s="237"/>
      <c r="BP44" s="237"/>
      <c r="BQ44" s="234">
        <v>38</v>
      </c>
      <c r="BR44" s="235"/>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6"/>
    </row>
    <row r="45" spans="1:131" ht="26.25" customHeight="1" x14ac:dyDescent="0.15">
      <c r="A45" s="234">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28"/>
      <c r="BK45" s="228"/>
      <c r="BL45" s="228"/>
      <c r="BM45" s="228"/>
      <c r="BN45" s="228"/>
      <c r="BO45" s="237"/>
      <c r="BP45" s="237"/>
      <c r="BQ45" s="234">
        <v>39</v>
      </c>
      <c r="BR45" s="235"/>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6"/>
    </row>
    <row r="46" spans="1:131" ht="26.25" customHeight="1" x14ac:dyDescent="0.15">
      <c r="A46" s="234">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28"/>
      <c r="BK46" s="228"/>
      <c r="BL46" s="228"/>
      <c r="BM46" s="228"/>
      <c r="BN46" s="228"/>
      <c r="BO46" s="237"/>
      <c r="BP46" s="237"/>
      <c r="BQ46" s="234">
        <v>40</v>
      </c>
      <c r="BR46" s="235"/>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6"/>
    </row>
    <row r="47" spans="1:131" ht="26.25" customHeight="1" x14ac:dyDescent="0.15">
      <c r="A47" s="234">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28"/>
      <c r="BK47" s="228"/>
      <c r="BL47" s="228"/>
      <c r="BM47" s="228"/>
      <c r="BN47" s="228"/>
      <c r="BO47" s="237"/>
      <c r="BP47" s="237"/>
      <c r="BQ47" s="234">
        <v>41</v>
      </c>
      <c r="BR47" s="235"/>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6"/>
    </row>
    <row r="48" spans="1:131" ht="26.25" customHeight="1" x14ac:dyDescent="0.15">
      <c r="A48" s="234">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28"/>
      <c r="BK48" s="228"/>
      <c r="BL48" s="228"/>
      <c r="BM48" s="228"/>
      <c r="BN48" s="228"/>
      <c r="BO48" s="237"/>
      <c r="BP48" s="237"/>
      <c r="BQ48" s="234">
        <v>42</v>
      </c>
      <c r="BR48" s="235"/>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6"/>
    </row>
    <row r="49" spans="1:131" ht="26.25" customHeight="1" x14ac:dyDescent="0.15">
      <c r="A49" s="234">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28"/>
      <c r="BK49" s="228"/>
      <c r="BL49" s="228"/>
      <c r="BM49" s="228"/>
      <c r="BN49" s="228"/>
      <c r="BO49" s="237"/>
      <c r="BP49" s="237"/>
      <c r="BQ49" s="234">
        <v>43</v>
      </c>
      <c r="BR49" s="235"/>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6"/>
    </row>
    <row r="50" spans="1:131" ht="26.25" customHeight="1" x14ac:dyDescent="0.15">
      <c r="A50" s="234">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28"/>
      <c r="BK50" s="228"/>
      <c r="BL50" s="228"/>
      <c r="BM50" s="228"/>
      <c r="BN50" s="228"/>
      <c r="BO50" s="237"/>
      <c r="BP50" s="237"/>
      <c r="BQ50" s="234">
        <v>44</v>
      </c>
      <c r="BR50" s="235"/>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6"/>
    </row>
    <row r="51" spans="1:131" ht="26.25" customHeight="1" x14ac:dyDescent="0.15">
      <c r="A51" s="234">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28"/>
      <c r="BK51" s="228"/>
      <c r="BL51" s="228"/>
      <c r="BM51" s="228"/>
      <c r="BN51" s="228"/>
      <c r="BO51" s="237"/>
      <c r="BP51" s="237"/>
      <c r="BQ51" s="234">
        <v>45</v>
      </c>
      <c r="BR51" s="235"/>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6"/>
    </row>
    <row r="52" spans="1:131" ht="26.25" customHeight="1" x14ac:dyDescent="0.15">
      <c r="A52" s="234">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28"/>
      <c r="BK52" s="228"/>
      <c r="BL52" s="228"/>
      <c r="BM52" s="228"/>
      <c r="BN52" s="228"/>
      <c r="BO52" s="237"/>
      <c r="BP52" s="237"/>
      <c r="BQ52" s="234">
        <v>46</v>
      </c>
      <c r="BR52" s="235"/>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6"/>
    </row>
    <row r="53" spans="1:131" ht="26.25" customHeight="1" x14ac:dyDescent="0.15">
      <c r="A53" s="234">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28"/>
      <c r="BK53" s="228"/>
      <c r="BL53" s="228"/>
      <c r="BM53" s="228"/>
      <c r="BN53" s="228"/>
      <c r="BO53" s="237"/>
      <c r="BP53" s="237"/>
      <c r="BQ53" s="234">
        <v>47</v>
      </c>
      <c r="BR53" s="235"/>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6"/>
    </row>
    <row r="54" spans="1:131" ht="26.25" customHeight="1" x14ac:dyDescent="0.15">
      <c r="A54" s="234">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28"/>
      <c r="BK54" s="228"/>
      <c r="BL54" s="228"/>
      <c r="BM54" s="228"/>
      <c r="BN54" s="228"/>
      <c r="BO54" s="237"/>
      <c r="BP54" s="237"/>
      <c r="BQ54" s="234">
        <v>48</v>
      </c>
      <c r="BR54" s="235"/>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6"/>
    </row>
    <row r="55" spans="1:131" ht="26.25" customHeight="1" x14ac:dyDescent="0.15">
      <c r="A55" s="234">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28"/>
      <c r="BK55" s="228"/>
      <c r="BL55" s="228"/>
      <c r="BM55" s="228"/>
      <c r="BN55" s="228"/>
      <c r="BO55" s="237"/>
      <c r="BP55" s="237"/>
      <c r="BQ55" s="234">
        <v>49</v>
      </c>
      <c r="BR55" s="235"/>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6"/>
    </row>
    <row r="56" spans="1:131" ht="26.25" customHeight="1" x14ac:dyDescent="0.15">
      <c r="A56" s="234">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28"/>
      <c r="BK56" s="228"/>
      <c r="BL56" s="228"/>
      <c r="BM56" s="228"/>
      <c r="BN56" s="228"/>
      <c r="BO56" s="237"/>
      <c r="BP56" s="237"/>
      <c r="BQ56" s="234">
        <v>50</v>
      </c>
      <c r="BR56" s="235"/>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6"/>
    </row>
    <row r="57" spans="1:131" ht="26.25" customHeight="1" x14ac:dyDescent="0.15">
      <c r="A57" s="234">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28"/>
      <c r="BK57" s="228"/>
      <c r="BL57" s="228"/>
      <c r="BM57" s="228"/>
      <c r="BN57" s="228"/>
      <c r="BO57" s="237"/>
      <c r="BP57" s="237"/>
      <c r="BQ57" s="234">
        <v>51</v>
      </c>
      <c r="BR57" s="235"/>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6"/>
    </row>
    <row r="58" spans="1:131" ht="26.25" customHeight="1" x14ac:dyDescent="0.15">
      <c r="A58" s="234">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28"/>
      <c r="BK58" s="228"/>
      <c r="BL58" s="228"/>
      <c r="BM58" s="228"/>
      <c r="BN58" s="228"/>
      <c r="BO58" s="237"/>
      <c r="BP58" s="237"/>
      <c r="BQ58" s="234">
        <v>52</v>
      </c>
      <c r="BR58" s="235"/>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6"/>
    </row>
    <row r="59" spans="1:131" ht="26.25" customHeight="1" x14ac:dyDescent="0.15">
      <c r="A59" s="234">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28"/>
      <c r="BK59" s="228"/>
      <c r="BL59" s="228"/>
      <c r="BM59" s="228"/>
      <c r="BN59" s="228"/>
      <c r="BO59" s="237"/>
      <c r="BP59" s="237"/>
      <c r="BQ59" s="234">
        <v>53</v>
      </c>
      <c r="BR59" s="235"/>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6"/>
    </row>
    <row r="60" spans="1:131" ht="26.25" customHeight="1" x14ac:dyDescent="0.15">
      <c r="A60" s="234">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28"/>
      <c r="BK60" s="228"/>
      <c r="BL60" s="228"/>
      <c r="BM60" s="228"/>
      <c r="BN60" s="228"/>
      <c r="BO60" s="237"/>
      <c r="BP60" s="237"/>
      <c r="BQ60" s="234">
        <v>54</v>
      </c>
      <c r="BR60" s="235"/>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6"/>
    </row>
    <row r="61" spans="1:131" ht="26.25" customHeight="1" thickBot="1" x14ac:dyDescent="0.2">
      <c r="A61" s="234">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28"/>
      <c r="BK61" s="228"/>
      <c r="BL61" s="228"/>
      <c r="BM61" s="228"/>
      <c r="BN61" s="228"/>
      <c r="BO61" s="237"/>
      <c r="BP61" s="237"/>
      <c r="BQ61" s="234">
        <v>55</v>
      </c>
      <c r="BR61" s="235"/>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6"/>
    </row>
    <row r="62" spans="1:131" ht="26.25" customHeight="1" x14ac:dyDescent="0.15">
      <c r="A62" s="234">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431</v>
      </c>
      <c r="BK62" s="806"/>
      <c r="BL62" s="806"/>
      <c r="BM62" s="806"/>
      <c r="BN62" s="807"/>
      <c r="BO62" s="237"/>
      <c r="BP62" s="237"/>
      <c r="BQ62" s="234">
        <v>56</v>
      </c>
      <c r="BR62" s="235"/>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6"/>
    </row>
    <row r="63" spans="1:131" ht="26.25" customHeight="1" thickBot="1" x14ac:dyDescent="0.2">
      <c r="A63" s="236" t="s">
        <v>399</v>
      </c>
      <c r="B63" s="789" t="s">
        <v>432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38051</v>
      </c>
      <c r="AG63" s="844"/>
      <c r="AH63" s="844"/>
      <c r="AI63" s="844"/>
      <c r="AJ63" s="845"/>
      <c r="AK63" s="846"/>
      <c r="AL63" s="841"/>
      <c r="AM63" s="841"/>
      <c r="AN63" s="841"/>
      <c r="AO63" s="841"/>
      <c r="AP63" s="844">
        <v>39056</v>
      </c>
      <c r="AQ63" s="844"/>
      <c r="AR63" s="844"/>
      <c r="AS63" s="844"/>
      <c r="AT63" s="844"/>
      <c r="AU63" s="844">
        <v>12006</v>
      </c>
      <c r="AV63" s="844"/>
      <c r="AW63" s="844"/>
      <c r="AX63" s="844"/>
      <c r="AY63" s="844"/>
      <c r="AZ63" s="848"/>
      <c r="BA63" s="848"/>
      <c r="BB63" s="848"/>
      <c r="BC63" s="848"/>
      <c r="BD63" s="848"/>
      <c r="BE63" s="849"/>
      <c r="BF63" s="849"/>
      <c r="BG63" s="849"/>
      <c r="BH63" s="849"/>
      <c r="BI63" s="850"/>
      <c r="BJ63" s="851" t="s">
        <v>394</v>
      </c>
      <c r="BK63" s="852"/>
      <c r="BL63" s="852"/>
      <c r="BM63" s="852"/>
      <c r="BN63" s="853"/>
      <c r="BO63" s="237"/>
      <c r="BP63" s="237"/>
      <c r="BQ63" s="234">
        <v>57</v>
      </c>
      <c r="BR63" s="235"/>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6"/>
    </row>
    <row r="65" spans="1:131" ht="26.25" customHeight="1" thickBot="1" x14ac:dyDescent="0.2">
      <c r="A65" s="228" t="s">
        <v>433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6"/>
    </row>
    <row r="66" spans="1:131" ht="26.25" customHeight="1" x14ac:dyDescent="0.15">
      <c r="A66" s="727" t="s">
        <v>434</v>
      </c>
      <c r="B66" s="728"/>
      <c r="C66" s="728"/>
      <c r="D66" s="728"/>
      <c r="E66" s="728"/>
      <c r="F66" s="728"/>
      <c r="G66" s="728"/>
      <c r="H66" s="728"/>
      <c r="I66" s="728"/>
      <c r="J66" s="728"/>
      <c r="K66" s="728"/>
      <c r="L66" s="728"/>
      <c r="M66" s="728"/>
      <c r="N66" s="728"/>
      <c r="O66" s="728"/>
      <c r="P66" s="729"/>
      <c r="Q66" s="733" t="s">
        <v>435</v>
      </c>
      <c r="R66" s="734"/>
      <c r="S66" s="734"/>
      <c r="T66" s="734"/>
      <c r="U66" s="735"/>
      <c r="V66" s="733" t="s">
        <v>436</v>
      </c>
      <c r="W66" s="734"/>
      <c r="X66" s="734"/>
      <c r="Y66" s="734"/>
      <c r="Z66" s="735"/>
      <c r="AA66" s="733" t="s">
        <v>437</v>
      </c>
      <c r="AB66" s="734"/>
      <c r="AC66" s="734"/>
      <c r="AD66" s="734"/>
      <c r="AE66" s="735"/>
      <c r="AF66" s="854" t="s">
        <v>438</v>
      </c>
      <c r="AG66" s="815"/>
      <c r="AH66" s="815"/>
      <c r="AI66" s="815"/>
      <c r="AJ66" s="855"/>
      <c r="AK66" s="733" t="s">
        <v>439</v>
      </c>
      <c r="AL66" s="728"/>
      <c r="AM66" s="728"/>
      <c r="AN66" s="728"/>
      <c r="AO66" s="729"/>
      <c r="AP66" s="733" t="s">
        <v>440</v>
      </c>
      <c r="AQ66" s="734"/>
      <c r="AR66" s="734"/>
      <c r="AS66" s="734"/>
      <c r="AT66" s="735"/>
      <c r="AU66" s="733" t="s">
        <v>441</v>
      </c>
      <c r="AV66" s="734"/>
      <c r="AW66" s="734"/>
      <c r="AX66" s="734"/>
      <c r="AY66" s="735"/>
      <c r="AZ66" s="733" t="s">
        <v>382</v>
      </c>
      <c r="BA66" s="734"/>
      <c r="BB66" s="734"/>
      <c r="BC66" s="734"/>
      <c r="BD66" s="740"/>
      <c r="BE66" s="237"/>
      <c r="BF66" s="237"/>
      <c r="BG66" s="237"/>
      <c r="BH66" s="237"/>
      <c r="BI66" s="237"/>
      <c r="BJ66" s="237"/>
      <c r="BK66" s="237"/>
      <c r="BL66" s="237"/>
      <c r="BM66" s="237"/>
      <c r="BN66" s="237"/>
      <c r="BO66" s="237"/>
      <c r="BP66" s="237"/>
      <c r="BQ66" s="234">
        <v>60</v>
      </c>
      <c r="BR66" s="239"/>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6"/>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37"/>
      <c r="BF67" s="237"/>
      <c r="BG67" s="237"/>
      <c r="BH67" s="237"/>
      <c r="BI67" s="237"/>
      <c r="BJ67" s="237"/>
      <c r="BK67" s="237"/>
      <c r="BL67" s="237"/>
      <c r="BM67" s="237"/>
      <c r="BN67" s="237"/>
      <c r="BO67" s="237"/>
      <c r="BP67" s="237"/>
      <c r="BQ67" s="234">
        <v>61</v>
      </c>
      <c r="BR67" s="239"/>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6"/>
    </row>
    <row r="68" spans="1:131" ht="26.25" customHeight="1" thickTop="1" x14ac:dyDescent="0.15">
      <c r="A68" s="232">
        <v>1</v>
      </c>
      <c r="B68" s="869" t="s">
        <v>616</v>
      </c>
      <c r="C68" s="870"/>
      <c r="D68" s="870"/>
      <c r="E68" s="870"/>
      <c r="F68" s="870"/>
      <c r="G68" s="870"/>
      <c r="H68" s="870"/>
      <c r="I68" s="870"/>
      <c r="J68" s="870"/>
      <c r="K68" s="870"/>
      <c r="L68" s="870"/>
      <c r="M68" s="870"/>
      <c r="N68" s="870"/>
      <c r="O68" s="870"/>
      <c r="P68" s="871"/>
      <c r="Q68" s="872">
        <v>3552</v>
      </c>
      <c r="R68" s="866"/>
      <c r="S68" s="866"/>
      <c r="T68" s="866"/>
      <c r="U68" s="866"/>
      <c r="V68" s="866">
        <v>3433</v>
      </c>
      <c r="W68" s="866"/>
      <c r="X68" s="866"/>
      <c r="Y68" s="866"/>
      <c r="Z68" s="866"/>
      <c r="AA68" s="866">
        <v>119</v>
      </c>
      <c r="AB68" s="866"/>
      <c r="AC68" s="866"/>
      <c r="AD68" s="866"/>
      <c r="AE68" s="866"/>
      <c r="AF68" s="866">
        <v>119</v>
      </c>
      <c r="AG68" s="866"/>
      <c r="AH68" s="866"/>
      <c r="AI68" s="866"/>
      <c r="AJ68" s="866"/>
      <c r="AK68" s="866">
        <v>380</v>
      </c>
      <c r="AL68" s="866"/>
      <c r="AM68" s="866"/>
      <c r="AN68" s="866"/>
      <c r="AO68" s="866"/>
      <c r="AP68" s="866">
        <v>2306</v>
      </c>
      <c r="AQ68" s="866"/>
      <c r="AR68" s="866"/>
      <c r="AS68" s="866"/>
      <c r="AT68" s="866"/>
      <c r="AU68" s="866">
        <v>1409</v>
      </c>
      <c r="AV68" s="866"/>
      <c r="AW68" s="866"/>
      <c r="AX68" s="866"/>
      <c r="AY68" s="866"/>
      <c r="AZ68" s="867" t="s">
        <v>627</v>
      </c>
      <c r="BA68" s="867"/>
      <c r="BB68" s="867"/>
      <c r="BC68" s="867"/>
      <c r="BD68" s="868"/>
      <c r="BE68" s="237"/>
      <c r="BF68" s="237"/>
      <c r="BG68" s="237"/>
      <c r="BH68" s="237"/>
      <c r="BI68" s="237"/>
      <c r="BJ68" s="237"/>
      <c r="BK68" s="237"/>
      <c r="BL68" s="237"/>
      <c r="BM68" s="237"/>
      <c r="BN68" s="237"/>
      <c r="BO68" s="237"/>
      <c r="BP68" s="237"/>
      <c r="BQ68" s="234">
        <v>62</v>
      </c>
      <c r="BR68" s="239"/>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6"/>
    </row>
    <row r="69" spans="1:131" ht="26.25" customHeight="1" x14ac:dyDescent="0.15">
      <c r="A69" s="234">
        <v>2</v>
      </c>
      <c r="B69" s="873" t="s">
        <v>617</v>
      </c>
      <c r="C69" s="874"/>
      <c r="D69" s="874"/>
      <c r="E69" s="874"/>
      <c r="F69" s="874"/>
      <c r="G69" s="874"/>
      <c r="H69" s="874"/>
      <c r="I69" s="874"/>
      <c r="J69" s="874"/>
      <c r="K69" s="874"/>
      <c r="L69" s="874"/>
      <c r="M69" s="874"/>
      <c r="N69" s="874"/>
      <c r="O69" s="874"/>
      <c r="P69" s="875"/>
      <c r="Q69" s="876">
        <v>547</v>
      </c>
      <c r="R69" s="830"/>
      <c r="S69" s="830"/>
      <c r="T69" s="830"/>
      <c r="U69" s="830"/>
      <c r="V69" s="830">
        <v>483</v>
      </c>
      <c r="W69" s="830"/>
      <c r="X69" s="830"/>
      <c r="Y69" s="830"/>
      <c r="Z69" s="830"/>
      <c r="AA69" s="830">
        <v>64</v>
      </c>
      <c r="AB69" s="830"/>
      <c r="AC69" s="830"/>
      <c r="AD69" s="830"/>
      <c r="AE69" s="830"/>
      <c r="AF69" s="830">
        <v>64</v>
      </c>
      <c r="AG69" s="830"/>
      <c r="AH69" s="830"/>
      <c r="AI69" s="830"/>
      <c r="AJ69" s="830"/>
      <c r="AK69" s="830" t="s">
        <v>614</v>
      </c>
      <c r="AL69" s="830"/>
      <c r="AM69" s="830"/>
      <c r="AN69" s="830"/>
      <c r="AO69" s="830"/>
      <c r="AP69" s="830" t="s">
        <v>614</v>
      </c>
      <c r="AQ69" s="830"/>
      <c r="AR69" s="830"/>
      <c r="AS69" s="830"/>
      <c r="AT69" s="830"/>
      <c r="AU69" s="830" t="s">
        <v>635</v>
      </c>
      <c r="AV69" s="830"/>
      <c r="AW69" s="830"/>
      <c r="AX69" s="830"/>
      <c r="AY69" s="830"/>
      <c r="AZ69" s="832"/>
      <c r="BA69" s="832"/>
      <c r="BB69" s="832"/>
      <c r="BC69" s="832"/>
      <c r="BD69" s="833"/>
      <c r="BE69" s="237"/>
      <c r="BF69" s="237"/>
      <c r="BG69" s="237"/>
      <c r="BH69" s="237"/>
      <c r="BI69" s="237"/>
      <c r="BJ69" s="237"/>
      <c r="BK69" s="237"/>
      <c r="BL69" s="237"/>
      <c r="BM69" s="237"/>
      <c r="BN69" s="237"/>
      <c r="BO69" s="237"/>
      <c r="BP69" s="237"/>
      <c r="BQ69" s="234">
        <v>63</v>
      </c>
      <c r="BR69" s="239"/>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6"/>
    </row>
    <row r="70" spans="1:131" ht="26.25" customHeight="1" x14ac:dyDescent="0.15">
      <c r="A70" s="234">
        <v>3</v>
      </c>
      <c r="B70" s="873" t="s">
        <v>618</v>
      </c>
      <c r="C70" s="874"/>
      <c r="D70" s="874"/>
      <c r="E70" s="874"/>
      <c r="F70" s="874"/>
      <c r="G70" s="874"/>
      <c r="H70" s="874"/>
      <c r="I70" s="874"/>
      <c r="J70" s="874"/>
      <c r="K70" s="874"/>
      <c r="L70" s="874"/>
      <c r="M70" s="874"/>
      <c r="N70" s="874"/>
      <c r="O70" s="874"/>
      <c r="P70" s="875"/>
      <c r="Q70" s="876">
        <v>576</v>
      </c>
      <c r="R70" s="830"/>
      <c r="S70" s="830"/>
      <c r="T70" s="830"/>
      <c r="U70" s="830"/>
      <c r="V70" s="830">
        <v>502</v>
      </c>
      <c r="W70" s="830"/>
      <c r="X70" s="830"/>
      <c r="Y70" s="830"/>
      <c r="Z70" s="830"/>
      <c r="AA70" s="830">
        <v>74</v>
      </c>
      <c r="AB70" s="830"/>
      <c r="AC70" s="830"/>
      <c r="AD70" s="830"/>
      <c r="AE70" s="830"/>
      <c r="AF70" s="830">
        <v>74</v>
      </c>
      <c r="AG70" s="830"/>
      <c r="AH70" s="830"/>
      <c r="AI70" s="830"/>
      <c r="AJ70" s="830"/>
      <c r="AK70" s="830" t="s">
        <v>614</v>
      </c>
      <c r="AL70" s="830"/>
      <c r="AM70" s="830"/>
      <c r="AN70" s="830"/>
      <c r="AO70" s="830"/>
      <c r="AP70" s="830">
        <v>2</v>
      </c>
      <c r="AQ70" s="830"/>
      <c r="AR70" s="830"/>
      <c r="AS70" s="830"/>
      <c r="AT70" s="830"/>
      <c r="AU70" s="830">
        <v>0</v>
      </c>
      <c r="AV70" s="830"/>
      <c r="AW70" s="830"/>
      <c r="AX70" s="830"/>
      <c r="AY70" s="830"/>
      <c r="AZ70" s="832"/>
      <c r="BA70" s="832"/>
      <c r="BB70" s="832"/>
      <c r="BC70" s="832"/>
      <c r="BD70" s="833"/>
      <c r="BE70" s="237"/>
      <c r="BF70" s="237"/>
      <c r="BG70" s="237"/>
      <c r="BH70" s="237"/>
      <c r="BI70" s="237"/>
      <c r="BJ70" s="237"/>
      <c r="BK70" s="237"/>
      <c r="BL70" s="237"/>
      <c r="BM70" s="237"/>
      <c r="BN70" s="237"/>
      <c r="BO70" s="237"/>
      <c r="BP70" s="237"/>
      <c r="BQ70" s="234">
        <v>64</v>
      </c>
      <c r="BR70" s="239"/>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6"/>
    </row>
    <row r="71" spans="1:131" ht="26.25" customHeight="1" x14ac:dyDescent="0.15">
      <c r="A71" s="234">
        <v>4</v>
      </c>
      <c r="B71" s="873" t="s">
        <v>619</v>
      </c>
      <c r="C71" s="874"/>
      <c r="D71" s="874"/>
      <c r="E71" s="874"/>
      <c r="F71" s="874"/>
      <c r="G71" s="874"/>
      <c r="H71" s="874"/>
      <c r="I71" s="874"/>
      <c r="J71" s="874"/>
      <c r="K71" s="874"/>
      <c r="L71" s="874"/>
      <c r="M71" s="874"/>
      <c r="N71" s="874"/>
      <c r="O71" s="874"/>
      <c r="P71" s="875"/>
      <c r="Q71" s="876">
        <v>1533</v>
      </c>
      <c r="R71" s="830"/>
      <c r="S71" s="830"/>
      <c r="T71" s="830"/>
      <c r="U71" s="830"/>
      <c r="V71" s="830">
        <v>1517</v>
      </c>
      <c r="W71" s="830"/>
      <c r="X71" s="830"/>
      <c r="Y71" s="830"/>
      <c r="Z71" s="830"/>
      <c r="AA71" s="830">
        <v>16</v>
      </c>
      <c r="AB71" s="830"/>
      <c r="AC71" s="830"/>
      <c r="AD71" s="830"/>
      <c r="AE71" s="830"/>
      <c r="AF71" s="830">
        <v>16</v>
      </c>
      <c r="AG71" s="830"/>
      <c r="AH71" s="830"/>
      <c r="AI71" s="830"/>
      <c r="AJ71" s="830"/>
      <c r="AK71" s="830">
        <v>287</v>
      </c>
      <c r="AL71" s="830"/>
      <c r="AM71" s="830"/>
      <c r="AN71" s="830"/>
      <c r="AO71" s="830"/>
      <c r="AP71" s="830">
        <v>1599</v>
      </c>
      <c r="AQ71" s="830"/>
      <c r="AR71" s="830"/>
      <c r="AS71" s="830"/>
      <c r="AT71" s="830"/>
      <c r="AU71" s="830">
        <v>147</v>
      </c>
      <c r="AV71" s="830"/>
      <c r="AW71" s="830"/>
      <c r="AX71" s="830"/>
      <c r="AY71" s="830"/>
      <c r="AZ71" s="832" t="s">
        <v>628</v>
      </c>
      <c r="BA71" s="832"/>
      <c r="BB71" s="832"/>
      <c r="BC71" s="832"/>
      <c r="BD71" s="833"/>
      <c r="BE71" s="237"/>
      <c r="BF71" s="237"/>
      <c r="BG71" s="237"/>
      <c r="BH71" s="237"/>
      <c r="BI71" s="237"/>
      <c r="BJ71" s="237"/>
      <c r="BK71" s="237"/>
      <c r="BL71" s="237"/>
      <c r="BM71" s="237"/>
      <c r="BN71" s="237"/>
      <c r="BO71" s="237"/>
      <c r="BP71" s="237"/>
      <c r="BQ71" s="234">
        <v>65</v>
      </c>
      <c r="BR71" s="239"/>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6"/>
    </row>
    <row r="72" spans="1:131" ht="26.25" customHeight="1" x14ac:dyDescent="0.15">
      <c r="A72" s="234">
        <v>5</v>
      </c>
      <c r="B72" s="873" t="s">
        <v>620</v>
      </c>
      <c r="C72" s="874"/>
      <c r="D72" s="874"/>
      <c r="E72" s="874"/>
      <c r="F72" s="874"/>
      <c r="G72" s="874"/>
      <c r="H72" s="874"/>
      <c r="I72" s="874"/>
      <c r="J72" s="874"/>
      <c r="K72" s="874"/>
      <c r="L72" s="874"/>
      <c r="M72" s="874"/>
      <c r="N72" s="874"/>
      <c r="O72" s="874"/>
      <c r="P72" s="875"/>
      <c r="Q72" s="876">
        <v>320</v>
      </c>
      <c r="R72" s="830"/>
      <c r="S72" s="830"/>
      <c r="T72" s="830"/>
      <c r="U72" s="830"/>
      <c r="V72" s="830">
        <v>295</v>
      </c>
      <c r="W72" s="830"/>
      <c r="X72" s="830"/>
      <c r="Y72" s="830"/>
      <c r="Z72" s="830"/>
      <c r="AA72" s="830">
        <v>25</v>
      </c>
      <c r="AB72" s="830"/>
      <c r="AC72" s="830"/>
      <c r="AD72" s="830"/>
      <c r="AE72" s="830"/>
      <c r="AF72" s="830">
        <v>25</v>
      </c>
      <c r="AG72" s="830"/>
      <c r="AH72" s="830"/>
      <c r="AI72" s="830"/>
      <c r="AJ72" s="830"/>
      <c r="AK72" s="830" t="s">
        <v>614</v>
      </c>
      <c r="AL72" s="830"/>
      <c r="AM72" s="830"/>
      <c r="AN72" s="830"/>
      <c r="AO72" s="830"/>
      <c r="AP72" s="830" t="s">
        <v>614</v>
      </c>
      <c r="AQ72" s="830"/>
      <c r="AR72" s="830"/>
      <c r="AS72" s="830"/>
      <c r="AT72" s="830"/>
      <c r="AU72" s="830" t="s">
        <v>635</v>
      </c>
      <c r="AV72" s="830"/>
      <c r="AW72" s="830"/>
      <c r="AX72" s="830"/>
      <c r="AY72" s="830"/>
      <c r="AZ72" s="832"/>
      <c r="BA72" s="832"/>
      <c r="BB72" s="832"/>
      <c r="BC72" s="832"/>
      <c r="BD72" s="833"/>
      <c r="BE72" s="237"/>
      <c r="BF72" s="237"/>
      <c r="BG72" s="237"/>
      <c r="BH72" s="237"/>
      <c r="BI72" s="237"/>
      <c r="BJ72" s="237"/>
      <c r="BK72" s="237"/>
      <c r="BL72" s="237"/>
      <c r="BM72" s="237"/>
      <c r="BN72" s="237"/>
      <c r="BO72" s="237"/>
      <c r="BP72" s="237"/>
      <c r="BQ72" s="234">
        <v>66</v>
      </c>
      <c r="BR72" s="239"/>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6"/>
    </row>
    <row r="73" spans="1:131" ht="26.25" customHeight="1" x14ac:dyDescent="0.15">
      <c r="A73" s="234">
        <v>6</v>
      </c>
      <c r="B73" s="873" t="s">
        <v>621</v>
      </c>
      <c r="C73" s="874"/>
      <c r="D73" s="874"/>
      <c r="E73" s="874"/>
      <c r="F73" s="874"/>
      <c r="G73" s="874"/>
      <c r="H73" s="874"/>
      <c r="I73" s="874"/>
      <c r="J73" s="874"/>
      <c r="K73" s="874"/>
      <c r="L73" s="874"/>
      <c r="M73" s="874"/>
      <c r="N73" s="874"/>
      <c r="O73" s="874"/>
      <c r="P73" s="875"/>
      <c r="Q73" s="876">
        <v>113</v>
      </c>
      <c r="R73" s="830"/>
      <c r="S73" s="830"/>
      <c r="T73" s="830"/>
      <c r="U73" s="830"/>
      <c r="V73" s="830">
        <v>104</v>
      </c>
      <c r="W73" s="830"/>
      <c r="X73" s="830"/>
      <c r="Y73" s="830"/>
      <c r="Z73" s="830"/>
      <c r="AA73" s="830">
        <v>9</v>
      </c>
      <c r="AB73" s="830"/>
      <c r="AC73" s="830"/>
      <c r="AD73" s="830"/>
      <c r="AE73" s="830"/>
      <c r="AF73" s="830">
        <v>9</v>
      </c>
      <c r="AG73" s="830"/>
      <c r="AH73" s="830"/>
      <c r="AI73" s="830"/>
      <c r="AJ73" s="830"/>
      <c r="AK73" s="830" t="s">
        <v>614</v>
      </c>
      <c r="AL73" s="830"/>
      <c r="AM73" s="830"/>
      <c r="AN73" s="830"/>
      <c r="AO73" s="830"/>
      <c r="AP73" s="830">
        <v>50</v>
      </c>
      <c r="AQ73" s="830"/>
      <c r="AR73" s="830"/>
      <c r="AS73" s="830"/>
      <c r="AT73" s="830"/>
      <c r="AU73" s="830">
        <v>12</v>
      </c>
      <c r="AV73" s="830"/>
      <c r="AW73" s="830"/>
      <c r="AX73" s="830"/>
      <c r="AY73" s="830"/>
      <c r="AZ73" s="832"/>
      <c r="BA73" s="832"/>
      <c r="BB73" s="832"/>
      <c r="BC73" s="832"/>
      <c r="BD73" s="833"/>
      <c r="BE73" s="237"/>
      <c r="BF73" s="237"/>
      <c r="BG73" s="237"/>
      <c r="BH73" s="237"/>
      <c r="BI73" s="237"/>
      <c r="BJ73" s="237"/>
      <c r="BK73" s="237"/>
      <c r="BL73" s="237"/>
      <c r="BM73" s="237"/>
      <c r="BN73" s="237"/>
      <c r="BO73" s="237"/>
      <c r="BP73" s="237"/>
      <c r="BQ73" s="234">
        <v>67</v>
      </c>
      <c r="BR73" s="239"/>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6"/>
    </row>
    <row r="74" spans="1:131" ht="26.25" customHeight="1" x14ac:dyDescent="0.15">
      <c r="A74" s="234">
        <v>7</v>
      </c>
      <c r="B74" s="873" t="s">
        <v>622</v>
      </c>
      <c r="C74" s="874"/>
      <c r="D74" s="874"/>
      <c r="E74" s="874"/>
      <c r="F74" s="874"/>
      <c r="G74" s="874"/>
      <c r="H74" s="874"/>
      <c r="I74" s="874"/>
      <c r="J74" s="874"/>
      <c r="K74" s="874"/>
      <c r="L74" s="874"/>
      <c r="M74" s="874"/>
      <c r="N74" s="874"/>
      <c r="O74" s="874"/>
      <c r="P74" s="875"/>
      <c r="Q74" s="876">
        <v>267</v>
      </c>
      <c r="R74" s="830"/>
      <c r="S74" s="830"/>
      <c r="T74" s="830"/>
      <c r="U74" s="830"/>
      <c r="V74" s="830">
        <v>235</v>
      </c>
      <c r="W74" s="830"/>
      <c r="X74" s="830"/>
      <c r="Y74" s="830"/>
      <c r="Z74" s="830"/>
      <c r="AA74" s="830">
        <v>32</v>
      </c>
      <c r="AB74" s="830"/>
      <c r="AC74" s="830"/>
      <c r="AD74" s="830"/>
      <c r="AE74" s="830"/>
      <c r="AF74" s="830">
        <v>32</v>
      </c>
      <c r="AG74" s="830"/>
      <c r="AH74" s="830"/>
      <c r="AI74" s="830"/>
      <c r="AJ74" s="830"/>
      <c r="AK74" s="830" t="s">
        <v>614</v>
      </c>
      <c r="AL74" s="830"/>
      <c r="AM74" s="830"/>
      <c r="AN74" s="830"/>
      <c r="AO74" s="830"/>
      <c r="AP74" s="830" t="s">
        <v>614</v>
      </c>
      <c r="AQ74" s="830"/>
      <c r="AR74" s="830"/>
      <c r="AS74" s="830"/>
      <c r="AT74" s="830"/>
      <c r="AU74" s="830" t="s">
        <v>635</v>
      </c>
      <c r="AV74" s="830"/>
      <c r="AW74" s="830"/>
      <c r="AX74" s="830"/>
      <c r="AY74" s="830"/>
      <c r="AZ74" s="832"/>
      <c r="BA74" s="832"/>
      <c r="BB74" s="832"/>
      <c r="BC74" s="832"/>
      <c r="BD74" s="833"/>
      <c r="BE74" s="237"/>
      <c r="BF74" s="237"/>
      <c r="BG74" s="237"/>
      <c r="BH74" s="237"/>
      <c r="BI74" s="237"/>
      <c r="BJ74" s="237"/>
      <c r="BK74" s="237"/>
      <c r="BL74" s="237"/>
      <c r="BM74" s="237"/>
      <c r="BN74" s="237"/>
      <c r="BO74" s="237"/>
      <c r="BP74" s="237"/>
      <c r="BQ74" s="234">
        <v>68</v>
      </c>
      <c r="BR74" s="239"/>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6"/>
    </row>
    <row r="75" spans="1:131" ht="26.25" customHeight="1" x14ac:dyDescent="0.15">
      <c r="A75" s="234">
        <v>8</v>
      </c>
      <c r="B75" s="873" t="s">
        <v>623</v>
      </c>
      <c r="C75" s="874"/>
      <c r="D75" s="874"/>
      <c r="E75" s="874"/>
      <c r="F75" s="874"/>
      <c r="G75" s="874"/>
      <c r="H75" s="874"/>
      <c r="I75" s="874"/>
      <c r="J75" s="874"/>
      <c r="K75" s="874"/>
      <c r="L75" s="874"/>
      <c r="M75" s="874"/>
      <c r="N75" s="874"/>
      <c r="O75" s="874"/>
      <c r="P75" s="875"/>
      <c r="Q75" s="877">
        <v>279696</v>
      </c>
      <c r="R75" s="878"/>
      <c r="S75" s="878"/>
      <c r="T75" s="878"/>
      <c r="U75" s="834"/>
      <c r="V75" s="879">
        <v>267445</v>
      </c>
      <c r="W75" s="878"/>
      <c r="X75" s="878"/>
      <c r="Y75" s="878"/>
      <c r="Z75" s="834"/>
      <c r="AA75" s="879">
        <v>12251</v>
      </c>
      <c r="AB75" s="878"/>
      <c r="AC75" s="878"/>
      <c r="AD75" s="878"/>
      <c r="AE75" s="834"/>
      <c r="AF75" s="879">
        <v>12251</v>
      </c>
      <c r="AG75" s="878"/>
      <c r="AH75" s="878"/>
      <c r="AI75" s="878"/>
      <c r="AJ75" s="834"/>
      <c r="AK75" s="879" t="s">
        <v>614</v>
      </c>
      <c r="AL75" s="878"/>
      <c r="AM75" s="878"/>
      <c r="AN75" s="878"/>
      <c r="AO75" s="834"/>
      <c r="AP75" s="879" t="s">
        <v>614</v>
      </c>
      <c r="AQ75" s="878"/>
      <c r="AR75" s="878"/>
      <c r="AS75" s="878"/>
      <c r="AT75" s="834"/>
      <c r="AU75" s="879" t="s">
        <v>635</v>
      </c>
      <c r="AV75" s="878"/>
      <c r="AW75" s="878"/>
      <c r="AX75" s="878"/>
      <c r="AY75" s="834"/>
      <c r="AZ75" s="832"/>
      <c r="BA75" s="832"/>
      <c r="BB75" s="832"/>
      <c r="BC75" s="832"/>
      <c r="BD75" s="833"/>
      <c r="BE75" s="237"/>
      <c r="BF75" s="237"/>
      <c r="BG75" s="237"/>
      <c r="BH75" s="237"/>
      <c r="BI75" s="237"/>
      <c r="BJ75" s="237"/>
      <c r="BK75" s="237"/>
      <c r="BL75" s="237"/>
      <c r="BM75" s="237"/>
      <c r="BN75" s="237"/>
      <c r="BO75" s="237"/>
      <c r="BP75" s="237"/>
      <c r="BQ75" s="234">
        <v>69</v>
      </c>
      <c r="BR75" s="239"/>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6"/>
    </row>
    <row r="76" spans="1:131" ht="26.25" customHeight="1" x14ac:dyDescent="0.15">
      <c r="A76" s="234">
        <v>9</v>
      </c>
      <c r="B76" s="873" t="s">
        <v>624</v>
      </c>
      <c r="C76" s="874"/>
      <c r="D76" s="874"/>
      <c r="E76" s="874"/>
      <c r="F76" s="874"/>
      <c r="G76" s="874"/>
      <c r="H76" s="874"/>
      <c r="I76" s="874"/>
      <c r="J76" s="874"/>
      <c r="K76" s="874"/>
      <c r="L76" s="874"/>
      <c r="M76" s="874"/>
      <c r="N76" s="874"/>
      <c r="O76" s="874"/>
      <c r="P76" s="875"/>
      <c r="Q76" s="877">
        <v>157</v>
      </c>
      <c r="R76" s="878"/>
      <c r="S76" s="878"/>
      <c r="T76" s="878"/>
      <c r="U76" s="834"/>
      <c r="V76" s="879">
        <v>77</v>
      </c>
      <c r="W76" s="878"/>
      <c r="X76" s="878"/>
      <c r="Y76" s="878"/>
      <c r="Z76" s="834"/>
      <c r="AA76" s="879">
        <v>80</v>
      </c>
      <c r="AB76" s="878"/>
      <c r="AC76" s="878"/>
      <c r="AD76" s="878"/>
      <c r="AE76" s="834"/>
      <c r="AF76" s="879">
        <v>1158</v>
      </c>
      <c r="AG76" s="878"/>
      <c r="AH76" s="878"/>
      <c r="AI76" s="878"/>
      <c r="AJ76" s="834"/>
      <c r="AK76" s="879" t="s">
        <v>614</v>
      </c>
      <c r="AL76" s="878"/>
      <c r="AM76" s="878"/>
      <c r="AN76" s="878"/>
      <c r="AO76" s="834"/>
      <c r="AP76" s="879">
        <v>246</v>
      </c>
      <c r="AQ76" s="878"/>
      <c r="AR76" s="878"/>
      <c r="AS76" s="878"/>
      <c r="AT76" s="834"/>
      <c r="AU76" s="879" t="s">
        <v>635</v>
      </c>
      <c r="AV76" s="878"/>
      <c r="AW76" s="878"/>
      <c r="AX76" s="878"/>
      <c r="AY76" s="834"/>
      <c r="AZ76" s="832" t="s">
        <v>636</v>
      </c>
      <c r="BA76" s="832"/>
      <c r="BB76" s="832"/>
      <c r="BC76" s="832"/>
      <c r="BD76" s="833"/>
      <c r="BE76" s="237"/>
      <c r="BF76" s="237"/>
      <c r="BG76" s="237"/>
      <c r="BH76" s="237"/>
      <c r="BI76" s="237"/>
      <c r="BJ76" s="237"/>
      <c r="BK76" s="237"/>
      <c r="BL76" s="237"/>
      <c r="BM76" s="237"/>
      <c r="BN76" s="237"/>
      <c r="BO76" s="237"/>
      <c r="BP76" s="237"/>
      <c r="BQ76" s="234">
        <v>70</v>
      </c>
      <c r="BR76" s="239"/>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6"/>
    </row>
    <row r="77" spans="1:131" ht="26.25" customHeight="1" x14ac:dyDescent="0.15">
      <c r="A77" s="234">
        <v>10</v>
      </c>
      <c r="B77" s="873" t="s">
        <v>625</v>
      </c>
      <c r="C77" s="874"/>
      <c r="D77" s="874"/>
      <c r="E77" s="874"/>
      <c r="F77" s="874"/>
      <c r="G77" s="874"/>
      <c r="H77" s="874"/>
      <c r="I77" s="874"/>
      <c r="J77" s="874"/>
      <c r="K77" s="874"/>
      <c r="L77" s="874"/>
      <c r="M77" s="874"/>
      <c r="N77" s="874"/>
      <c r="O77" s="874"/>
      <c r="P77" s="875"/>
      <c r="Q77" s="877">
        <v>56</v>
      </c>
      <c r="R77" s="878"/>
      <c r="S77" s="878"/>
      <c r="T77" s="878"/>
      <c r="U77" s="834"/>
      <c r="V77" s="879">
        <v>30</v>
      </c>
      <c r="W77" s="878"/>
      <c r="X77" s="878"/>
      <c r="Y77" s="878"/>
      <c r="Z77" s="834"/>
      <c r="AA77" s="879">
        <v>26</v>
      </c>
      <c r="AB77" s="878"/>
      <c r="AC77" s="878"/>
      <c r="AD77" s="878"/>
      <c r="AE77" s="834"/>
      <c r="AF77" s="879">
        <v>26</v>
      </c>
      <c r="AG77" s="878"/>
      <c r="AH77" s="878"/>
      <c r="AI77" s="878"/>
      <c r="AJ77" s="834"/>
      <c r="AK77" s="879" t="s">
        <v>614</v>
      </c>
      <c r="AL77" s="878"/>
      <c r="AM77" s="878"/>
      <c r="AN77" s="878"/>
      <c r="AO77" s="834"/>
      <c r="AP77" s="879" t="s">
        <v>614</v>
      </c>
      <c r="AQ77" s="878"/>
      <c r="AR77" s="878"/>
      <c r="AS77" s="878"/>
      <c r="AT77" s="834"/>
      <c r="AU77" s="879" t="s">
        <v>635</v>
      </c>
      <c r="AV77" s="878"/>
      <c r="AW77" s="878"/>
      <c r="AX77" s="878"/>
      <c r="AY77" s="834"/>
      <c r="AZ77" s="832"/>
      <c r="BA77" s="832"/>
      <c r="BB77" s="832"/>
      <c r="BC77" s="832"/>
      <c r="BD77" s="833"/>
      <c r="BE77" s="237"/>
      <c r="BF77" s="237"/>
      <c r="BG77" s="237"/>
      <c r="BH77" s="237"/>
      <c r="BI77" s="237"/>
      <c r="BJ77" s="237"/>
      <c r="BK77" s="237"/>
      <c r="BL77" s="237"/>
      <c r="BM77" s="237"/>
      <c r="BN77" s="237"/>
      <c r="BO77" s="237"/>
      <c r="BP77" s="237"/>
      <c r="BQ77" s="234">
        <v>71</v>
      </c>
      <c r="BR77" s="239"/>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6"/>
    </row>
    <row r="78" spans="1:131" ht="26.25" customHeight="1" x14ac:dyDescent="0.15">
      <c r="A78" s="234">
        <v>11</v>
      </c>
      <c r="B78" s="873" t="s">
        <v>626</v>
      </c>
      <c r="C78" s="874"/>
      <c r="D78" s="874"/>
      <c r="E78" s="874"/>
      <c r="F78" s="874"/>
      <c r="G78" s="874"/>
      <c r="H78" s="874"/>
      <c r="I78" s="874"/>
      <c r="J78" s="874"/>
      <c r="K78" s="874"/>
      <c r="L78" s="874"/>
      <c r="M78" s="874"/>
      <c r="N78" s="874"/>
      <c r="O78" s="874"/>
      <c r="P78" s="875"/>
      <c r="Q78" s="876">
        <v>61</v>
      </c>
      <c r="R78" s="830"/>
      <c r="S78" s="830"/>
      <c r="T78" s="830"/>
      <c r="U78" s="830"/>
      <c r="V78" s="830">
        <v>56</v>
      </c>
      <c r="W78" s="830"/>
      <c r="X78" s="830"/>
      <c r="Y78" s="830"/>
      <c r="Z78" s="830"/>
      <c r="AA78" s="830">
        <v>5</v>
      </c>
      <c r="AB78" s="830"/>
      <c r="AC78" s="830"/>
      <c r="AD78" s="830"/>
      <c r="AE78" s="830"/>
      <c r="AF78" s="830">
        <v>5</v>
      </c>
      <c r="AG78" s="830"/>
      <c r="AH78" s="830"/>
      <c r="AI78" s="830"/>
      <c r="AJ78" s="830"/>
      <c r="AK78" s="830" t="s">
        <v>614</v>
      </c>
      <c r="AL78" s="830"/>
      <c r="AM78" s="830"/>
      <c r="AN78" s="830"/>
      <c r="AO78" s="830"/>
      <c r="AP78" s="830" t="s">
        <v>614</v>
      </c>
      <c r="AQ78" s="830"/>
      <c r="AR78" s="830"/>
      <c r="AS78" s="830"/>
      <c r="AT78" s="830"/>
      <c r="AU78" s="830" t="s">
        <v>635</v>
      </c>
      <c r="AV78" s="830"/>
      <c r="AW78" s="830"/>
      <c r="AX78" s="830"/>
      <c r="AY78" s="830"/>
      <c r="AZ78" s="832"/>
      <c r="BA78" s="832"/>
      <c r="BB78" s="832"/>
      <c r="BC78" s="832"/>
      <c r="BD78" s="833"/>
      <c r="BE78" s="237"/>
      <c r="BF78" s="237"/>
      <c r="BG78" s="237"/>
      <c r="BH78" s="237"/>
      <c r="BI78" s="237"/>
      <c r="BJ78" s="226"/>
      <c r="BK78" s="226"/>
      <c r="BL78" s="226"/>
      <c r="BM78" s="226"/>
      <c r="BN78" s="226"/>
      <c r="BO78" s="237"/>
      <c r="BP78" s="237"/>
      <c r="BQ78" s="234">
        <v>72</v>
      </c>
      <c r="BR78" s="239"/>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6"/>
    </row>
    <row r="79" spans="1:131" ht="26.25" customHeight="1" x14ac:dyDescent="0.15">
      <c r="A79" s="234">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37"/>
      <c r="BF79" s="237"/>
      <c r="BG79" s="237"/>
      <c r="BH79" s="237"/>
      <c r="BI79" s="237"/>
      <c r="BJ79" s="226"/>
      <c r="BK79" s="226"/>
      <c r="BL79" s="226"/>
      <c r="BM79" s="226"/>
      <c r="BN79" s="226"/>
      <c r="BO79" s="237"/>
      <c r="BP79" s="237"/>
      <c r="BQ79" s="234">
        <v>73</v>
      </c>
      <c r="BR79" s="239"/>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6"/>
    </row>
    <row r="80" spans="1:131" ht="26.25" customHeight="1" x14ac:dyDescent="0.15">
      <c r="A80" s="234">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37"/>
      <c r="BF80" s="237"/>
      <c r="BG80" s="237"/>
      <c r="BH80" s="237"/>
      <c r="BI80" s="237"/>
      <c r="BJ80" s="237"/>
      <c r="BK80" s="237"/>
      <c r="BL80" s="237"/>
      <c r="BM80" s="237"/>
      <c r="BN80" s="237"/>
      <c r="BO80" s="237"/>
      <c r="BP80" s="237"/>
      <c r="BQ80" s="234">
        <v>74</v>
      </c>
      <c r="BR80" s="239"/>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6"/>
    </row>
    <row r="81" spans="1:131" ht="26.25" customHeight="1" x14ac:dyDescent="0.15">
      <c r="A81" s="234">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37"/>
      <c r="BF81" s="237"/>
      <c r="BG81" s="237"/>
      <c r="BH81" s="237"/>
      <c r="BI81" s="237"/>
      <c r="BJ81" s="237"/>
      <c r="BK81" s="237"/>
      <c r="BL81" s="237"/>
      <c r="BM81" s="237"/>
      <c r="BN81" s="237"/>
      <c r="BO81" s="237"/>
      <c r="BP81" s="237"/>
      <c r="BQ81" s="234">
        <v>75</v>
      </c>
      <c r="BR81" s="239"/>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6"/>
    </row>
    <row r="82" spans="1:131" ht="26.25" customHeight="1" x14ac:dyDescent="0.15">
      <c r="A82" s="234">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37"/>
      <c r="BF82" s="237"/>
      <c r="BG82" s="237"/>
      <c r="BH82" s="237"/>
      <c r="BI82" s="237"/>
      <c r="BJ82" s="237"/>
      <c r="BK82" s="237"/>
      <c r="BL82" s="237"/>
      <c r="BM82" s="237"/>
      <c r="BN82" s="237"/>
      <c r="BO82" s="237"/>
      <c r="BP82" s="237"/>
      <c r="BQ82" s="234">
        <v>76</v>
      </c>
      <c r="BR82" s="239"/>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6"/>
    </row>
    <row r="83" spans="1:131" ht="26.25" customHeight="1" x14ac:dyDescent="0.15">
      <c r="A83" s="234">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37"/>
      <c r="BF83" s="237"/>
      <c r="BG83" s="237"/>
      <c r="BH83" s="237"/>
      <c r="BI83" s="237"/>
      <c r="BJ83" s="237"/>
      <c r="BK83" s="237"/>
      <c r="BL83" s="237"/>
      <c r="BM83" s="237"/>
      <c r="BN83" s="237"/>
      <c r="BO83" s="237"/>
      <c r="BP83" s="237"/>
      <c r="BQ83" s="234">
        <v>77</v>
      </c>
      <c r="BR83" s="239"/>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6"/>
    </row>
    <row r="84" spans="1:131" ht="26.25" customHeight="1" x14ac:dyDescent="0.15">
      <c r="A84" s="234">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37"/>
      <c r="BF84" s="237"/>
      <c r="BG84" s="237"/>
      <c r="BH84" s="237"/>
      <c r="BI84" s="237"/>
      <c r="BJ84" s="237"/>
      <c r="BK84" s="237"/>
      <c r="BL84" s="237"/>
      <c r="BM84" s="237"/>
      <c r="BN84" s="237"/>
      <c r="BO84" s="237"/>
      <c r="BP84" s="237"/>
      <c r="BQ84" s="234">
        <v>78</v>
      </c>
      <c r="BR84" s="239"/>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6"/>
    </row>
    <row r="85" spans="1:131" ht="26.25" customHeight="1" x14ac:dyDescent="0.15">
      <c r="A85" s="234">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7"/>
      <c r="BF85" s="237"/>
      <c r="BG85" s="237"/>
      <c r="BH85" s="237"/>
      <c r="BI85" s="237"/>
      <c r="BJ85" s="237"/>
      <c r="BK85" s="237"/>
      <c r="BL85" s="237"/>
      <c r="BM85" s="237"/>
      <c r="BN85" s="237"/>
      <c r="BO85" s="237"/>
      <c r="BP85" s="237"/>
      <c r="BQ85" s="234">
        <v>79</v>
      </c>
      <c r="BR85" s="239"/>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6"/>
    </row>
    <row r="86" spans="1:131" ht="26.25" customHeight="1" x14ac:dyDescent="0.15">
      <c r="A86" s="234">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7"/>
      <c r="BF86" s="237"/>
      <c r="BG86" s="237"/>
      <c r="BH86" s="237"/>
      <c r="BI86" s="237"/>
      <c r="BJ86" s="237"/>
      <c r="BK86" s="237"/>
      <c r="BL86" s="237"/>
      <c r="BM86" s="237"/>
      <c r="BN86" s="237"/>
      <c r="BO86" s="237"/>
      <c r="BP86" s="237"/>
      <c r="BQ86" s="234">
        <v>80</v>
      </c>
      <c r="BR86" s="239"/>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6"/>
    </row>
    <row r="87" spans="1:131" ht="26.25" customHeight="1" x14ac:dyDescent="0.15">
      <c r="A87" s="24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7"/>
      <c r="BF87" s="237"/>
      <c r="BG87" s="237"/>
      <c r="BH87" s="237"/>
      <c r="BI87" s="237"/>
      <c r="BJ87" s="237"/>
      <c r="BK87" s="237"/>
      <c r="BL87" s="237"/>
      <c r="BM87" s="237"/>
      <c r="BN87" s="237"/>
      <c r="BO87" s="237"/>
      <c r="BP87" s="237"/>
      <c r="BQ87" s="234">
        <v>81</v>
      </c>
      <c r="BR87" s="239"/>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6"/>
    </row>
    <row r="88" spans="1:131" ht="26.25" customHeight="1" thickBot="1" x14ac:dyDescent="0.2">
      <c r="A88" s="236" t="s">
        <v>399</v>
      </c>
      <c r="B88" s="789" t="s">
        <v>442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13779</v>
      </c>
      <c r="AG88" s="844"/>
      <c r="AH88" s="844"/>
      <c r="AI88" s="844"/>
      <c r="AJ88" s="844"/>
      <c r="AK88" s="841"/>
      <c r="AL88" s="841"/>
      <c r="AM88" s="841"/>
      <c r="AN88" s="841"/>
      <c r="AO88" s="841"/>
      <c r="AP88" s="844">
        <v>4203</v>
      </c>
      <c r="AQ88" s="844"/>
      <c r="AR88" s="844"/>
      <c r="AS88" s="844"/>
      <c r="AT88" s="844"/>
      <c r="AU88" s="844">
        <v>1569</v>
      </c>
      <c r="AV88" s="844"/>
      <c r="AW88" s="844"/>
      <c r="AX88" s="844"/>
      <c r="AY88" s="844"/>
      <c r="AZ88" s="849"/>
      <c r="BA88" s="849"/>
      <c r="BB88" s="849"/>
      <c r="BC88" s="849"/>
      <c r="BD88" s="850"/>
      <c r="BE88" s="237"/>
      <c r="BF88" s="237"/>
      <c r="BG88" s="237"/>
      <c r="BH88" s="237"/>
      <c r="BI88" s="237"/>
      <c r="BJ88" s="237"/>
      <c r="BK88" s="237"/>
      <c r="BL88" s="237"/>
      <c r="BM88" s="237"/>
      <c r="BN88" s="237"/>
      <c r="BO88" s="237"/>
      <c r="BP88" s="237"/>
      <c r="BQ88" s="234">
        <v>82</v>
      </c>
      <c r="BR88" s="239"/>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399</v>
      </c>
      <c r="BR102" s="789" t="s">
        <v>443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167</v>
      </c>
      <c r="CS102" s="852"/>
      <c r="CT102" s="852"/>
      <c r="CU102" s="852"/>
      <c r="CV102" s="891"/>
      <c r="CW102" s="890">
        <v>81</v>
      </c>
      <c r="CX102" s="852"/>
      <c r="CY102" s="852"/>
      <c r="CZ102" s="852"/>
      <c r="DA102" s="891"/>
      <c r="DB102" s="890"/>
      <c r="DC102" s="852"/>
      <c r="DD102" s="852"/>
      <c r="DE102" s="852"/>
      <c r="DF102" s="891"/>
      <c r="DG102" s="890">
        <v>2607</v>
      </c>
      <c r="DH102" s="852"/>
      <c r="DI102" s="852"/>
      <c r="DJ102" s="852"/>
      <c r="DK102" s="891"/>
      <c r="DL102" s="890"/>
      <c r="DM102" s="852"/>
      <c r="DN102" s="852"/>
      <c r="DO102" s="852"/>
      <c r="DP102" s="891"/>
      <c r="DQ102" s="890">
        <v>587</v>
      </c>
      <c r="DR102" s="852"/>
      <c r="DS102" s="852"/>
      <c r="DT102" s="852"/>
      <c r="DU102" s="891"/>
      <c r="DV102" s="789"/>
      <c r="DW102" s="790"/>
      <c r="DX102" s="790"/>
      <c r="DY102" s="790"/>
      <c r="DZ102" s="91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5" t="s">
        <v>444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6" t="s">
        <v>445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446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447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7" t="s">
        <v>448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6" customFormat="1" ht="26.25" customHeight="1" x14ac:dyDescent="0.15">
      <c r="A109" s="912" t="s">
        <v>450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451</v>
      </c>
      <c r="AB109" s="893"/>
      <c r="AC109" s="893"/>
      <c r="AD109" s="893"/>
      <c r="AE109" s="894"/>
      <c r="AF109" s="892" t="s">
        <v>452</v>
      </c>
      <c r="AG109" s="893"/>
      <c r="AH109" s="893"/>
      <c r="AI109" s="893"/>
      <c r="AJ109" s="894"/>
      <c r="AK109" s="892" t="s">
        <v>312</v>
      </c>
      <c r="AL109" s="893"/>
      <c r="AM109" s="893"/>
      <c r="AN109" s="893"/>
      <c r="AO109" s="894"/>
      <c r="AP109" s="892" t="s">
        <v>453</v>
      </c>
      <c r="AQ109" s="893"/>
      <c r="AR109" s="893"/>
      <c r="AS109" s="893"/>
      <c r="AT109" s="895"/>
      <c r="AU109" s="912" t="s">
        <v>450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451</v>
      </c>
      <c r="BR109" s="893"/>
      <c r="BS109" s="893"/>
      <c r="BT109" s="893"/>
      <c r="BU109" s="894"/>
      <c r="BV109" s="892" t="s">
        <v>452</v>
      </c>
      <c r="BW109" s="893"/>
      <c r="BX109" s="893"/>
      <c r="BY109" s="893"/>
      <c r="BZ109" s="894"/>
      <c r="CA109" s="892" t="s">
        <v>312</v>
      </c>
      <c r="CB109" s="893"/>
      <c r="CC109" s="893"/>
      <c r="CD109" s="893"/>
      <c r="CE109" s="894"/>
      <c r="CF109" s="913" t="s">
        <v>453</v>
      </c>
      <c r="CG109" s="913"/>
      <c r="CH109" s="913"/>
      <c r="CI109" s="913"/>
      <c r="CJ109" s="913"/>
      <c r="CK109" s="892" t="s">
        <v>454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451</v>
      </c>
      <c r="DH109" s="893"/>
      <c r="DI109" s="893"/>
      <c r="DJ109" s="893"/>
      <c r="DK109" s="894"/>
      <c r="DL109" s="892" t="s">
        <v>452</v>
      </c>
      <c r="DM109" s="893"/>
      <c r="DN109" s="893"/>
      <c r="DO109" s="893"/>
      <c r="DP109" s="894"/>
      <c r="DQ109" s="892" t="s">
        <v>312</v>
      </c>
      <c r="DR109" s="893"/>
      <c r="DS109" s="893"/>
      <c r="DT109" s="893"/>
      <c r="DU109" s="894"/>
      <c r="DV109" s="892" t="s">
        <v>453</v>
      </c>
      <c r="DW109" s="893"/>
      <c r="DX109" s="893"/>
      <c r="DY109" s="893"/>
      <c r="DZ109" s="895"/>
    </row>
    <row r="110" spans="1:131" s="226" customFormat="1" ht="26.25" customHeight="1" x14ac:dyDescent="0.15">
      <c r="A110" s="896" t="s">
        <v>455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5586284</v>
      </c>
      <c r="AB110" s="900"/>
      <c r="AC110" s="900"/>
      <c r="AD110" s="900"/>
      <c r="AE110" s="901"/>
      <c r="AF110" s="902">
        <v>5653752</v>
      </c>
      <c r="AG110" s="900"/>
      <c r="AH110" s="900"/>
      <c r="AI110" s="900"/>
      <c r="AJ110" s="901"/>
      <c r="AK110" s="902">
        <v>5885508</v>
      </c>
      <c r="AL110" s="900"/>
      <c r="AM110" s="900"/>
      <c r="AN110" s="900"/>
      <c r="AO110" s="901"/>
      <c r="AP110" s="903">
        <v>18.399999999999999</v>
      </c>
      <c r="AQ110" s="904"/>
      <c r="AR110" s="904"/>
      <c r="AS110" s="904"/>
      <c r="AT110" s="905"/>
      <c r="AU110" s="906" t="s">
        <v>74</v>
      </c>
      <c r="AV110" s="907"/>
      <c r="AW110" s="907"/>
      <c r="AX110" s="907"/>
      <c r="AY110" s="907"/>
      <c r="AZ110" s="929" t="s">
        <v>456</v>
      </c>
      <c r="BA110" s="897"/>
      <c r="BB110" s="897"/>
      <c r="BC110" s="897"/>
      <c r="BD110" s="897"/>
      <c r="BE110" s="897"/>
      <c r="BF110" s="897"/>
      <c r="BG110" s="897"/>
      <c r="BH110" s="897"/>
      <c r="BI110" s="897"/>
      <c r="BJ110" s="897"/>
      <c r="BK110" s="897"/>
      <c r="BL110" s="897"/>
      <c r="BM110" s="897"/>
      <c r="BN110" s="897"/>
      <c r="BO110" s="897"/>
      <c r="BP110" s="898"/>
      <c r="BQ110" s="930">
        <v>69355684</v>
      </c>
      <c r="BR110" s="931"/>
      <c r="BS110" s="931"/>
      <c r="BT110" s="931"/>
      <c r="BU110" s="931"/>
      <c r="BV110" s="931">
        <v>68492401</v>
      </c>
      <c r="BW110" s="931"/>
      <c r="BX110" s="931"/>
      <c r="BY110" s="931"/>
      <c r="BZ110" s="931"/>
      <c r="CA110" s="931">
        <v>64499300</v>
      </c>
      <c r="CB110" s="931"/>
      <c r="CC110" s="931"/>
      <c r="CD110" s="931"/>
      <c r="CE110" s="931"/>
      <c r="CF110" s="944">
        <v>202.2</v>
      </c>
      <c r="CG110" s="945"/>
      <c r="CH110" s="945"/>
      <c r="CI110" s="945"/>
      <c r="CJ110" s="945"/>
      <c r="CK110" s="946" t="s">
        <v>457</v>
      </c>
      <c r="CL110" s="947"/>
      <c r="CM110" s="929" t="s">
        <v>458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672031</v>
      </c>
      <c r="DH110" s="931"/>
      <c r="DI110" s="931"/>
      <c r="DJ110" s="931"/>
      <c r="DK110" s="931"/>
      <c r="DL110" s="931">
        <v>509076</v>
      </c>
      <c r="DM110" s="931"/>
      <c r="DN110" s="931"/>
      <c r="DO110" s="931"/>
      <c r="DP110" s="931"/>
      <c r="DQ110" s="931">
        <v>342798</v>
      </c>
      <c r="DR110" s="931"/>
      <c r="DS110" s="931"/>
      <c r="DT110" s="931"/>
      <c r="DU110" s="931"/>
      <c r="DV110" s="932">
        <v>1.1000000000000001</v>
      </c>
      <c r="DW110" s="932"/>
      <c r="DX110" s="932"/>
      <c r="DY110" s="932"/>
      <c r="DZ110" s="933"/>
    </row>
    <row r="111" spans="1:131" s="226" customFormat="1" ht="26.25" customHeight="1" x14ac:dyDescent="0.15">
      <c r="A111" s="934" t="s">
        <v>459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460</v>
      </c>
      <c r="AB111" s="938"/>
      <c r="AC111" s="938"/>
      <c r="AD111" s="938"/>
      <c r="AE111" s="939"/>
      <c r="AF111" s="940" t="s">
        <v>461</v>
      </c>
      <c r="AG111" s="938"/>
      <c r="AH111" s="938"/>
      <c r="AI111" s="938"/>
      <c r="AJ111" s="939"/>
      <c r="AK111" s="940" t="s">
        <v>394</v>
      </c>
      <c r="AL111" s="938"/>
      <c r="AM111" s="938"/>
      <c r="AN111" s="938"/>
      <c r="AO111" s="939"/>
      <c r="AP111" s="941" t="s">
        <v>462</v>
      </c>
      <c r="AQ111" s="942"/>
      <c r="AR111" s="942"/>
      <c r="AS111" s="942"/>
      <c r="AT111" s="943"/>
      <c r="AU111" s="908"/>
      <c r="AV111" s="909"/>
      <c r="AW111" s="909"/>
      <c r="AX111" s="909"/>
      <c r="AY111" s="909"/>
      <c r="AZ111" s="922" t="s">
        <v>463</v>
      </c>
      <c r="BA111" s="923"/>
      <c r="BB111" s="923"/>
      <c r="BC111" s="923"/>
      <c r="BD111" s="923"/>
      <c r="BE111" s="923"/>
      <c r="BF111" s="923"/>
      <c r="BG111" s="923"/>
      <c r="BH111" s="923"/>
      <c r="BI111" s="923"/>
      <c r="BJ111" s="923"/>
      <c r="BK111" s="923"/>
      <c r="BL111" s="923"/>
      <c r="BM111" s="923"/>
      <c r="BN111" s="923"/>
      <c r="BO111" s="923"/>
      <c r="BP111" s="924"/>
      <c r="BQ111" s="925">
        <v>3257469</v>
      </c>
      <c r="BR111" s="926"/>
      <c r="BS111" s="926"/>
      <c r="BT111" s="926"/>
      <c r="BU111" s="926"/>
      <c r="BV111" s="926">
        <v>2962625</v>
      </c>
      <c r="BW111" s="926"/>
      <c r="BX111" s="926"/>
      <c r="BY111" s="926"/>
      <c r="BZ111" s="926"/>
      <c r="CA111" s="926">
        <v>2664678</v>
      </c>
      <c r="CB111" s="926"/>
      <c r="CC111" s="926"/>
      <c r="CD111" s="926"/>
      <c r="CE111" s="926"/>
      <c r="CF111" s="920">
        <v>8.4</v>
      </c>
      <c r="CG111" s="921"/>
      <c r="CH111" s="921"/>
      <c r="CI111" s="921"/>
      <c r="CJ111" s="921"/>
      <c r="CK111" s="948"/>
      <c r="CL111" s="949"/>
      <c r="CM111" s="922" t="s">
        <v>464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460</v>
      </c>
      <c r="DH111" s="926"/>
      <c r="DI111" s="926"/>
      <c r="DJ111" s="926"/>
      <c r="DK111" s="926"/>
      <c r="DL111" s="926" t="s">
        <v>401</v>
      </c>
      <c r="DM111" s="926"/>
      <c r="DN111" s="926"/>
      <c r="DO111" s="926"/>
      <c r="DP111" s="926"/>
      <c r="DQ111" s="926" t="s">
        <v>460</v>
      </c>
      <c r="DR111" s="926"/>
      <c r="DS111" s="926"/>
      <c r="DT111" s="926"/>
      <c r="DU111" s="926"/>
      <c r="DV111" s="927" t="s">
        <v>401</v>
      </c>
      <c r="DW111" s="927"/>
      <c r="DX111" s="927"/>
      <c r="DY111" s="927"/>
      <c r="DZ111" s="928"/>
    </row>
    <row r="112" spans="1:131" s="226" customFormat="1" ht="26.25" customHeight="1" x14ac:dyDescent="0.15">
      <c r="A112" s="952" t="s">
        <v>465</v>
      </c>
      <c r="B112" s="953"/>
      <c r="C112" s="923" t="s">
        <v>466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461</v>
      </c>
      <c r="AB112" s="959"/>
      <c r="AC112" s="959"/>
      <c r="AD112" s="959"/>
      <c r="AE112" s="960"/>
      <c r="AF112" s="961" t="s">
        <v>462</v>
      </c>
      <c r="AG112" s="959"/>
      <c r="AH112" s="959"/>
      <c r="AI112" s="959"/>
      <c r="AJ112" s="960"/>
      <c r="AK112" s="961" t="s">
        <v>467</v>
      </c>
      <c r="AL112" s="959"/>
      <c r="AM112" s="959"/>
      <c r="AN112" s="959"/>
      <c r="AO112" s="960"/>
      <c r="AP112" s="962" t="s">
        <v>461</v>
      </c>
      <c r="AQ112" s="963"/>
      <c r="AR112" s="963"/>
      <c r="AS112" s="963"/>
      <c r="AT112" s="964"/>
      <c r="AU112" s="908"/>
      <c r="AV112" s="909"/>
      <c r="AW112" s="909"/>
      <c r="AX112" s="909"/>
      <c r="AY112" s="909"/>
      <c r="AZ112" s="922" t="s">
        <v>468</v>
      </c>
      <c r="BA112" s="923"/>
      <c r="BB112" s="923"/>
      <c r="BC112" s="923"/>
      <c r="BD112" s="923"/>
      <c r="BE112" s="923"/>
      <c r="BF112" s="923"/>
      <c r="BG112" s="923"/>
      <c r="BH112" s="923"/>
      <c r="BI112" s="923"/>
      <c r="BJ112" s="923"/>
      <c r="BK112" s="923"/>
      <c r="BL112" s="923"/>
      <c r="BM112" s="923"/>
      <c r="BN112" s="923"/>
      <c r="BO112" s="923"/>
      <c r="BP112" s="924"/>
      <c r="BQ112" s="925">
        <v>16486081</v>
      </c>
      <c r="BR112" s="926"/>
      <c r="BS112" s="926"/>
      <c r="BT112" s="926"/>
      <c r="BU112" s="926"/>
      <c r="BV112" s="926">
        <v>14093883</v>
      </c>
      <c r="BW112" s="926"/>
      <c r="BX112" s="926"/>
      <c r="BY112" s="926"/>
      <c r="BZ112" s="926"/>
      <c r="CA112" s="926">
        <v>12006469</v>
      </c>
      <c r="CB112" s="926"/>
      <c r="CC112" s="926"/>
      <c r="CD112" s="926"/>
      <c r="CE112" s="926"/>
      <c r="CF112" s="920">
        <v>37.6</v>
      </c>
      <c r="CG112" s="921"/>
      <c r="CH112" s="921"/>
      <c r="CI112" s="921"/>
      <c r="CJ112" s="921"/>
      <c r="CK112" s="948"/>
      <c r="CL112" s="949"/>
      <c r="CM112" s="922" t="s">
        <v>469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470</v>
      </c>
      <c r="DH112" s="926"/>
      <c r="DI112" s="926"/>
      <c r="DJ112" s="926"/>
      <c r="DK112" s="926"/>
      <c r="DL112" s="926" t="s">
        <v>471</v>
      </c>
      <c r="DM112" s="926"/>
      <c r="DN112" s="926"/>
      <c r="DO112" s="926"/>
      <c r="DP112" s="926"/>
      <c r="DQ112" s="926" t="s">
        <v>472</v>
      </c>
      <c r="DR112" s="926"/>
      <c r="DS112" s="926"/>
      <c r="DT112" s="926"/>
      <c r="DU112" s="926"/>
      <c r="DV112" s="927" t="s">
        <v>471</v>
      </c>
      <c r="DW112" s="927"/>
      <c r="DX112" s="927"/>
      <c r="DY112" s="927"/>
      <c r="DZ112" s="928"/>
    </row>
    <row r="113" spans="1:130" s="226" customFormat="1" ht="26.25" customHeight="1" x14ac:dyDescent="0.15">
      <c r="A113" s="954"/>
      <c r="B113" s="955"/>
      <c r="C113" s="923" t="s">
        <v>473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1247745</v>
      </c>
      <c r="AB113" s="938"/>
      <c r="AC113" s="938"/>
      <c r="AD113" s="938"/>
      <c r="AE113" s="939"/>
      <c r="AF113" s="940">
        <v>1022513</v>
      </c>
      <c r="AG113" s="938"/>
      <c r="AH113" s="938"/>
      <c r="AI113" s="938"/>
      <c r="AJ113" s="939"/>
      <c r="AK113" s="940">
        <v>1122631</v>
      </c>
      <c r="AL113" s="938"/>
      <c r="AM113" s="938"/>
      <c r="AN113" s="938"/>
      <c r="AO113" s="939"/>
      <c r="AP113" s="941">
        <v>3.5</v>
      </c>
      <c r="AQ113" s="942"/>
      <c r="AR113" s="942"/>
      <c r="AS113" s="942"/>
      <c r="AT113" s="943"/>
      <c r="AU113" s="908"/>
      <c r="AV113" s="909"/>
      <c r="AW113" s="909"/>
      <c r="AX113" s="909"/>
      <c r="AY113" s="909"/>
      <c r="AZ113" s="922" t="s">
        <v>474</v>
      </c>
      <c r="BA113" s="923"/>
      <c r="BB113" s="923"/>
      <c r="BC113" s="923"/>
      <c r="BD113" s="923"/>
      <c r="BE113" s="923"/>
      <c r="BF113" s="923"/>
      <c r="BG113" s="923"/>
      <c r="BH113" s="923"/>
      <c r="BI113" s="923"/>
      <c r="BJ113" s="923"/>
      <c r="BK113" s="923"/>
      <c r="BL113" s="923"/>
      <c r="BM113" s="923"/>
      <c r="BN113" s="923"/>
      <c r="BO113" s="923"/>
      <c r="BP113" s="924"/>
      <c r="BQ113" s="925">
        <v>1340173</v>
      </c>
      <c r="BR113" s="926"/>
      <c r="BS113" s="926"/>
      <c r="BT113" s="926"/>
      <c r="BU113" s="926"/>
      <c r="BV113" s="926">
        <v>1314405</v>
      </c>
      <c r="BW113" s="926"/>
      <c r="BX113" s="926"/>
      <c r="BY113" s="926"/>
      <c r="BZ113" s="926"/>
      <c r="CA113" s="926">
        <v>1569114</v>
      </c>
      <c r="CB113" s="926"/>
      <c r="CC113" s="926"/>
      <c r="CD113" s="926"/>
      <c r="CE113" s="926"/>
      <c r="CF113" s="920">
        <v>4.9000000000000004</v>
      </c>
      <c r="CG113" s="921"/>
      <c r="CH113" s="921"/>
      <c r="CI113" s="921"/>
      <c r="CJ113" s="921"/>
      <c r="CK113" s="948"/>
      <c r="CL113" s="949"/>
      <c r="CM113" s="922" t="s">
        <v>475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476</v>
      </c>
      <c r="DH113" s="959"/>
      <c r="DI113" s="959"/>
      <c r="DJ113" s="959"/>
      <c r="DK113" s="960"/>
      <c r="DL113" s="961" t="s">
        <v>461</v>
      </c>
      <c r="DM113" s="959"/>
      <c r="DN113" s="959"/>
      <c r="DO113" s="959"/>
      <c r="DP113" s="960"/>
      <c r="DQ113" s="961" t="s">
        <v>476</v>
      </c>
      <c r="DR113" s="959"/>
      <c r="DS113" s="959"/>
      <c r="DT113" s="959"/>
      <c r="DU113" s="960"/>
      <c r="DV113" s="962" t="s">
        <v>461</v>
      </c>
      <c r="DW113" s="963"/>
      <c r="DX113" s="963"/>
      <c r="DY113" s="963"/>
      <c r="DZ113" s="964"/>
    </row>
    <row r="114" spans="1:130" s="226" customFormat="1" ht="26.25" customHeight="1" x14ac:dyDescent="0.15">
      <c r="A114" s="954"/>
      <c r="B114" s="955"/>
      <c r="C114" s="923" t="s">
        <v>477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96789</v>
      </c>
      <c r="AB114" s="959"/>
      <c r="AC114" s="959"/>
      <c r="AD114" s="959"/>
      <c r="AE114" s="960"/>
      <c r="AF114" s="961">
        <v>105715</v>
      </c>
      <c r="AG114" s="959"/>
      <c r="AH114" s="959"/>
      <c r="AI114" s="959"/>
      <c r="AJ114" s="960"/>
      <c r="AK114" s="961">
        <v>108286</v>
      </c>
      <c r="AL114" s="959"/>
      <c r="AM114" s="959"/>
      <c r="AN114" s="959"/>
      <c r="AO114" s="960"/>
      <c r="AP114" s="962">
        <v>0.3</v>
      </c>
      <c r="AQ114" s="963"/>
      <c r="AR114" s="963"/>
      <c r="AS114" s="963"/>
      <c r="AT114" s="964"/>
      <c r="AU114" s="908"/>
      <c r="AV114" s="909"/>
      <c r="AW114" s="909"/>
      <c r="AX114" s="909"/>
      <c r="AY114" s="909"/>
      <c r="AZ114" s="922" t="s">
        <v>478</v>
      </c>
      <c r="BA114" s="923"/>
      <c r="BB114" s="923"/>
      <c r="BC114" s="923"/>
      <c r="BD114" s="923"/>
      <c r="BE114" s="923"/>
      <c r="BF114" s="923"/>
      <c r="BG114" s="923"/>
      <c r="BH114" s="923"/>
      <c r="BI114" s="923"/>
      <c r="BJ114" s="923"/>
      <c r="BK114" s="923"/>
      <c r="BL114" s="923"/>
      <c r="BM114" s="923"/>
      <c r="BN114" s="923"/>
      <c r="BO114" s="923"/>
      <c r="BP114" s="924"/>
      <c r="BQ114" s="925">
        <v>8667174</v>
      </c>
      <c r="BR114" s="926"/>
      <c r="BS114" s="926"/>
      <c r="BT114" s="926"/>
      <c r="BU114" s="926"/>
      <c r="BV114" s="926">
        <v>9035201</v>
      </c>
      <c r="BW114" s="926"/>
      <c r="BX114" s="926"/>
      <c r="BY114" s="926"/>
      <c r="BZ114" s="926"/>
      <c r="CA114" s="926">
        <v>9278349</v>
      </c>
      <c r="CB114" s="926"/>
      <c r="CC114" s="926"/>
      <c r="CD114" s="926"/>
      <c r="CE114" s="926"/>
      <c r="CF114" s="920">
        <v>29.1</v>
      </c>
      <c r="CG114" s="921"/>
      <c r="CH114" s="921"/>
      <c r="CI114" s="921"/>
      <c r="CJ114" s="921"/>
      <c r="CK114" s="948"/>
      <c r="CL114" s="949"/>
      <c r="CM114" s="922" t="s">
        <v>479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461</v>
      </c>
      <c r="DH114" s="959"/>
      <c r="DI114" s="959"/>
      <c r="DJ114" s="959"/>
      <c r="DK114" s="960"/>
      <c r="DL114" s="961" t="s">
        <v>480</v>
      </c>
      <c r="DM114" s="959"/>
      <c r="DN114" s="959"/>
      <c r="DO114" s="959"/>
      <c r="DP114" s="960"/>
      <c r="DQ114" s="961" t="s">
        <v>462</v>
      </c>
      <c r="DR114" s="959"/>
      <c r="DS114" s="959"/>
      <c r="DT114" s="959"/>
      <c r="DU114" s="960"/>
      <c r="DV114" s="962" t="s">
        <v>480</v>
      </c>
      <c r="DW114" s="963"/>
      <c r="DX114" s="963"/>
      <c r="DY114" s="963"/>
      <c r="DZ114" s="964"/>
    </row>
    <row r="115" spans="1:130" s="226" customFormat="1" ht="26.25" customHeight="1" x14ac:dyDescent="0.15">
      <c r="A115" s="954"/>
      <c r="B115" s="955"/>
      <c r="C115" s="923" t="s">
        <v>481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216435</v>
      </c>
      <c r="AB115" s="938"/>
      <c r="AC115" s="938"/>
      <c r="AD115" s="938"/>
      <c r="AE115" s="939"/>
      <c r="AF115" s="940">
        <v>213270</v>
      </c>
      <c r="AG115" s="938"/>
      <c r="AH115" s="938"/>
      <c r="AI115" s="938"/>
      <c r="AJ115" s="939"/>
      <c r="AK115" s="940">
        <v>211032</v>
      </c>
      <c r="AL115" s="938"/>
      <c r="AM115" s="938"/>
      <c r="AN115" s="938"/>
      <c r="AO115" s="939"/>
      <c r="AP115" s="941">
        <v>0.7</v>
      </c>
      <c r="AQ115" s="942"/>
      <c r="AR115" s="942"/>
      <c r="AS115" s="942"/>
      <c r="AT115" s="943"/>
      <c r="AU115" s="908"/>
      <c r="AV115" s="909"/>
      <c r="AW115" s="909"/>
      <c r="AX115" s="909"/>
      <c r="AY115" s="909"/>
      <c r="AZ115" s="922" t="s">
        <v>482</v>
      </c>
      <c r="BA115" s="923"/>
      <c r="BB115" s="923"/>
      <c r="BC115" s="923"/>
      <c r="BD115" s="923"/>
      <c r="BE115" s="923"/>
      <c r="BF115" s="923"/>
      <c r="BG115" s="923"/>
      <c r="BH115" s="923"/>
      <c r="BI115" s="923"/>
      <c r="BJ115" s="923"/>
      <c r="BK115" s="923"/>
      <c r="BL115" s="923"/>
      <c r="BM115" s="923"/>
      <c r="BN115" s="923"/>
      <c r="BO115" s="923"/>
      <c r="BP115" s="924"/>
      <c r="BQ115" s="925">
        <v>585657</v>
      </c>
      <c r="BR115" s="926"/>
      <c r="BS115" s="926"/>
      <c r="BT115" s="926"/>
      <c r="BU115" s="926"/>
      <c r="BV115" s="926">
        <v>511449</v>
      </c>
      <c r="BW115" s="926"/>
      <c r="BX115" s="926"/>
      <c r="BY115" s="926"/>
      <c r="BZ115" s="926"/>
      <c r="CA115" s="926">
        <v>586689</v>
      </c>
      <c r="CB115" s="926"/>
      <c r="CC115" s="926"/>
      <c r="CD115" s="926"/>
      <c r="CE115" s="926"/>
      <c r="CF115" s="920">
        <v>1.8</v>
      </c>
      <c r="CG115" s="921"/>
      <c r="CH115" s="921"/>
      <c r="CI115" s="921"/>
      <c r="CJ115" s="921"/>
      <c r="CK115" s="948"/>
      <c r="CL115" s="949"/>
      <c r="CM115" s="922" t="s">
        <v>483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2187680</v>
      </c>
      <c r="DH115" s="959"/>
      <c r="DI115" s="959"/>
      <c r="DJ115" s="959"/>
      <c r="DK115" s="960"/>
      <c r="DL115" s="961">
        <v>2095102</v>
      </c>
      <c r="DM115" s="959"/>
      <c r="DN115" s="959"/>
      <c r="DO115" s="959"/>
      <c r="DP115" s="960"/>
      <c r="DQ115" s="961">
        <v>1999440</v>
      </c>
      <c r="DR115" s="959"/>
      <c r="DS115" s="959"/>
      <c r="DT115" s="959"/>
      <c r="DU115" s="960"/>
      <c r="DV115" s="962">
        <v>6.3</v>
      </c>
      <c r="DW115" s="963"/>
      <c r="DX115" s="963"/>
      <c r="DY115" s="963"/>
      <c r="DZ115" s="964"/>
    </row>
    <row r="116" spans="1:130" s="226" customFormat="1" ht="26.25" customHeight="1" x14ac:dyDescent="0.15">
      <c r="A116" s="956"/>
      <c r="B116" s="957"/>
      <c r="C116" s="965" t="s">
        <v>484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194</v>
      </c>
      <c r="AB116" s="959"/>
      <c r="AC116" s="959"/>
      <c r="AD116" s="959"/>
      <c r="AE116" s="960"/>
      <c r="AF116" s="961" t="s">
        <v>485</v>
      </c>
      <c r="AG116" s="959"/>
      <c r="AH116" s="959"/>
      <c r="AI116" s="959"/>
      <c r="AJ116" s="960"/>
      <c r="AK116" s="961" t="s">
        <v>462</v>
      </c>
      <c r="AL116" s="959"/>
      <c r="AM116" s="959"/>
      <c r="AN116" s="959"/>
      <c r="AO116" s="960"/>
      <c r="AP116" s="962" t="s">
        <v>460</v>
      </c>
      <c r="AQ116" s="963"/>
      <c r="AR116" s="963"/>
      <c r="AS116" s="963"/>
      <c r="AT116" s="964"/>
      <c r="AU116" s="908"/>
      <c r="AV116" s="909"/>
      <c r="AW116" s="909"/>
      <c r="AX116" s="909"/>
      <c r="AY116" s="909"/>
      <c r="AZ116" s="967" t="s">
        <v>486</v>
      </c>
      <c r="BA116" s="968"/>
      <c r="BB116" s="968"/>
      <c r="BC116" s="968"/>
      <c r="BD116" s="968"/>
      <c r="BE116" s="968"/>
      <c r="BF116" s="968"/>
      <c r="BG116" s="968"/>
      <c r="BH116" s="968"/>
      <c r="BI116" s="968"/>
      <c r="BJ116" s="968"/>
      <c r="BK116" s="968"/>
      <c r="BL116" s="968"/>
      <c r="BM116" s="968"/>
      <c r="BN116" s="968"/>
      <c r="BO116" s="968"/>
      <c r="BP116" s="969"/>
      <c r="BQ116" s="925" t="s">
        <v>462</v>
      </c>
      <c r="BR116" s="926"/>
      <c r="BS116" s="926"/>
      <c r="BT116" s="926"/>
      <c r="BU116" s="926"/>
      <c r="BV116" s="926" t="s">
        <v>487</v>
      </c>
      <c r="BW116" s="926"/>
      <c r="BX116" s="926"/>
      <c r="BY116" s="926"/>
      <c r="BZ116" s="926"/>
      <c r="CA116" s="926" t="s">
        <v>488</v>
      </c>
      <c r="CB116" s="926"/>
      <c r="CC116" s="926"/>
      <c r="CD116" s="926"/>
      <c r="CE116" s="926"/>
      <c r="CF116" s="920" t="s">
        <v>394</v>
      </c>
      <c r="CG116" s="921"/>
      <c r="CH116" s="921"/>
      <c r="CI116" s="921"/>
      <c r="CJ116" s="921"/>
      <c r="CK116" s="948"/>
      <c r="CL116" s="949"/>
      <c r="CM116" s="922" t="s">
        <v>489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394</v>
      </c>
      <c r="DH116" s="959"/>
      <c r="DI116" s="959"/>
      <c r="DJ116" s="959"/>
      <c r="DK116" s="960"/>
      <c r="DL116" s="961" t="s">
        <v>490</v>
      </c>
      <c r="DM116" s="959"/>
      <c r="DN116" s="959"/>
      <c r="DO116" s="959"/>
      <c r="DP116" s="960"/>
      <c r="DQ116" s="961" t="s">
        <v>394</v>
      </c>
      <c r="DR116" s="959"/>
      <c r="DS116" s="959"/>
      <c r="DT116" s="959"/>
      <c r="DU116" s="960"/>
      <c r="DV116" s="962" t="s">
        <v>490</v>
      </c>
      <c r="DW116" s="963"/>
      <c r="DX116" s="963"/>
      <c r="DY116" s="963"/>
      <c r="DZ116" s="964"/>
    </row>
    <row r="117" spans="1:130" s="226"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491</v>
      </c>
      <c r="Z117" s="894"/>
      <c r="AA117" s="978">
        <v>7147447</v>
      </c>
      <c r="AB117" s="979"/>
      <c r="AC117" s="979"/>
      <c r="AD117" s="979"/>
      <c r="AE117" s="980"/>
      <c r="AF117" s="981">
        <v>6995250</v>
      </c>
      <c r="AG117" s="979"/>
      <c r="AH117" s="979"/>
      <c r="AI117" s="979"/>
      <c r="AJ117" s="980"/>
      <c r="AK117" s="981">
        <v>7327457</v>
      </c>
      <c r="AL117" s="979"/>
      <c r="AM117" s="979"/>
      <c r="AN117" s="979"/>
      <c r="AO117" s="980"/>
      <c r="AP117" s="982"/>
      <c r="AQ117" s="983"/>
      <c r="AR117" s="983"/>
      <c r="AS117" s="983"/>
      <c r="AT117" s="984"/>
      <c r="AU117" s="908"/>
      <c r="AV117" s="909"/>
      <c r="AW117" s="909"/>
      <c r="AX117" s="909"/>
      <c r="AY117" s="909"/>
      <c r="AZ117" s="974" t="s">
        <v>492</v>
      </c>
      <c r="BA117" s="975"/>
      <c r="BB117" s="975"/>
      <c r="BC117" s="975"/>
      <c r="BD117" s="975"/>
      <c r="BE117" s="975"/>
      <c r="BF117" s="975"/>
      <c r="BG117" s="975"/>
      <c r="BH117" s="975"/>
      <c r="BI117" s="975"/>
      <c r="BJ117" s="975"/>
      <c r="BK117" s="975"/>
      <c r="BL117" s="975"/>
      <c r="BM117" s="975"/>
      <c r="BN117" s="975"/>
      <c r="BO117" s="975"/>
      <c r="BP117" s="976"/>
      <c r="BQ117" s="925" t="s">
        <v>488</v>
      </c>
      <c r="BR117" s="926"/>
      <c r="BS117" s="926"/>
      <c r="BT117" s="926"/>
      <c r="BU117" s="926"/>
      <c r="BV117" s="926" t="s">
        <v>476</v>
      </c>
      <c r="BW117" s="926"/>
      <c r="BX117" s="926"/>
      <c r="BY117" s="926"/>
      <c r="BZ117" s="926"/>
      <c r="CA117" s="926" t="s">
        <v>394</v>
      </c>
      <c r="CB117" s="926"/>
      <c r="CC117" s="926"/>
      <c r="CD117" s="926"/>
      <c r="CE117" s="926"/>
      <c r="CF117" s="920" t="s">
        <v>394</v>
      </c>
      <c r="CG117" s="921"/>
      <c r="CH117" s="921"/>
      <c r="CI117" s="921"/>
      <c r="CJ117" s="921"/>
      <c r="CK117" s="948"/>
      <c r="CL117" s="949"/>
      <c r="CM117" s="922" t="s">
        <v>493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394</v>
      </c>
      <c r="DH117" s="959"/>
      <c r="DI117" s="959"/>
      <c r="DJ117" s="959"/>
      <c r="DK117" s="960"/>
      <c r="DL117" s="961" t="s">
        <v>476</v>
      </c>
      <c r="DM117" s="959"/>
      <c r="DN117" s="959"/>
      <c r="DO117" s="959"/>
      <c r="DP117" s="960"/>
      <c r="DQ117" s="961" t="s">
        <v>467</v>
      </c>
      <c r="DR117" s="959"/>
      <c r="DS117" s="959"/>
      <c r="DT117" s="959"/>
      <c r="DU117" s="960"/>
      <c r="DV117" s="962" t="s">
        <v>460</v>
      </c>
      <c r="DW117" s="963"/>
      <c r="DX117" s="963"/>
      <c r="DY117" s="963"/>
      <c r="DZ117" s="964"/>
    </row>
    <row r="118" spans="1:130" s="226" customFormat="1" ht="26.25" customHeight="1" x14ac:dyDescent="0.15">
      <c r="A118" s="912" t="s">
        <v>454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451</v>
      </c>
      <c r="AB118" s="893"/>
      <c r="AC118" s="893"/>
      <c r="AD118" s="893"/>
      <c r="AE118" s="894"/>
      <c r="AF118" s="892" t="s">
        <v>452</v>
      </c>
      <c r="AG118" s="893"/>
      <c r="AH118" s="893"/>
      <c r="AI118" s="893"/>
      <c r="AJ118" s="894"/>
      <c r="AK118" s="892" t="s">
        <v>312</v>
      </c>
      <c r="AL118" s="893"/>
      <c r="AM118" s="893"/>
      <c r="AN118" s="893"/>
      <c r="AO118" s="894"/>
      <c r="AP118" s="970" t="s">
        <v>453</v>
      </c>
      <c r="AQ118" s="971"/>
      <c r="AR118" s="971"/>
      <c r="AS118" s="971"/>
      <c r="AT118" s="972"/>
      <c r="AU118" s="908"/>
      <c r="AV118" s="909"/>
      <c r="AW118" s="909"/>
      <c r="AX118" s="909"/>
      <c r="AY118" s="909"/>
      <c r="AZ118" s="973" t="s">
        <v>494</v>
      </c>
      <c r="BA118" s="965"/>
      <c r="BB118" s="965"/>
      <c r="BC118" s="965"/>
      <c r="BD118" s="965"/>
      <c r="BE118" s="965"/>
      <c r="BF118" s="965"/>
      <c r="BG118" s="965"/>
      <c r="BH118" s="965"/>
      <c r="BI118" s="965"/>
      <c r="BJ118" s="965"/>
      <c r="BK118" s="965"/>
      <c r="BL118" s="965"/>
      <c r="BM118" s="965"/>
      <c r="BN118" s="965"/>
      <c r="BO118" s="965"/>
      <c r="BP118" s="966"/>
      <c r="BQ118" s="999" t="s">
        <v>460</v>
      </c>
      <c r="BR118" s="1000"/>
      <c r="BS118" s="1000"/>
      <c r="BT118" s="1000"/>
      <c r="BU118" s="1000"/>
      <c r="BV118" s="1000" t="s">
        <v>476</v>
      </c>
      <c r="BW118" s="1000"/>
      <c r="BX118" s="1000"/>
      <c r="BY118" s="1000"/>
      <c r="BZ118" s="1000"/>
      <c r="CA118" s="1000" t="s">
        <v>495</v>
      </c>
      <c r="CB118" s="1000"/>
      <c r="CC118" s="1000"/>
      <c r="CD118" s="1000"/>
      <c r="CE118" s="1000"/>
      <c r="CF118" s="920" t="s">
        <v>487</v>
      </c>
      <c r="CG118" s="921"/>
      <c r="CH118" s="921"/>
      <c r="CI118" s="921"/>
      <c r="CJ118" s="921"/>
      <c r="CK118" s="948"/>
      <c r="CL118" s="949"/>
      <c r="CM118" s="922" t="s">
        <v>496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394</v>
      </c>
      <c r="DH118" s="959"/>
      <c r="DI118" s="959"/>
      <c r="DJ118" s="959"/>
      <c r="DK118" s="960"/>
      <c r="DL118" s="961" t="s">
        <v>460</v>
      </c>
      <c r="DM118" s="959"/>
      <c r="DN118" s="959"/>
      <c r="DO118" s="959"/>
      <c r="DP118" s="960"/>
      <c r="DQ118" s="961" t="s">
        <v>471</v>
      </c>
      <c r="DR118" s="959"/>
      <c r="DS118" s="959"/>
      <c r="DT118" s="959"/>
      <c r="DU118" s="960"/>
      <c r="DV118" s="962" t="s">
        <v>460</v>
      </c>
      <c r="DW118" s="963"/>
      <c r="DX118" s="963"/>
      <c r="DY118" s="963"/>
      <c r="DZ118" s="964"/>
    </row>
    <row r="119" spans="1:130" s="226" customFormat="1" ht="26.25" customHeight="1" x14ac:dyDescent="0.15">
      <c r="A119" s="1056" t="s">
        <v>457</v>
      </c>
      <c r="B119" s="947"/>
      <c r="C119" s="929" t="s">
        <v>458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174581</v>
      </c>
      <c r="AB119" s="900"/>
      <c r="AC119" s="900"/>
      <c r="AD119" s="900"/>
      <c r="AE119" s="901"/>
      <c r="AF119" s="902">
        <v>174736</v>
      </c>
      <c r="AG119" s="900"/>
      <c r="AH119" s="900"/>
      <c r="AI119" s="900"/>
      <c r="AJ119" s="901"/>
      <c r="AK119" s="902">
        <v>174894</v>
      </c>
      <c r="AL119" s="900"/>
      <c r="AM119" s="900"/>
      <c r="AN119" s="900"/>
      <c r="AO119" s="901"/>
      <c r="AP119" s="903">
        <v>0.5</v>
      </c>
      <c r="AQ119" s="904"/>
      <c r="AR119" s="904"/>
      <c r="AS119" s="904"/>
      <c r="AT119" s="905"/>
      <c r="AU119" s="910"/>
      <c r="AV119" s="911"/>
      <c r="AW119" s="911"/>
      <c r="AX119" s="911"/>
      <c r="AY119" s="911"/>
      <c r="AZ119" s="247" t="s">
        <v>190</v>
      </c>
      <c r="BA119" s="247"/>
      <c r="BB119" s="247"/>
      <c r="BC119" s="247"/>
      <c r="BD119" s="247"/>
      <c r="BE119" s="247"/>
      <c r="BF119" s="247"/>
      <c r="BG119" s="247"/>
      <c r="BH119" s="247"/>
      <c r="BI119" s="247"/>
      <c r="BJ119" s="247"/>
      <c r="BK119" s="247"/>
      <c r="BL119" s="247"/>
      <c r="BM119" s="247"/>
      <c r="BN119" s="247"/>
      <c r="BO119" s="977" t="s">
        <v>497</v>
      </c>
      <c r="BP119" s="1005"/>
      <c r="BQ119" s="999">
        <v>99692238</v>
      </c>
      <c r="BR119" s="1000"/>
      <c r="BS119" s="1000"/>
      <c r="BT119" s="1000"/>
      <c r="BU119" s="1000"/>
      <c r="BV119" s="1000">
        <v>96409964</v>
      </c>
      <c r="BW119" s="1000"/>
      <c r="BX119" s="1000"/>
      <c r="BY119" s="1000"/>
      <c r="BZ119" s="1000"/>
      <c r="CA119" s="1000">
        <v>90604599</v>
      </c>
      <c r="CB119" s="1000"/>
      <c r="CC119" s="1000"/>
      <c r="CD119" s="1000"/>
      <c r="CE119" s="1000"/>
      <c r="CF119" s="1001"/>
      <c r="CG119" s="1002"/>
      <c r="CH119" s="1002"/>
      <c r="CI119" s="1002"/>
      <c r="CJ119" s="1003"/>
      <c r="CK119" s="950"/>
      <c r="CL119" s="951"/>
      <c r="CM119" s="973" t="s">
        <v>498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397758</v>
      </c>
      <c r="DH119" s="986"/>
      <c r="DI119" s="986"/>
      <c r="DJ119" s="986"/>
      <c r="DK119" s="987"/>
      <c r="DL119" s="985">
        <v>358447</v>
      </c>
      <c r="DM119" s="986"/>
      <c r="DN119" s="986"/>
      <c r="DO119" s="986"/>
      <c r="DP119" s="987"/>
      <c r="DQ119" s="985">
        <v>322440</v>
      </c>
      <c r="DR119" s="986"/>
      <c r="DS119" s="986"/>
      <c r="DT119" s="986"/>
      <c r="DU119" s="987"/>
      <c r="DV119" s="988">
        <v>1</v>
      </c>
      <c r="DW119" s="989"/>
      <c r="DX119" s="989"/>
      <c r="DY119" s="989"/>
      <c r="DZ119" s="990"/>
    </row>
    <row r="120" spans="1:130" s="226" customFormat="1" ht="26.25" customHeight="1" x14ac:dyDescent="0.15">
      <c r="A120" s="1057"/>
      <c r="B120" s="949"/>
      <c r="C120" s="922" t="s">
        <v>464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487</v>
      </c>
      <c r="AB120" s="959"/>
      <c r="AC120" s="959"/>
      <c r="AD120" s="959"/>
      <c r="AE120" s="960"/>
      <c r="AF120" s="961" t="s">
        <v>394</v>
      </c>
      <c r="AG120" s="959"/>
      <c r="AH120" s="959"/>
      <c r="AI120" s="959"/>
      <c r="AJ120" s="960"/>
      <c r="AK120" s="961" t="s">
        <v>476</v>
      </c>
      <c r="AL120" s="959"/>
      <c r="AM120" s="959"/>
      <c r="AN120" s="959"/>
      <c r="AO120" s="960"/>
      <c r="AP120" s="962" t="s">
        <v>460</v>
      </c>
      <c r="AQ120" s="963"/>
      <c r="AR120" s="963"/>
      <c r="AS120" s="963"/>
      <c r="AT120" s="964"/>
      <c r="AU120" s="991" t="s">
        <v>499</v>
      </c>
      <c r="AV120" s="992"/>
      <c r="AW120" s="992"/>
      <c r="AX120" s="992"/>
      <c r="AY120" s="993"/>
      <c r="AZ120" s="929" t="s">
        <v>500</v>
      </c>
      <c r="BA120" s="897"/>
      <c r="BB120" s="897"/>
      <c r="BC120" s="897"/>
      <c r="BD120" s="897"/>
      <c r="BE120" s="897"/>
      <c r="BF120" s="897"/>
      <c r="BG120" s="897"/>
      <c r="BH120" s="897"/>
      <c r="BI120" s="897"/>
      <c r="BJ120" s="897"/>
      <c r="BK120" s="897"/>
      <c r="BL120" s="897"/>
      <c r="BM120" s="897"/>
      <c r="BN120" s="897"/>
      <c r="BO120" s="897"/>
      <c r="BP120" s="898"/>
      <c r="BQ120" s="930">
        <v>12770971</v>
      </c>
      <c r="BR120" s="931"/>
      <c r="BS120" s="931"/>
      <c r="BT120" s="931"/>
      <c r="BU120" s="931"/>
      <c r="BV120" s="931">
        <v>15097630</v>
      </c>
      <c r="BW120" s="931"/>
      <c r="BX120" s="931"/>
      <c r="BY120" s="931"/>
      <c r="BZ120" s="931"/>
      <c r="CA120" s="931">
        <v>18358536</v>
      </c>
      <c r="CB120" s="931"/>
      <c r="CC120" s="931"/>
      <c r="CD120" s="931"/>
      <c r="CE120" s="931"/>
      <c r="CF120" s="944">
        <v>57.5</v>
      </c>
      <c r="CG120" s="945"/>
      <c r="CH120" s="945"/>
      <c r="CI120" s="945"/>
      <c r="CJ120" s="945"/>
      <c r="CK120" s="1006" t="s">
        <v>501</v>
      </c>
      <c r="CL120" s="1007"/>
      <c r="CM120" s="1007"/>
      <c r="CN120" s="1007"/>
      <c r="CO120" s="1008"/>
      <c r="CP120" s="1014" t="s">
        <v>502</v>
      </c>
      <c r="CQ120" s="1015"/>
      <c r="CR120" s="1015"/>
      <c r="CS120" s="1015"/>
      <c r="CT120" s="1015"/>
      <c r="CU120" s="1015"/>
      <c r="CV120" s="1015"/>
      <c r="CW120" s="1015"/>
      <c r="CX120" s="1015"/>
      <c r="CY120" s="1015"/>
      <c r="CZ120" s="1015"/>
      <c r="DA120" s="1015"/>
      <c r="DB120" s="1015"/>
      <c r="DC120" s="1015"/>
      <c r="DD120" s="1015"/>
      <c r="DE120" s="1015"/>
      <c r="DF120" s="1016"/>
      <c r="DG120" s="930">
        <v>12493532</v>
      </c>
      <c r="DH120" s="931"/>
      <c r="DI120" s="931"/>
      <c r="DJ120" s="931"/>
      <c r="DK120" s="931"/>
      <c r="DL120" s="931">
        <v>10322471</v>
      </c>
      <c r="DM120" s="931"/>
      <c r="DN120" s="931"/>
      <c r="DO120" s="931"/>
      <c r="DP120" s="931"/>
      <c r="DQ120" s="931">
        <v>8457119</v>
      </c>
      <c r="DR120" s="931"/>
      <c r="DS120" s="931"/>
      <c r="DT120" s="931"/>
      <c r="DU120" s="931"/>
      <c r="DV120" s="932">
        <v>26.5</v>
      </c>
      <c r="DW120" s="932"/>
      <c r="DX120" s="932"/>
      <c r="DY120" s="932"/>
      <c r="DZ120" s="933"/>
    </row>
    <row r="121" spans="1:130" s="226" customFormat="1" ht="26.25" customHeight="1" x14ac:dyDescent="0.15">
      <c r="A121" s="1057"/>
      <c r="B121" s="949"/>
      <c r="C121" s="974" t="s">
        <v>503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461</v>
      </c>
      <c r="AB121" s="959"/>
      <c r="AC121" s="959"/>
      <c r="AD121" s="959"/>
      <c r="AE121" s="960"/>
      <c r="AF121" s="961" t="s">
        <v>471</v>
      </c>
      <c r="AG121" s="959"/>
      <c r="AH121" s="959"/>
      <c r="AI121" s="959"/>
      <c r="AJ121" s="960"/>
      <c r="AK121" s="961" t="s">
        <v>460</v>
      </c>
      <c r="AL121" s="959"/>
      <c r="AM121" s="959"/>
      <c r="AN121" s="959"/>
      <c r="AO121" s="960"/>
      <c r="AP121" s="962" t="s">
        <v>476</v>
      </c>
      <c r="AQ121" s="963"/>
      <c r="AR121" s="963"/>
      <c r="AS121" s="963"/>
      <c r="AT121" s="964"/>
      <c r="AU121" s="994"/>
      <c r="AV121" s="995"/>
      <c r="AW121" s="995"/>
      <c r="AX121" s="995"/>
      <c r="AY121" s="996"/>
      <c r="AZ121" s="922" t="s">
        <v>504</v>
      </c>
      <c r="BA121" s="923"/>
      <c r="BB121" s="923"/>
      <c r="BC121" s="923"/>
      <c r="BD121" s="923"/>
      <c r="BE121" s="923"/>
      <c r="BF121" s="923"/>
      <c r="BG121" s="923"/>
      <c r="BH121" s="923"/>
      <c r="BI121" s="923"/>
      <c r="BJ121" s="923"/>
      <c r="BK121" s="923"/>
      <c r="BL121" s="923"/>
      <c r="BM121" s="923"/>
      <c r="BN121" s="923"/>
      <c r="BO121" s="923"/>
      <c r="BP121" s="924"/>
      <c r="BQ121" s="925">
        <v>17139520</v>
      </c>
      <c r="BR121" s="926"/>
      <c r="BS121" s="926"/>
      <c r="BT121" s="926"/>
      <c r="BU121" s="926"/>
      <c r="BV121" s="926">
        <v>14859959</v>
      </c>
      <c r="BW121" s="926"/>
      <c r="BX121" s="926"/>
      <c r="BY121" s="926"/>
      <c r="BZ121" s="926"/>
      <c r="CA121" s="926">
        <v>12846726</v>
      </c>
      <c r="CB121" s="926"/>
      <c r="CC121" s="926"/>
      <c r="CD121" s="926"/>
      <c r="CE121" s="926"/>
      <c r="CF121" s="920">
        <v>40.299999999999997</v>
      </c>
      <c r="CG121" s="921"/>
      <c r="CH121" s="921"/>
      <c r="CI121" s="921"/>
      <c r="CJ121" s="921"/>
      <c r="CK121" s="1009"/>
      <c r="CL121" s="1010"/>
      <c r="CM121" s="1010"/>
      <c r="CN121" s="1010"/>
      <c r="CO121" s="1011"/>
      <c r="CP121" s="1019" t="s">
        <v>505</v>
      </c>
      <c r="CQ121" s="1020"/>
      <c r="CR121" s="1020"/>
      <c r="CS121" s="1020"/>
      <c r="CT121" s="1020"/>
      <c r="CU121" s="1020"/>
      <c r="CV121" s="1020"/>
      <c r="CW121" s="1020"/>
      <c r="CX121" s="1020"/>
      <c r="CY121" s="1020"/>
      <c r="CZ121" s="1020"/>
      <c r="DA121" s="1020"/>
      <c r="DB121" s="1020"/>
      <c r="DC121" s="1020"/>
      <c r="DD121" s="1020"/>
      <c r="DE121" s="1020"/>
      <c r="DF121" s="1021"/>
      <c r="DG121" s="925">
        <v>1909800</v>
      </c>
      <c r="DH121" s="926"/>
      <c r="DI121" s="926"/>
      <c r="DJ121" s="926"/>
      <c r="DK121" s="926"/>
      <c r="DL121" s="926">
        <v>1974052</v>
      </c>
      <c r="DM121" s="926"/>
      <c r="DN121" s="926"/>
      <c r="DO121" s="926"/>
      <c r="DP121" s="926"/>
      <c r="DQ121" s="926">
        <v>2018972</v>
      </c>
      <c r="DR121" s="926"/>
      <c r="DS121" s="926"/>
      <c r="DT121" s="926"/>
      <c r="DU121" s="926"/>
      <c r="DV121" s="927">
        <v>6.3</v>
      </c>
      <c r="DW121" s="927"/>
      <c r="DX121" s="927"/>
      <c r="DY121" s="927"/>
      <c r="DZ121" s="928"/>
    </row>
    <row r="122" spans="1:130" s="226" customFormat="1" ht="26.25" customHeight="1" x14ac:dyDescent="0.15">
      <c r="A122" s="1057"/>
      <c r="B122" s="949"/>
      <c r="C122" s="922" t="s">
        <v>479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394</v>
      </c>
      <c r="AB122" s="959"/>
      <c r="AC122" s="959"/>
      <c r="AD122" s="959"/>
      <c r="AE122" s="960"/>
      <c r="AF122" s="961" t="s">
        <v>461</v>
      </c>
      <c r="AG122" s="959"/>
      <c r="AH122" s="959"/>
      <c r="AI122" s="959"/>
      <c r="AJ122" s="960"/>
      <c r="AK122" s="961" t="s">
        <v>476</v>
      </c>
      <c r="AL122" s="959"/>
      <c r="AM122" s="959"/>
      <c r="AN122" s="959"/>
      <c r="AO122" s="960"/>
      <c r="AP122" s="962" t="s">
        <v>460</v>
      </c>
      <c r="AQ122" s="963"/>
      <c r="AR122" s="963"/>
      <c r="AS122" s="963"/>
      <c r="AT122" s="964"/>
      <c r="AU122" s="994"/>
      <c r="AV122" s="995"/>
      <c r="AW122" s="995"/>
      <c r="AX122" s="995"/>
      <c r="AY122" s="996"/>
      <c r="AZ122" s="973" t="s">
        <v>506</v>
      </c>
      <c r="BA122" s="965"/>
      <c r="BB122" s="965"/>
      <c r="BC122" s="965"/>
      <c r="BD122" s="965"/>
      <c r="BE122" s="965"/>
      <c r="BF122" s="965"/>
      <c r="BG122" s="965"/>
      <c r="BH122" s="965"/>
      <c r="BI122" s="965"/>
      <c r="BJ122" s="965"/>
      <c r="BK122" s="965"/>
      <c r="BL122" s="965"/>
      <c r="BM122" s="965"/>
      <c r="BN122" s="965"/>
      <c r="BO122" s="965"/>
      <c r="BP122" s="966"/>
      <c r="BQ122" s="999">
        <v>59661623</v>
      </c>
      <c r="BR122" s="1000"/>
      <c r="BS122" s="1000"/>
      <c r="BT122" s="1000"/>
      <c r="BU122" s="1000"/>
      <c r="BV122" s="1000">
        <v>58255470</v>
      </c>
      <c r="BW122" s="1000"/>
      <c r="BX122" s="1000"/>
      <c r="BY122" s="1000"/>
      <c r="BZ122" s="1000"/>
      <c r="CA122" s="1000">
        <v>55391237</v>
      </c>
      <c r="CB122" s="1000"/>
      <c r="CC122" s="1000"/>
      <c r="CD122" s="1000"/>
      <c r="CE122" s="1000"/>
      <c r="CF122" s="1017">
        <v>173.6</v>
      </c>
      <c r="CG122" s="1018"/>
      <c r="CH122" s="1018"/>
      <c r="CI122" s="1018"/>
      <c r="CJ122" s="1018"/>
      <c r="CK122" s="1009"/>
      <c r="CL122" s="1010"/>
      <c r="CM122" s="1010"/>
      <c r="CN122" s="1010"/>
      <c r="CO122" s="1011"/>
      <c r="CP122" s="1019" t="s">
        <v>507</v>
      </c>
      <c r="CQ122" s="1020"/>
      <c r="CR122" s="1020"/>
      <c r="CS122" s="1020"/>
      <c r="CT122" s="1020"/>
      <c r="CU122" s="1020"/>
      <c r="CV122" s="1020"/>
      <c r="CW122" s="1020"/>
      <c r="CX122" s="1020"/>
      <c r="CY122" s="1020"/>
      <c r="CZ122" s="1020"/>
      <c r="DA122" s="1020"/>
      <c r="DB122" s="1020"/>
      <c r="DC122" s="1020"/>
      <c r="DD122" s="1020"/>
      <c r="DE122" s="1020"/>
      <c r="DF122" s="1021"/>
      <c r="DG122" s="925">
        <v>1162402</v>
      </c>
      <c r="DH122" s="926"/>
      <c r="DI122" s="926"/>
      <c r="DJ122" s="926"/>
      <c r="DK122" s="926"/>
      <c r="DL122" s="926">
        <v>940030</v>
      </c>
      <c r="DM122" s="926"/>
      <c r="DN122" s="926"/>
      <c r="DO122" s="926"/>
      <c r="DP122" s="926"/>
      <c r="DQ122" s="926">
        <v>728952</v>
      </c>
      <c r="DR122" s="926"/>
      <c r="DS122" s="926"/>
      <c r="DT122" s="926"/>
      <c r="DU122" s="926"/>
      <c r="DV122" s="927">
        <v>2.2999999999999998</v>
      </c>
      <c r="DW122" s="927"/>
      <c r="DX122" s="927"/>
      <c r="DY122" s="927"/>
      <c r="DZ122" s="928"/>
    </row>
    <row r="123" spans="1:130" s="226" customFormat="1" ht="26.25" customHeight="1" x14ac:dyDescent="0.15">
      <c r="A123" s="1057"/>
      <c r="B123" s="949"/>
      <c r="C123" s="922" t="s">
        <v>489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476</v>
      </c>
      <c r="AB123" s="959"/>
      <c r="AC123" s="959"/>
      <c r="AD123" s="959"/>
      <c r="AE123" s="960"/>
      <c r="AF123" s="961" t="s">
        <v>461</v>
      </c>
      <c r="AG123" s="959"/>
      <c r="AH123" s="959"/>
      <c r="AI123" s="959"/>
      <c r="AJ123" s="960"/>
      <c r="AK123" s="961" t="s">
        <v>476</v>
      </c>
      <c r="AL123" s="959"/>
      <c r="AM123" s="959"/>
      <c r="AN123" s="959"/>
      <c r="AO123" s="960"/>
      <c r="AP123" s="962" t="s">
        <v>460</v>
      </c>
      <c r="AQ123" s="963"/>
      <c r="AR123" s="963"/>
      <c r="AS123" s="963"/>
      <c r="AT123" s="964"/>
      <c r="AU123" s="997"/>
      <c r="AV123" s="998"/>
      <c r="AW123" s="998"/>
      <c r="AX123" s="998"/>
      <c r="AY123" s="998"/>
      <c r="AZ123" s="247" t="s">
        <v>190</v>
      </c>
      <c r="BA123" s="247"/>
      <c r="BB123" s="247"/>
      <c r="BC123" s="247"/>
      <c r="BD123" s="247"/>
      <c r="BE123" s="247"/>
      <c r="BF123" s="247"/>
      <c r="BG123" s="247"/>
      <c r="BH123" s="247"/>
      <c r="BI123" s="247"/>
      <c r="BJ123" s="247"/>
      <c r="BK123" s="247"/>
      <c r="BL123" s="247"/>
      <c r="BM123" s="247"/>
      <c r="BN123" s="247"/>
      <c r="BO123" s="977" t="s">
        <v>508</v>
      </c>
      <c r="BP123" s="1005"/>
      <c r="BQ123" s="1063">
        <v>89572114</v>
      </c>
      <c r="BR123" s="1064"/>
      <c r="BS123" s="1064"/>
      <c r="BT123" s="1064"/>
      <c r="BU123" s="1064"/>
      <c r="BV123" s="1064">
        <v>88213059</v>
      </c>
      <c r="BW123" s="1064"/>
      <c r="BX123" s="1064"/>
      <c r="BY123" s="1064"/>
      <c r="BZ123" s="1064"/>
      <c r="CA123" s="1064">
        <v>86596499</v>
      </c>
      <c r="CB123" s="1064"/>
      <c r="CC123" s="1064"/>
      <c r="CD123" s="1064"/>
      <c r="CE123" s="1064"/>
      <c r="CF123" s="1001"/>
      <c r="CG123" s="1002"/>
      <c r="CH123" s="1002"/>
      <c r="CI123" s="1002"/>
      <c r="CJ123" s="1003"/>
      <c r="CK123" s="1009"/>
      <c r="CL123" s="1010"/>
      <c r="CM123" s="1010"/>
      <c r="CN123" s="1010"/>
      <c r="CO123" s="1011"/>
      <c r="CP123" s="1019" t="s">
        <v>509</v>
      </c>
      <c r="CQ123" s="1020"/>
      <c r="CR123" s="1020"/>
      <c r="CS123" s="1020"/>
      <c r="CT123" s="1020"/>
      <c r="CU123" s="1020"/>
      <c r="CV123" s="1020"/>
      <c r="CW123" s="1020"/>
      <c r="CX123" s="1020"/>
      <c r="CY123" s="1020"/>
      <c r="CZ123" s="1020"/>
      <c r="DA123" s="1020"/>
      <c r="DB123" s="1020"/>
      <c r="DC123" s="1020"/>
      <c r="DD123" s="1020"/>
      <c r="DE123" s="1020"/>
      <c r="DF123" s="1021"/>
      <c r="DG123" s="958">
        <v>610014</v>
      </c>
      <c r="DH123" s="959"/>
      <c r="DI123" s="959"/>
      <c r="DJ123" s="959"/>
      <c r="DK123" s="960"/>
      <c r="DL123" s="961">
        <v>602571</v>
      </c>
      <c r="DM123" s="959"/>
      <c r="DN123" s="959"/>
      <c r="DO123" s="959"/>
      <c r="DP123" s="960"/>
      <c r="DQ123" s="961">
        <v>599460</v>
      </c>
      <c r="DR123" s="959"/>
      <c r="DS123" s="959"/>
      <c r="DT123" s="959"/>
      <c r="DU123" s="960"/>
      <c r="DV123" s="962">
        <v>1.9</v>
      </c>
      <c r="DW123" s="963"/>
      <c r="DX123" s="963"/>
      <c r="DY123" s="963"/>
      <c r="DZ123" s="964"/>
    </row>
    <row r="124" spans="1:130" s="226" customFormat="1" ht="26.25" customHeight="1" thickBot="1" x14ac:dyDescent="0.2">
      <c r="A124" s="1057"/>
      <c r="B124" s="949"/>
      <c r="C124" s="922" t="s">
        <v>493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461</v>
      </c>
      <c r="AB124" s="959"/>
      <c r="AC124" s="959"/>
      <c r="AD124" s="959"/>
      <c r="AE124" s="960"/>
      <c r="AF124" s="961" t="s">
        <v>487</v>
      </c>
      <c r="AG124" s="959"/>
      <c r="AH124" s="959"/>
      <c r="AI124" s="959"/>
      <c r="AJ124" s="960"/>
      <c r="AK124" s="961" t="s">
        <v>461</v>
      </c>
      <c r="AL124" s="959"/>
      <c r="AM124" s="959"/>
      <c r="AN124" s="959"/>
      <c r="AO124" s="960"/>
      <c r="AP124" s="962" t="s">
        <v>461</v>
      </c>
      <c r="AQ124" s="963"/>
      <c r="AR124" s="963"/>
      <c r="AS124" s="963"/>
      <c r="AT124" s="964"/>
      <c r="AU124" s="1059" t="s">
        <v>510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32.5</v>
      </c>
      <c r="BR124" s="1027"/>
      <c r="BS124" s="1027"/>
      <c r="BT124" s="1027"/>
      <c r="BU124" s="1027"/>
      <c r="BV124" s="1027">
        <v>25</v>
      </c>
      <c r="BW124" s="1027"/>
      <c r="BX124" s="1027"/>
      <c r="BY124" s="1027"/>
      <c r="BZ124" s="1027"/>
      <c r="CA124" s="1027">
        <v>12.5</v>
      </c>
      <c r="CB124" s="1027"/>
      <c r="CC124" s="1027"/>
      <c r="CD124" s="1027"/>
      <c r="CE124" s="1027"/>
      <c r="CF124" s="1028"/>
      <c r="CG124" s="1029"/>
      <c r="CH124" s="1029"/>
      <c r="CI124" s="1029"/>
      <c r="CJ124" s="1030"/>
      <c r="CK124" s="1012"/>
      <c r="CL124" s="1012"/>
      <c r="CM124" s="1012"/>
      <c r="CN124" s="1012"/>
      <c r="CO124" s="1013"/>
      <c r="CP124" s="1019" t="s">
        <v>511</v>
      </c>
      <c r="CQ124" s="1020"/>
      <c r="CR124" s="1020"/>
      <c r="CS124" s="1020"/>
      <c r="CT124" s="1020"/>
      <c r="CU124" s="1020"/>
      <c r="CV124" s="1020"/>
      <c r="CW124" s="1020"/>
      <c r="CX124" s="1020"/>
      <c r="CY124" s="1020"/>
      <c r="CZ124" s="1020"/>
      <c r="DA124" s="1020"/>
      <c r="DB124" s="1020"/>
      <c r="DC124" s="1020"/>
      <c r="DD124" s="1020"/>
      <c r="DE124" s="1020"/>
      <c r="DF124" s="1021"/>
      <c r="DG124" s="1004">
        <v>310333</v>
      </c>
      <c r="DH124" s="986"/>
      <c r="DI124" s="986"/>
      <c r="DJ124" s="986"/>
      <c r="DK124" s="987"/>
      <c r="DL124" s="985">
        <v>254759</v>
      </c>
      <c r="DM124" s="986"/>
      <c r="DN124" s="986"/>
      <c r="DO124" s="986"/>
      <c r="DP124" s="987"/>
      <c r="DQ124" s="985">
        <v>201966</v>
      </c>
      <c r="DR124" s="986"/>
      <c r="DS124" s="986"/>
      <c r="DT124" s="986"/>
      <c r="DU124" s="987"/>
      <c r="DV124" s="988">
        <v>0.6</v>
      </c>
      <c r="DW124" s="989"/>
      <c r="DX124" s="989"/>
      <c r="DY124" s="989"/>
      <c r="DZ124" s="990"/>
    </row>
    <row r="125" spans="1:130" s="226" customFormat="1" ht="26.25" customHeight="1" x14ac:dyDescent="0.15">
      <c r="A125" s="1057"/>
      <c r="B125" s="949"/>
      <c r="C125" s="922" t="s">
        <v>496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512</v>
      </c>
      <c r="AB125" s="959"/>
      <c r="AC125" s="959"/>
      <c r="AD125" s="959"/>
      <c r="AE125" s="960"/>
      <c r="AF125" s="961" t="s">
        <v>460</v>
      </c>
      <c r="AG125" s="959"/>
      <c r="AH125" s="959"/>
      <c r="AI125" s="959"/>
      <c r="AJ125" s="960"/>
      <c r="AK125" s="961" t="s">
        <v>471</v>
      </c>
      <c r="AL125" s="959"/>
      <c r="AM125" s="959"/>
      <c r="AN125" s="959"/>
      <c r="AO125" s="960"/>
      <c r="AP125" s="962" t="s">
        <v>460</v>
      </c>
      <c r="AQ125" s="963"/>
      <c r="AR125" s="963"/>
      <c r="AS125" s="963"/>
      <c r="AT125" s="9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2" t="s">
        <v>513</v>
      </c>
      <c r="CL125" s="1007"/>
      <c r="CM125" s="1007"/>
      <c r="CN125" s="1007"/>
      <c r="CO125" s="1008"/>
      <c r="CP125" s="929" t="s">
        <v>514</v>
      </c>
      <c r="CQ125" s="897"/>
      <c r="CR125" s="897"/>
      <c r="CS125" s="897"/>
      <c r="CT125" s="897"/>
      <c r="CU125" s="897"/>
      <c r="CV125" s="897"/>
      <c r="CW125" s="897"/>
      <c r="CX125" s="897"/>
      <c r="CY125" s="897"/>
      <c r="CZ125" s="897"/>
      <c r="DA125" s="897"/>
      <c r="DB125" s="897"/>
      <c r="DC125" s="897"/>
      <c r="DD125" s="897"/>
      <c r="DE125" s="897"/>
      <c r="DF125" s="898"/>
      <c r="DG125" s="930" t="s">
        <v>460</v>
      </c>
      <c r="DH125" s="931"/>
      <c r="DI125" s="931"/>
      <c r="DJ125" s="931"/>
      <c r="DK125" s="931"/>
      <c r="DL125" s="931" t="s">
        <v>394</v>
      </c>
      <c r="DM125" s="931"/>
      <c r="DN125" s="931"/>
      <c r="DO125" s="931"/>
      <c r="DP125" s="931"/>
      <c r="DQ125" s="931" t="s">
        <v>460</v>
      </c>
      <c r="DR125" s="931"/>
      <c r="DS125" s="931"/>
      <c r="DT125" s="931"/>
      <c r="DU125" s="931"/>
      <c r="DV125" s="932" t="s">
        <v>476</v>
      </c>
      <c r="DW125" s="932"/>
      <c r="DX125" s="932"/>
      <c r="DY125" s="932"/>
      <c r="DZ125" s="933"/>
    </row>
    <row r="126" spans="1:130" s="226" customFormat="1" ht="26.25" customHeight="1" thickBot="1" x14ac:dyDescent="0.2">
      <c r="A126" s="1057"/>
      <c r="B126" s="949"/>
      <c r="C126" s="922" t="s">
        <v>498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41854</v>
      </c>
      <c r="AB126" s="959"/>
      <c r="AC126" s="959"/>
      <c r="AD126" s="959"/>
      <c r="AE126" s="960"/>
      <c r="AF126" s="961">
        <v>38534</v>
      </c>
      <c r="AG126" s="959"/>
      <c r="AH126" s="959"/>
      <c r="AI126" s="959"/>
      <c r="AJ126" s="960"/>
      <c r="AK126" s="961">
        <v>36138</v>
      </c>
      <c r="AL126" s="959"/>
      <c r="AM126" s="959"/>
      <c r="AN126" s="959"/>
      <c r="AO126" s="960"/>
      <c r="AP126" s="962">
        <v>0.1</v>
      </c>
      <c r="AQ126" s="963"/>
      <c r="AR126" s="963"/>
      <c r="AS126" s="963"/>
      <c r="AT126" s="9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3"/>
      <c r="CL126" s="1010"/>
      <c r="CM126" s="1010"/>
      <c r="CN126" s="1010"/>
      <c r="CO126" s="1011"/>
      <c r="CP126" s="922" t="s">
        <v>515</v>
      </c>
      <c r="CQ126" s="923"/>
      <c r="CR126" s="923"/>
      <c r="CS126" s="923"/>
      <c r="CT126" s="923"/>
      <c r="CU126" s="923"/>
      <c r="CV126" s="923"/>
      <c r="CW126" s="923"/>
      <c r="CX126" s="923"/>
      <c r="CY126" s="923"/>
      <c r="CZ126" s="923"/>
      <c r="DA126" s="923"/>
      <c r="DB126" s="923"/>
      <c r="DC126" s="923"/>
      <c r="DD126" s="923"/>
      <c r="DE126" s="923"/>
      <c r="DF126" s="924"/>
      <c r="DG126" s="925">
        <v>585657</v>
      </c>
      <c r="DH126" s="926"/>
      <c r="DI126" s="926"/>
      <c r="DJ126" s="926"/>
      <c r="DK126" s="926"/>
      <c r="DL126" s="926">
        <v>511449</v>
      </c>
      <c r="DM126" s="926"/>
      <c r="DN126" s="926"/>
      <c r="DO126" s="926"/>
      <c r="DP126" s="926"/>
      <c r="DQ126" s="926">
        <v>586689</v>
      </c>
      <c r="DR126" s="926"/>
      <c r="DS126" s="926"/>
      <c r="DT126" s="926"/>
      <c r="DU126" s="926"/>
      <c r="DV126" s="927">
        <v>1.8</v>
      </c>
      <c r="DW126" s="927"/>
      <c r="DX126" s="927"/>
      <c r="DY126" s="927"/>
      <c r="DZ126" s="928"/>
    </row>
    <row r="127" spans="1:130" s="226" customFormat="1" ht="26.25" customHeight="1" x14ac:dyDescent="0.15">
      <c r="A127" s="1058"/>
      <c r="B127" s="951"/>
      <c r="C127" s="973" t="s">
        <v>516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487</v>
      </c>
      <c r="AB127" s="959"/>
      <c r="AC127" s="959"/>
      <c r="AD127" s="959"/>
      <c r="AE127" s="960"/>
      <c r="AF127" s="961" t="s">
        <v>495</v>
      </c>
      <c r="AG127" s="959"/>
      <c r="AH127" s="959"/>
      <c r="AI127" s="959"/>
      <c r="AJ127" s="960"/>
      <c r="AK127" s="961" t="s">
        <v>394</v>
      </c>
      <c r="AL127" s="959"/>
      <c r="AM127" s="959"/>
      <c r="AN127" s="959"/>
      <c r="AO127" s="960"/>
      <c r="AP127" s="962" t="s">
        <v>460</v>
      </c>
      <c r="AQ127" s="963"/>
      <c r="AR127" s="963"/>
      <c r="AS127" s="963"/>
      <c r="AT127" s="964"/>
      <c r="AU127" s="228"/>
      <c r="AV127" s="228"/>
      <c r="AW127" s="228"/>
      <c r="AX127" s="1031" t="s">
        <v>517</v>
      </c>
      <c r="AY127" s="1032"/>
      <c r="AZ127" s="1032"/>
      <c r="BA127" s="1032"/>
      <c r="BB127" s="1032"/>
      <c r="BC127" s="1032"/>
      <c r="BD127" s="1032"/>
      <c r="BE127" s="1033"/>
      <c r="BF127" s="1034" t="s">
        <v>518</v>
      </c>
      <c r="BG127" s="1032"/>
      <c r="BH127" s="1032"/>
      <c r="BI127" s="1032"/>
      <c r="BJ127" s="1032"/>
      <c r="BK127" s="1032"/>
      <c r="BL127" s="1033"/>
      <c r="BM127" s="1034" t="s">
        <v>519</v>
      </c>
      <c r="BN127" s="1032"/>
      <c r="BO127" s="1032"/>
      <c r="BP127" s="1032"/>
      <c r="BQ127" s="1032"/>
      <c r="BR127" s="1032"/>
      <c r="BS127" s="1033"/>
      <c r="BT127" s="1034" t="s">
        <v>520</v>
      </c>
      <c r="BU127" s="1032"/>
      <c r="BV127" s="1032"/>
      <c r="BW127" s="1032"/>
      <c r="BX127" s="1032"/>
      <c r="BY127" s="1032"/>
      <c r="BZ127" s="1055"/>
      <c r="CA127" s="228"/>
      <c r="CB127" s="228"/>
      <c r="CC127" s="228"/>
      <c r="CD127" s="251"/>
      <c r="CE127" s="251"/>
      <c r="CF127" s="251"/>
      <c r="CG127" s="228"/>
      <c r="CH127" s="228"/>
      <c r="CI127" s="228"/>
      <c r="CJ127" s="250"/>
      <c r="CK127" s="1023"/>
      <c r="CL127" s="1010"/>
      <c r="CM127" s="1010"/>
      <c r="CN127" s="1010"/>
      <c r="CO127" s="1011"/>
      <c r="CP127" s="922" t="s">
        <v>521</v>
      </c>
      <c r="CQ127" s="923"/>
      <c r="CR127" s="923"/>
      <c r="CS127" s="923"/>
      <c r="CT127" s="923"/>
      <c r="CU127" s="923"/>
      <c r="CV127" s="923"/>
      <c r="CW127" s="923"/>
      <c r="CX127" s="923"/>
      <c r="CY127" s="923"/>
      <c r="CZ127" s="923"/>
      <c r="DA127" s="923"/>
      <c r="DB127" s="923"/>
      <c r="DC127" s="923"/>
      <c r="DD127" s="923"/>
      <c r="DE127" s="923"/>
      <c r="DF127" s="924"/>
      <c r="DG127" s="925" t="s">
        <v>460</v>
      </c>
      <c r="DH127" s="926"/>
      <c r="DI127" s="926"/>
      <c r="DJ127" s="926"/>
      <c r="DK127" s="926"/>
      <c r="DL127" s="926" t="s">
        <v>487</v>
      </c>
      <c r="DM127" s="926"/>
      <c r="DN127" s="926"/>
      <c r="DO127" s="926"/>
      <c r="DP127" s="926"/>
      <c r="DQ127" s="926" t="s">
        <v>487</v>
      </c>
      <c r="DR127" s="926"/>
      <c r="DS127" s="926"/>
      <c r="DT127" s="926"/>
      <c r="DU127" s="926"/>
      <c r="DV127" s="927" t="s">
        <v>394</v>
      </c>
      <c r="DW127" s="927"/>
      <c r="DX127" s="927"/>
      <c r="DY127" s="927"/>
      <c r="DZ127" s="928"/>
    </row>
    <row r="128" spans="1:130" s="226" customFormat="1" ht="26.25" customHeight="1" thickBot="1" x14ac:dyDescent="0.2">
      <c r="A128" s="1041" t="s">
        <v>522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523</v>
      </c>
      <c r="X128" s="1043"/>
      <c r="Y128" s="1043"/>
      <c r="Z128" s="1044"/>
      <c r="AA128" s="1045">
        <v>1475153</v>
      </c>
      <c r="AB128" s="1046"/>
      <c r="AC128" s="1046"/>
      <c r="AD128" s="1046"/>
      <c r="AE128" s="1047"/>
      <c r="AF128" s="1048">
        <v>1290863</v>
      </c>
      <c r="AG128" s="1046"/>
      <c r="AH128" s="1046"/>
      <c r="AI128" s="1046"/>
      <c r="AJ128" s="1047"/>
      <c r="AK128" s="1048">
        <v>1381928</v>
      </c>
      <c r="AL128" s="1046"/>
      <c r="AM128" s="1046"/>
      <c r="AN128" s="1046"/>
      <c r="AO128" s="1047"/>
      <c r="AP128" s="1049"/>
      <c r="AQ128" s="1050"/>
      <c r="AR128" s="1050"/>
      <c r="AS128" s="1050"/>
      <c r="AT128" s="1051"/>
      <c r="AU128" s="228"/>
      <c r="AV128" s="228"/>
      <c r="AW128" s="228"/>
      <c r="AX128" s="896" t="s">
        <v>524</v>
      </c>
      <c r="AY128" s="897"/>
      <c r="AZ128" s="897"/>
      <c r="BA128" s="897"/>
      <c r="BB128" s="897"/>
      <c r="BC128" s="897"/>
      <c r="BD128" s="897"/>
      <c r="BE128" s="898"/>
      <c r="BF128" s="1052" t="s">
        <v>487</v>
      </c>
      <c r="BG128" s="1053"/>
      <c r="BH128" s="1053"/>
      <c r="BI128" s="1053"/>
      <c r="BJ128" s="1053"/>
      <c r="BK128" s="1053"/>
      <c r="BL128" s="1054"/>
      <c r="BM128" s="1052">
        <v>11.54</v>
      </c>
      <c r="BN128" s="1053"/>
      <c r="BO128" s="1053"/>
      <c r="BP128" s="1053"/>
      <c r="BQ128" s="1053"/>
      <c r="BR128" s="1053"/>
      <c r="BS128" s="1054"/>
      <c r="BT128" s="1052">
        <v>20</v>
      </c>
      <c r="BU128" s="1053"/>
      <c r="BV128" s="1053"/>
      <c r="BW128" s="1053"/>
      <c r="BX128" s="1053"/>
      <c r="BY128" s="1053"/>
      <c r="BZ128" s="1076"/>
      <c r="CA128" s="251"/>
      <c r="CB128" s="251"/>
      <c r="CC128" s="251"/>
      <c r="CD128" s="251"/>
      <c r="CE128" s="251"/>
      <c r="CF128" s="251"/>
      <c r="CG128" s="228"/>
      <c r="CH128" s="228"/>
      <c r="CI128" s="228"/>
      <c r="CJ128" s="250"/>
      <c r="CK128" s="1024"/>
      <c r="CL128" s="1025"/>
      <c r="CM128" s="1025"/>
      <c r="CN128" s="1025"/>
      <c r="CO128" s="1026"/>
      <c r="CP128" s="1035" t="s">
        <v>525</v>
      </c>
      <c r="CQ128" s="726"/>
      <c r="CR128" s="726"/>
      <c r="CS128" s="726"/>
      <c r="CT128" s="726"/>
      <c r="CU128" s="726"/>
      <c r="CV128" s="726"/>
      <c r="CW128" s="726"/>
      <c r="CX128" s="726"/>
      <c r="CY128" s="726"/>
      <c r="CZ128" s="726"/>
      <c r="DA128" s="726"/>
      <c r="DB128" s="726"/>
      <c r="DC128" s="726"/>
      <c r="DD128" s="726"/>
      <c r="DE128" s="726"/>
      <c r="DF128" s="1036"/>
      <c r="DG128" s="1037" t="s">
        <v>476</v>
      </c>
      <c r="DH128" s="1038"/>
      <c r="DI128" s="1038"/>
      <c r="DJ128" s="1038"/>
      <c r="DK128" s="1038"/>
      <c r="DL128" s="1038" t="s">
        <v>471</v>
      </c>
      <c r="DM128" s="1038"/>
      <c r="DN128" s="1038"/>
      <c r="DO128" s="1038"/>
      <c r="DP128" s="1038"/>
      <c r="DQ128" s="1038" t="s">
        <v>471</v>
      </c>
      <c r="DR128" s="1038"/>
      <c r="DS128" s="1038"/>
      <c r="DT128" s="1038"/>
      <c r="DU128" s="1038"/>
      <c r="DV128" s="1039" t="s">
        <v>460</v>
      </c>
      <c r="DW128" s="1039"/>
      <c r="DX128" s="1039"/>
      <c r="DY128" s="1039"/>
      <c r="DZ128" s="1040"/>
    </row>
    <row r="129" spans="1:131" s="226"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526</v>
      </c>
      <c r="X129" s="1071"/>
      <c r="Y129" s="1071"/>
      <c r="Z129" s="1072"/>
      <c r="AA129" s="958">
        <v>36173659</v>
      </c>
      <c r="AB129" s="959"/>
      <c r="AC129" s="959"/>
      <c r="AD129" s="959"/>
      <c r="AE129" s="960"/>
      <c r="AF129" s="961">
        <v>37885957</v>
      </c>
      <c r="AG129" s="959"/>
      <c r="AH129" s="959"/>
      <c r="AI129" s="959"/>
      <c r="AJ129" s="960"/>
      <c r="AK129" s="961">
        <v>36955716</v>
      </c>
      <c r="AL129" s="959"/>
      <c r="AM129" s="959"/>
      <c r="AN129" s="959"/>
      <c r="AO129" s="960"/>
      <c r="AP129" s="1073"/>
      <c r="AQ129" s="1074"/>
      <c r="AR129" s="1074"/>
      <c r="AS129" s="1074"/>
      <c r="AT129" s="1075"/>
      <c r="AU129" s="229"/>
      <c r="AV129" s="229"/>
      <c r="AW129" s="229"/>
      <c r="AX129" s="1065" t="s">
        <v>527</v>
      </c>
      <c r="AY129" s="923"/>
      <c r="AZ129" s="923"/>
      <c r="BA129" s="923"/>
      <c r="BB129" s="923"/>
      <c r="BC129" s="923"/>
      <c r="BD129" s="923"/>
      <c r="BE129" s="924"/>
      <c r="BF129" s="1066" t="s">
        <v>394</v>
      </c>
      <c r="BG129" s="1067"/>
      <c r="BH129" s="1067"/>
      <c r="BI129" s="1067"/>
      <c r="BJ129" s="1067"/>
      <c r="BK129" s="1067"/>
      <c r="BL129" s="1068"/>
      <c r="BM129" s="1066">
        <v>16.54</v>
      </c>
      <c r="BN129" s="1067"/>
      <c r="BO129" s="1067"/>
      <c r="BP129" s="1067"/>
      <c r="BQ129" s="1067"/>
      <c r="BR129" s="1067"/>
      <c r="BS129" s="1068"/>
      <c r="BT129" s="1066">
        <v>30</v>
      </c>
      <c r="BU129" s="1067"/>
      <c r="BV129" s="1067"/>
      <c r="BW129" s="1067"/>
      <c r="BX129" s="1067"/>
      <c r="BY129" s="1067"/>
      <c r="BZ129" s="10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4" t="s">
        <v>528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529</v>
      </c>
      <c r="X130" s="1071"/>
      <c r="Y130" s="1071"/>
      <c r="Z130" s="1072"/>
      <c r="AA130" s="958">
        <v>5056869</v>
      </c>
      <c r="AB130" s="959"/>
      <c r="AC130" s="959"/>
      <c r="AD130" s="959"/>
      <c r="AE130" s="960"/>
      <c r="AF130" s="961">
        <v>5138126</v>
      </c>
      <c r="AG130" s="959"/>
      <c r="AH130" s="959"/>
      <c r="AI130" s="959"/>
      <c r="AJ130" s="960"/>
      <c r="AK130" s="961">
        <v>5055039</v>
      </c>
      <c r="AL130" s="959"/>
      <c r="AM130" s="959"/>
      <c r="AN130" s="959"/>
      <c r="AO130" s="960"/>
      <c r="AP130" s="1073"/>
      <c r="AQ130" s="1074"/>
      <c r="AR130" s="1074"/>
      <c r="AS130" s="1074"/>
      <c r="AT130" s="1075"/>
      <c r="AU130" s="229"/>
      <c r="AV130" s="229"/>
      <c r="AW130" s="229"/>
      <c r="AX130" s="1065" t="s">
        <v>530</v>
      </c>
      <c r="AY130" s="923"/>
      <c r="AZ130" s="923"/>
      <c r="BA130" s="923"/>
      <c r="BB130" s="923"/>
      <c r="BC130" s="923"/>
      <c r="BD130" s="923"/>
      <c r="BE130" s="924"/>
      <c r="BF130" s="1101">
        <v>2.1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531</v>
      </c>
      <c r="X131" s="1108"/>
      <c r="Y131" s="1108"/>
      <c r="Z131" s="1109"/>
      <c r="AA131" s="1004">
        <v>31116790</v>
      </c>
      <c r="AB131" s="986"/>
      <c r="AC131" s="986"/>
      <c r="AD131" s="986"/>
      <c r="AE131" s="987"/>
      <c r="AF131" s="985">
        <v>32747831</v>
      </c>
      <c r="AG131" s="986"/>
      <c r="AH131" s="986"/>
      <c r="AI131" s="986"/>
      <c r="AJ131" s="987"/>
      <c r="AK131" s="985">
        <v>31900677</v>
      </c>
      <c r="AL131" s="986"/>
      <c r="AM131" s="986"/>
      <c r="AN131" s="986"/>
      <c r="AO131" s="987"/>
      <c r="AP131" s="1110"/>
      <c r="AQ131" s="1111"/>
      <c r="AR131" s="1111"/>
      <c r="AS131" s="1111"/>
      <c r="AT131" s="1112"/>
      <c r="AU131" s="229"/>
      <c r="AV131" s="229"/>
      <c r="AW131" s="229"/>
      <c r="AX131" s="1083" t="s">
        <v>532</v>
      </c>
      <c r="AY131" s="726"/>
      <c r="AZ131" s="726"/>
      <c r="BA131" s="726"/>
      <c r="BB131" s="726"/>
      <c r="BC131" s="726"/>
      <c r="BD131" s="726"/>
      <c r="BE131" s="1036"/>
      <c r="BF131" s="1084">
        <v>12.5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90" t="s">
        <v>533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534</v>
      </c>
      <c r="W132" s="1094"/>
      <c r="X132" s="1094"/>
      <c r="Y132" s="1094"/>
      <c r="Z132" s="1095"/>
      <c r="AA132" s="1096">
        <v>1.977790768</v>
      </c>
      <c r="AB132" s="1097"/>
      <c r="AC132" s="1097"/>
      <c r="AD132" s="1097"/>
      <c r="AE132" s="1098"/>
      <c r="AF132" s="1099">
        <v>1.7291557420000001</v>
      </c>
      <c r="AG132" s="1097"/>
      <c r="AH132" s="1097"/>
      <c r="AI132" s="1097"/>
      <c r="AJ132" s="1098"/>
      <c r="AK132" s="1099">
        <v>2.7914454609999999</v>
      </c>
      <c r="AL132" s="1097"/>
      <c r="AM132" s="1097"/>
      <c r="AN132" s="1097"/>
      <c r="AO132" s="1098"/>
      <c r="AP132" s="1001"/>
      <c r="AQ132" s="1002"/>
      <c r="AR132" s="1002"/>
      <c r="AS132" s="1002"/>
      <c r="AT132" s="110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535</v>
      </c>
      <c r="W133" s="1077"/>
      <c r="X133" s="1077"/>
      <c r="Y133" s="1077"/>
      <c r="Z133" s="1078"/>
      <c r="AA133" s="1079">
        <v>1.3</v>
      </c>
      <c r="AB133" s="1080"/>
      <c r="AC133" s="1080"/>
      <c r="AD133" s="1080"/>
      <c r="AE133" s="1081"/>
      <c r="AF133" s="1079">
        <v>1.7</v>
      </c>
      <c r="AG133" s="1080"/>
      <c r="AH133" s="1080"/>
      <c r="AI133" s="1080"/>
      <c r="AJ133" s="1081"/>
      <c r="AK133" s="1079">
        <v>2.1</v>
      </c>
      <c r="AL133" s="1080"/>
      <c r="AM133" s="1080"/>
      <c r="AN133" s="1080"/>
      <c r="AO133" s="1081"/>
      <c r="AP133" s="1028"/>
      <c r="AQ133" s="1029"/>
      <c r="AR133" s="1029"/>
      <c r="AS133" s="1029"/>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t+0x+Cu6Aac5r1cPQ4F6618AROX9nhTDakv5uJTV7nKOh3BOvgrd5R7mPfyMN0ZW25o8Ha53h6XTReCrprbwQ==" saltValue="sdtPGdoSv936O63oAwji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A098C-5D1B-4F33-BCD1-DFED664B1759}">
  <sheetPr>
    <pageSetUpPr fitToPage="1"/>
  </sheetPr>
  <dimension ref="A1:DQ105"/>
  <sheetViews>
    <sheetView showGridLines="0" view="pageBreakPreview" zoomScale="55" zoomScaleNormal="85" zoomScaleSheetLayoutView="55" workbookViewId="0">
      <selection activeCell="B2" sqref="B2"/>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536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0nxHxiDxdshx3puXz0JiVmO/ap2TCT4Hlcm0tg0tb0pgajcOl8ueicFsU+I9CHNVPehUiTqKjlm32aU4Pq/kRQ==" saltValue="SZrI5zJ7SP2htAEM1NVq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dkB97LD+/UGU88t80/l5R5JntW/rS1JsAq7ZPZ6nwQPhwkdj/LMhJAsPewxVusK018IzgRCLCCP0dkHk6MRkA==" saltValue="FDwMKoOFe0IWivOEfONZ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AO9" sqref="AO9"/>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537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538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539</v>
      </c>
      <c r="AP7" s="268"/>
      <c r="AQ7" s="269" t="s">
        <v>540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541</v>
      </c>
      <c r="AQ8" s="275" t="s">
        <v>542</v>
      </c>
      <c r="AR8" s="276" t="s">
        <v>543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6" t="s">
        <v>544</v>
      </c>
      <c r="AL9" s="1117"/>
      <c r="AM9" s="1117"/>
      <c r="AN9" s="1118"/>
      <c r="AO9" s="277">
        <v>10550826</v>
      </c>
      <c r="AP9" s="277">
        <v>66241</v>
      </c>
      <c r="AQ9" s="278">
        <v>69543</v>
      </c>
      <c r="AR9" s="279">
        <v>-4.7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6" t="s">
        <v>545</v>
      </c>
      <c r="AL10" s="1117"/>
      <c r="AM10" s="1117"/>
      <c r="AN10" s="1118"/>
      <c r="AO10" s="280">
        <v>1169992</v>
      </c>
      <c r="AP10" s="280">
        <v>7346</v>
      </c>
      <c r="AQ10" s="281">
        <v>2774</v>
      </c>
      <c r="AR10" s="282">
        <v>164.8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6" t="s">
        <v>546</v>
      </c>
      <c r="AL11" s="1117"/>
      <c r="AM11" s="1117"/>
      <c r="AN11" s="1118"/>
      <c r="AO11" s="280" t="s">
        <v>547</v>
      </c>
      <c r="AP11" s="280" t="s">
        <v>547</v>
      </c>
      <c r="AQ11" s="281">
        <v>457</v>
      </c>
      <c r="AR11" s="282" t="s">
        <v>547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6" t="s">
        <v>548</v>
      </c>
      <c r="AL12" s="1117"/>
      <c r="AM12" s="1117"/>
      <c r="AN12" s="1118"/>
      <c r="AO12" s="280" t="s">
        <v>547</v>
      </c>
      <c r="AP12" s="280" t="s">
        <v>547</v>
      </c>
      <c r="AQ12" s="281">
        <v>16</v>
      </c>
      <c r="AR12" s="282" t="s">
        <v>547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6" t="s">
        <v>549</v>
      </c>
      <c r="AL13" s="1117"/>
      <c r="AM13" s="1117"/>
      <c r="AN13" s="1118"/>
      <c r="AO13" s="280">
        <v>228218</v>
      </c>
      <c r="AP13" s="280">
        <v>1433</v>
      </c>
      <c r="AQ13" s="281">
        <v>2048</v>
      </c>
      <c r="AR13" s="282">
        <v>-30</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6" t="s">
        <v>550</v>
      </c>
      <c r="AL14" s="1117"/>
      <c r="AM14" s="1117"/>
      <c r="AN14" s="1118"/>
      <c r="AO14" s="280">
        <v>296356</v>
      </c>
      <c r="AP14" s="280">
        <v>1861</v>
      </c>
      <c r="AQ14" s="281">
        <v>1567</v>
      </c>
      <c r="AR14" s="282">
        <v>18.8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9" t="s">
        <v>551</v>
      </c>
      <c r="AL15" s="1120"/>
      <c r="AM15" s="1120"/>
      <c r="AN15" s="1121"/>
      <c r="AO15" s="280">
        <v>-455380</v>
      </c>
      <c r="AP15" s="280">
        <v>-2859</v>
      </c>
      <c r="AQ15" s="281">
        <v>-4078</v>
      </c>
      <c r="AR15" s="282">
        <v>-29.9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9" t="s">
        <v>190</v>
      </c>
      <c r="AL16" s="1120"/>
      <c r="AM16" s="1120"/>
      <c r="AN16" s="1121"/>
      <c r="AO16" s="280">
        <v>11790012</v>
      </c>
      <c r="AP16" s="280">
        <v>74021</v>
      </c>
      <c r="AQ16" s="281">
        <v>72328</v>
      </c>
      <c r="AR16" s="282">
        <v>2.2999999999999998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552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553</v>
      </c>
      <c r="AP20" s="289" t="s">
        <v>554</v>
      </c>
      <c r="AQ20" s="290" t="s">
        <v>555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2" t="s">
        <v>556</v>
      </c>
      <c r="AL21" s="1123"/>
      <c r="AM21" s="1123"/>
      <c r="AN21" s="1124"/>
      <c r="AO21" s="293">
        <v>7.26</v>
      </c>
      <c r="AP21" s="294">
        <v>7.03</v>
      </c>
      <c r="AQ21" s="295">
        <v>0.23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2" t="s">
        <v>557</v>
      </c>
      <c r="AL22" s="1123"/>
      <c r="AM22" s="1123"/>
      <c r="AN22" s="1124"/>
      <c r="AO22" s="298">
        <v>100.3</v>
      </c>
      <c r="AP22" s="299">
        <v>99.2</v>
      </c>
      <c r="AQ22" s="300">
        <v>1.1000000000000001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13" t="s">
        <v>558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3"/>
    </row>
    <row r="27" spans="1:46" x14ac:dyDescent="0.15">
      <c r="A27" s="305"/>
      <c r="AO27" s="258"/>
      <c r="AP27" s="258"/>
      <c r="AQ27" s="258"/>
      <c r="AR27" s="258"/>
      <c r="AS27" s="258"/>
      <c r="AT27" s="258"/>
    </row>
    <row r="28" spans="1:46" ht="17.25" x14ac:dyDescent="0.15">
      <c r="A28" s="259" t="s">
        <v>559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560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539</v>
      </c>
      <c r="AP30" s="268"/>
      <c r="AQ30" s="269" t="s">
        <v>540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541</v>
      </c>
      <c r="AQ31" s="275" t="s">
        <v>542</v>
      </c>
      <c r="AR31" s="276" t="s">
        <v>543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0" t="s">
        <v>561</v>
      </c>
      <c r="AL32" s="1131"/>
      <c r="AM32" s="1131"/>
      <c r="AN32" s="1132"/>
      <c r="AO32" s="308">
        <v>5885508</v>
      </c>
      <c r="AP32" s="308">
        <v>36951</v>
      </c>
      <c r="AQ32" s="309">
        <v>36026</v>
      </c>
      <c r="AR32" s="310">
        <v>2.6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0" t="s">
        <v>562</v>
      </c>
      <c r="AL33" s="1131"/>
      <c r="AM33" s="1131"/>
      <c r="AN33" s="1132"/>
      <c r="AO33" s="308" t="s">
        <v>547</v>
      </c>
      <c r="AP33" s="308" t="s">
        <v>547</v>
      </c>
      <c r="AQ33" s="309" t="s">
        <v>547</v>
      </c>
      <c r="AR33" s="310" t="s">
        <v>547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0" t="s">
        <v>563</v>
      </c>
      <c r="AL34" s="1131"/>
      <c r="AM34" s="1131"/>
      <c r="AN34" s="1132"/>
      <c r="AO34" s="308" t="s">
        <v>547</v>
      </c>
      <c r="AP34" s="308" t="s">
        <v>547</v>
      </c>
      <c r="AQ34" s="309" t="s">
        <v>547</v>
      </c>
      <c r="AR34" s="310" t="s">
        <v>547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0" t="s">
        <v>564</v>
      </c>
      <c r="AL35" s="1131"/>
      <c r="AM35" s="1131"/>
      <c r="AN35" s="1132"/>
      <c r="AO35" s="308">
        <v>1122631</v>
      </c>
      <c r="AP35" s="308">
        <v>7048</v>
      </c>
      <c r="AQ35" s="309">
        <v>9412</v>
      </c>
      <c r="AR35" s="310">
        <v>-25.1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0" t="s">
        <v>565</v>
      </c>
      <c r="AL36" s="1131"/>
      <c r="AM36" s="1131"/>
      <c r="AN36" s="1132"/>
      <c r="AO36" s="308">
        <v>108286</v>
      </c>
      <c r="AP36" s="308">
        <v>680</v>
      </c>
      <c r="AQ36" s="309">
        <v>651</v>
      </c>
      <c r="AR36" s="310">
        <v>4.5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0" t="s">
        <v>566</v>
      </c>
      <c r="AL37" s="1131"/>
      <c r="AM37" s="1131"/>
      <c r="AN37" s="1132"/>
      <c r="AO37" s="308">
        <v>211032</v>
      </c>
      <c r="AP37" s="308">
        <v>1325</v>
      </c>
      <c r="AQ37" s="309">
        <v>496</v>
      </c>
      <c r="AR37" s="310">
        <v>167.1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3" t="s">
        <v>567</v>
      </c>
      <c r="AL38" s="1134"/>
      <c r="AM38" s="1134"/>
      <c r="AN38" s="1135"/>
      <c r="AO38" s="311" t="s">
        <v>547</v>
      </c>
      <c r="AP38" s="311" t="s">
        <v>547</v>
      </c>
      <c r="AQ38" s="312">
        <v>0</v>
      </c>
      <c r="AR38" s="300" t="s">
        <v>547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3" t="s">
        <v>568</v>
      </c>
      <c r="AL39" s="1134"/>
      <c r="AM39" s="1134"/>
      <c r="AN39" s="1135"/>
      <c r="AO39" s="308">
        <v>-1381928</v>
      </c>
      <c r="AP39" s="308">
        <v>-8676</v>
      </c>
      <c r="AQ39" s="309">
        <v>-5535</v>
      </c>
      <c r="AR39" s="310">
        <v>56.7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0" t="s">
        <v>569</v>
      </c>
      <c r="AL40" s="1131"/>
      <c r="AM40" s="1131"/>
      <c r="AN40" s="1132"/>
      <c r="AO40" s="308">
        <v>-5055039</v>
      </c>
      <c r="AP40" s="308">
        <v>-31737</v>
      </c>
      <c r="AQ40" s="309">
        <v>-33207</v>
      </c>
      <c r="AR40" s="310">
        <v>-4.4000000000000004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6" t="s">
        <v>304</v>
      </c>
      <c r="AL41" s="1137"/>
      <c r="AM41" s="1137"/>
      <c r="AN41" s="1138"/>
      <c r="AO41" s="308">
        <v>890490</v>
      </c>
      <c r="AP41" s="308">
        <v>5591</v>
      </c>
      <c r="AQ41" s="309">
        <v>7844</v>
      </c>
      <c r="AR41" s="310">
        <v>-28.7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570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571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572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5" t="s">
        <v>539</v>
      </c>
      <c r="AN49" s="1127" t="s">
        <v>573</v>
      </c>
      <c r="AO49" s="1128"/>
      <c r="AP49" s="1128"/>
      <c r="AQ49" s="1128"/>
      <c r="AR49" s="112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6"/>
      <c r="AN50" s="324" t="s">
        <v>574</v>
      </c>
      <c r="AO50" s="325" t="s">
        <v>575</v>
      </c>
      <c r="AP50" s="326" t="s">
        <v>576</v>
      </c>
      <c r="AQ50" s="327" t="s">
        <v>577</v>
      </c>
      <c r="AR50" s="328" t="s">
        <v>578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579</v>
      </c>
      <c r="AL51" s="321"/>
      <c r="AM51" s="329">
        <v>8937665</v>
      </c>
      <c r="AN51" s="330">
        <v>55328</v>
      </c>
      <c r="AO51" s="331">
        <v>39.9</v>
      </c>
      <c r="AP51" s="332">
        <v>48064</v>
      </c>
      <c r="AQ51" s="333">
        <v>-7.3</v>
      </c>
      <c r="AR51" s="334">
        <v>47.2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580</v>
      </c>
      <c r="AM52" s="337">
        <v>7660207</v>
      </c>
      <c r="AN52" s="338">
        <v>47420</v>
      </c>
      <c r="AO52" s="339">
        <v>56.9</v>
      </c>
      <c r="AP52" s="340">
        <v>30373</v>
      </c>
      <c r="AQ52" s="341">
        <v>3.4</v>
      </c>
      <c r="AR52" s="342">
        <v>53.5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581</v>
      </c>
      <c r="AL53" s="321"/>
      <c r="AM53" s="329">
        <v>14065313</v>
      </c>
      <c r="AN53" s="330">
        <v>87194</v>
      </c>
      <c r="AO53" s="331">
        <v>57.6</v>
      </c>
      <c r="AP53" s="332">
        <v>56662</v>
      </c>
      <c r="AQ53" s="333">
        <v>17.899999999999999</v>
      </c>
      <c r="AR53" s="334">
        <v>39.700000000000003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580</v>
      </c>
      <c r="AM54" s="337">
        <v>12053308</v>
      </c>
      <c r="AN54" s="338">
        <v>74721</v>
      </c>
      <c r="AO54" s="339">
        <v>57.6</v>
      </c>
      <c r="AP54" s="340">
        <v>34709</v>
      </c>
      <c r="AQ54" s="341">
        <v>14.3</v>
      </c>
      <c r="AR54" s="342">
        <v>43.3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582</v>
      </c>
      <c r="AL55" s="321"/>
      <c r="AM55" s="329">
        <v>6981185</v>
      </c>
      <c r="AN55" s="330">
        <v>43417</v>
      </c>
      <c r="AO55" s="331">
        <v>-50.2</v>
      </c>
      <c r="AP55" s="332">
        <v>60285</v>
      </c>
      <c r="AQ55" s="333">
        <v>6.4</v>
      </c>
      <c r="AR55" s="334">
        <v>-56.6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580</v>
      </c>
      <c r="AM56" s="337">
        <v>5186618</v>
      </c>
      <c r="AN56" s="338">
        <v>32256</v>
      </c>
      <c r="AO56" s="339">
        <v>-56.8</v>
      </c>
      <c r="AP56" s="340">
        <v>36445</v>
      </c>
      <c r="AQ56" s="341">
        <v>5</v>
      </c>
      <c r="AR56" s="342">
        <v>-61.8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583</v>
      </c>
      <c r="AL57" s="321"/>
      <c r="AM57" s="329">
        <v>6431597</v>
      </c>
      <c r="AN57" s="330">
        <v>40224</v>
      </c>
      <c r="AO57" s="331">
        <v>-7.4</v>
      </c>
      <c r="AP57" s="332">
        <v>52714</v>
      </c>
      <c r="AQ57" s="333">
        <v>-12.6</v>
      </c>
      <c r="AR57" s="334">
        <v>5.2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580</v>
      </c>
      <c r="AM58" s="337">
        <v>3939100</v>
      </c>
      <c r="AN58" s="338">
        <v>24636</v>
      </c>
      <c r="AO58" s="339">
        <v>-23.6</v>
      </c>
      <c r="AP58" s="340">
        <v>29032</v>
      </c>
      <c r="AQ58" s="341">
        <v>-20.3</v>
      </c>
      <c r="AR58" s="342">
        <v>-3.3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584</v>
      </c>
      <c r="AL59" s="321"/>
      <c r="AM59" s="329">
        <v>5393003</v>
      </c>
      <c r="AN59" s="330">
        <v>33859</v>
      </c>
      <c r="AO59" s="331">
        <v>-15.8</v>
      </c>
      <c r="AP59" s="332">
        <v>46001</v>
      </c>
      <c r="AQ59" s="333">
        <v>-12.7</v>
      </c>
      <c r="AR59" s="334">
        <v>-3.1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580</v>
      </c>
      <c r="AM60" s="337">
        <v>4086621</v>
      </c>
      <c r="AN60" s="338">
        <v>25657</v>
      </c>
      <c r="AO60" s="339">
        <v>4.0999999999999996</v>
      </c>
      <c r="AP60" s="340">
        <v>27974</v>
      </c>
      <c r="AQ60" s="341">
        <v>-3.6</v>
      </c>
      <c r="AR60" s="342">
        <v>7.7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585</v>
      </c>
      <c r="AL61" s="343"/>
      <c r="AM61" s="344">
        <v>8361753</v>
      </c>
      <c r="AN61" s="345">
        <v>52004</v>
      </c>
      <c r="AO61" s="346">
        <v>4.8</v>
      </c>
      <c r="AP61" s="347">
        <v>52745</v>
      </c>
      <c r="AQ61" s="348">
        <v>-1.7</v>
      </c>
      <c r="AR61" s="334">
        <v>6.5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580</v>
      </c>
      <c r="AM62" s="337">
        <v>6585171</v>
      </c>
      <c r="AN62" s="338">
        <v>40938</v>
      </c>
      <c r="AO62" s="339">
        <v>7.6</v>
      </c>
      <c r="AP62" s="340">
        <v>31707</v>
      </c>
      <c r="AQ62" s="341">
        <v>-0.2</v>
      </c>
      <c r="AR62" s="342">
        <v>7.8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iGHUMEhrmVnfY9fgc0wC3ob2pwzn8llRX7aWpoViaMr6lRMByubZUNUvwNWllPC0wLd/LbXdlc9uPI16+BkkA==" saltValue="XxDOOG86Ls/Y43zYFTd3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587</v>
      </c>
    </row>
    <row r="121" spans="125:125" ht="13.5" hidden="1" customHeight="1" x14ac:dyDescent="0.15">
      <c r="DU121" s="255"/>
    </row>
  </sheetData>
  <sheetProtection algorithmName="SHA-512" hashValue="aIEHfiP4sw96Zj0aiAlJoHYj5PYJTbb0aAtcTi650RBtkV0VzVV0eONakiT5LJgBH6vY//yTsrfY6ecML6Lz3A==" saltValue="O3D9NOZf9zLI5ZQJH5TK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BR16" sqref="BR16"/>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588</v>
      </c>
    </row>
  </sheetData>
  <sheetProtection algorithmName="SHA-512" hashValue="w+SfobTsXF2LHi/gI0KSHw0icR31kBzi+U4alQ93NRihZZaAeDdktH+vU+anRfWo5QKhAaujsAdUIdCHVHvMDQ==" saltValue="+QLUhGgm8XftD59KrLoA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election activeCell="I49" sqref="I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589</v>
      </c>
      <c r="G46" s="8" t="s">
        <v>590</v>
      </c>
      <c r="H46" s="8" t="s">
        <v>591</v>
      </c>
      <c r="I46" s="8" t="s">
        <v>592</v>
      </c>
      <c r="J46" s="9" t="s">
        <v>593</v>
      </c>
    </row>
    <row r="47" spans="2:10" ht="57.75" customHeight="1" x14ac:dyDescent="0.15">
      <c r="B47" s="10"/>
      <c r="C47" s="1139" t="s">
        <v>3</v>
      </c>
      <c r="D47" s="1139"/>
      <c r="E47" s="1140"/>
      <c r="F47" s="11">
        <v>15.73</v>
      </c>
      <c r="G47" s="12">
        <v>15.16</v>
      </c>
      <c r="H47" s="12">
        <v>15.6</v>
      </c>
      <c r="I47" s="12">
        <v>17.559999999999999</v>
      </c>
      <c r="J47" s="13">
        <v>22.34</v>
      </c>
    </row>
    <row r="48" spans="2:10" ht="57.75" customHeight="1" x14ac:dyDescent="0.15">
      <c r="B48" s="14"/>
      <c r="C48" s="1141" t="s">
        <v>4</v>
      </c>
      <c r="D48" s="1141"/>
      <c r="E48" s="1142"/>
      <c r="F48" s="15">
        <v>7.02</v>
      </c>
      <c r="G48" s="16">
        <v>7.98</v>
      </c>
      <c r="H48" s="16">
        <v>6.14</v>
      </c>
      <c r="I48" s="16">
        <v>12.55</v>
      </c>
      <c r="J48" s="17">
        <v>6.13</v>
      </c>
    </row>
    <row r="49" spans="2:10" ht="57.75" customHeight="1" thickBot="1" x14ac:dyDescent="0.2">
      <c r="B49" s="18"/>
      <c r="C49" s="1143" t="s">
        <v>5</v>
      </c>
      <c r="D49" s="1143"/>
      <c r="E49" s="1144"/>
      <c r="F49" s="19">
        <v>2.87</v>
      </c>
      <c r="G49" s="20">
        <v>0.43</v>
      </c>
      <c r="H49" s="20" t="s">
        <v>594</v>
      </c>
      <c r="I49" s="20">
        <v>9.34</v>
      </c>
      <c r="J49" s="21" t="s">
        <v>595</v>
      </c>
    </row>
    <row r="50" spans="2:10" x14ac:dyDescent="0.15"/>
  </sheetData>
  <sheetProtection algorithmName="SHA-512" hashValue="PYL18m3yuoA1TOpYH/JdECU41mhIaHBl0DOjmOjE0J8lIZN+lvOGBakm+EMEoo0gVTCHF7fCdUEsiJXQ9gq9nw==" saltValue="Hyl6foeGSHTU0Nc5FhFC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勇太郎</cp:lastModifiedBy>
  <cp:lastPrinted>2024-03-18T02:36:35Z</cp:lastPrinted>
  <dcterms:created xsi:type="dcterms:W3CDTF">2024-02-05T01:33:53Z</dcterms:created>
  <dcterms:modified xsi:type="dcterms:W3CDTF">2024-03-21T08:28:00Z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2024-03-21T08:28:00Z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301290a5-9df9-439a-958e-c6ada463cd82</vt:lpwstr>
  </property>
  <property fmtid="{D5CDD505-2E9C-101B-9397-08002B2CF9AE}" pid="8" name="MSIP_Label_defa4170-0d19-0005-0004-bc88714345d2_ContentBits">
    <vt:lpwstr>0</vt:lpwstr>
  </property>
</Properties>
</file>