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p56845\Desktop\08_確定版（HPアップロード）\"/>
    </mc:Choice>
  </mc:AlternateContent>
  <xr:revisionPtr revIDLastSave="0" documentId="13_ncr:1_{C0FCA80B-3519-4AA4-B701-19A7FF87424E}" xr6:coauthVersionLast="47" xr6:coauthVersionMax="47" xr10:uidLastSave="{00000000-0000-0000-0000-000000000000}"/>
  <bookViews>
    <workbookView xWindow="-120" yWindow="-120" windowWidth="29040" windowHeight="1599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U37" i="10"/>
  <c r="CO36" i="10"/>
  <c r="AM36" i="10"/>
  <c r="AM35" i="10"/>
  <c r="C34" i="10"/>
  <c r="C35" i="10" l="1"/>
  <c r="C36" i="10" s="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AM34" i="10"/>
  <c r="BE34" i="10" l="1"/>
  <c r="BE35" i="10" s="1"/>
  <c r="BE36" i="10" s="1"/>
  <c r="BE37" i="10" s="1"/>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<sst xmlns="http://schemas.openxmlformats.org/spreadsheetml/2006/main" count="1169" uniqueCount="630">
  <si>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</si>
  <si>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</si>
  <si>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</si>
  <si>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</si>
  <si>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</si>
  <si>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</si>
  <si>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</si>
  <si>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</si>
  <si>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</si>
  <si>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</si>
  <si>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</si>
  <si>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</si>
  <si>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</si>
  <si>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</si>
  <si>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</si>
  <si>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</si>
  <si>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</si>
  <si>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</si>
  <si>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</si>
  <si>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</si>
  <si>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</si>
  <si>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</si>
  <si>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</si>
  <si>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</si>
  <si>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</si>
  <si>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</si>
  <si>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</si>
  <si>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</si>
  <si>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</si>
  <si>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</si>
  <si>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</si>
  <si>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</si>
  <si>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</si>
  <si>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</si>
  <si>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</si>
  <si>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</si>
  <si>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</si>
  <si>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</si>
  <si>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</si>
  <si>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</si>
  <si>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</si>
  <si>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</si>
  <si>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</si>
  <si>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</si>
  <si>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</si>
  <si>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</si>
  <si>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</si>
  <si>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</si>
  <si>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</si>
  <si>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</si>
  <si>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</si>
  <si>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</si>
  <si>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</si>
  <si>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</si>
  <si>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</si>
  <si>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</si>
  <si>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</si>
  <si>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</si>
  <si>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</si>
  <si>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</si>
  <si>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</si>
  <si>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</si>
  <si>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</si>
  <si>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</si>
  <si>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</si>
  <si>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</si>
  <si>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</si>
  <si>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</si>
  <si>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</si>
  <si>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</si>
  <si>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</si>
  <si>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</si>
  <si>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</si>
  <si>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</si>
  <si>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</si>
  <si>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</si>
  <si>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</si>
  <si>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</si>
  <si>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</si>
  <si>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</si>
  <si>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</si>
  <si>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</si>
  <si>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</si>
  <si>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</si>
  <si>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</si>
  <si>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</si>
  <si>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</si>
  <si>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Ⅳ－１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</si>
  <si>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</si>
  <si>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</si>
  <si>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</si>
  <si>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</si>
  <si>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</si>
  <si>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</si>
  <si>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</si>
  <si>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</si>
  <si>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</si>
  <si>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</si>
  <si>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</si>
  <si>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</si>
  <si>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揖斐川町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</si>
  <si>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</si>
  <si>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</si>
  <si>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</si>
  <si>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</si>
  <si>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</si>
  <si>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</si>
  <si>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</si>
  <si>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</si>
  <si>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</si>
  <si>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</si>
  <si>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</si>
  <si>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</si>
  <si>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</si>
  <si>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</si>
  <si>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</si>
  <si>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</si>
  <si>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</si>
  <si>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</si>
  <si>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</si>
  <si>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</si>
  <si>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</si>
  <si>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</si>
  <si>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</si>
  <si>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</si>
  <si>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</si>
  <si>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</si>
  <si>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</si>
  <si>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</si>
  <si>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</si>
  <si>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</si>
  <si>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</si>
  <si>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</si>
  <si>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</si>
  <si>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</si>
  <si>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</si>
  <si>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</si>
  <si>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</si>
  <si>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</si>
  <si>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</si>
  <si>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</si>
  <si>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</si>
  <si>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</si>
  <si>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</si>
  <si>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</si>
  <si>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</si>
  <si>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</si>
  <si>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</si>
  <si>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</si>
  <si>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</si>
  <si>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</si>
  <si>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</si>
  <si>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</si>
  <si>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</si>
  <si>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</si>
  <si>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</si>
  <si>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</si>
  <si>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</si>
  <si>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</si>
  <si>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</si>
  <si>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</si>
  <si>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</si>
  <si>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</si>
  <si>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</si>
  <si>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</si>
  <si>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</si>
  <si>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</si>
  <si>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</si>
  <si>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</si>
  <si>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</si>
  <si>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</si>
  <si>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</si>
  <si>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</si>
  <si>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</si>
  <si>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</si>
  <si>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</si>
  <si>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</si>
  <si>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</si>
  <si>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</si>
  <si>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</si>
  <si>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</si>
  <si>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</si>
  <si>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</si>
  <si>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</si>
  <si>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</si>
  <si>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</si>
  <si>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</si>
  <si>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</si>
  <si>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</si>
  <si>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</si>
  <si>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</si>
  <si>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</si>
  <si>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</si>
  <si>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</si>
  <si>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</si>
  <si>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</si>
  <si>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</si>
  <si>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</si>
  <si>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</si>
  <si>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</si>
  <si>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</si>
  <si>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</si>
  <si>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</si>
  <si>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</si>
  <si>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</si>
  <si>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</si>
  <si>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</si>
  <si>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</si>
  <si>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</si>
  <si>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</si>
  <si>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</si>
  <si>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</si>
  <si>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</si>
  <si>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</si>
  <si>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岐阜県揖斐川町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</si>
  <si>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</si>
  <si>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</si>
  <si>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</si>
  <si>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</si>
  <si>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</si>
  <si>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</si>
  <si>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</si>
  <si>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</si>
  <si>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</si>
  <si>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</si>
  <si>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</si>
  <si>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</si>
  <si>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</si>
  <si>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</si>
  <si>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</si>
  <si>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</si>
  <si>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</si>
  <si>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</si>
  <si>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</si>
  <si>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</si>
  <si>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</si>
  <si>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</si>
  <si>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</si>
  <si>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</si>
  <si>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</si>
  <si>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</si>
  <si>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</si>
  <si>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</si>
  <si>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</si>
  <si>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</si>
  <si>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</si>
  <si>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</si>
  <si>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</si>
  <si>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</si>
  <si>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</si>
  <si>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</si>
  <si>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</si>
  <si>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</si>
  <si>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</si>
  <si>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</si>
  <si>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</si>
  <si>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</si>
  <si>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</si>
  <si>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</si>
  <si>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</si>
  <si>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</si>
  <si>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</si>
  <si>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</si>
  <si>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</si>
  <si>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</si>
  <si>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</si>
  <si>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</si>
  <si>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</si>
  <si>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</si>
  <si>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</si>
  <si>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</si>
  <si>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</si>
  <si>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</si>
  <si>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</si>
  <si>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</si>
  <si>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</si>
  <si>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</si>
  <si>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</si>
  <si>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</si>
  <si>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</si>
  <si>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</si>
  <si>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</si>
  <si>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</si>
  <si>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</si>
  <si>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</si>
  <si>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</si>
  <si>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</si>
  <si>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</si>
  <si>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</si>
  <si>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</si>
  <si>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</si>
  <si>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</si>
  <si>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</si>
  <si>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</si>
  <si>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</si>
  <si>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</si>
  <si>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</si>
  <si>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</si>
  <si>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</si>
  <si>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</si>
  <si>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</si>
  <si>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</si>
  <si>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</si>
  <si>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</si>
  <si>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</si>
  <si>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</si>
  <si>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</si>
  <si>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</si>
  <si>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</si>
  <si>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</si>
  <si>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</si>
  <si>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</si>
  <si>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</si>
  <si>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</si>
  <si>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</si>
  <si>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</si>
  <si>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</si>
  <si>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</si>
  <si>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</si>
  <si>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</si>
  <si>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</si>
  <si>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</si>
  <si>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</si>
  <si>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</si>
  <si>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</si>
  <si>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</si>
  <si>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</si>
  <si>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</si>
  <si>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</si>
  <si>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</si>
  <si>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</si>
  <si>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</si>
  <si>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</si>
  <si>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</si>
  <si>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</si>
  <si>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</si>
  <si>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</si>
  <si>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</si>
  <si>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</si>
  <si>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</si>
  <si>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</si>
  <si>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</si>
  <si>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</si>
  <si>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</si>
  <si>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</si>
  <si>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</si>
  <si>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</si>
  <si>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</si>
  <si>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</si>
  <si>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</si>
  <si>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</si>
  <si>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</si>
  <si>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</si>
  <si>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</si>
  <si>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</si>
  <si>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</si>
  <si>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</si>
  <si>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</si>
  <si>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</si>
  <si>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</si>
  <si>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</si>
  <si>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</si>
  <si>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</si>
  <si>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</si>
  <si>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</si>
  <si>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</si>
  <si>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岐阜県揖斐川町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</si>
  <si>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</si>
  <si>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</si>
  <si>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</si>
  <si>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</si>
  <si>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</si>
  <si>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</si>
  <si>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</si>
  <si>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</si>
  <si>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</si>
  <si>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</si>
  <si>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</si>
  <si>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</si>
  <si>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</si>
  <si>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</si>
  <si>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</si>
  <si>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</si>
  <si>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</si>
  <si>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</si>
  <si>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</si>
  <si>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</si>
  <si>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町営住宅事業特別会計</t>
    <phoneticPr fontId="5"/>
  </si>
  <si>
    <t>杉原地域土地取得等特別会計</t>
    <phoneticPr fontId="5"/>
  </si>
  <si>
    <t>-</t>
    <phoneticPr fontId="5"/>
  </si>
  <si>
    <t>徳山ダム上流域公有地化特別会計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</si>
  <si>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</si>
  <si>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</si>
  <si>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</si>
  <si>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</si>
  <si>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</si>
  <si>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</si>
  <si>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</si>
  <si>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</si>
  <si>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</si>
  <si>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</si>
  <si>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</si>
  <si>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</si>
  <si>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</si>
  <si>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</si>
  <si>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</si>
  <si>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</si>
  <si>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国民健康保険直診勘定特別会計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</si>
  <si>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</si>
  <si>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</si>
  <si>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</si>
  <si>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</si>
  <si>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</si>
  <si>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</si>
  <si>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個別排水事業特別会計</t>
    <phoneticPr fontId="5"/>
  </si>
  <si>
    <t>小水力発電事業特別会計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</si>
  <si>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</si>
  <si>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</si>
  <si>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</si>
  <si>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</si>
  <si>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</si>
  <si>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</si>
  <si>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</si>
  <si>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</si>
  <si>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</si>
  <si>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</si>
  <si>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</si>
  <si>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</si>
  <si>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</si>
  <si>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</si>
  <si>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</si>
  <si>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</si>
  <si>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</si>
  <si>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</si>
  <si>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</si>
  <si>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</si>
  <si>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</si>
  <si>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</si>
  <si>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</si>
  <si>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</si>
  <si>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</si>
  <si>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</si>
  <si>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</si>
  <si>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</si>
  <si>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</si>
  <si>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</si>
  <si>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</si>
  <si>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</si>
  <si>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</si>
  <si>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</si>
  <si>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</si>
  <si>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</si>
  <si>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</si>
  <si>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</si>
  <si>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</si>
  <si>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</si>
  <si>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</si>
  <si>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</si>
  <si>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</si>
  <si>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</si>
  <si>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</si>
  <si>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</si>
  <si>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</si>
  <si>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</si>
  <si>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</si>
  <si>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</si>
  <si>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</si>
  <si>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</si>
  <si>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</si>
  <si>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</si>
  <si>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</si>
  <si>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</si>
  <si>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</si>
  <si>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</si>
  <si>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</si>
  <si>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</si>
  <si>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</si>
  <si>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</si>
  <si>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</si>
  <si>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</si>
  <si>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</si>
  <si>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</si>
  <si>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</si>
  <si>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</si>
  <si>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</si>
  <si>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</si>
  <si>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</si>
  <si>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</si>
  <si>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</si>
  <si>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</si>
  <si>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</si>
  <si>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</si>
  <si>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</si>
  <si>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</si>
  <si>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個別排水事業特別会計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</si>
  <si>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</si>
  <si>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</si>
  <si>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</si>
  <si>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</si>
  <si>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</si>
  <si>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</si>
  <si>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</si>
  <si>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</si>
  <si>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</si>
  <si>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</si>
  <si>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</si>
  <si>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</si>
  <si>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</si>
  <si>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</si>
  <si>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</si>
  <si>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</si>
  <si>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</si>
  <si>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</si>
  <si>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</si>
  <si>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</si>
  <si>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</si>
  <si>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</si>
  <si>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</si>
  <si>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</si>
  <si>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</si>
  <si>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</si>
  <si>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</si>
  <si>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</si>
  <si>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</si>
  <si>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</si>
  <si>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</si>
  <si>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</si>
  <si>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</si>
  <si>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</si>
  <si>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</si>
  <si>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</si>
  <si>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</si>
  <si>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</si>
  <si>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</si>
  <si>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</si>
  <si>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</si>
  <si>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</si>
  <si>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</si>
  <si>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</si>
  <si>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</si>
  <si>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</si>
  <si>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</si>
  <si>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</si>
  <si>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</si>
  <si>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</si>
  <si>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</si>
  <si>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</si>
  <si>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</si>
  <si>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</si>
  <si>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</si>
  <si>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</si>
  <si>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</si>
  <si>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</si>
  <si>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</si>
  <si>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</si>
  <si>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</si>
  <si>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</si>
  <si>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</si>
  <si>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</si>
  <si>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</si>
  <si>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</si>
  <si>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</si>
  <si>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</si>
  <si>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</si>
  <si>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</si>
  <si>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</si>
  <si>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</si>
  <si>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</si>
  <si>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</si>
  <si>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</si>
  <si>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</si>
  <si>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</si>
  <si>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</si>
  <si>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</si>
  <si>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</si>
  <si>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</si>
  <si>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</si>
  <si>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</si>
  <si>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</si>
  <si>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1.37</t>
  </si>
  <si>
    <t>▲ 1.44</t>
  </si>
  <si>
    <t>水道事業会計</t>
  </si>
  <si>
    <t>一般会計</t>
  </si>
  <si>
    <t>国民健康保険特別会計</t>
  </si>
  <si>
    <t>農業集落排水事業特別会計</t>
  </si>
  <si>
    <t>町営住宅事業特別会計</t>
  </si>
  <si>
    <t>公共下水道事業特別会計</t>
  </si>
  <si>
    <t>国民健康保険直診勘定特別会計</t>
  </si>
  <si>
    <t>個別排水事業特別会計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</si>
  <si>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</si>
  <si>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</si>
  <si>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</si>
  <si>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</si>
  <si>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</si>
  <si>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</si>
  <si>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</si>
  <si>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</si>
  <si>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348百万円基金繰入</t>
    <rPh sb="3" eb="6">
      <t>ヒャクマンエン</t>
    </rPh>
    <rPh sb="6" eb="8">
      <t>キキン</t>
    </rPh>
    <rPh sb="8" eb="10">
      <t>クリイレ</t>
    </rPh>
    <phoneticPr fontId="2"/>
  </si>
  <si>
    <t>1百万円基金繰入</t>
    <rPh sb="1" eb="4">
      <t>ヒャクマンエン</t>
    </rPh>
    <rPh sb="4" eb="6">
      <t>キキン</t>
    </rPh>
    <rPh sb="6" eb="8">
      <t>クリイレ</t>
    </rPh>
    <phoneticPr fontId="2"/>
  </si>
  <si>
    <t>-</t>
    <phoneticPr fontId="2"/>
  </si>
  <si>
    <t>2百万円基金繰入</t>
    <rPh sb="1" eb="4">
      <t>ヒャクマンエン</t>
    </rPh>
    <rPh sb="4" eb="6">
      <t>キキン</t>
    </rPh>
    <rPh sb="6" eb="8">
      <t>クリイレ</t>
    </rPh>
    <phoneticPr fontId="2"/>
  </si>
  <si>
    <t>150百万円基金繰入</t>
    <rPh sb="3" eb="10">
      <t>ヒャクマンエンキキンクリイレ</t>
    </rPh>
    <phoneticPr fontId="2"/>
  </si>
  <si>
    <t>-</t>
    <phoneticPr fontId="2"/>
  </si>
  <si>
    <t>法非適用企業</t>
    <phoneticPr fontId="5"/>
  </si>
  <si>
    <t>大垣衛生施設組合（一般会計）</t>
  </si>
  <si>
    <t>揖斐郡養基小学校養基保育所組合（一般会計）</t>
  </si>
  <si>
    <t>岐阜県市町村会館組合（一般会計）</t>
  </si>
  <si>
    <t>樫原谷林野組合（一般会計）</t>
  </si>
  <si>
    <t>-</t>
    <phoneticPr fontId="2"/>
  </si>
  <si>
    <t>足打谷林野組合（一般会計）</t>
  </si>
  <si>
    <t>-</t>
    <phoneticPr fontId="2"/>
  </si>
  <si>
    <t>岐阜県市町村職員退職手当組合（一般会計）</t>
  </si>
  <si>
    <t>90百万円基金繰入</t>
    <rPh sb="2" eb="5">
      <t>ヒャクマンエン</t>
    </rPh>
    <rPh sb="5" eb="7">
      <t>キキン</t>
    </rPh>
    <rPh sb="7" eb="9">
      <t>クリイレ</t>
    </rPh>
    <phoneticPr fontId="2"/>
  </si>
  <si>
    <t>西濃環境整備組合（一般会計）</t>
  </si>
  <si>
    <t>287百万円基金繰入</t>
    <rPh sb="3" eb="6">
      <t>ヒャクマンエン</t>
    </rPh>
    <rPh sb="6" eb="8">
      <t>キキン</t>
    </rPh>
    <rPh sb="8" eb="10">
      <t>クリイレ</t>
    </rPh>
    <phoneticPr fontId="2"/>
  </si>
  <si>
    <t>揖斐川水防事務組合（一般会計）</t>
  </si>
  <si>
    <t>揖斐郡消防組合（一般会計）</t>
  </si>
  <si>
    <t>19百万円基金繰入</t>
    <rPh sb="2" eb="5">
      <t>ヒャクマンエン</t>
    </rPh>
    <rPh sb="5" eb="7">
      <t>キキン</t>
    </rPh>
    <rPh sb="7" eb="9">
      <t>クリイレ</t>
    </rPh>
    <phoneticPr fontId="2"/>
  </si>
  <si>
    <t>揖斐広域連合（一般会計）</t>
  </si>
  <si>
    <t>揖斐広域連合（介護保険事業会計）</t>
  </si>
  <si>
    <t>66百万円基金繰入</t>
    <rPh sb="2" eb="5">
      <t>ヒャクマンエン</t>
    </rPh>
    <rPh sb="5" eb="7">
      <t>キキン</t>
    </rPh>
    <rPh sb="7" eb="9">
      <t>クリイレ</t>
    </rPh>
    <phoneticPr fontId="2"/>
  </si>
  <si>
    <t>岐阜県後期高齢者医療広域連合（一般会計）</t>
  </si>
  <si>
    <t>岐阜県後期高齢者医療広域連合（後期高齢者医療事業会計）</t>
  </si>
  <si>
    <t>サンシャイン春日</t>
    <rPh sb="6" eb="8">
      <t>カスガ</t>
    </rPh>
    <phoneticPr fontId="2"/>
  </si>
  <si>
    <t>樽見鉄道</t>
    <rPh sb="0" eb="2">
      <t>タルミ</t>
    </rPh>
    <rPh sb="2" eb="4">
      <t>テツドウ</t>
    </rPh>
    <phoneticPr fontId="2"/>
  </si>
  <si>
    <t>公有地化推進基金</t>
    <phoneticPr fontId="5"/>
  </si>
  <si>
    <t>合併振興基金</t>
    <phoneticPr fontId="5"/>
  </si>
  <si>
    <t>公共施設整備基金</t>
    <phoneticPr fontId="5"/>
  </si>
  <si>
    <t>久瀬・藤橋地域振興基金</t>
  </si>
  <si>
    <t>町営住宅整備基金</t>
    <rPh sb="0" eb="2">
      <t>チョウエイ</t>
    </rPh>
    <rPh sb="2" eb="4">
      <t>ジュウタク</t>
    </rPh>
    <rPh sb="4" eb="6">
      <t>セイビ</t>
    </rPh>
    <rPh sb="6" eb="8">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</si>
</sst>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3"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3"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3"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1" xfId="14" applyNumberFormat="1" applyFont="1" applyFill="1" applyBorder="1" applyAlignment="1">
      <alignment horizontal="right" vertical="center" shrinkToFit="1"/>
    </xf>
    <xf numFmtId="177" fontId="34" fillId="6" borderId="172"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3"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87" fontId="34" fillId="6" borderId="161"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0"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1"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0"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53869</c:v>
                </c:pt>
                <c:pt idx="1">
                  <c:v>59119</c:v>
                </c:pt>
                <c:pt idx="2">
                  <c:v>84459</c:v>
                </c:pt>
                <c:pt idx="3">
                  <c:v>74568</c:v>
                </c:pt>
                <c:pt idx="4">
                  <c:v>73693</c:v>
                </c:pt>
              </c:numCache>
            </c:numRef>
          </c:val>
          <c:smooth val="0"/>
          <c:extLst>
            <c:ext xmlns:c16="http://schemas.microsoft.com/office/drawing/2014/chart" uri="{C3380CC4-5D6E-409C-BE32-E72D297353CC}">
              <c16:uniqueId val="{00000000-E434-4B38-BD33-2838CB97DAF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88619</c:v>
                </c:pt>
                <c:pt idx="1">
                  <c:v>138205</c:v>
                </c:pt>
                <c:pt idx="2">
                  <c:v>118680</c:v>
                </c:pt>
                <c:pt idx="3">
                  <c:v>98168</c:v>
                </c:pt>
                <c:pt idx="4">
                  <c:v>107326</c:v>
                </c:pt>
              </c:numCache>
            </c:numRef>
          </c:val>
          <c:smooth val="0"/>
          <c:extLst>
            <c:ext xmlns:c16="http://schemas.microsoft.com/office/drawing/2014/chart" uri="{C3380CC4-5D6E-409C-BE32-E72D297353CC}">
              <c16:uniqueId val="{00000001-E434-4B38-BD33-2838CB97DAF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3.97</c:v>
                </c:pt>
                <c:pt idx="1">
                  <c:v>3.86</c:v>
                </c:pt>
                <c:pt idx="2">
                  <c:v>6.06</c:v>
                </c:pt>
                <c:pt idx="3">
                  <c:v>9.6999999999999993</c:v>
                </c:pt>
                <c:pt idx="4">
                  <c:v>6.47</c:v>
                </c:pt>
              </c:numCache>
            </c:numRef>
          </c:val>
          <c:extLst>
            <c:ext xmlns:c16="http://schemas.microsoft.com/office/drawing/2014/chart" uri="{C3380CC4-5D6E-409C-BE32-E72D297353CC}">
              <c16:uniqueId val="{00000000-C473-416B-B6C7-A5466DF959B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32.119999999999997</c:v>
                </c:pt>
                <c:pt idx="1">
                  <c:v>31.41</c:v>
                </c:pt>
                <c:pt idx="2">
                  <c:v>29.64</c:v>
                </c:pt>
                <c:pt idx="3">
                  <c:v>31.73</c:v>
                </c:pt>
                <c:pt idx="4">
                  <c:v>38.32</c:v>
                </c:pt>
              </c:numCache>
            </c:numRef>
          </c:val>
          <c:extLst>
            <c:ext xmlns:c16="http://schemas.microsoft.com/office/drawing/2014/chart" uri="{C3380CC4-5D6E-409C-BE32-E72D297353CC}">
              <c16:uniqueId val="{00000001-C473-416B-B6C7-A5466DF959B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-1.37</c:v>
                </c:pt>
                <c:pt idx="1">
                  <c:v>-1.44</c:v>
                </c:pt>
                <c:pt idx="2">
                  <c:v>0.92</c:v>
                </c:pt>
                <c:pt idx="3">
                  <c:v>6.68</c:v>
                </c:pt>
                <c:pt idx="4">
                  <c:v>1.3</c:v>
                </c:pt>
              </c:numCache>
            </c:numRef>
          </c:val>
          <c:smooth val="0"/>
          <c:extLst>
            <c:ext xmlns:c16="http://schemas.microsoft.com/office/drawing/2014/chart" uri="{C3380CC4-5D6E-409C-BE32-E72D297353CC}">
              <c16:uniqueId val="{00000002-C473-416B-B6C7-A5466DF959B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4.75</c:v>
                </c:pt>
                <c:pt idx="2">
                  <c:v>#N/A</c:v>
                </c:pt>
                <c:pt idx="3">
                  <c:v>5.19</c:v>
                </c:pt>
                <c:pt idx="4">
                  <c:v>#N/A</c:v>
                </c:pt>
                <c:pt idx="5">
                  <c:v>4.68</c:v>
                </c:pt>
                <c:pt idx="6">
                  <c:v>#N/A</c:v>
                </c:pt>
                <c:pt idx="7">
                  <c:v>4.3600000000000003</c:v>
                </c:pt>
                <c:pt idx="8">
                  <c:v>#N/A</c:v>
                </c:pt>
                <c:pt idx="9">
                  <c:v>0.06</c:v>
                </c:pt>
              </c:numCache>
            </c:numRef>
          </c:val>
          <c:extLst>
            <c:ext xmlns:c16="http://schemas.microsoft.com/office/drawing/2014/chart" uri="{C3380CC4-5D6E-409C-BE32-E72D297353CC}">
              <c16:uniqueId val="{00000000-6318-4B53-881B-9EE032DA520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318-4B53-881B-9EE032DA5206}"/>
            </c:ext>
          </c:extLst>
        </c:ser>
        <c:ser>
          <c:idx val="2"/>
          <c:order val="2"/>
          <c:tx>
            <c:strRef>
              <c:f>データシート!$A$29</c:f>
              <c:strCache>
                <c:ptCount val="1"/>
                <c:pt idx="0">
                  <c:v>個別排水事業特別会計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0.05</c:v>
                </c:pt>
                <c:pt idx="2">
                  <c:v>#N/A</c:v>
                </c:pt>
                <c:pt idx="3">
                  <c:v>0.06</c:v>
                </c:pt>
                <c:pt idx="4">
                  <c:v>#N/A</c:v>
                </c:pt>
                <c:pt idx="5">
                  <c:v>0.03</c:v>
                </c:pt>
                <c:pt idx="6">
                  <c:v>#N/A</c:v>
                </c:pt>
                <c:pt idx="7">
                  <c:v>0.1</c:v>
                </c:pt>
                <c:pt idx="8">
                  <c:v>#N/A</c:v>
                </c:pt>
                <c:pt idx="9">
                  <c:v>0.06</c:v>
                </c:pt>
              </c:numCache>
            </c:numRef>
          </c:val>
          <c:extLst>
            <c:ext xmlns:c16="http://schemas.microsoft.com/office/drawing/2014/chart" uri="{C3380CC4-5D6E-409C-BE32-E72D297353CC}">
              <c16:uniqueId val="{00000002-6318-4B53-881B-9EE032DA5206}"/>
            </c:ext>
          </c:extLst>
        </c:ser>
        <c:ser>
          <c:idx val="3"/>
          <c:order val="3"/>
          <c:tx>
            <c:strRef>
              <c:f>データシート!$A$30</c:f>
              <c:strCache>
                <c:ptCount val="1"/>
                <c:pt idx="0">
                  <c:v>国民健康保険直診勘定特別会計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0.02</c:v>
                </c:pt>
                <c:pt idx="2">
                  <c:v>#N/A</c:v>
                </c:pt>
                <c:pt idx="3">
                  <c:v>0.05</c:v>
                </c:pt>
                <c:pt idx="4">
                  <c:v>#N/A</c:v>
                </c:pt>
                <c:pt idx="5">
                  <c:v>0.1</c:v>
                </c:pt>
                <c:pt idx="6">
                  <c:v>#N/A</c:v>
                </c:pt>
                <c:pt idx="7">
                  <c:v>0.04</c:v>
                </c:pt>
                <c:pt idx="8">
                  <c:v>#N/A</c:v>
                </c:pt>
                <c:pt idx="9">
                  <c:v>7.0000000000000007E-2</c:v>
                </c:pt>
              </c:numCache>
            </c:numRef>
          </c:val>
          <c:extLst>
            <c:ext xmlns:c16="http://schemas.microsoft.com/office/drawing/2014/chart" uri="{C3380CC4-5D6E-409C-BE32-E72D297353CC}">
              <c16:uniqueId val="{00000003-6318-4B53-881B-9EE032DA5206}"/>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0.04</c:v>
                </c:pt>
                <c:pt idx="6">
                  <c:v>#N/A</c:v>
                </c:pt>
                <c:pt idx="7">
                  <c:v>0.1</c:v>
                </c:pt>
                <c:pt idx="8">
                  <c:v>#N/A</c:v>
                </c:pt>
                <c:pt idx="9">
                  <c:v>0.13</c:v>
                </c:pt>
              </c:numCache>
            </c:numRef>
          </c:val>
          <c:extLst>
            <c:ext xmlns:c16="http://schemas.microsoft.com/office/drawing/2014/chart" uri="{C3380CC4-5D6E-409C-BE32-E72D297353CC}">
              <c16:uniqueId val="{00000004-6318-4B53-881B-9EE032DA5206}"/>
            </c:ext>
          </c:extLst>
        </c:ser>
        <c:ser>
          <c:idx val="5"/>
          <c:order val="5"/>
          <c:tx>
            <c:strRef>
              <c:f>データシート!$A$32</c:f>
              <c:strCache>
                <c:ptCount val="1"/>
                <c:pt idx="0">
                  <c:v>町営住宅事業特別会計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0.08</c:v>
                </c:pt>
                <c:pt idx="2">
                  <c:v>#N/A</c:v>
                </c:pt>
                <c:pt idx="3">
                  <c:v>0.1</c:v>
                </c:pt>
                <c:pt idx="4">
                  <c:v>#N/A</c:v>
                </c:pt>
                <c:pt idx="5">
                  <c:v>0.14000000000000001</c:v>
                </c:pt>
                <c:pt idx="6">
                  <c:v>#N/A</c:v>
                </c:pt>
                <c:pt idx="7">
                  <c:v>0.16</c:v>
                </c:pt>
                <c:pt idx="8">
                  <c:v>#N/A</c:v>
                </c:pt>
                <c:pt idx="9">
                  <c:v>0.15</c:v>
                </c:pt>
              </c:numCache>
            </c:numRef>
          </c:val>
          <c:extLst>
            <c:ext xmlns:c16="http://schemas.microsoft.com/office/drawing/2014/chart" uri="{C3380CC4-5D6E-409C-BE32-E72D297353CC}">
              <c16:uniqueId val="{00000005-6318-4B53-881B-9EE032DA5206}"/>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0.01</c:v>
                </c:pt>
                <c:pt idx="2">
                  <c:v>#N/A</c:v>
                </c:pt>
                <c:pt idx="3">
                  <c:v>0.09</c:v>
                </c:pt>
                <c:pt idx="4">
                  <c:v>#N/A</c:v>
                </c:pt>
                <c:pt idx="5">
                  <c:v>0.04</c:v>
                </c:pt>
                <c:pt idx="6">
                  <c:v>#N/A</c:v>
                </c:pt>
                <c:pt idx="7">
                  <c:v>0.1</c:v>
                </c:pt>
                <c:pt idx="8">
                  <c:v>#N/A</c:v>
                </c:pt>
                <c:pt idx="9">
                  <c:v>0.24</c:v>
                </c:pt>
              </c:numCache>
            </c:numRef>
          </c:val>
          <c:extLst>
            <c:ext xmlns:c16="http://schemas.microsoft.com/office/drawing/2014/chart" uri="{C3380CC4-5D6E-409C-BE32-E72D297353CC}">
              <c16:uniqueId val="{00000006-6318-4B53-881B-9EE032DA520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1.44</c:v>
                </c:pt>
                <c:pt idx="2">
                  <c:v>#N/A</c:v>
                </c:pt>
                <c:pt idx="3">
                  <c:v>1.21</c:v>
                </c:pt>
                <c:pt idx="4">
                  <c:v>#N/A</c:v>
                </c:pt>
                <c:pt idx="5">
                  <c:v>1.69</c:v>
                </c:pt>
                <c:pt idx="6">
                  <c:v>#N/A</c:v>
                </c:pt>
                <c:pt idx="7">
                  <c:v>2</c:v>
                </c:pt>
                <c:pt idx="8">
                  <c:v>#N/A</c:v>
                </c:pt>
                <c:pt idx="9">
                  <c:v>2.23</c:v>
                </c:pt>
              </c:numCache>
            </c:numRef>
          </c:val>
          <c:extLst>
            <c:ext xmlns:c16="http://schemas.microsoft.com/office/drawing/2014/chart" uri="{C3380CC4-5D6E-409C-BE32-E72D297353CC}">
              <c16:uniqueId val="{00000007-6318-4B53-881B-9EE032DA520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3.87</c:v>
                </c:pt>
                <c:pt idx="2">
                  <c:v>#N/A</c:v>
                </c:pt>
                <c:pt idx="3">
                  <c:v>3.74</c:v>
                </c:pt>
                <c:pt idx="4">
                  <c:v>#N/A</c:v>
                </c:pt>
                <c:pt idx="5">
                  <c:v>5.89</c:v>
                </c:pt>
                <c:pt idx="6">
                  <c:v>#N/A</c:v>
                </c:pt>
                <c:pt idx="7">
                  <c:v>9.5299999999999994</c:v>
                </c:pt>
                <c:pt idx="8">
                  <c:v>#N/A</c:v>
                </c:pt>
                <c:pt idx="9">
                  <c:v>6.31</c:v>
                </c:pt>
              </c:numCache>
            </c:numRef>
          </c:val>
          <c:extLst>
            <c:ext xmlns:c16="http://schemas.microsoft.com/office/drawing/2014/chart" uri="{C3380CC4-5D6E-409C-BE32-E72D297353CC}">
              <c16:uniqueId val="{00000008-6318-4B53-881B-9EE032DA520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0</c:v>
                </c:pt>
                <c:pt idx="1">
                  <c:v>0</c:v>
                </c:pt>
                <c:pt idx="2">
                  <c:v>0</c:v>
                </c:pt>
                <c:pt idx="3">
                  <c:v>0</c:v>
                </c:pt>
                <c:pt idx="4">
                  <c:v>0</c:v>
                </c:pt>
                <c:pt idx="5">
                  <c:v>0</c:v>
                </c:pt>
                <c:pt idx="6">
                  <c:v>0</c:v>
                </c:pt>
                <c:pt idx="7">
                  <c:v>0</c:v>
                </c:pt>
                <c:pt idx="8">
                  <c:v>#N/A</c:v>
                </c:pt>
                <c:pt idx="9">
                  <c:v>7.08</c:v>
                </c:pt>
              </c:numCache>
            </c:numRef>
          </c:val>
          <c:extLst>
            <c:ext xmlns:c16="http://schemas.microsoft.com/office/drawing/2014/chart" uri="{C3380CC4-5D6E-409C-BE32-E72D297353CC}">
              <c16:uniqueId val="{00000009-6318-4B53-881B-9EE032DA520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1958</c:v>
                </c:pt>
                <c:pt idx="5">
                  <c:v>1917</c:v>
                </c:pt>
                <c:pt idx="8">
                  <c:v>1784</c:v>
                </c:pt>
                <c:pt idx="11">
                  <c:v>1764</c:v>
                </c:pt>
                <c:pt idx="14">
                  <c:v>1618</c:v>
                </c:pt>
              </c:numCache>
            </c:numRef>
          </c:val>
          <c:extLst>
            <c:ext xmlns:c16="http://schemas.microsoft.com/office/drawing/2014/chart" uri="{C3380CC4-5D6E-409C-BE32-E72D297353CC}">
              <c16:uniqueId val="{00000000-9598-4C88-8E37-1B67DA11DBD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598-4C88-8E37-1B67DA11DBD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598-4C88-8E37-1B67DA11DBD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88</c:v>
                </c:pt>
                <c:pt idx="3">
                  <c:v>81</c:v>
                </c:pt>
                <c:pt idx="6">
                  <c:v>80</c:v>
                </c:pt>
                <c:pt idx="9">
                  <c:v>80</c:v>
                </c:pt>
                <c:pt idx="12">
                  <c:v>78</c:v>
                </c:pt>
              </c:numCache>
            </c:numRef>
          </c:val>
          <c:extLst>
            <c:ext xmlns:c16="http://schemas.microsoft.com/office/drawing/2014/chart" uri="{C3380CC4-5D6E-409C-BE32-E72D297353CC}">
              <c16:uniqueId val="{00000003-9598-4C88-8E37-1B67DA11DBD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696</c:v>
                </c:pt>
                <c:pt idx="3">
                  <c:v>683</c:v>
                </c:pt>
                <c:pt idx="6">
                  <c:v>605</c:v>
                </c:pt>
                <c:pt idx="9">
                  <c:v>562</c:v>
                </c:pt>
                <c:pt idx="12">
                  <c:v>504</c:v>
                </c:pt>
              </c:numCache>
            </c:numRef>
          </c:val>
          <c:extLst>
            <c:ext xmlns:c16="http://schemas.microsoft.com/office/drawing/2014/chart" uri="{C3380CC4-5D6E-409C-BE32-E72D297353CC}">
              <c16:uniqueId val="{00000004-9598-4C88-8E37-1B67DA11DBD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598-4C88-8E37-1B67DA11DBD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598-4C88-8E37-1B67DA11DBD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1678</c:v>
                </c:pt>
                <c:pt idx="3">
                  <c:v>1641</c:v>
                </c:pt>
                <c:pt idx="6">
                  <c:v>1551</c:v>
                </c:pt>
                <c:pt idx="9">
                  <c:v>1589</c:v>
                </c:pt>
                <c:pt idx="12">
                  <c:v>1616</c:v>
                </c:pt>
              </c:numCache>
            </c:numRef>
          </c:val>
          <c:extLst>
            <c:ext xmlns:c16="http://schemas.microsoft.com/office/drawing/2014/chart" uri="{C3380CC4-5D6E-409C-BE32-E72D297353CC}">
              <c16:uniqueId val="{00000007-9598-4C88-8E37-1B67DA11DBD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504</c:v>
                </c:pt>
                <c:pt idx="2">
                  <c:v>#N/A</c:v>
                </c:pt>
                <c:pt idx="3">
                  <c:v>#N/A</c:v>
                </c:pt>
                <c:pt idx="4">
                  <c:v>488</c:v>
                </c:pt>
                <c:pt idx="5">
                  <c:v>#N/A</c:v>
                </c:pt>
                <c:pt idx="6">
                  <c:v>#N/A</c:v>
                </c:pt>
                <c:pt idx="7">
                  <c:v>452</c:v>
                </c:pt>
                <c:pt idx="8">
                  <c:v>#N/A</c:v>
                </c:pt>
                <c:pt idx="9">
                  <c:v>#N/A</c:v>
                </c:pt>
                <c:pt idx="10">
                  <c:v>467</c:v>
                </c:pt>
                <c:pt idx="11">
                  <c:v>#N/A</c:v>
                </c:pt>
                <c:pt idx="12">
                  <c:v>#N/A</c:v>
                </c:pt>
                <c:pt idx="13">
                  <c:v>580</c:v>
                </c:pt>
                <c:pt idx="14">
                  <c:v>#N/A</c:v>
                </c:pt>
              </c:numCache>
            </c:numRef>
          </c:val>
          <c:smooth val="0"/>
          <c:extLst>
            <c:ext xmlns:c16="http://schemas.microsoft.com/office/drawing/2014/chart" uri="{C3380CC4-5D6E-409C-BE32-E72D297353CC}">
              <c16:uniqueId val="{00000008-9598-4C88-8E37-1B67DA11DBD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18967</c:v>
                </c:pt>
                <c:pt idx="5">
                  <c:v>18704</c:v>
                </c:pt>
                <c:pt idx="8">
                  <c:v>17994</c:v>
                </c:pt>
                <c:pt idx="11">
                  <c:v>17455</c:v>
                </c:pt>
                <c:pt idx="14">
                  <c:v>16514</c:v>
                </c:pt>
              </c:numCache>
            </c:numRef>
          </c:val>
          <c:extLst>
            <c:ext xmlns:c16="http://schemas.microsoft.com/office/drawing/2014/chart" uri="{C3380CC4-5D6E-409C-BE32-E72D297353CC}">
              <c16:uniqueId val="{00000000-27C3-445A-90F3-24ED3EF3112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198</c:v>
                </c:pt>
                <c:pt idx="5">
                  <c:v>177</c:v>
                </c:pt>
                <c:pt idx="8">
                  <c:v>159</c:v>
                </c:pt>
                <c:pt idx="11">
                  <c:v>164</c:v>
                </c:pt>
                <c:pt idx="14">
                  <c:v>132</c:v>
                </c:pt>
              </c:numCache>
            </c:numRef>
          </c:val>
          <c:extLst>
            <c:ext xmlns:c16="http://schemas.microsoft.com/office/drawing/2014/chart" uri="{C3380CC4-5D6E-409C-BE32-E72D297353CC}">
              <c16:uniqueId val="{00000001-27C3-445A-90F3-24ED3EF3112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8674</c:v>
                </c:pt>
                <c:pt idx="5">
                  <c:v>7999</c:v>
                </c:pt>
                <c:pt idx="8">
                  <c:v>7513</c:v>
                </c:pt>
                <c:pt idx="11">
                  <c:v>7804</c:v>
                </c:pt>
                <c:pt idx="14">
                  <c:v>8602</c:v>
                </c:pt>
              </c:numCache>
            </c:numRef>
          </c:val>
          <c:extLst>
            <c:ext xmlns:c16="http://schemas.microsoft.com/office/drawing/2014/chart" uri="{C3380CC4-5D6E-409C-BE32-E72D297353CC}">
              <c16:uniqueId val="{00000002-27C3-445A-90F3-24ED3EF3112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7C3-445A-90F3-24ED3EF3112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7C3-445A-90F3-24ED3EF3112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175</c:v>
                </c:pt>
                <c:pt idx="3">
                  <c:v>176</c:v>
                </c:pt>
                <c:pt idx="6">
                  <c:v>177</c:v>
                </c:pt>
                <c:pt idx="9">
                  <c:v>179</c:v>
                </c:pt>
                <c:pt idx="12">
                  <c:v>0</c:v>
                </c:pt>
              </c:numCache>
            </c:numRef>
          </c:val>
          <c:extLst>
            <c:ext xmlns:c16="http://schemas.microsoft.com/office/drawing/2014/chart" uri="{C3380CC4-5D6E-409C-BE32-E72D297353CC}">
              <c16:uniqueId val="{00000005-27C3-445A-90F3-24ED3EF3112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2051</c:v>
                </c:pt>
                <c:pt idx="3">
                  <c:v>2045</c:v>
                </c:pt>
                <c:pt idx="6">
                  <c:v>2080</c:v>
                </c:pt>
                <c:pt idx="9">
                  <c:v>2072</c:v>
                </c:pt>
                <c:pt idx="12">
                  <c:v>2060</c:v>
                </c:pt>
              </c:numCache>
            </c:numRef>
          </c:val>
          <c:extLst>
            <c:ext xmlns:c16="http://schemas.microsoft.com/office/drawing/2014/chart" uri="{C3380CC4-5D6E-409C-BE32-E72D297353CC}">
              <c16:uniqueId val="{00000006-27C3-445A-90F3-24ED3EF3112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534</c:v>
                </c:pt>
                <c:pt idx="3">
                  <c:v>458</c:v>
                </c:pt>
                <c:pt idx="6">
                  <c:v>454</c:v>
                </c:pt>
                <c:pt idx="9">
                  <c:v>397</c:v>
                </c:pt>
                <c:pt idx="12">
                  <c:v>320</c:v>
                </c:pt>
              </c:numCache>
            </c:numRef>
          </c:val>
          <c:extLst>
            <c:ext xmlns:c16="http://schemas.microsoft.com/office/drawing/2014/chart" uri="{C3380CC4-5D6E-409C-BE32-E72D297353CC}">
              <c16:uniqueId val="{00000007-27C3-445A-90F3-24ED3EF3112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8788</c:v>
                </c:pt>
                <c:pt idx="3">
                  <c:v>8505</c:v>
                </c:pt>
                <c:pt idx="6">
                  <c:v>8386</c:v>
                </c:pt>
                <c:pt idx="9">
                  <c:v>8056</c:v>
                </c:pt>
                <c:pt idx="12">
                  <c:v>7887</c:v>
                </c:pt>
              </c:numCache>
            </c:numRef>
          </c:val>
          <c:extLst>
            <c:ext xmlns:c16="http://schemas.microsoft.com/office/drawing/2014/chart" uri="{C3380CC4-5D6E-409C-BE32-E72D297353CC}">
              <c16:uniqueId val="{00000008-27C3-445A-90F3-24ED3EF3112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7C3-445A-90F3-24ED3EF3112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14592</c:v>
                </c:pt>
                <c:pt idx="3">
                  <c:v>14534</c:v>
                </c:pt>
                <c:pt idx="6">
                  <c:v>14122</c:v>
                </c:pt>
                <c:pt idx="9">
                  <c:v>13836</c:v>
                </c:pt>
                <c:pt idx="12">
                  <c:v>13490</c:v>
                </c:pt>
              </c:numCache>
            </c:numRef>
          </c:val>
          <c:extLst>
            <c:ext xmlns:c16="http://schemas.microsoft.com/office/drawing/2014/chart" uri="{C3380CC4-5D6E-409C-BE32-E72D297353CC}">
              <c16:uniqueId val="{0000000A-27C3-445A-90F3-24ED3EF3112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7C3-445A-90F3-24ED3EF3112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2790</c:v>
                </c:pt>
                <c:pt idx="1">
                  <c:v>3068</c:v>
                </c:pt>
                <c:pt idx="2">
                  <c:v>3530</c:v>
                </c:pt>
              </c:numCache>
            </c:numRef>
          </c:val>
          <c:extLst>
            <c:ext xmlns:c16="http://schemas.microsoft.com/office/drawing/2014/chart" uri="{C3380CC4-5D6E-409C-BE32-E72D297353CC}">
              <c16:uniqueId val="{00000000-FE3B-43A7-B48D-95586F3D082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169</c:v>
                </c:pt>
                <c:pt idx="1">
                  <c:v>308</c:v>
                </c:pt>
                <c:pt idx="2">
                  <c:v>358</c:v>
                </c:pt>
              </c:numCache>
            </c:numRef>
          </c:val>
          <c:extLst>
            <c:ext xmlns:c16="http://schemas.microsoft.com/office/drawing/2014/chart" uri="{C3380CC4-5D6E-409C-BE32-E72D297353CC}">
              <c16:uniqueId val="{00000001-FE3B-43A7-B48D-95586F3D082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5808</c:v>
                </c:pt>
                <c:pt idx="1">
                  <c:v>5704</c:v>
                </c:pt>
                <c:pt idx="2">
                  <c:v>6015</c:v>
                </c:pt>
              </c:numCache>
            </c:numRef>
          </c:val>
          <c:extLst>
            <c:ext xmlns:c16="http://schemas.microsoft.com/office/drawing/2014/chart" uri="{C3380CC4-5D6E-409C-BE32-E72D297353CC}">
              <c16:uniqueId val="{00000002-FE3B-43A7-B48D-95586F3D082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岐阜県揖斐川町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合併町村から継承した起債の償還が進んだことと新規起債の抑制等により減少傾向であったが、令和</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年度より増加傾向に転じている。これは、合併特例債の償還据置期間終了による元金償還金の増加によるものであり、今後も若干の増加が見込まれる。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○公営企業債の元利償還金に対する繰入金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水道事業、下水道事業に対する繰出で、農業集落排水事業の償還終了により、減少傾向にある。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○組合等が起こした地方債の元利償還金に対する負担金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西濃環境整備組合、揖斐郡消防組合、揖斐広域連合等に対する負担金であり、大規模な建設事業が行われず、ほぼ横ばい傾向にある。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○算入公債費等</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過去の起債に対する基準財政需要額であり、平成</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年度以降は減少傾向にある。令和４年度においては減少額が大きいが、平成</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年度同意の緊急防災・減災事業債の償還終了によるものである。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○実質公債費比率の分子</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新規起債の抑制傾向により、元利償還金は減少傾向にあるが、算入公債費も減少したため、令和４年度は実質公債費比率の分子が増加している。また、公営企業債の元利償還金に対する繰入金が再び増加予定であるため、今後も実質公債費比率の分子は増加が見込まれ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岐阜県揖斐川町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○一般会計等に係る地方債の現在高・・・合併町村から継承した起債の償還が進んだことと、新規起債の抑制等により減少した。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○公営企業債等繰入見込額・・・水道事業、下水道事業に対するものの影響が大きい。平成</a:t>
          </a:r>
          <a:r>
            <a:rPr kumimoji="1" lang="en-US"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年度から農業集落排水事業の将来負担額が減少しているため、繰入見込額は減少傾向にある。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○組合等負担等見込額・・・加入する組合が新たな設備等投資を行わない限り著しく変化するものではなく、減少傾向にある。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○設立法人等の負債額等負担見込額・・・令和３年度までは揖斐川町土地開発公社に対する見込額を計上していたが、令和４年度に解散・清算済みであるため、皆減となった。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○充当可能基金・・・計画的に基金を積み立て、取崩しを極力抑えることとしている。令和４年度は久瀬・藤橋地域振興基金の創設により、増額となった。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○充当可能特定歳入・・・町営住宅の使用料が主である。住宅使用料の充当可能な上限は公営住宅事業の地方債現在高であることから、地方債残高の減少に併せ、充当可能特定歳入も減少傾向にある。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○基準財政需要額算入見込額・・・公債費の算入見込額の減少により、平成</a:t>
          </a:r>
          <a:r>
            <a:rPr kumimoji="1" lang="en-US"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年度以降、減少傾向にある。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○将来負担比率の分子・・・一般会計等にかかる地方債の現在高や公営企業債等繰入見込額が減少したことにより、将来負担額</a:t>
          </a:r>
          <a:r>
            <a:rPr kumimoji="1" lang="en-US"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が前年に比べ減少となった。充当可能財源等</a:t>
          </a:r>
          <a:r>
            <a:rPr kumimoji="1" lang="en-US"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も減少したが、前年度より減少幅の方が小さくなったことから、将来負担比率の分子については、令和３年度に比べ減少する結果となった。今後も引き続き地方債の繰上償還や充当可能基金の積み立て等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岐阜県揖斐川町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財政調整基金については、前年度実質収支額の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相当額となる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462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百万円を積み立て、同額の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462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百万円の増額となった。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また、減債基金は地方債の定期償還のため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百万円を繰り入れたが、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百万円の積み立てにより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一方、その他特定目的基金については、各種事業に充当するため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451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百万円取り崩したが、基金利子の積立や合併特例債を活用した合併振興基金の積立（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百万円）など合わせて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762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百万円の基金積立を行ったため、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基金全体額としては前年比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823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百万円の増額となった。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・財政調整基金については、普通交付税の縮減期間は終了後も縮減額程度の基金残高を維持するよう努めたい。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・減債基金については、年次償還額が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億円を超える年が暫く続くことから、計画的に積み立てていく。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・公有地化推進基金　：徳山ダム上流域における山林管理の一環としての人工林の伐採、分収林の管理、その業務に必要な作業路整備及び良好な</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自然環境を保全するための資金に充てる。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・合併振興基金　　　：合併後の新揖斐川町における少子高齢化対策、コミュニティバス運行対策、自治会活動支援や文化振興経費、新町全体の</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まちづくり事業に要する費用に充てる。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　：揖斐川町総合計画に基づき将来予想される公共施設建設のための資金を確保し、事業の円滑な執行を図るための資金に充てる。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・久瀬・藤橋地域振興基金：久瀬及び藤橋地域の活性化に資するための資金の充てる。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・町営住宅整備基金　：町営住宅の整備を図るための資金に充てる。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・公有地化推進基金　：徳山ダム上流域の作業路開設工事及び作業路設計等委託料のため</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百万円を充当。</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・合併振興基金　　　：給食支援（無償化）事業に</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77</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百万円、後期高齢医療事業に</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57</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百万円、児童生徒医療費支給事業に</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百万円を充当し、</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　：</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百万円を積立。取り崩しはなし。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・久瀬・藤橋地域振興基金：</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410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・合併振興基金　　　：平成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年度までは取り崩しを行ってこなかったが、令和元年度からは償還が終わった額の範囲内において事業充当し、</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年度までは併せて合併特例債を活用した基金積み立てを行う。</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・その他特定目的基金：近年の低金利により活用できていない果実運用型基金については、条例改正するなど整理統合を図り、資金の有効活用を図る。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・令和３年度末の基金残高</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3,068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462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・前年度実質収支額の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相当額（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462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百万円）を積み立てたことによる増額。</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・普通交付税の合併算定替の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縮減期間が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令和元年度で</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終了し</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年度の普通交付税額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6,314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百万円から令和４年度は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4,466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百万円まで減少（▲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1,848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百万円）した。財政調整基金については、平成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年度までは、一般的に適正といわれる標準財政規模の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億円程度を基金残高としていたが、こうした特例措置の終了に伴う急激な財源の減少に備え、平成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年度から積み増しを行い、平成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億円以上の残高を維持している。今後も普通交付税の縮減分程度の基金残高を維持したい。</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・地方債の定期償還のため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百万円の積み立てにより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百万円の増額となった。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・合併後、地域格差の是正等のために各種事業を積極的に推進してきた当町において、普通会計の令和４年度末地方債残高は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13,490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百万円と非常に高く、令和４年度の元利償還額については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1,616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百万円となっている。年次償還額及び未償還元金のピークは過ぎているが、年次償還額が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億円を超える年が暫く続くことから、減債基金についても計画的に積み立てていく。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岐阜県揖斐川町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19,536
19,245
803.44
15,907,924
15,255,815
596,120
9,211,632
13,490,499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人口の減少や全国平均を上回る高齢化率（令和</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日現在</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39.7</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％）に加え、町内に中心となる産業や大規模な事業所が少ないこと等により財政基盤が弱く、類似団体平均値を</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若干</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下回っている（▲</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0.04</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合併により職員数が大幅増となった人件費のほか、公共施設等の維持管理経費に係る物件費の削減が課題であるが、歳出の徹底的な見直しを実施するとともに、</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企業誘致や定住促進対策を積極的に進め、法人税・住民税等の増収</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など歳入確保に</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努め</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24553</xdr:rowOff>
    </xdr:from>
    <xdr:to>
      <xdr:col>23</xdr:col>
      <xdr:colOff>133350</xdr:colOff>
      <xdr:row>45</xdr:row>
      <xdr:rowOff>106256</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96753"/>
          <a:ext cx="0" cy="16247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78333</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106256</xdr:rowOff>
    </xdr:from>
    <xdr:to>
      <xdr:col>24</xdr:col>
      <xdr:colOff>12700</xdr:colOff>
      <xdr:row>45</xdr:row>
      <xdr:rowOff>106256</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110930</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24553</xdr:rowOff>
    </xdr:from>
    <xdr:to>
      <xdr:col>24</xdr:col>
      <xdr:colOff>12700</xdr:colOff>
      <xdr:row>36</xdr:row>
      <xdr:rowOff>24553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79163</xdr:rowOff>
    </xdr:from>
    <xdr:to>
      <xdr:col>23</xdr:col>
      <xdr:colOff>133350</xdr:colOff>
      <xdr:row>43</xdr:row>
      <xdr:rowOff>95250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45151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168081</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97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151554</xdr:rowOff>
    </xdr:from>
    <xdr:to>
      <xdr:col>23</xdr:col>
      <xdr:colOff>184150</xdr:colOff>
      <xdr:row>43</xdr:row>
      <xdr:rowOff>81704</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63077</xdr:rowOff>
    </xdr:from>
    <xdr:to>
      <xdr:col>19</xdr:col>
      <xdr:colOff>133350</xdr:colOff>
      <xdr:row>43</xdr:row>
      <xdr:rowOff>79163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43542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46990</xdr:rowOff>
    </xdr:from>
    <xdr:to>
      <xdr:col>15</xdr:col>
      <xdr:colOff>82550</xdr:colOff>
      <xdr:row>43</xdr:row>
      <xdr:rowOff>63077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41934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46990</xdr:rowOff>
    </xdr:from>
    <xdr:to>
      <xdr:col>11</xdr:col>
      <xdr:colOff>31750</xdr:colOff>
      <xdr:row>43</xdr:row>
      <xdr:rowOff>63077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41934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140546</xdr:rowOff>
    </xdr:from>
    <xdr:to>
      <xdr:col>11</xdr:col>
      <xdr:colOff>82550</xdr:colOff>
      <xdr:row>41</xdr:row>
      <xdr:rowOff>70696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80873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96960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28363</xdr:rowOff>
    </xdr:from>
    <xdr:to>
      <xdr:col>19</xdr:col>
      <xdr:colOff>184150</xdr:colOff>
      <xdr:row>43</xdr:row>
      <xdr:rowOff>129963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114740</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487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12277</xdr:rowOff>
    </xdr:from>
    <xdr:to>
      <xdr:col>15</xdr:col>
      <xdr:colOff>133350</xdr:colOff>
      <xdr:row>43</xdr:row>
      <xdr:rowOff>113877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98654</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167640</xdr:rowOff>
    </xdr:from>
    <xdr:to>
      <xdr:col>11</xdr:col>
      <xdr:colOff>82550</xdr:colOff>
      <xdr:row>43</xdr:row>
      <xdr:rowOff>97790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82567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12277</xdr:rowOff>
    </xdr:from>
    <xdr:to>
      <xdr:col>7</xdr:col>
      <xdr:colOff>31750</xdr:colOff>
      <xdr:row>43</xdr:row>
      <xdr:rowOff>113877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98654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人件費・物件費等の人口１人当たりの決算額は類似団体平均値を大幅に上回っているが、経常収支比率は</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81.8</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％で類似団体平均値を</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5.2</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ポイント下回っている。</a:t>
          </a:r>
          <a:endPar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前年度から</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0.8</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ポイント増加した主な要因は、電力・ガス等の価格高騰による光熱水費の増加や会計年度任用職員に係る人件費の増加による。</a:t>
          </a:r>
          <a:endPar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交付税の減などにより経常的一般財源等の増加が見込めないため、経常収支比率は今後も年々悪化することが予想される。人件費については会計年度任用職員を含めた人件費の適正化と削減に努め、また、物件費ではその多くを占める公共施設の維持管理経費については、「公共施設等総合管理計画」による類似施設の統廃合や包括施設管理の導入など、経常経費の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31750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42406"/>
          <a:ext cx="0" cy="1576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14817</xdr:rowOff>
    </xdr:from>
    <xdr:to>
      <xdr:col>23</xdr:col>
      <xdr:colOff>133350</xdr:colOff>
      <xdr:row>61</xdr:row>
      <xdr:rowOff>79163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473267"/>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75794</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7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14817</xdr:rowOff>
    </xdr:from>
    <xdr:to>
      <xdr:col>19</xdr:col>
      <xdr:colOff>133350</xdr:colOff>
      <xdr:row>61</xdr:row>
      <xdr:rowOff>111337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47326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111337</xdr:rowOff>
    </xdr:from>
    <xdr:to>
      <xdr:col>15</xdr:col>
      <xdr:colOff>82550</xdr:colOff>
      <xdr:row>62</xdr:row>
      <xdr:rowOff>36406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56978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103717</xdr:rowOff>
    </xdr:from>
    <xdr:to>
      <xdr:col>15</xdr:col>
      <xdr:colOff>133350</xdr:colOff>
      <xdr:row>64</xdr:row>
      <xdr:rowOff>33867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18644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36406</xdr:rowOff>
    </xdr:from>
    <xdr:to>
      <xdr:col>11</xdr:col>
      <xdr:colOff>31750</xdr:colOff>
      <xdr:row>62</xdr:row>
      <xdr:rowOff>140970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666306"/>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44873</xdr:rowOff>
    </xdr:from>
    <xdr:to>
      <xdr:col>11</xdr:col>
      <xdr:colOff>82550</xdr:colOff>
      <xdr:row>64</xdr:row>
      <xdr:rowOff>146473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1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131250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4656</xdr:rowOff>
    </xdr:from>
    <xdr:to>
      <xdr:col>7</xdr:col>
      <xdr:colOff>31750</xdr:colOff>
      <xdr:row>64</xdr:row>
      <xdr:rowOff>106256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91033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28363</xdr:rowOff>
    </xdr:from>
    <xdr:to>
      <xdr:col>23</xdr:col>
      <xdr:colOff>184150</xdr:colOff>
      <xdr:row>61</xdr:row>
      <xdr:rowOff>129963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44890</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33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135467</xdr:rowOff>
    </xdr:from>
    <xdr:to>
      <xdr:col>19</xdr:col>
      <xdr:colOff>184150</xdr:colOff>
      <xdr:row>61</xdr:row>
      <xdr:rowOff>65617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75794</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19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60537</xdr:rowOff>
    </xdr:from>
    <xdr:to>
      <xdr:col>15</xdr:col>
      <xdr:colOff>133350</xdr:colOff>
      <xdr:row>61</xdr:row>
      <xdr:rowOff>162137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864</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157056</xdr:rowOff>
    </xdr:from>
    <xdr:to>
      <xdr:col>11</xdr:col>
      <xdr:colOff>82550</xdr:colOff>
      <xdr:row>62</xdr:row>
      <xdr:rowOff>87206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97383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[254,872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値に比べて大幅に上回っている。人件費については定員適正化に基づく削減計画により人員削減効果が出ているものの、物件費は依然として高い。合併団体であり広大な面積を持つ当町は公共施設の総量も多く、施設の維持管理経費や指定管理料等の委託料が嵩むほか、老朽化に伴う修繕料等も多い。加えて電力・ガス等の価格高騰に伴い経費が増加したことが影響し、前年度を若干上回る決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人件費では会計年度任用職員を含めた人員の適正化・削減を引き続き実施し、物件費では公共施設の統廃合等や包括施設管理の導入などにより、人件費・物件費等の抑制に努める。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154251</xdr:rowOff>
    </xdr:from>
    <xdr:to>
      <xdr:col>23</xdr:col>
      <xdr:colOff>133350</xdr:colOff>
      <xdr:row>89</xdr:row>
      <xdr:rowOff>72030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41701"/>
          <a:ext cx="0" cy="128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44107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0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72030</xdr:rowOff>
    </xdr:from>
    <xdr:to>
      <xdr:col>24</xdr:col>
      <xdr:colOff>12700</xdr:colOff>
      <xdr:row>89</xdr:row>
      <xdr:rowOff>72030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3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69178</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8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154251</xdr:rowOff>
    </xdr:from>
    <xdr:to>
      <xdr:col>24</xdr:col>
      <xdr:colOff>12700</xdr:colOff>
      <xdr:row>81</xdr:row>
      <xdr:rowOff>154251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4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99623</xdr:rowOff>
    </xdr:from>
    <xdr:to>
      <xdr:col>23</xdr:col>
      <xdr:colOff>133350</xdr:colOff>
      <xdr:row>87</xdr:row>
      <xdr:rowOff>130204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5015773"/>
          <a:ext cx="838200" cy="3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4844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406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159767</xdr:rowOff>
    </xdr:from>
    <xdr:to>
      <xdr:col>23</xdr:col>
      <xdr:colOff>184150</xdr:colOff>
      <xdr:row>85</xdr:row>
      <xdr:rowOff>89917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5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81662</xdr:rowOff>
    </xdr:from>
    <xdr:to>
      <xdr:col>19</xdr:col>
      <xdr:colOff>133350</xdr:colOff>
      <xdr:row>87</xdr:row>
      <xdr:rowOff>99623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99781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106200</xdr:rowOff>
    </xdr:from>
    <xdr:to>
      <xdr:col>19</xdr:col>
      <xdr:colOff>184150</xdr:colOff>
      <xdr:row>85</xdr:row>
      <xdr:rowOff>36350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50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46527</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7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22011</xdr:rowOff>
    </xdr:from>
    <xdr:to>
      <xdr:col>15</xdr:col>
      <xdr:colOff>82550</xdr:colOff>
      <xdr:row>87</xdr:row>
      <xdr:rowOff>81662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766711"/>
          <a:ext cx="889000" cy="23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50000</xdr:rowOff>
    </xdr:from>
    <xdr:to>
      <xdr:col>15</xdr:col>
      <xdr:colOff>133350</xdr:colOff>
      <xdr:row>84</xdr:row>
      <xdr:rowOff>151600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161777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2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82713</xdr:rowOff>
    </xdr:from>
    <xdr:to>
      <xdr:col>11</xdr:col>
      <xdr:colOff>31750</xdr:colOff>
      <xdr:row>86</xdr:row>
      <xdr:rowOff>22011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655963"/>
          <a:ext cx="889000" cy="11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118845</xdr:rowOff>
    </xdr:from>
    <xdr:to>
      <xdr:col>11</xdr:col>
      <xdr:colOff>82550</xdr:colOff>
      <xdr:row>82</xdr:row>
      <xdr:rowOff>48995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0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59172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75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114109</xdr:rowOff>
    </xdr:from>
    <xdr:to>
      <xdr:col>7</xdr:col>
      <xdr:colOff>31750</xdr:colOff>
      <xdr:row>82</xdr:row>
      <xdr:rowOff>44259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0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54436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7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79404</xdr:rowOff>
    </xdr:from>
    <xdr:to>
      <xdr:col>23</xdr:col>
      <xdr:colOff>184150</xdr:colOff>
      <xdr:row>88</xdr:row>
      <xdr:rowOff>9554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99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51481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967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48823</xdr:rowOff>
    </xdr:from>
    <xdr:to>
      <xdr:col>19</xdr:col>
      <xdr:colOff>184150</xdr:colOff>
      <xdr:row>87</xdr:row>
      <xdr:rowOff>150423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96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135200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5051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30862</xdr:rowOff>
    </xdr:from>
    <xdr:to>
      <xdr:col>15</xdr:col>
      <xdr:colOff>133350</xdr:colOff>
      <xdr:row>87</xdr:row>
      <xdr:rowOff>132462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94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117239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503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142661</xdr:rowOff>
    </xdr:from>
    <xdr:to>
      <xdr:col>11</xdr:col>
      <xdr:colOff>82550</xdr:colOff>
      <xdr:row>86</xdr:row>
      <xdr:rowOff>72811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71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57588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802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31913</xdr:rowOff>
    </xdr:from>
    <xdr:to>
      <xdr:col>7</xdr:col>
      <xdr:colOff>31750</xdr:colOff>
      <xdr:row>85</xdr:row>
      <xdr:rowOff>133513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6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118290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69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類似団体平均値に比べて低い水準にあり、平均値を</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ポイント下回っている。平成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国家公務員人件費削減措置の影響により指数自体は高くなったが、類似団体も同様の結果となっており、依然として低い水準となっている。これは、従来からの給与体系水準の低さや男女の昇任格差が要因であると考えられる。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年度から新たな昇給制度（勤務評定）により適正な給与の改正を図っており、また、地域の民間企業との給与格差についても適正に反映させたい。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907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77686"/>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165100</xdr:rowOff>
    </xdr:from>
    <xdr:to>
      <xdr:col>81</xdr:col>
      <xdr:colOff>44450</xdr:colOff>
      <xdr:row>81</xdr:row>
      <xdr:rowOff>45357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3881100"/>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158041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8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165100</xdr:rowOff>
    </xdr:from>
    <xdr:to>
      <xdr:col>77</xdr:col>
      <xdr:colOff>44450</xdr:colOff>
      <xdr:row>81</xdr:row>
      <xdr:rowOff>62593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38811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14514</xdr:rowOff>
    </xdr:from>
    <xdr:to>
      <xdr:col>77</xdr:col>
      <xdr:colOff>95250</xdr:colOff>
      <xdr:row>84</xdr:row>
      <xdr:rowOff>116114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100891</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45357</xdr:rowOff>
    </xdr:from>
    <xdr:to>
      <xdr:col>72</xdr:col>
      <xdr:colOff>203200</xdr:colOff>
      <xdr:row>81</xdr:row>
      <xdr:rowOff>62593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39328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45357</xdr:rowOff>
    </xdr:from>
    <xdr:to>
      <xdr:col>68</xdr:col>
      <xdr:colOff>152400</xdr:colOff>
      <xdr:row>81</xdr:row>
      <xdr:rowOff>62593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39328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169636</xdr:rowOff>
    </xdr:from>
    <xdr:to>
      <xdr:col>68</xdr:col>
      <xdr:colOff>203200</xdr:colOff>
      <xdr:row>85</xdr:row>
      <xdr:rowOff>99786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84563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5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166007</xdr:rowOff>
    </xdr:from>
    <xdr:to>
      <xdr:col>81</xdr:col>
      <xdr:colOff>95250</xdr:colOff>
      <xdr:row>81</xdr:row>
      <xdr:rowOff>96157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388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11084</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3727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114300</xdr:rowOff>
    </xdr:from>
    <xdr:to>
      <xdr:col>77</xdr:col>
      <xdr:colOff>95250</xdr:colOff>
      <xdr:row>81</xdr:row>
      <xdr:rowOff>44450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54627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59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11793</xdr:rowOff>
    </xdr:from>
    <xdr:to>
      <xdr:col>73</xdr:col>
      <xdr:colOff>44450</xdr:colOff>
      <xdr:row>81</xdr:row>
      <xdr:rowOff>113393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123570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6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166007</xdr:rowOff>
    </xdr:from>
    <xdr:to>
      <xdr:col>68</xdr:col>
      <xdr:colOff>203200</xdr:colOff>
      <xdr:row>81</xdr:row>
      <xdr:rowOff>96157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388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106334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65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11793</xdr:rowOff>
    </xdr:from>
    <xdr:to>
      <xdr:col>64</xdr:col>
      <xdr:colOff>152400</xdr:colOff>
      <xdr:row>81</xdr:row>
      <xdr:rowOff>113393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123570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6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類似団体平均値に比べて</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人上回っている。これは、合併により職員数が著しく多くなったことが要因である。令和４年度の職員数は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人であり、合併当初（</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H17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日）と比較すると</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以上の減となっており、「定員管理適正化計画」以上の削減を図っているところであるが、住民サービスの低下を招く恐れもあるためバランスを図る必要がある。今後も引き続き事務効率化や指定管理者制度の導入による業務の外部委託などを進め、住民サービスの確保を図りつつ職員削減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66146</xdr:rowOff>
    </xdr:from>
    <xdr:to>
      <xdr:col>81</xdr:col>
      <xdr:colOff>44450</xdr:colOff>
      <xdr:row>67</xdr:row>
      <xdr:rowOff>150389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81696"/>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122466</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6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150389</xdr:rowOff>
    </xdr:from>
    <xdr:to>
      <xdr:col>81</xdr:col>
      <xdr:colOff>133350</xdr:colOff>
      <xdr:row>67</xdr:row>
      <xdr:rowOff>150389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3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152523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2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66146</xdr:rowOff>
    </xdr:from>
    <xdr:to>
      <xdr:col>81</xdr:col>
      <xdr:colOff>133350</xdr:colOff>
      <xdr:row>59</xdr:row>
      <xdr:rowOff>66146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8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139912</xdr:rowOff>
    </xdr:from>
    <xdr:to>
      <xdr:col>81</xdr:col>
      <xdr:colOff>44450</xdr:colOff>
      <xdr:row>65</xdr:row>
      <xdr:rowOff>16721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1112712"/>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114740</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98213</xdr:rowOff>
    </xdr:from>
    <xdr:to>
      <xdr:col>81</xdr:col>
      <xdr:colOff>95250</xdr:colOff>
      <xdr:row>63</xdr:row>
      <xdr:rowOff>28363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81597</xdr:rowOff>
    </xdr:from>
    <xdr:to>
      <xdr:col>77</xdr:col>
      <xdr:colOff>44450</xdr:colOff>
      <xdr:row>64</xdr:row>
      <xdr:rowOff>139912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1054397"/>
          <a:ext cx="889000" cy="5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53975</xdr:rowOff>
    </xdr:from>
    <xdr:to>
      <xdr:col>77</xdr:col>
      <xdr:colOff>95250</xdr:colOff>
      <xdr:row>62</xdr:row>
      <xdr:rowOff>155575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165752</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5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81597</xdr:rowOff>
    </xdr:from>
    <xdr:to>
      <xdr:col>72</xdr:col>
      <xdr:colOff>203200</xdr:colOff>
      <xdr:row>64</xdr:row>
      <xdr:rowOff>115781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1054397"/>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7726</xdr:rowOff>
    </xdr:from>
    <xdr:to>
      <xdr:col>73</xdr:col>
      <xdr:colOff>44450</xdr:colOff>
      <xdr:row>62</xdr:row>
      <xdr:rowOff>109326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119503</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06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115781</xdr:rowOff>
    </xdr:from>
    <xdr:to>
      <xdr:col>68</xdr:col>
      <xdr:colOff>152400</xdr:colOff>
      <xdr:row>64</xdr:row>
      <xdr:rowOff>155998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108858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131974</xdr:rowOff>
    </xdr:from>
    <xdr:to>
      <xdr:col>68</xdr:col>
      <xdr:colOff>203200</xdr:colOff>
      <xdr:row>60</xdr:row>
      <xdr:rowOff>62124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24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72301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01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127953</xdr:rowOff>
    </xdr:from>
    <xdr:to>
      <xdr:col>64</xdr:col>
      <xdr:colOff>152400</xdr:colOff>
      <xdr:row>60</xdr:row>
      <xdr:rowOff>58103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24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68280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01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137371</xdr:rowOff>
    </xdr:from>
    <xdr:to>
      <xdr:col>81</xdr:col>
      <xdr:colOff>95250</xdr:colOff>
      <xdr:row>65</xdr:row>
      <xdr:rowOff>67521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111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109448</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108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89112</xdr:rowOff>
    </xdr:from>
    <xdr:to>
      <xdr:col>77</xdr:col>
      <xdr:colOff>95250</xdr:colOff>
      <xdr:row>65</xdr:row>
      <xdr:rowOff>19262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10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4039</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148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30797</xdr:rowOff>
    </xdr:from>
    <xdr:to>
      <xdr:col>73</xdr:col>
      <xdr:colOff>44450</xdr:colOff>
      <xdr:row>64</xdr:row>
      <xdr:rowOff>132397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100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117174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1089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64981</xdr:rowOff>
    </xdr:from>
    <xdr:to>
      <xdr:col>68</xdr:col>
      <xdr:colOff>203200</xdr:colOff>
      <xdr:row>64</xdr:row>
      <xdr:rowOff>166581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10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151358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1124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105198</xdr:rowOff>
    </xdr:from>
    <xdr:to>
      <xdr:col>64</xdr:col>
      <xdr:colOff>152400</xdr:colOff>
      <xdr:row>65</xdr:row>
      <xdr:rowOff>35348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10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20125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116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近年は、類似団体に比べ平均的な値で推移しているが、平成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年度からの推移を見ると大きく減少傾向にある（</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H17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れは、合併に伴い旧町村の格差是正や新町の一体化を狙う投資的経費の財源としての地方債発行や、全町全域下水道化に向けた整備のための地方債発行を行いつつも、旧町村から承継した地方債の償還が進み、年度毎の償還額が減少してきたためである。また、地方債残高については、交付税措置等条件の有利なものが大半を占めている。しかしながら、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年度以降は、算出の分母となる普通交付税の合併算定替適用期間が終了し、交付税額が大きく減少していることから、今後は実質公債費比率の増加が見込まれる。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145796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16320"/>
          <a:ext cx="0" cy="1573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163322</xdr:rowOff>
    </xdr:from>
    <xdr:to>
      <xdr:col>81</xdr:col>
      <xdr:colOff>44450</xdr:colOff>
      <xdr:row>40</xdr:row>
      <xdr:rowOff>20828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84987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106189</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163322</xdr:rowOff>
    </xdr:from>
    <xdr:to>
      <xdr:col>77</xdr:col>
      <xdr:colOff>44450</xdr:colOff>
      <xdr:row>40</xdr:row>
      <xdr:rowOff>20828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684987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20828</xdr:rowOff>
    </xdr:from>
    <xdr:to>
      <xdr:col>72</xdr:col>
      <xdr:colOff>203200</xdr:colOff>
      <xdr:row>40</xdr:row>
      <xdr:rowOff>69088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68788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153416</xdr:rowOff>
    </xdr:from>
    <xdr:to>
      <xdr:col>73</xdr:col>
      <xdr:colOff>44450</xdr:colOff>
      <xdr:row>41</xdr:row>
      <xdr:rowOff>83566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68343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09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69088</xdr:rowOff>
    </xdr:from>
    <xdr:to>
      <xdr:col>68</xdr:col>
      <xdr:colOff>152400</xdr:colOff>
      <xdr:row>40</xdr:row>
      <xdr:rowOff>117348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92708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160782</xdr:rowOff>
    </xdr:from>
    <xdr:to>
      <xdr:col>68</xdr:col>
      <xdr:colOff>203200</xdr:colOff>
      <xdr:row>40</xdr:row>
      <xdr:rowOff>90932</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101109</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110761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158005</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112522</xdr:rowOff>
    </xdr:from>
    <xdr:to>
      <xdr:col>77</xdr:col>
      <xdr:colOff>95250</xdr:colOff>
      <xdr:row>40</xdr:row>
      <xdr:rowOff>42672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52849</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141478</xdr:rowOff>
    </xdr:from>
    <xdr:to>
      <xdr:col>73</xdr:col>
      <xdr:colOff>44450</xdr:colOff>
      <xdr:row>40</xdr:row>
      <xdr:rowOff>71628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18288</xdr:rowOff>
    </xdr:from>
    <xdr:to>
      <xdr:col>68</xdr:col>
      <xdr:colOff>203200</xdr:colOff>
      <xdr:row>40</xdr:row>
      <xdr:rowOff>119888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104665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66548</xdr:rowOff>
    </xdr:from>
    <xdr:to>
      <xdr:col>64</xdr:col>
      <xdr:colOff>152400</xdr:colOff>
      <xdr:row>40</xdr:row>
      <xdr:rowOff>168148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152925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01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将来負担比率については、平成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％以降、平成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は「－％」となっている。しかしながら近年、算出の分母となる標準財政規模や算入公債費等の額が減少傾向にあることから、将来負担額を抑えるためにも地方債発行の抑制に努める必要がある。今後も長期的視野に立ち、後世への負担を少しでも軽減するよう行財政改革を進め、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76729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48806</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82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76729</xdr:rowOff>
    </xdr:from>
    <xdr:to>
      <xdr:col>81</xdr:col>
      <xdr:colOff>133350</xdr:colOff>
      <xdr:row>22</xdr:row>
      <xdr:rowOff>76729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4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19579</xdr:rowOff>
    </xdr:from>
    <xdr:to>
      <xdr:col>73</xdr:col>
      <xdr:colOff>44450</xdr:colOff>
      <xdr:row>15</xdr:row>
      <xdr:rowOff>121179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59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131356</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36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128693</xdr:rowOff>
    </xdr:from>
    <xdr:to>
      <xdr:col>68</xdr:col>
      <xdr:colOff>203200</xdr:colOff>
      <xdr:row>15</xdr:row>
      <xdr:rowOff>58843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52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69020</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29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148802</xdr:rowOff>
    </xdr:from>
    <xdr:to>
      <xdr:col>64</xdr:col>
      <xdr:colOff>152400</xdr:colOff>
      <xdr:row>15</xdr:row>
      <xdr:rowOff>78952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5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89129</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31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岐阜県揖斐川町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19,536
19,245
803.44
15,907,924
15,255,815
596,120
9,211,632
13,490,499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人件費に係る経常収支比率は「定員管理適正化計画」の効果もあり、前年度に続いて類似団体をやや下回っている。職員数については、合併当初</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(H17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日）に比べると</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年で</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人の削減を行い、町が定めた目標を上回る削減を図った（計画においては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H17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日から</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年間で</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人の純減目標）。平成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月に改正された当計画（平成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年度）においては、令和４年度の職員数を</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265</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人としているところであるが、計画を大幅に上回る職員削減を実施している。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131572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103649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131572</xdr:rowOff>
    </xdr:from>
    <xdr:to>
      <xdr:col>24</xdr:col>
      <xdr:colOff>114300</xdr:colOff>
      <xdr:row>40</xdr:row>
      <xdr:rowOff>131572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26416</xdr:rowOff>
    </xdr:from>
    <xdr:to>
      <xdr:col>24</xdr:col>
      <xdr:colOff>25400</xdr:colOff>
      <xdr:row>36</xdr:row>
      <xdr:rowOff>85852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9861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89425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26416</xdr:rowOff>
    </xdr:from>
    <xdr:to>
      <xdr:col>19</xdr:col>
      <xdr:colOff>187325</xdr:colOff>
      <xdr:row>36</xdr:row>
      <xdr:rowOff>76708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986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62484</xdr:rowOff>
    </xdr:from>
    <xdr:to>
      <xdr:col>20</xdr:col>
      <xdr:colOff>38100</xdr:colOff>
      <xdr:row>36</xdr:row>
      <xdr:rowOff>164084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148861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110998</xdr:rowOff>
    </xdr:from>
    <xdr:to>
      <xdr:col>15</xdr:col>
      <xdr:colOff>98425</xdr:colOff>
      <xdr:row>36</xdr:row>
      <xdr:rowOff>76708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1174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110998</xdr:rowOff>
    </xdr:from>
    <xdr:to>
      <xdr:col>11</xdr:col>
      <xdr:colOff>9525</xdr:colOff>
      <xdr:row>35</xdr:row>
      <xdr:rowOff>156718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117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48768</xdr:rowOff>
    </xdr:from>
    <xdr:to>
      <xdr:col>11</xdr:col>
      <xdr:colOff>60325</xdr:colOff>
      <xdr:row>36</xdr:row>
      <xdr:rowOff>150368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135145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44196</xdr:rowOff>
    </xdr:from>
    <xdr:to>
      <xdr:col>6</xdr:col>
      <xdr:colOff>171450</xdr:colOff>
      <xdr:row>36</xdr:row>
      <xdr:rowOff>145796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130573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35052</xdr:rowOff>
    </xdr:from>
    <xdr:to>
      <xdr:col>24</xdr:col>
      <xdr:colOff>76200</xdr:colOff>
      <xdr:row>36</xdr:row>
      <xdr:rowOff>136652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51579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147066</xdr:rowOff>
    </xdr:from>
    <xdr:to>
      <xdr:col>20</xdr:col>
      <xdr:colOff>38100</xdr:colOff>
      <xdr:row>36</xdr:row>
      <xdr:rowOff>77216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87393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25908</xdr:rowOff>
    </xdr:from>
    <xdr:to>
      <xdr:col>15</xdr:col>
      <xdr:colOff>149225</xdr:colOff>
      <xdr:row>36</xdr:row>
      <xdr:rowOff>127508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137685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60198</xdr:rowOff>
    </xdr:from>
    <xdr:to>
      <xdr:col>11</xdr:col>
      <xdr:colOff>60325</xdr:colOff>
      <xdr:row>35</xdr:row>
      <xdr:rowOff>161798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525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105918</xdr:rowOff>
    </xdr:from>
    <xdr:to>
      <xdr:col>6</xdr:col>
      <xdr:colOff>171450</xdr:colOff>
      <xdr:row>36</xdr:row>
      <xdr:rowOff>36068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46245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物件費の令和４年度決算額は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2,530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百万円で、前年度に比べ</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百万円の増であったが、経常収支比率については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％と前年度に比べ</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ポイントの減となった。また、類似団体平均を</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ポイント上回る結果となった。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当町は合併により町域が広大となり公共施設の総量も多く、維持管理に係る経費や、老朽化に伴う臨時的な維持修繕等が今後増加すると考えられる。そのため、合併以降進めてきた用度等経常経費の見直しや縮減の徹底、及び「公共施設等総合管理計画」に基づく施設の統廃合や廃止を積極的に進めていくことで、今後の経費削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146050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53129"/>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58964</xdr:rowOff>
    </xdr:from>
    <xdr:to>
      <xdr:col>82</xdr:col>
      <xdr:colOff>107950</xdr:colOff>
      <xdr:row>17</xdr:row>
      <xdr:rowOff>167821</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973614"/>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198</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71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88900</xdr:rowOff>
    </xdr:from>
    <xdr:to>
      <xdr:col>78</xdr:col>
      <xdr:colOff>69850</xdr:colOff>
      <xdr:row>17</xdr:row>
      <xdr:rowOff>167821</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832100"/>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46264</xdr:rowOff>
    </xdr:from>
    <xdr:to>
      <xdr:col>78</xdr:col>
      <xdr:colOff>120650</xdr:colOff>
      <xdr:row>15</xdr:row>
      <xdr:rowOff>147864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158041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38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88900</xdr:rowOff>
    </xdr:from>
    <xdr:to>
      <xdr:col>73</xdr:col>
      <xdr:colOff>180975</xdr:colOff>
      <xdr:row>18</xdr:row>
      <xdr:rowOff>7257</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832100"/>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46264</xdr:rowOff>
    </xdr:from>
    <xdr:to>
      <xdr:col>74</xdr:col>
      <xdr:colOff>31750</xdr:colOff>
      <xdr:row>15</xdr:row>
      <xdr:rowOff>147864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158041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18</xdr:row>
      <xdr:rowOff>7257</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9845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40821</xdr:rowOff>
    </xdr:from>
    <xdr:to>
      <xdr:col>65</xdr:col>
      <xdr:colOff>53975</xdr:colOff>
      <xdr:row>17</xdr:row>
      <xdr:rowOff>142421</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127198</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151691</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89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117021</xdr:rowOff>
    </xdr:from>
    <xdr:to>
      <xdr:col>78</xdr:col>
      <xdr:colOff>120650</xdr:colOff>
      <xdr:row>18</xdr:row>
      <xdr:rowOff>47171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31948</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11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38100</xdr:rowOff>
    </xdr:from>
    <xdr:to>
      <xdr:col>74</xdr:col>
      <xdr:colOff>31750</xdr:colOff>
      <xdr:row>16</xdr:row>
      <xdr:rowOff>139700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127907</xdr:rowOff>
    </xdr:from>
    <xdr:to>
      <xdr:col>69</xdr:col>
      <xdr:colOff>142875</xdr:colOff>
      <xdr:row>18</xdr:row>
      <xdr:rowOff>58057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42834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扶助費の令和４年度決算額は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1,205</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百万円で、新型コロナウイルス対策の臨時特別給付金給付事業の終了により前年度より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238</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百万円減少したが、依然として特定財源の比率が高く、経常収支比率についてはほぼ横ばいの</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％で、類似団体に比べると低い率となっている。扶助費については、高齢化や障がい福祉の充実、少子化対策などにより今後も増加が予想される。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29028</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8944428"/>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115405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68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29028</xdr:rowOff>
    </xdr:from>
    <xdr:to>
      <xdr:col>24</xdr:col>
      <xdr:colOff>114300</xdr:colOff>
      <xdr:row>52</xdr:row>
      <xdr:rowOff>29028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894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118835</xdr:rowOff>
    </xdr:from>
    <xdr:to>
      <xdr:col>24</xdr:col>
      <xdr:colOff>25400</xdr:colOff>
      <xdr:row>53</xdr:row>
      <xdr:rowOff>135165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2056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121755</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118835</xdr:rowOff>
    </xdr:from>
    <xdr:to>
      <xdr:col>19</xdr:col>
      <xdr:colOff>187325</xdr:colOff>
      <xdr:row>53</xdr:row>
      <xdr:rowOff>151493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2056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151493</xdr:rowOff>
    </xdr:from>
    <xdr:to>
      <xdr:col>15</xdr:col>
      <xdr:colOff>98425</xdr:colOff>
      <xdr:row>54</xdr:row>
      <xdr:rowOff>110672</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2383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117022</xdr:rowOff>
    </xdr:from>
    <xdr:to>
      <xdr:col>15</xdr:col>
      <xdr:colOff>149225</xdr:colOff>
      <xdr:row>56</xdr:row>
      <xdr:rowOff>47172</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31949</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110672</xdr:rowOff>
    </xdr:from>
    <xdr:to>
      <xdr:col>11</xdr:col>
      <xdr:colOff>9525</xdr:colOff>
      <xdr:row>55</xdr:row>
      <xdr:rowOff>20865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3689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59872</xdr:rowOff>
    </xdr:from>
    <xdr:to>
      <xdr:col>11</xdr:col>
      <xdr:colOff>60325</xdr:colOff>
      <xdr:row>58</xdr:row>
      <xdr:rowOff>161472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146249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27215</xdr:rowOff>
    </xdr:from>
    <xdr:to>
      <xdr:col>6</xdr:col>
      <xdr:colOff>171450</xdr:colOff>
      <xdr:row>58</xdr:row>
      <xdr:rowOff>128815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113592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84365</xdr:rowOff>
    </xdr:from>
    <xdr:to>
      <xdr:col>24</xdr:col>
      <xdr:colOff>76200</xdr:colOff>
      <xdr:row>54</xdr:row>
      <xdr:rowOff>14515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100892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68035</xdr:rowOff>
    </xdr:from>
    <xdr:to>
      <xdr:col>20</xdr:col>
      <xdr:colOff>38100</xdr:colOff>
      <xdr:row>53</xdr:row>
      <xdr:rowOff>169635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8362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8923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100693</xdr:rowOff>
    </xdr:from>
    <xdr:to>
      <xdr:col>15</xdr:col>
      <xdr:colOff>149225</xdr:colOff>
      <xdr:row>54</xdr:row>
      <xdr:rowOff>30843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41020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59872</xdr:rowOff>
    </xdr:from>
    <xdr:to>
      <xdr:col>11</xdr:col>
      <xdr:colOff>60325</xdr:colOff>
      <xdr:row>54</xdr:row>
      <xdr:rowOff>161472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199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繰出金の令和４年度決算額は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1,593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百万円で、前年度に比べ</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159</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百万円の減となった。内訳は国保・介護保険などの事業会計への繰出金と、下水道等公営企業会計への繰出金が主なものである。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水道事業等の公営企業会計への繰出金については独立採算制の観点から繰出基準を明確にし、また、全体的に料金体系の抜本的な見直しを実施するなど経営の健全化に努め、普通会計への圧迫を軽減させ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110672</xdr:rowOff>
    </xdr:from>
    <xdr:to>
      <xdr:col>82</xdr:col>
      <xdr:colOff>107950</xdr:colOff>
      <xdr:row>61</xdr:row>
      <xdr:rowOff>15422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026072"/>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158949</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15422</xdr:rowOff>
    </xdr:from>
    <xdr:to>
      <xdr:col>82</xdr:col>
      <xdr:colOff>196850</xdr:colOff>
      <xdr:row>61</xdr:row>
      <xdr:rowOff>15422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25599</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110672</xdr:rowOff>
    </xdr:from>
    <xdr:to>
      <xdr:col>82</xdr:col>
      <xdr:colOff>196850</xdr:colOff>
      <xdr:row>52</xdr:row>
      <xdr:rowOff>110672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64407</xdr:rowOff>
    </xdr:from>
    <xdr:to>
      <xdr:col>82</xdr:col>
      <xdr:colOff>107950</xdr:colOff>
      <xdr:row>56</xdr:row>
      <xdr:rowOff>12700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494157"/>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18342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448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46265</xdr:rowOff>
    </xdr:from>
    <xdr:to>
      <xdr:col>82</xdr:col>
      <xdr:colOff>158750</xdr:colOff>
      <xdr:row>55</xdr:row>
      <xdr:rowOff>147865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121557</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6139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68035</xdr:rowOff>
    </xdr:from>
    <xdr:to>
      <xdr:col>78</xdr:col>
      <xdr:colOff>120650</xdr:colOff>
      <xdr:row>55</xdr:row>
      <xdr:rowOff>169635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8362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151493</xdr:rowOff>
    </xdr:from>
    <xdr:to>
      <xdr:col>73</xdr:col>
      <xdr:colOff>180975</xdr:colOff>
      <xdr:row>56</xdr:row>
      <xdr:rowOff>121557</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581243"/>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89807</xdr:rowOff>
    </xdr:from>
    <xdr:to>
      <xdr:col>74</xdr:col>
      <xdr:colOff>31750</xdr:colOff>
      <xdr:row>56</xdr:row>
      <xdr:rowOff>19957</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30134</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42635</xdr:rowOff>
    </xdr:from>
    <xdr:to>
      <xdr:col>69</xdr:col>
      <xdr:colOff>92075</xdr:colOff>
      <xdr:row>55</xdr:row>
      <xdr:rowOff>151493</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472385"/>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57150</xdr:rowOff>
    </xdr:from>
    <xdr:to>
      <xdr:col>69</xdr:col>
      <xdr:colOff>142875</xdr:colOff>
      <xdr:row>55</xdr:row>
      <xdr:rowOff>158750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168927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13607</xdr:rowOff>
    </xdr:from>
    <xdr:to>
      <xdr:col>82</xdr:col>
      <xdr:colOff>158750</xdr:colOff>
      <xdr:row>55</xdr:row>
      <xdr:rowOff>115207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30134</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70757</xdr:rowOff>
    </xdr:from>
    <xdr:to>
      <xdr:col>74</xdr:col>
      <xdr:colOff>31750</xdr:colOff>
      <xdr:row>57</xdr:row>
      <xdr:rowOff>907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157134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100693</xdr:rowOff>
    </xdr:from>
    <xdr:to>
      <xdr:col>69</xdr:col>
      <xdr:colOff>142875</xdr:colOff>
      <xdr:row>56</xdr:row>
      <xdr:rowOff>30843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15620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163285</xdr:rowOff>
    </xdr:from>
    <xdr:to>
      <xdr:col>65</xdr:col>
      <xdr:colOff>53975</xdr:colOff>
      <xdr:row>55</xdr:row>
      <xdr:rowOff>93435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103612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補助費等の令和４年度経常経費充当一般財源は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955</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百万円で、前年度に比べ</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百万円の増となった。類似団体平均に比して</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低くはなっているが、補助費等には消防組合負担金や高齢者福祉関係の事務を行う社会福祉協議会や広域連合、し尿処理やごみ処理を行う一部事務組合への補助負担金、公共交通の要である養老鉄道・樽見鉄道などへの支援を含んでおり、必要不可欠な経費としてさらなる削減は容易ではない。これら各種団体への補助費等について、事業内容・費用対効果を検証しながら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127000</xdr:rowOff>
    </xdr:from>
    <xdr:to>
      <xdr:col>82</xdr:col>
      <xdr:colOff>107950</xdr:colOff>
      <xdr:row>41</xdr:row>
      <xdr:rowOff>62230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6134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34307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6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62230</xdr:rowOff>
    </xdr:from>
    <xdr:to>
      <xdr:col>82</xdr:col>
      <xdr:colOff>196850</xdr:colOff>
      <xdr:row>41</xdr:row>
      <xdr:rowOff>62230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9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41927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127000</xdr:rowOff>
    </xdr:from>
    <xdr:to>
      <xdr:col>82</xdr:col>
      <xdr:colOff>196850</xdr:colOff>
      <xdr:row>32</xdr:row>
      <xdr:rowOff>127000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1270</xdr:rowOff>
    </xdr:from>
    <xdr:to>
      <xdr:col>82</xdr:col>
      <xdr:colOff>107950</xdr:colOff>
      <xdr:row>35</xdr:row>
      <xdr:rowOff>46990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60020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109237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137160</xdr:rowOff>
    </xdr:from>
    <xdr:to>
      <xdr:col>82</xdr:col>
      <xdr:colOff>158750</xdr:colOff>
      <xdr:row>37</xdr:row>
      <xdr:rowOff>67310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1270</xdr:rowOff>
    </xdr:from>
    <xdr:to>
      <xdr:col>78</xdr:col>
      <xdr:colOff>69850</xdr:colOff>
      <xdr:row>35</xdr:row>
      <xdr:rowOff>46990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002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154957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46990</xdr:rowOff>
    </xdr:from>
    <xdr:to>
      <xdr:col>73</xdr:col>
      <xdr:colOff>180975</xdr:colOff>
      <xdr:row>35</xdr:row>
      <xdr:rowOff>138430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60477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3810</xdr:rowOff>
    </xdr:from>
    <xdr:to>
      <xdr:col>74</xdr:col>
      <xdr:colOff>31750</xdr:colOff>
      <xdr:row>37</xdr:row>
      <xdr:rowOff>105410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90187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36</xdr:row>
      <xdr:rowOff>88900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1391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160020</xdr:rowOff>
    </xdr:from>
    <xdr:to>
      <xdr:col>69</xdr:col>
      <xdr:colOff>142875</xdr:colOff>
      <xdr:row>37</xdr:row>
      <xdr:rowOff>90170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74947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167640</xdr:rowOff>
    </xdr:from>
    <xdr:to>
      <xdr:col>82</xdr:col>
      <xdr:colOff>158750</xdr:colOff>
      <xdr:row>35</xdr:row>
      <xdr:rowOff>97790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12717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121920</xdr:rowOff>
    </xdr:from>
    <xdr:to>
      <xdr:col>78</xdr:col>
      <xdr:colOff>120650</xdr:colOff>
      <xdr:row>35</xdr:row>
      <xdr:rowOff>52070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62247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167640</xdr:rowOff>
    </xdr:from>
    <xdr:to>
      <xdr:col>74</xdr:col>
      <xdr:colOff>31750</xdr:colOff>
      <xdr:row>35</xdr:row>
      <xdr:rowOff>97790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107967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149877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公債費の経常収支比率は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となっており、類似団体平均値に比べて</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ポイント上回っている。決算額については、令和３年度の</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1,589</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百万円に対し令和４年度が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1,616</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百万円と前年比</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今後も、地方債発行の抑制や繰上償還を実施することにより、公債費負担の軽減を図る。</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79</xdr:row>
      <xdr:rowOff>92711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631420"/>
          <a:ext cx="0" cy="1005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64788</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92711</xdr:rowOff>
    </xdr:from>
    <xdr:to>
      <xdr:col>24</xdr:col>
      <xdr:colOff>114300</xdr:colOff>
      <xdr:row>79</xdr:row>
      <xdr:rowOff>92711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124713</xdr:rowOff>
    </xdr:from>
    <xdr:to>
      <xdr:col>24</xdr:col>
      <xdr:colOff>25400</xdr:colOff>
      <xdr:row>77</xdr:row>
      <xdr:rowOff>165863</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987800" y="13326363"/>
          <a:ext cx="8382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124713</xdr:rowOff>
    </xdr:from>
    <xdr:to>
      <xdr:col>19</xdr:col>
      <xdr:colOff>187325</xdr:colOff>
      <xdr:row>77</xdr:row>
      <xdr:rowOff>152146</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3326363"/>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126255</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152146</xdr:rowOff>
    </xdr:from>
    <xdr:to>
      <xdr:col>15</xdr:col>
      <xdr:colOff>98425</xdr:colOff>
      <xdr:row>78</xdr:row>
      <xdr:rowOff>30987</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3353796"/>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60198</xdr:rowOff>
    </xdr:from>
    <xdr:to>
      <xdr:col>15</xdr:col>
      <xdr:colOff>149225</xdr:colOff>
      <xdr:row>77</xdr:row>
      <xdr:rowOff>161798</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525</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30987</xdr:rowOff>
    </xdr:from>
    <xdr:to>
      <xdr:col>11</xdr:col>
      <xdr:colOff>9525</xdr:colOff>
      <xdr:row>78</xdr:row>
      <xdr:rowOff>40132</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1320800" y="134040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103632</xdr:rowOff>
    </xdr:from>
    <xdr:to>
      <xdr:col>6</xdr:col>
      <xdr:colOff>171450</xdr:colOff>
      <xdr:row>77</xdr:row>
      <xdr:rowOff>33782</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43959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115063</xdr:rowOff>
    </xdr:from>
    <xdr:to>
      <xdr:col>24</xdr:col>
      <xdr:colOff>76200</xdr:colOff>
      <xdr:row>78</xdr:row>
      <xdr:rowOff>45213</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87140</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73913</xdr:rowOff>
    </xdr:from>
    <xdr:to>
      <xdr:col>20</xdr:col>
      <xdr:colOff>38100</xdr:colOff>
      <xdr:row>78</xdr:row>
      <xdr:rowOff>4063</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101346</xdr:rowOff>
    </xdr:from>
    <xdr:to>
      <xdr:col>15</xdr:col>
      <xdr:colOff>149225</xdr:colOff>
      <xdr:row>78</xdr:row>
      <xdr:rowOff>31496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16273</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151637</xdr:rowOff>
    </xdr:from>
    <xdr:to>
      <xdr:col>11</xdr:col>
      <xdr:colOff>60325</xdr:colOff>
      <xdr:row>78</xdr:row>
      <xdr:rowOff>81787</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66564</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公債費以外の経常収支比率としては、類似団体平均値を</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6.9</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下回った。今後高齢化社会の益々の進展に伴う社会保障費等扶助費の増加や、高齢化や人口減少に伴う町税の減少等が予想されるため、その他の経常経費においても更なる抑制を図らなければならない。類似する公共施設の統廃合や人件費の削減など行政改革を積極的に進めることが不可欠である。</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88900</xdr:rowOff>
    </xdr:from>
    <xdr:to>
      <xdr:col>82</xdr:col>
      <xdr:colOff>107950</xdr:colOff>
      <xdr:row>80</xdr:row>
      <xdr:rowOff>58420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4333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3827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17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88900</xdr:rowOff>
    </xdr:from>
    <xdr:to>
      <xdr:col>82</xdr:col>
      <xdr:colOff>196850</xdr:colOff>
      <xdr:row>72</xdr:row>
      <xdr:rowOff>88900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43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72</xdr:row>
      <xdr:rowOff>142240</xdr:rowOff>
    </xdr:from>
    <xdr:to>
      <xdr:col>82</xdr:col>
      <xdr:colOff>107950</xdr:colOff>
      <xdr:row>72</xdr:row>
      <xdr:rowOff>149860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24866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74947</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2933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102870</xdr:rowOff>
    </xdr:from>
    <xdr:to>
      <xdr:col>82</xdr:col>
      <xdr:colOff>158750</xdr:colOff>
      <xdr:row>76</xdr:row>
      <xdr:rowOff>33020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72</xdr:row>
      <xdr:rowOff>149860</xdr:rowOff>
    </xdr:from>
    <xdr:to>
      <xdr:col>78</xdr:col>
      <xdr:colOff>69850</xdr:colOff>
      <xdr:row>73</xdr:row>
      <xdr:rowOff>24130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2494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45720</xdr:rowOff>
    </xdr:from>
    <xdr:to>
      <xdr:col>78</xdr:col>
      <xdr:colOff>120650</xdr:colOff>
      <xdr:row>74</xdr:row>
      <xdr:rowOff>147320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273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132097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819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24130</xdr:rowOff>
    </xdr:from>
    <xdr:to>
      <xdr:col>73</xdr:col>
      <xdr:colOff>180975</xdr:colOff>
      <xdr:row>73</xdr:row>
      <xdr:rowOff>31750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2539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64770</xdr:rowOff>
    </xdr:from>
    <xdr:to>
      <xdr:col>74</xdr:col>
      <xdr:colOff>31750</xdr:colOff>
      <xdr:row>75</xdr:row>
      <xdr:rowOff>166370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151147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31750</xdr:rowOff>
    </xdr:from>
    <xdr:to>
      <xdr:col>69</xdr:col>
      <xdr:colOff>92075</xdr:colOff>
      <xdr:row>73</xdr:row>
      <xdr:rowOff>115570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25476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49530</xdr:rowOff>
    </xdr:from>
    <xdr:to>
      <xdr:col>69</xdr:col>
      <xdr:colOff>142875</xdr:colOff>
      <xdr:row>77</xdr:row>
      <xdr:rowOff>151130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135907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3811</xdr:rowOff>
    </xdr:from>
    <xdr:to>
      <xdr:col>65</xdr:col>
      <xdr:colOff>53975</xdr:colOff>
      <xdr:row>77</xdr:row>
      <xdr:rowOff>105411</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90188</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72</xdr:row>
      <xdr:rowOff>91440</xdr:rowOff>
    </xdr:from>
    <xdr:to>
      <xdr:col>82</xdr:col>
      <xdr:colOff>158750</xdr:colOff>
      <xdr:row>73</xdr:row>
      <xdr:rowOff>21590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243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17</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72</xdr:row>
      <xdr:rowOff>99060</xdr:rowOff>
    </xdr:from>
    <xdr:to>
      <xdr:col>78</xdr:col>
      <xdr:colOff>120650</xdr:colOff>
      <xdr:row>73</xdr:row>
      <xdr:rowOff>29210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244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39387</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21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72</xdr:row>
      <xdr:rowOff>144780</xdr:rowOff>
    </xdr:from>
    <xdr:to>
      <xdr:col>74</xdr:col>
      <xdr:colOff>31750</xdr:colOff>
      <xdr:row>73</xdr:row>
      <xdr:rowOff>74930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24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85107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25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152400</xdr:rowOff>
    </xdr:from>
    <xdr:to>
      <xdr:col>69</xdr:col>
      <xdr:colOff>142875</xdr:colOff>
      <xdr:row>73</xdr:row>
      <xdr:rowOff>82550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24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92727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64770</xdr:rowOff>
    </xdr:from>
    <xdr:to>
      <xdr:col>65</xdr:col>
      <xdr:colOff>53975</xdr:colOff>
      <xdr:row>73</xdr:row>
      <xdr:rowOff>166370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5097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岐阜県揖斐川町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109474</xdr:rowOff>
    </xdr:from>
    <xdr:to>
      <xdr:col>29</xdr:col>
      <xdr:colOff>127000</xdr:colOff>
      <xdr:row>19</xdr:row>
      <xdr:rowOff>136775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3049"/>
          <a:ext cx="0" cy="1398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108852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136775</xdr:rowOff>
    </xdr:from>
    <xdr:to>
      <xdr:col>30</xdr:col>
      <xdr:colOff>25400</xdr:colOff>
      <xdr:row>19</xdr:row>
      <xdr:rowOff>136775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419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24401</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86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109474</xdr:rowOff>
    </xdr:from>
    <xdr:to>
      <xdr:col>30</xdr:col>
      <xdr:colOff>25400</xdr:colOff>
      <xdr:row>11</xdr:row>
      <xdr:rowOff>109474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3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133755</xdr:rowOff>
    </xdr:from>
    <xdr:to>
      <xdr:col>29</xdr:col>
      <xdr:colOff>127000</xdr:colOff>
      <xdr:row>14</xdr:row>
      <xdr:rowOff>51606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410230"/>
          <a:ext cx="647700" cy="89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78349</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97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106272</xdr:rowOff>
    </xdr:from>
    <xdr:to>
      <xdr:col>29</xdr:col>
      <xdr:colOff>177800</xdr:colOff>
      <xdr:row>16</xdr:row>
      <xdr:rowOff>36422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25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51606</xdr:rowOff>
    </xdr:from>
    <xdr:to>
      <xdr:col>26</xdr:col>
      <xdr:colOff>50800</xdr:colOff>
      <xdr:row>14</xdr:row>
      <xdr:rowOff>84067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499531"/>
          <a:ext cx="698500" cy="32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154359</xdr:rowOff>
    </xdr:from>
    <xdr:to>
      <xdr:col>26</xdr:col>
      <xdr:colOff>101600</xdr:colOff>
      <xdr:row>16</xdr:row>
      <xdr:rowOff>84509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737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69286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60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84067</xdr:rowOff>
    </xdr:from>
    <xdr:to>
      <xdr:col>22</xdr:col>
      <xdr:colOff>114300</xdr:colOff>
      <xdr:row>15</xdr:row>
      <xdr:rowOff>35636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531992"/>
          <a:ext cx="698500" cy="1230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57858</xdr:rowOff>
    </xdr:from>
    <xdr:to>
      <xdr:col>22</xdr:col>
      <xdr:colOff>165100</xdr:colOff>
      <xdr:row>16</xdr:row>
      <xdr:rowOff>159458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48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144235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35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23422</xdr:rowOff>
    </xdr:from>
    <xdr:to>
      <xdr:col>18</xdr:col>
      <xdr:colOff>177800</xdr:colOff>
      <xdr:row>15</xdr:row>
      <xdr:rowOff>35636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642797"/>
          <a:ext cx="698500" cy="12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120821</xdr:rowOff>
    </xdr:from>
    <xdr:to>
      <xdr:col>19</xdr:col>
      <xdr:colOff>38100</xdr:colOff>
      <xdr:row>19</xdr:row>
      <xdr:rowOff>50971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25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35748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34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131940</xdr:rowOff>
    </xdr:from>
    <xdr:to>
      <xdr:col>15</xdr:col>
      <xdr:colOff>101600</xdr:colOff>
      <xdr:row>19</xdr:row>
      <xdr:rowOff>62090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656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46867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35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82955</xdr:rowOff>
    </xdr:from>
    <xdr:to>
      <xdr:col>29</xdr:col>
      <xdr:colOff>177800</xdr:colOff>
      <xdr:row>14</xdr:row>
      <xdr:rowOff>13105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359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99482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204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806</xdr:rowOff>
    </xdr:from>
    <xdr:to>
      <xdr:col>26</xdr:col>
      <xdr:colOff>101600</xdr:colOff>
      <xdr:row>14</xdr:row>
      <xdr:rowOff>102406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448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112583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217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33267</xdr:rowOff>
    </xdr:from>
    <xdr:to>
      <xdr:col>22</xdr:col>
      <xdr:colOff>165100</xdr:colOff>
      <xdr:row>14</xdr:row>
      <xdr:rowOff>134867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481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145044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2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156286</xdr:rowOff>
    </xdr:from>
    <xdr:to>
      <xdr:col>19</xdr:col>
      <xdr:colOff>38100</xdr:colOff>
      <xdr:row>15</xdr:row>
      <xdr:rowOff>86436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604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96613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37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144072</xdr:rowOff>
    </xdr:from>
    <xdr:to>
      <xdr:col>15</xdr:col>
      <xdr:colOff>101600</xdr:colOff>
      <xdr:row>15</xdr:row>
      <xdr:rowOff>74222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591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84399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36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10802</xdr:rowOff>
    </xdr:from>
    <xdr:to>
      <xdr:col>29</xdr:col>
      <xdr:colOff>127000</xdr:colOff>
      <xdr:row>38</xdr:row>
      <xdr:rowOff>121948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78252"/>
          <a:ext cx="0" cy="1311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94025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121948</xdr:rowOff>
    </xdr:from>
    <xdr:to>
      <xdr:col>30</xdr:col>
      <xdr:colOff>25400</xdr:colOff>
      <xdr:row>38</xdr:row>
      <xdr:rowOff>121948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95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97179</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2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10802</xdr:rowOff>
    </xdr:from>
    <xdr:to>
      <xdr:col>30</xdr:col>
      <xdr:colOff>25400</xdr:colOff>
      <xdr:row>34</xdr:row>
      <xdr:rowOff>10802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78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190665</xdr:rowOff>
    </xdr:from>
    <xdr:to>
      <xdr:col>29</xdr:col>
      <xdr:colOff>127000</xdr:colOff>
      <xdr:row>35</xdr:row>
      <xdr:rowOff>334569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801015"/>
          <a:ext cx="647700" cy="143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199130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094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227053</xdr:rowOff>
    </xdr:from>
    <xdr:to>
      <xdr:col>29</xdr:col>
      <xdr:colOff>177800</xdr:colOff>
      <xdr:row>35</xdr:row>
      <xdr:rowOff>328653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374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334569</xdr:rowOff>
    </xdr:from>
    <xdr:to>
      <xdr:col>26</xdr:col>
      <xdr:colOff>50800</xdr:colOff>
      <xdr:row>36</xdr:row>
      <xdr:rowOff>21433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944919"/>
          <a:ext cx="698500" cy="29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267995</xdr:rowOff>
    </xdr:from>
    <xdr:to>
      <xdr:col>26</xdr:col>
      <xdr:colOff>101600</xdr:colOff>
      <xdr:row>36</xdr:row>
      <xdr:rowOff>26695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783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36872</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47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334111</xdr:rowOff>
    </xdr:from>
    <xdr:to>
      <xdr:col>22</xdr:col>
      <xdr:colOff>114300</xdr:colOff>
      <xdr:row>36</xdr:row>
      <xdr:rowOff>21433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944461"/>
          <a:ext cx="698500" cy="30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302514</xdr:rowOff>
    </xdr:from>
    <xdr:to>
      <xdr:col>22</xdr:col>
      <xdr:colOff>165100</xdr:colOff>
      <xdr:row>36</xdr:row>
      <xdr:rowOff>61214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12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71391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81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327299</xdr:rowOff>
    </xdr:from>
    <xdr:to>
      <xdr:col>18</xdr:col>
      <xdr:colOff>177800</xdr:colOff>
      <xdr:row>35</xdr:row>
      <xdr:rowOff>334111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937649"/>
          <a:ext cx="698500" cy="6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150403</xdr:rowOff>
    </xdr:from>
    <xdr:to>
      <xdr:col>19</xdr:col>
      <xdr:colOff>38100</xdr:colOff>
      <xdr:row>37</xdr:row>
      <xdr:rowOff>80553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103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65330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90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138882</xdr:rowOff>
    </xdr:from>
    <xdr:to>
      <xdr:col>15</xdr:col>
      <xdr:colOff>101600</xdr:colOff>
      <xdr:row>37</xdr:row>
      <xdr:rowOff>69032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92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53809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78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139865</xdr:rowOff>
    </xdr:from>
    <xdr:to>
      <xdr:col>29</xdr:col>
      <xdr:colOff>177800</xdr:colOff>
      <xdr:row>35</xdr:row>
      <xdr:rowOff>241465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50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327842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9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283769</xdr:rowOff>
    </xdr:from>
    <xdr:to>
      <xdr:col>26</xdr:col>
      <xdr:colOff>101600</xdr:colOff>
      <xdr:row>36</xdr:row>
      <xdr:rowOff>42469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94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27246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980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313533</xdr:rowOff>
    </xdr:from>
    <xdr:to>
      <xdr:col>22</xdr:col>
      <xdr:colOff>165100</xdr:colOff>
      <xdr:row>36</xdr:row>
      <xdr:rowOff>72233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23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57010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1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283311</xdr:rowOff>
    </xdr:from>
    <xdr:to>
      <xdr:col>19</xdr:col>
      <xdr:colOff>38100</xdr:colOff>
      <xdr:row>36</xdr:row>
      <xdr:rowOff>42011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93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52188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6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276499</xdr:rowOff>
    </xdr:from>
    <xdr:to>
      <xdr:col>15</xdr:col>
      <xdr:colOff>101600</xdr:colOff>
      <xdr:row>36</xdr:row>
      <xdr:rowOff>35199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86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45376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55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岐阜県揖斐川町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19,536
19,245
803.44
15,907,924
15,255,815
596,120
9,211,632
13,490,499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60147</xdr:rowOff>
    </xdr:from>
    <xdr:to>
      <xdr:col>24</xdr:col>
      <xdr:colOff>62865</xdr:colOff>
      <xdr:row>38</xdr:row>
      <xdr:rowOff>142982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03647"/>
          <a:ext cx="1270" cy="145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146809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6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142982</xdr:rowOff>
    </xdr:from>
    <xdr:to>
      <xdr:col>24</xdr:col>
      <xdr:colOff>152400</xdr:colOff>
      <xdr:row>38</xdr:row>
      <xdr:rowOff>142982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5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6824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7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60147</xdr:rowOff>
    </xdr:from>
    <xdr:to>
      <xdr:col>24</xdr:col>
      <xdr:colOff>152400</xdr:colOff>
      <xdr:row>30</xdr:row>
      <xdr:rowOff>60147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03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47052</xdr:rowOff>
    </xdr:from>
    <xdr:to>
      <xdr:col>24</xdr:col>
      <xdr:colOff>63500</xdr:colOff>
      <xdr:row>34</xdr:row>
      <xdr:rowOff>132401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76352"/>
          <a:ext cx="838200" cy="8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75197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75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96770</xdr:rowOff>
    </xdr:from>
    <xdr:to>
      <xdr:col>24</xdr:col>
      <xdr:colOff>114300</xdr:colOff>
      <xdr:row>36</xdr:row>
      <xdr:rowOff>26920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9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132401</xdr:rowOff>
    </xdr:from>
    <xdr:to>
      <xdr:col>19</xdr:col>
      <xdr:colOff>177800</xdr:colOff>
      <xdr:row>35</xdr:row>
      <xdr:rowOff>2981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961701"/>
          <a:ext cx="889000" cy="4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129068</xdr:rowOff>
    </xdr:from>
    <xdr:to>
      <xdr:col>20</xdr:col>
      <xdr:colOff>38100</xdr:colOff>
      <xdr:row>36</xdr:row>
      <xdr:rowOff>59218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2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50345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2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2981</xdr:rowOff>
    </xdr:from>
    <xdr:to>
      <xdr:col>15</xdr:col>
      <xdr:colOff>50800</xdr:colOff>
      <xdr:row>36</xdr:row>
      <xdr:rowOff>116971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03731"/>
          <a:ext cx="889000" cy="28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35195</xdr:rowOff>
    </xdr:from>
    <xdr:to>
      <xdr:col>15</xdr:col>
      <xdr:colOff>101600</xdr:colOff>
      <xdr:row>36</xdr:row>
      <xdr:rowOff>136795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127922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0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50089</xdr:rowOff>
    </xdr:from>
    <xdr:to>
      <xdr:col>10</xdr:col>
      <xdr:colOff>114300</xdr:colOff>
      <xdr:row>36</xdr:row>
      <xdr:rowOff>116971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222289"/>
          <a:ext cx="889000" cy="6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171147</xdr:rowOff>
    </xdr:from>
    <xdr:to>
      <xdr:col>10</xdr:col>
      <xdr:colOff>165100</xdr:colOff>
      <xdr:row>39</xdr:row>
      <xdr:rowOff>101297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68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92424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7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169367</xdr:rowOff>
    </xdr:from>
    <xdr:to>
      <xdr:col>6</xdr:col>
      <xdr:colOff>38100</xdr:colOff>
      <xdr:row>39</xdr:row>
      <xdr:rowOff>99517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68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90644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77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167702</xdr:rowOff>
    </xdr:from>
    <xdr:to>
      <xdr:col>24</xdr:col>
      <xdr:colOff>114300</xdr:colOff>
      <xdr:row>34</xdr:row>
      <xdr:rowOff>97852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2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19129</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7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81601</xdr:rowOff>
    </xdr:from>
    <xdr:to>
      <xdr:col>20</xdr:col>
      <xdr:colOff>38100</xdr:colOff>
      <xdr:row>35</xdr:row>
      <xdr:rowOff>11751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1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28278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686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123631</xdr:rowOff>
    </xdr:from>
    <xdr:to>
      <xdr:col>15</xdr:col>
      <xdr:colOff>101600</xdr:colOff>
      <xdr:row>35</xdr:row>
      <xdr:rowOff>53781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5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70308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728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66171</xdr:rowOff>
    </xdr:from>
    <xdr:to>
      <xdr:col>10</xdr:col>
      <xdr:colOff>165100</xdr:colOff>
      <xdr:row>36</xdr:row>
      <xdr:rowOff>167771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3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12848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0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170739</xdr:rowOff>
    </xdr:from>
    <xdr:to>
      <xdr:col>6</xdr:col>
      <xdr:colOff>38100</xdr:colOff>
      <xdr:row>36</xdr:row>
      <xdr:rowOff>100889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117416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94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137316</xdr:rowOff>
    </xdr:from>
    <xdr:to>
      <xdr:col>24</xdr:col>
      <xdr:colOff>62865</xdr:colOff>
      <xdr:row>59</xdr:row>
      <xdr:rowOff>156551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09816"/>
          <a:ext cx="1270" cy="1562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160378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7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156551</xdr:rowOff>
    </xdr:from>
    <xdr:to>
      <xdr:col>24</xdr:col>
      <xdr:colOff>152400</xdr:colOff>
      <xdr:row>59</xdr:row>
      <xdr:rowOff>156551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72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83993</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85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137316</xdr:rowOff>
    </xdr:from>
    <xdr:to>
      <xdr:col>24</xdr:col>
      <xdr:colOff>152400</xdr:colOff>
      <xdr:row>50</xdr:row>
      <xdr:rowOff>137316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0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164372</xdr:rowOff>
    </xdr:from>
    <xdr:to>
      <xdr:col>24</xdr:col>
      <xdr:colOff>63500</xdr:colOff>
      <xdr:row>53</xdr:row>
      <xdr:rowOff>77717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079772"/>
          <a:ext cx="838200" cy="8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102188</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31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123761</xdr:rowOff>
    </xdr:from>
    <xdr:to>
      <xdr:col>24</xdr:col>
      <xdr:colOff>114300</xdr:colOff>
      <xdr:row>56</xdr:row>
      <xdr:rowOff>53911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55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50416</xdr:rowOff>
    </xdr:from>
    <xdr:to>
      <xdr:col>19</xdr:col>
      <xdr:colOff>177800</xdr:colOff>
      <xdr:row>53</xdr:row>
      <xdr:rowOff>77717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137266"/>
          <a:ext cx="889000" cy="2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32583</xdr:rowOff>
    </xdr:from>
    <xdr:to>
      <xdr:col>20</xdr:col>
      <xdr:colOff>38100</xdr:colOff>
      <xdr:row>56</xdr:row>
      <xdr:rowOff>134183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3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125310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72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50416</xdr:rowOff>
    </xdr:from>
    <xdr:to>
      <xdr:col>15</xdr:col>
      <xdr:colOff>50800</xdr:colOff>
      <xdr:row>53</xdr:row>
      <xdr:rowOff>93947</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137266"/>
          <a:ext cx="889000" cy="4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68865</xdr:rowOff>
    </xdr:from>
    <xdr:to>
      <xdr:col>15</xdr:col>
      <xdr:colOff>101600</xdr:colOff>
      <xdr:row>56</xdr:row>
      <xdr:rowOff>170465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7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161592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76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93947</xdr:rowOff>
    </xdr:from>
    <xdr:to>
      <xdr:col>10</xdr:col>
      <xdr:colOff>114300</xdr:colOff>
      <xdr:row>55</xdr:row>
      <xdr:rowOff>9463</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180797"/>
          <a:ext cx="889000" cy="25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83462</xdr:rowOff>
    </xdr:from>
    <xdr:to>
      <xdr:col>10</xdr:col>
      <xdr:colOff>165100</xdr:colOff>
      <xdr:row>59</xdr:row>
      <xdr:rowOff>13612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1002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4739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1012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93848</xdr:rowOff>
    </xdr:from>
    <xdr:to>
      <xdr:col>6</xdr:col>
      <xdr:colOff>38100</xdr:colOff>
      <xdr:row>59</xdr:row>
      <xdr:rowOff>23998</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1003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15125</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1013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113572</xdr:rowOff>
    </xdr:from>
    <xdr:to>
      <xdr:col>24</xdr:col>
      <xdr:colOff>114300</xdr:colOff>
      <xdr:row>53</xdr:row>
      <xdr:rowOff>43722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02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136449</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888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26917</xdr:rowOff>
    </xdr:from>
    <xdr:to>
      <xdr:col>20</xdr:col>
      <xdr:colOff>38100</xdr:colOff>
      <xdr:row>53</xdr:row>
      <xdr:rowOff>128517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11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145044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8888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171066</xdr:rowOff>
    </xdr:from>
    <xdr:to>
      <xdr:col>15</xdr:col>
      <xdr:colOff>101600</xdr:colOff>
      <xdr:row>53</xdr:row>
      <xdr:rowOff>101216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08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117743</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886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43147</xdr:rowOff>
    </xdr:from>
    <xdr:to>
      <xdr:col>10</xdr:col>
      <xdr:colOff>165100</xdr:colOff>
      <xdr:row>53</xdr:row>
      <xdr:rowOff>144747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12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161274</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19795" y="890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130113</xdr:rowOff>
    </xdr:from>
    <xdr:to>
      <xdr:col>6</xdr:col>
      <xdr:colOff>38100</xdr:colOff>
      <xdr:row>55</xdr:row>
      <xdr:rowOff>60263</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38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76790</xdr:rowOff>
    </xdr:from>
    <xdr:ext cx="599010"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30795" y="9163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86817</xdr:rowOff>
    </xdr:from>
    <xdr:to>
      <xdr:col>24</xdr:col>
      <xdr:colOff>62865</xdr:colOff>
      <xdr:row>78</xdr:row>
      <xdr:rowOff>159435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59767"/>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163262</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36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159435</xdr:rowOff>
    </xdr:from>
    <xdr:to>
      <xdr:col>24</xdr:col>
      <xdr:colOff>152400</xdr:colOff>
      <xdr:row>78</xdr:row>
      <xdr:rowOff>159435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32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33494</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3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86817</xdr:rowOff>
    </xdr:from>
    <xdr:to>
      <xdr:col>24</xdr:col>
      <xdr:colOff>152400</xdr:colOff>
      <xdr:row>71</xdr:row>
      <xdr:rowOff>86817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5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127698</xdr:rowOff>
    </xdr:from>
    <xdr:to>
      <xdr:col>24</xdr:col>
      <xdr:colOff>63500</xdr:colOff>
      <xdr:row>76</xdr:row>
      <xdr:rowOff>43078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2814998"/>
          <a:ext cx="838200" cy="25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145470</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75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167043</xdr:rowOff>
    </xdr:from>
    <xdr:to>
      <xdr:col>24</xdr:col>
      <xdr:colOff>114300</xdr:colOff>
      <xdr:row>77</xdr:row>
      <xdr:rowOff>97193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1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127698</xdr:rowOff>
    </xdr:from>
    <xdr:to>
      <xdr:col>19</xdr:col>
      <xdr:colOff>177800</xdr:colOff>
      <xdr:row>75</xdr:row>
      <xdr:rowOff>23685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2814998"/>
          <a:ext cx="8890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147841</xdr:rowOff>
    </xdr:from>
    <xdr:to>
      <xdr:col>20</xdr:col>
      <xdr:colOff>38100</xdr:colOff>
      <xdr:row>77</xdr:row>
      <xdr:rowOff>77991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1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69118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270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23685</xdr:rowOff>
    </xdr:from>
    <xdr:to>
      <xdr:col>15</xdr:col>
      <xdr:colOff>50800</xdr:colOff>
      <xdr:row>77</xdr:row>
      <xdr:rowOff>33440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2882435"/>
          <a:ext cx="889000" cy="35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147726</xdr:rowOff>
    </xdr:from>
    <xdr:to>
      <xdr:col>15</xdr:col>
      <xdr:colOff>101600</xdr:colOff>
      <xdr:row>77</xdr:row>
      <xdr:rowOff>77876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17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69003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270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33134</xdr:rowOff>
    </xdr:from>
    <xdr:to>
      <xdr:col>10</xdr:col>
      <xdr:colOff>114300</xdr:colOff>
      <xdr:row>77</xdr:row>
      <xdr:rowOff>33440</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234784"/>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4890</xdr:rowOff>
    </xdr:from>
    <xdr:to>
      <xdr:col>10</xdr:col>
      <xdr:colOff>165100</xdr:colOff>
      <xdr:row>78</xdr:row>
      <xdr:rowOff>106490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7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97617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47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161785</xdr:rowOff>
    </xdr:from>
    <xdr:to>
      <xdr:col>6</xdr:col>
      <xdr:colOff>38100</xdr:colOff>
      <xdr:row>78</xdr:row>
      <xdr:rowOff>91935</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6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83062</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45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163728</xdr:rowOff>
    </xdr:from>
    <xdr:to>
      <xdr:col>24</xdr:col>
      <xdr:colOff>114300</xdr:colOff>
      <xdr:row>76</xdr:row>
      <xdr:rowOff>93878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02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15156</xdr:rowOff>
    </xdr:from>
    <xdr:ext cx="534377"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287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76898</xdr:rowOff>
    </xdr:from>
    <xdr:to>
      <xdr:col>20</xdr:col>
      <xdr:colOff>38100</xdr:colOff>
      <xdr:row>75</xdr:row>
      <xdr:rowOff>7048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276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23575</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30111" y="1253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144335</xdr:rowOff>
    </xdr:from>
    <xdr:to>
      <xdr:col>15</xdr:col>
      <xdr:colOff>101600</xdr:colOff>
      <xdr:row>75</xdr:row>
      <xdr:rowOff>74485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283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91012</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41111" y="1260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154090</xdr:rowOff>
    </xdr:from>
    <xdr:to>
      <xdr:col>10</xdr:col>
      <xdr:colOff>165100</xdr:colOff>
      <xdr:row>77</xdr:row>
      <xdr:rowOff>84240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1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100766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2959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153784</xdr:rowOff>
    </xdr:from>
    <xdr:to>
      <xdr:col>6</xdr:col>
      <xdr:colOff>38100</xdr:colOff>
      <xdr:row>77</xdr:row>
      <xdr:rowOff>83934</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1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100461</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295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41452</xdr:rowOff>
    </xdr:from>
    <xdr:to>
      <xdr:col>24</xdr:col>
      <xdr:colOff>62865</xdr:colOff>
      <xdr:row>98</xdr:row>
      <xdr:rowOff>78533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643402"/>
          <a:ext cx="1270" cy="1237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82360</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8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78533</xdr:rowOff>
    </xdr:from>
    <xdr:to>
      <xdr:col>24</xdr:col>
      <xdr:colOff>152400</xdr:colOff>
      <xdr:row>98</xdr:row>
      <xdr:rowOff>78533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88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159579</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418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41452</xdr:rowOff>
    </xdr:from>
    <xdr:to>
      <xdr:col>24</xdr:col>
      <xdr:colOff>152400</xdr:colOff>
      <xdr:row>91</xdr:row>
      <xdr:rowOff>41452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643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85799</xdr:rowOff>
    </xdr:from>
    <xdr:to>
      <xdr:col>24</xdr:col>
      <xdr:colOff>63500</xdr:colOff>
      <xdr:row>97</xdr:row>
      <xdr:rowOff>87792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3797300" y="16544999"/>
          <a:ext cx="838200" cy="17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138768</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25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115891</xdr:rowOff>
    </xdr:from>
    <xdr:to>
      <xdr:col>24</xdr:col>
      <xdr:colOff>114300</xdr:colOff>
      <xdr:row>96</xdr:row>
      <xdr:rowOff>46041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40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85799</xdr:rowOff>
    </xdr:from>
    <xdr:to>
      <xdr:col>19</xdr:col>
      <xdr:colOff>177800</xdr:colOff>
      <xdr:row>98</xdr:row>
      <xdr:rowOff>92348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544999"/>
          <a:ext cx="889000" cy="34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100363</xdr:rowOff>
    </xdr:from>
    <xdr:to>
      <xdr:col>20</xdr:col>
      <xdr:colOff>38100</xdr:colOff>
      <xdr:row>95</xdr:row>
      <xdr:rowOff>30513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21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47040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599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65813</xdr:rowOff>
    </xdr:from>
    <xdr:to>
      <xdr:col>15</xdr:col>
      <xdr:colOff>50800</xdr:colOff>
      <xdr:row>98</xdr:row>
      <xdr:rowOff>92348</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2019300" y="16867913"/>
          <a:ext cx="889000" cy="2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29301</xdr:rowOff>
    </xdr:from>
    <xdr:to>
      <xdr:col>15</xdr:col>
      <xdr:colOff>101600</xdr:colOff>
      <xdr:row>97</xdr:row>
      <xdr:rowOff>130901</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6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147428</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43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56849</xdr:rowOff>
    </xdr:from>
    <xdr:to>
      <xdr:col>10</xdr:col>
      <xdr:colOff>114300</xdr:colOff>
      <xdr:row>98</xdr:row>
      <xdr:rowOff>65813</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a:off x="1130300" y="16858949"/>
          <a:ext cx="889000" cy="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151471</xdr:rowOff>
    </xdr:from>
    <xdr:to>
      <xdr:col>10</xdr:col>
      <xdr:colOff>165100</xdr:colOff>
      <xdr:row>97</xdr:row>
      <xdr:rowOff>81621</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61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98148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38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24696</xdr:rowOff>
    </xdr:from>
    <xdr:to>
      <xdr:col>6</xdr:col>
      <xdr:colOff>38100</xdr:colOff>
      <xdr:row>97</xdr:row>
      <xdr:rowOff>126296</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65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142823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43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36992</xdr:rowOff>
    </xdr:from>
    <xdr:to>
      <xdr:col>24</xdr:col>
      <xdr:colOff>114300</xdr:colOff>
      <xdr:row>97</xdr:row>
      <xdr:rowOff>138592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66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15419</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64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34999</xdr:rowOff>
    </xdr:from>
    <xdr:to>
      <xdr:col>20</xdr:col>
      <xdr:colOff>38100</xdr:colOff>
      <xdr:row>96</xdr:row>
      <xdr:rowOff>136599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49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127726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58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41548</xdr:rowOff>
    </xdr:from>
    <xdr:to>
      <xdr:col>15</xdr:col>
      <xdr:colOff>101600</xdr:colOff>
      <xdr:row>98</xdr:row>
      <xdr:rowOff>143148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84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134275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93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15013</xdr:rowOff>
    </xdr:from>
    <xdr:to>
      <xdr:col>10</xdr:col>
      <xdr:colOff>165100</xdr:colOff>
      <xdr:row>98</xdr:row>
      <xdr:rowOff>116613</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81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107740</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90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6049</xdr:rowOff>
    </xdr:from>
    <xdr:to>
      <xdr:col>6</xdr:col>
      <xdr:colOff>38100</xdr:colOff>
      <xdr:row>98</xdr:row>
      <xdr:rowOff>107649</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80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98776</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90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43222</xdr:rowOff>
    </xdr:from>
    <xdr:to>
      <xdr:col>54</xdr:col>
      <xdr:colOff>189865</xdr:colOff>
      <xdr:row>39</xdr:row>
      <xdr:rowOff>2649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701072"/>
          <a:ext cx="1270" cy="988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6476</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9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2649</xdr:rowOff>
    </xdr:from>
    <xdr:to>
      <xdr:col>55</xdr:col>
      <xdr:colOff>88900</xdr:colOff>
      <xdr:row>39</xdr:row>
      <xdr:rowOff>2649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9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161349</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47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43222</xdr:rowOff>
    </xdr:from>
    <xdr:to>
      <xdr:col>55</xdr:col>
      <xdr:colOff>88900</xdr:colOff>
      <xdr:row>33</xdr:row>
      <xdr:rowOff>43222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70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32194</xdr:rowOff>
    </xdr:from>
    <xdr:to>
      <xdr:col>55</xdr:col>
      <xdr:colOff>0</xdr:colOff>
      <xdr:row>36</xdr:row>
      <xdr:rowOff>112789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032944"/>
          <a:ext cx="838200" cy="25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141467</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1422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163040</xdr:rowOff>
    </xdr:from>
    <xdr:to>
      <xdr:col>55</xdr:col>
      <xdr:colOff>50800</xdr:colOff>
      <xdr:row>36</xdr:row>
      <xdr:rowOff>93190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16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139892</xdr:rowOff>
    </xdr:from>
    <xdr:to>
      <xdr:col>50</xdr:col>
      <xdr:colOff>114300</xdr:colOff>
      <xdr:row>36</xdr:row>
      <xdr:rowOff>112789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283392"/>
          <a:ext cx="889000" cy="100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51903</xdr:rowOff>
    </xdr:from>
    <xdr:to>
      <xdr:col>50</xdr:col>
      <xdr:colOff>165100</xdr:colOff>
      <xdr:row>36</xdr:row>
      <xdr:rowOff>153503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2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170030</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599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139892</xdr:rowOff>
    </xdr:from>
    <xdr:to>
      <xdr:col>45</xdr:col>
      <xdr:colOff>177800</xdr:colOff>
      <xdr:row>36</xdr:row>
      <xdr:rowOff>89737</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283392"/>
          <a:ext cx="889000" cy="97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119807</xdr:rowOff>
    </xdr:from>
    <xdr:to>
      <xdr:col>46</xdr:col>
      <xdr:colOff>38100</xdr:colOff>
      <xdr:row>31</xdr:row>
      <xdr:rowOff>49957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26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41084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535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79414</xdr:rowOff>
    </xdr:from>
    <xdr:to>
      <xdr:col>41</xdr:col>
      <xdr:colOff>50800</xdr:colOff>
      <xdr:row>36</xdr:row>
      <xdr:rowOff>89737</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251614"/>
          <a:ext cx="889000" cy="1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870</xdr:rowOff>
    </xdr:from>
    <xdr:to>
      <xdr:col>41</xdr:col>
      <xdr:colOff>101600</xdr:colOff>
      <xdr:row>38</xdr:row>
      <xdr:rowOff>102470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1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93597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60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29473</xdr:rowOff>
    </xdr:from>
    <xdr:to>
      <xdr:col>36</xdr:col>
      <xdr:colOff>165100</xdr:colOff>
      <xdr:row>38</xdr:row>
      <xdr:rowOff>131073</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44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122200</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63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152844</xdr:rowOff>
    </xdr:from>
    <xdr:to>
      <xdr:col>55</xdr:col>
      <xdr:colOff>50800</xdr:colOff>
      <xdr:row>35</xdr:row>
      <xdr:rowOff>82994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598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4271</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833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61989</xdr:rowOff>
    </xdr:from>
    <xdr:to>
      <xdr:col>50</xdr:col>
      <xdr:colOff>165100</xdr:colOff>
      <xdr:row>36</xdr:row>
      <xdr:rowOff>163589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23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154716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32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89092</xdr:rowOff>
    </xdr:from>
    <xdr:to>
      <xdr:col>46</xdr:col>
      <xdr:colOff>38100</xdr:colOff>
      <xdr:row>31</xdr:row>
      <xdr:rowOff>19242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23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35769</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00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38937</xdr:rowOff>
    </xdr:from>
    <xdr:to>
      <xdr:col>41</xdr:col>
      <xdr:colOff>101600</xdr:colOff>
      <xdr:row>36</xdr:row>
      <xdr:rowOff>140537</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21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157064</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598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28614</xdr:rowOff>
    </xdr:from>
    <xdr:to>
      <xdr:col>36</xdr:col>
      <xdr:colOff>165100</xdr:colOff>
      <xdr:row>36</xdr:row>
      <xdr:rowOff>130214</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20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146741</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597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58220</xdr:rowOff>
    </xdr:from>
    <xdr:to>
      <xdr:col>54</xdr:col>
      <xdr:colOff>189865</xdr:colOff>
      <xdr:row>60</xdr:row>
      <xdr:rowOff>7700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802170"/>
          <a:ext cx="1270" cy="14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11527</xdr:rowOff>
    </xdr:from>
    <xdr:ext cx="534377"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29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60</xdr:row>
      <xdr:rowOff>7700</xdr:rowOff>
    </xdr:from>
    <xdr:to>
      <xdr:col>55</xdr:col>
      <xdr:colOff>88900</xdr:colOff>
      <xdr:row>60</xdr:row>
      <xdr:rowOff>7700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4897</xdr:rowOff>
    </xdr:from>
    <xdr:ext cx="599010"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57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58220</xdr:rowOff>
    </xdr:from>
    <xdr:to>
      <xdr:col>55</xdr:col>
      <xdr:colOff>88900</xdr:colOff>
      <xdr:row>51</xdr:row>
      <xdr:rowOff>58220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8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114380</xdr:rowOff>
    </xdr:from>
    <xdr:to>
      <xdr:col>55</xdr:col>
      <xdr:colOff>0</xdr:colOff>
      <xdr:row>55</xdr:row>
      <xdr:rowOff>42621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9639300" y="9372680"/>
          <a:ext cx="838200" cy="9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65226</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6664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86799</xdr:rowOff>
    </xdr:from>
    <xdr:to>
      <xdr:col>55</xdr:col>
      <xdr:colOff>50800</xdr:colOff>
      <xdr:row>57</xdr:row>
      <xdr:rowOff>16949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68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162234</xdr:rowOff>
    </xdr:from>
    <xdr:to>
      <xdr:col>50</xdr:col>
      <xdr:colOff>114300</xdr:colOff>
      <xdr:row>55</xdr:row>
      <xdr:rowOff>42621</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8750300" y="9249084"/>
          <a:ext cx="889000" cy="22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77274</xdr:rowOff>
    </xdr:from>
    <xdr:to>
      <xdr:col>50</xdr:col>
      <xdr:colOff>165100</xdr:colOff>
      <xdr:row>57</xdr:row>
      <xdr:rowOff>7424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67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170001</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77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121140</xdr:rowOff>
    </xdr:from>
    <xdr:to>
      <xdr:col>45</xdr:col>
      <xdr:colOff>177800</xdr:colOff>
      <xdr:row>53</xdr:row>
      <xdr:rowOff>162234</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7861300" y="9036540"/>
          <a:ext cx="889000" cy="21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141053</xdr:rowOff>
    </xdr:from>
    <xdr:to>
      <xdr:col>46</xdr:col>
      <xdr:colOff>38100</xdr:colOff>
      <xdr:row>56</xdr:row>
      <xdr:rowOff>71203</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57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62330</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66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121140</xdr:rowOff>
    </xdr:from>
    <xdr:to>
      <xdr:col>41</xdr:col>
      <xdr:colOff>50800</xdr:colOff>
      <xdr:row>55</xdr:row>
      <xdr:rowOff>146569</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flipV="1">
          <a:off x="6972300" y="9036540"/>
          <a:ext cx="889000" cy="53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73998</xdr:rowOff>
    </xdr:from>
    <xdr:to>
      <xdr:col>41</xdr:col>
      <xdr:colOff>101600</xdr:colOff>
      <xdr:row>58</xdr:row>
      <xdr:rowOff>4148</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8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166725</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93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131148</xdr:rowOff>
    </xdr:from>
    <xdr:to>
      <xdr:col>36</xdr:col>
      <xdr:colOff>165100</xdr:colOff>
      <xdr:row>58</xdr:row>
      <xdr:rowOff>61298</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990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52425</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99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63580</xdr:rowOff>
    </xdr:from>
    <xdr:to>
      <xdr:col>55</xdr:col>
      <xdr:colOff>50800</xdr:colOff>
      <xdr:row>54</xdr:row>
      <xdr:rowOff>165180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932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86457</xdr:rowOff>
    </xdr:from>
    <xdr:ext cx="599010"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917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163271</xdr:rowOff>
    </xdr:from>
    <xdr:to>
      <xdr:col>50</xdr:col>
      <xdr:colOff>165100</xdr:colOff>
      <xdr:row>55</xdr:row>
      <xdr:rowOff>93421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942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109948</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72111" y="919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111434</xdr:rowOff>
    </xdr:from>
    <xdr:to>
      <xdr:col>46</xdr:col>
      <xdr:colOff>38100</xdr:colOff>
      <xdr:row>54</xdr:row>
      <xdr:rowOff>41584</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91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58111</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50795" y="8973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70340</xdr:rowOff>
    </xdr:from>
    <xdr:to>
      <xdr:col>41</xdr:col>
      <xdr:colOff>101600</xdr:colOff>
      <xdr:row>53</xdr:row>
      <xdr:rowOff>490</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898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17017</xdr:rowOff>
    </xdr:from>
    <xdr:ext cx="599010"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61795" y="876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95769</xdr:rowOff>
    </xdr:from>
    <xdr:to>
      <xdr:col>36</xdr:col>
      <xdr:colOff>165100</xdr:colOff>
      <xdr:row>56</xdr:row>
      <xdr:rowOff>25919</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952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42446</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705111" y="930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a:extLst>
            <a:ext uri="{FF2B5EF4-FFF2-40B4-BE49-F238E27FC236}">
              <a16:creationId xmlns:a16="http://schemas.microsoft.com/office/drawing/2014/main" id="{00000000-0008-0000-06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23685</xdr:rowOff>
    </xdr:from>
    <xdr:to>
      <xdr:col>54</xdr:col>
      <xdr:colOff>189865</xdr:colOff>
      <xdr:row>79</xdr:row>
      <xdr:rowOff>39052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10475595" y="12196635"/>
          <a:ext cx="1270" cy="1386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42879</xdr:rowOff>
    </xdr:from>
    <xdr:ext cx="378565" cy="259045"/>
    <xdr:sp macro="" textlink="">
      <xdr:nvSpPr>
        <xdr:cNvPr id="409" name="普通建設事業費 （ うち新規整備　）最小値テキスト">
          <a:extLst>
            <a:ext uri="{FF2B5EF4-FFF2-40B4-BE49-F238E27FC236}">
              <a16:creationId xmlns:a16="http://schemas.microsoft.com/office/drawing/2014/main" id="{00000000-0008-0000-0600-000099010000}"/>
            </a:ext>
          </a:extLst>
        </xdr:cNvPr>
        <xdr:cNvSpPr txBox="1"/>
      </xdr:nvSpPr>
      <xdr:spPr>
        <a:xfrm>
          <a:off x="10528300" y="13587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39052</xdr:rowOff>
    </xdr:from>
    <xdr:to>
      <xdr:col>55</xdr:col>
      <xdr:colOff>88900</xdr:colOff>
      <xdr:row>79</xdr:row>
      <xdr:rowOff>39052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3583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141812</xdr:rowOff>
    </xdr:from>
    <xdr:ext cx="599010" cy="259045"/>
    <xdr:sp macro="" textlink="">
      <xdr:nvSpPr>
        <xdr:cNvPr id="411" name="普通建設事業費 （ うち新規整備　）最大値テキスト">
          <a:extLst>
            <a:ext uri="{FF2B5EF4-FFF2-40B4-BE49-F238E27FC236}">
              <a16:creationId xmlns:a16="http://schemas.microsoft.com/office/drawing/2014/main" id="{00000000-0008-0000-0600-00009B010000}"/>
            </a:ext>
          </a:extLst>
        </xdr:cNvPr>
        <xdr:cNvSpPr txBox="1"/>
      </xdr:nvSpPr>
      <xdr:spPr>
        <a:xfrm>
          <a:off x="10528300" y="1197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23685</xdr:rowOff>
    </xdr:from>
    <xdr:to>
      <xdr:col>55</xdr:col>
      <xdr:colOff>88900</xdr:colOff>
      <xdr:row>71</xdr:row>
      <xdr:rowOff>23685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168681</xdr:rowOff>
    </xdr:from>
    <xdr:to>
      <xdr:col>55</xdr:col>
      <xdr:colOff>0</xdr:colOff>
      <xdr:row>77</xdr:row>
      <xdr:rowOff>17526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9639300" y="13198881"/>
          <a:ext cx="838200" cy="2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118355</xdr:rowOff>
    </xdr:from>
    <xdr:ext cx="534377" cy="259045"/>
    <xdr:sp macro="" textlink="">
      <xdr:nvSpPr>
        <xdr:cNvPr id="414" name="普通建設事業費 （ うち新規整備　）平均値テキスト">
          <a:extLst>
            <a:ext uri="{FF2B5EF4-FFF2-40B4-BE49-F238E27FC236}">
              <a16:creationId xmlns:a16="http://schemas.microsoft.com/office/drawing/2014/main" id="{00000000-0008-0000-0600-00009E010000}"/>
            </a:ext>
          </a:extLst>
        </xdr:cNvPr>
        <xdr:cNvSpPr txBox="1"/>
      </xdr:nvSpPr>
      <xdr:spPr>
        <a:xfrm>
          <a:off x="10528300" y="13320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139928</xdr:rowOff>
    </xdr:from>
    <xdr:to>
      <xdr:col>55</xdr:col>
      <xdr:colOff>50800</xdr:colOff>
      <xdr:row>78</xdr:row>
      <xdr:rowOff>70078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10426700" y="1334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142163</xdr:rowOff>
    </xdr:from>
    <xdr:to>
      <xdr:col>50</xdr:col>
      <xdr:colOff>114300</xdr:colOff>
      <xdr:row>77</xdr:row>
      <xdr:rowOff>17526</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8750300" y="13000913"/>
          <a:ext cx="889000" cy="21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151371</xdr:rowOff>
    </xdr:from>
    <xdr:to>
      <xdr:col>50</xdr:col>
      <xdr:colOff>165100</xdr:colOff>
      <xdr:row>78</xdr:row>
      <xdr:rowOff>81521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9588500" y="1335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72648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44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142163</xdr:rowOff>
    </xdr:from>
    <xdr:to>
      <xdr:col>45</xdr:col>
      <xdr:colOff>177800</xdr:colOff>
      <xdr:row>75</xdr:row>
      <xdr:rowOff>162585</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7861300" y="13000913"/>
          <a:ext cx="889000" cy="2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156490</xdr:rowOff>
    </xdr:from>
    <xdr:to>
      <xdr:col>46</xdr:col>
      <xdr:colOff>38100</xdr:colOff>
      <xdr:row>78</xdr:row>
      <xdr:rowOff>86640</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8699500" y="1335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77767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45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162585</xdr:rowOff>
    </xdr:from>
    <xdr:to>
      <xdr:col>41</xdr:col>
      <xdr:colOff>50800</xdr:colOff>
      <xdr:row>77</xdr:row>
      <xdr:rowOff>43611</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flipV="1">
          <a:off x="6972300" y="13021335"/>
          <a:ext cx="889000" cy="22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133731</xdr:rowOff>
    </xdr:from>
    <xdr:to>
      <xdr:col>41</xdr:col>
      <xdr:colOff>101600</xdr:colOff>
      <xdr:row>78</xdr:row>
      <xdr:rowOff>63881</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333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55008</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42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150482</xdr:rowOff>
    </xdr:from>
    <xdr:to>
      <xdr:col>36</xdr:col>
      <xdr:colOff>165100</xdr:colOff>
      <xdr:row>78</xdr:row>
      <xdr:rowOff>80632</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69215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71759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44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117881</xdr:rowOff>
    </xdr:from>
    <xdr:to>
      <xdr:col>55</xdr:col>
      <xdr:colOff>50800</xdr:colOff>
      <xdr:row>77</xdr:row>
      <xdr:rowOff>48031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10426700" y="1314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140758</xdr:rowOff>
    </xdr:from>
    <xdr:ext cx="534377" cy="259045"/>
    <xdr:sp macro="" textlink="">
      <xdr:nvSpPr>
        <xdr:cNvPr id="433" name="普通建設事業費 （ うち新規整備　）該当値テキスト">
          <a:extLst>
            <a:ext uri="{FF2B5EF4-FFF2-40B4-BE49-F238E27FC236}">
              <a16:creationId xmlns:a16="http://schemas.microsoft.com/office/drawing/2014/main" id="{00000000-0008-0000-0600-0000B1010000}"/>
            </a:ext>
          </a:extLst>
        </xdr:cNvPr>
        <xdr:cNvSpPr txBox="1"/>
      </xdr:nvSpPr>
      <xdr:spPr>
        <a:xfrm>
          <a:off x="10528300" y="1299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138176</xdr:rowOff>
    </xdr:from>
    <xdr:to>
      <xdr:col>50</xdr:col>
      <xdr:colOff>165100</xdr:colOff>
      <xdr:row>77</xdr:row>
      <xdr:rowOff>68326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9588500" y="1316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84853</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9372111" y="1294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91363</xdr:rowOff>
    </xdr:from>
    <xdr:to>
      <xdr:col>46</xdr:col>
      <xdr:colOff>38100</xdr:colOff>
      <xdr:row>76</xdr:row>
      <xdr:rowOff>21513</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8699500" y="1295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38040</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8483111" y="1272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111785</xdr:rowOff>
    </xdr:from>
    <xdr:to>
      <xdr:col>41</xdr:col>
      <xdr:colOff>101600</xdr:colOff>
      <xdr:row>76</xdr:row>
      <xdr:rowOff>41935</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7810500" y="1297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58462</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7594111" y="1274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164261</xdr:rowOff>
    </xdr:from>
    <xdr:to>
      <xdr:col>36</xdr:col>
      <xdr:colOff>165100</xdr:colOff>
      <xdr:row>77</xdr:row>
      <xdr:rowOff>94411</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6921500" y="1319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110939</xdr:rowOff>
    </xdr:from>
    <xdr:ext cx="534377"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705111" y="1296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a:extLst>
            <a:ext uri="{FF2B5EF4-FFF2-40B4-BE49-F238E27FC236}">
              <a16:creationId xmlns:a16="http://schemas.microsoft.com/office/drawing/2014/main" id="{00000000-0008-0000-06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61829</xdr:rowOff>
    </xdr:from>
    <xdr:to>
      <xdr:col>54</xdr:col>
      <xdr:colOff>189865</xdr:colOff>
      <xdr:row>98</xdr:row>
      <xdr:rowOff>51558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10475595" y="15492329"/>
          <a:ext cx="1270" cy="136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55385</xdr:rowOff>
    </xdr:from>
    <xdr:ext cx="534377" cy="259045"/>
    <xdr:sp macro="" textlink="">
      <xdr:nvSpPr>
        <xdr:cNvPr id="468" name="普通建設事業費 （ うち更新整備　）最小値テキスト">
          <a:extLst>
            <a:ext uri="{FF2B5EF4-FFF2-40B4-BE49-F238E27FC236}">
              <a16:creationId xmlns:a16="http://schemas.microsoft.com/office/drawing/2014/main" id="{00000000-0008-0000-0600-0000D4010000}"/>
            </a:ext>
          </a:extLst>
        </xdr:cNvPr>
        <xdr:cNvSpPr txBox="1"/>
      </xdr:nvSpPr>
      <xdr:spPr>
        <a:xfrm>
          <a:off x="10528300" y="1685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51558</xdr:rowOff>
    </xdr:from>
    <xdr:to>
      <xdr:col>55</xdr:col>
      <xdr:colOff>88900</xdr:colOff>
      <xdr:row>98</xdr:row>
      <xdr:rowOff>51558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685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8506</xdr:rowOff>
    </xdr:from>
    <xdr:ext cx="534377" cy="259045"/>
    <xdr:sp macro="" textlink="">
      <xdr:nvSpPr>
        <xdr:cNvPr id="470" name="普通建設事業費 （ うち更新整備　）最大値テキスト">
          <a:extLst>
            <a:ext uri="{FF2B5EF4-FFF2-40B4-BE49-F238E27FC236}">
              <a16:creationId xmlns:a16="http://schemas.microsoft.com/office/drawing/2014/main" id="{00000000-0008-0000-0600-0000D6010000}"/>
            </a:ext>
          </a:extLst>
        </xdr:cNvPr>
        <xdr:cNvSpPr txBox="1"/>
      </xdr:nvSpPr>
      <xdr:spPr>
        <a:xfrm>
          <a:off x="10528300" y="1526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61829</xdr:rowOff>
    </xdr:from>
    <xdr:to>
      <xdr:col>55</xdr:col>
      <xdr:colOff>88900</xdr:colOff>
      <xdr:row>90</xdr:row>
      <xdr:rowOff>61829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5492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160634</xdr:rowOff>
    </xdr:from>
    <xdr:to>
      <xdr:col>55</xdr:col>
      <xdr:colOff>0</xdr:colOff>
      <xdr:row>93</xdr:row>
      <xdr:rowOff>129037</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9639300" y="15934034"/>
          <a:ext cx="838200" cy="13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100082</xdr:rowOff>
    </xdr:from>
    <xdr:ext cx="534377" cy="259045"/>
    <xdr:sp macro="" textlink="">
      <xdr:nvSpPr>
        <xdr:cNvPr id="473" name="普通建設事業費 （ うち更新整備　）平均値テキスト">
          <a:extLst>
            <a:ext uri="{FF2B5EF4-FFF2-40B4-BE49-F238E27FC236}">
              <a16:creationId xmlns:a16="http://schemas.microsoft.com/office/drawing/2014/main" id="{00000000-0008-0000-0600-0000D9010000}"/>
            </a:ext>
          </a:extLst>
        </xdr:cNvPr>
        <xdr:cNvSpPr txBox="1"/>
      </xdr:nvSpPr>
      <xdr:spPr>
        <a:xfrm>
          <a:off x="10528300" y="16216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121655</xdr:rowOff>
    </xdr:from>
    <xdr:to>
      <xdr:col>55</xdr:col>
      <xdr:colOff>50800</xdr:colOff>
      <xdr:row>95</xdr:row>
      <xdr:rowOff>51805</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10426700" y="1623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90388</xdr:rowOff>
    </xdr:from>
    <xdr:to>
      <xdr:col>50</xdr:col>
      <xdr:colOff>114300</xdr:colOff>
      <xdr:row>93</xdr:row>
      <xdr:rowOff>129037</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8750300" y="16035238"/>
          <a:ext cx="889000" cy="3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122619</xdr:rowOff>
    </xdr:from>
    <xdr:to>
      <xdr:col>50</xdr:col>
      <xdr:colOff>165100</xdr:colOff>
      <xdr:row>95</xdr:row>
      <xdr:rowOff>52769</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9588500" y="16238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43896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33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76509</xdr:rowOff>
    </xdr:from>
    <xdr:to>
      <xdr:col>45</xdr:col>
      <xdr:colOff>177800</xdr:colOff>
      <xdr:row>93</xdr:row>
      <xdr:rowOff>90388</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7861300" y="15678459"/>
          <a:ext cx="889000" cy="35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122994</xdr:rowOff>
    </xdr:from>
    <xdr:to>
      <xdr:col>46</xdr:col>
      <xdr:colOff>38100</xdr:colOff>
      <xdr:row>94</xdr:row>
      <xdr:rowOff>53144</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8699500" y="1606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44271</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16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76509</xdr:rowOff>
    </xdr:from>
    <xdr:to>
      <xdr:col>41</xdr:col>
      <xdr:colOff>50800</xdr:colOff>
      <xdr:row>95</xdr:row>
      <xdr:rowOff>21253</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flipV="1">
          <a:off x="6972300" y="15678459"/>
          <a:ext cx="889000" cy="63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31635</xdr:rowOff>
    </xdr:from>
    <xdr:to>
      <xdr:col>41</xdr:col>
      <xdr:colOff>101600</xdr:colOff>
      <xdr:row>96</xdr:row>
      <xdr:rowOff>133235</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7810500" y="16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124362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58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72603</xdr:rowOff>
    </xdr:from>
    <xdr:to>
      <xdr:col>36</xdr:col>
      <xdr:colOff>165100</xdr:colOff>
      <xdr:row>97</xdr:row>
      <xdr:rowOff>2753</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69215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165330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62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109834</xdr:rowOff>
    </xdr:from>
    <xdr:to>
      <xdr:col>55</xdr:col>
      <xdr:colOff>50800</xdr:colOff>
      <xdr:row>93</xdr:row>
      <xdr:rowOff>39984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10426700" y="1588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132711</xdr:rowOff>
    </xdr:from>
    <xdr:ext cx="534377" cy="259045"/>
    <xdr:sp macro="" textlink="">
      <xdr:nvSpPr>
        <xdr:cNvPr id="492" name="普通建設事業費 （ うち更新整備　）該当値テキスト">
          <a:extLst>
            <a:ext uri="{FF2B5EF4-FFF2-40B4-BE49-F238E27FC236}">
              <a16:creationId xmlns:a16="http://schemas.microsoft.com/office/drawing/2014/main" id="{00000000-0008-0000-0600-0000EC010000}"/>
            </a:ext>
          </a:extLst>
        </xdr:cNvPr>
        <xdr:cNvSpPr txBox="1"/>
      </xdr:nvSpPr>
      <xdr:spPr>
        <a:xfrm>
          <a:off x="10528300" y="1573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78237</xdr:rowOff>
    </xdr:from>
    <xdr:to>
      <xdr:col>50</xdr:col>
      <xdr:colOff>165100</xdr:colOff>
      <xdr:row>94</xdr:row>
      <xdr:rowOff>8387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9588500" y="1602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24914</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9372111" y="157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39588</xdr:rowOff>
    </xdr:from>
    <xdr:to>
      <xdr:col>46</xdr:col>
      <xdr:colOff>38100</xdr:colOff>
      <xdr:row>93</xdr:row>
      <xdr:rowOff>141188</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8699500" y="1598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157715</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8483111" y="1575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25709</xdr:rowOff>
    </xdr:from>
    <xdr:to>
      <xdr:col>41</xdr:col>
      <xdr:colOff>101600</xdr:colOff>
      <xdr:row>91</xdr:row>
      <xdr:rowOff>127309</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7810500" y="1562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89</xdr:row>
      <xdr:rowOff>143836</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7594111" y="1540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141903</xdr:rowOff>
    </xdr:from>
    <xdr:to>
      <xdr:col>36</xdr:col>
      <xdr:colOff>165100</xdr:colOff>
      <xdr:row>95</xdr:row>
      <xdr:rowOff>72053</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6921500" y="1625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88580</xdr:rowOff>
    </xdr:from>
    <xdr:ext cx="534377"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6705111" y="1603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3912</xdr:rowOff>
    </xdr:from>
    <xdr:to>
      <xdr:col>85</xdr:col>
      <xdr:colOff>126364</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147412"/>
          <a:ext cx="1269" cy="1507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122039</xdr:rowOff>
    </xdr:from>
    <xdr:ext cx="534377"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49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3912</xdr:rowOff>
    </xdr:from>
    <xdr:to>
      <xdr:col>86</xdr:col>
      <xdr:colOff>25400</xdr:colOff>
      <xdr:row>30</xdr:row>
      <xdr:rowOff>3912</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14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1031</xdr:rowOff>
    </xdr:from>
    <xdr:to>
      <xdr:col>85</xdr:col>
      <xdr:colOff>127000</xdr:colOff>
      <xdr:row>38</xdr:row>
      <xdr:rowOff>72812</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5481300" y="6516131"/>
          <a:ext cx="838200" cy="7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31995</xdr:rowOff>
    </xdr:from>
    <xdr:ext cx="469744"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204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9118</xdr:rowOff>
    </xdr:from>
    <xdr:to>
      <xdr:col>85</xdr:col>
      <xdr:colOff>177800</xdr:colOff>
      <xdr:row>37</xdr:row>
      <xdr:rowOff>110718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3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8803</xdr:rowOff>
    </xdr:from>
    <xdr:to>
      <xdr:col>81</xdr:col>
      <xdr:colOff>50800</xdr:colOff>
      <xdr:row>38</xdr:row>
      <xdr:rowOff>72812</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4592300" y="6523903"/>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34493</xdr:rowOff>
    </xdr:from>
    <xdr:to>
      <xdr:col>81</xdr:col>
      <xdr:colOff>101600</xdr:colOff>
      <xdr:row>37</xdr:row>
      <xdr:rowOff>136093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3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152620</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153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88128</xdr:rowOff>
    </xdr:from>
    <xdr:to>
      <xdr:col>76</xdr:col>
      <xdr:colOff>114300</xdr:colOff>
      <xdr:row>38</xdr:row>
      <xdr:rowOff>8803</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3703300" y="6260328"/>
          <a:ext cx="889000" cy="26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104948</xdr:rowOff>
    </xdr:from>
    <xdr:to>
      <xdr:col>76</xdr:col>
      <xdr:colOff>165100</xdr:colOff>
      <xdr:row>37</xdr:row>
      <xdr:rowOff>35098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27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51625</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052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88128</xdr:rowOff>
    </xdr:from>
    <xdr:to>
      <xdr:col>71</xdr:col>
      <xdr:colOff>177800</xdr:colOff>
      <xdr:row>36</xdr:row>
      <xdr:rowOff>150627</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2814300" y="6260328"/>
          <a:ext cx="889000" cy="6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95118</xdr:rowOff>
    </xdr:from>
    <xdr:to>
      <xdr:col>72</xdr:col>
      <xdr:colOff>38100</xdr:colOff>
      <xdr:row>38</xdr:row>
      <xdr:rowOff>25268</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43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16395</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53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153914</xdr:rowOff>
    </xdr:from>
    <xdr:to>
      <xdr:col>67</xdr:col>
      <xdr:colOff>101600</xdr:colOff>
      <xdr:row>38</xdr:row>
      <xdr:rowOff>84064</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49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75191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59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121681</xdr:rowOff>
    </xdr:from>
    <xdr:to>
      <xdr:col>85</xdr:col>
      <xdr:colOff>177800</xdr:colOff>
      <xdr:row>38</xdr:row>
      <xdr:rowOff>51831</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46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100108</xdr:rowOff>
    </xdr:from>
    <xdr:ext cx="469744"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44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22012</xdr:rowOff>
    </xdr:from>
    <xdr:to>
      <xdr:col>81</xdr:col>
      <xdr:colOff>101600</xdr:colOff>
      <xdr:row>38</xdr:row>
      <xdr:rowOff>123612</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53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114739</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246428" y="662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129454</xdr:rowOff>
    </xdr:from>
    <xdr:to>
      <xdr:col>76</xdr:col>
      <xdr:colOff>165100</xdr:colOff>
      <xdr:row>38</xdr:row>
      <xdr:rowOff>59604</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50730</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357428" y="656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37328</xdr:rowOff>
    </xdr:from>
    <xdr:to>
      <xdr:col>72</xdr:col>
      <xdr:colOff>38100</xdr:colOff>
      <xdr:row>36</xdr:row>
      <xdr:rowOff>138928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20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155455</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468428" y="5984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99827</xdr:rowOff>
    </xdr:from>
    <xdr:to>
      <xdr:col>67</xdr:col>
      <xdr:colOff>101600</xdr:colOff>
      <xdr:row>37</xdr:row>
      <xdr:rowOff>29977</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27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46504</xdr:rowOff>
    </xdr:from>
    <xdr:ext cx="469744"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579428" y="6047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24447</xdr:rowOff>
    </xdr:from>
    <xdr:to>
      <xdr:col>85</xdr:col>
      <xdr:colOff>126364</xdr:colOff>
      <xdr:row>79</xdr:row>
      <xdr:rowOff>3518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2025947"/>
          <a:ext cx="1269" cy="152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7345</xdr:rowOff>
    </xdr:from>
    <xdr:ext cx="469744"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55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3518</xdr:rowOff>
    </xdr:from>
    <xdr:to>
      <xdr:col>86</xdr:col>
      <xdr:colOff>25400</xdr:colOff>
      <xdr:row>79</xdr:row>
      <xdr:rowOff>3518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54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142574</xdr:rowOff>
    </xdr:from>
    <xdr:ext cx="599010"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80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24447</xdr:rowOff>
    </xdr:from>
    <xdr:to>
      <xdr:col>86</xdr:col>
      <xdr:colOff>25400</xdr:colOff>
      <xdr:row>70</xdr:row>
      <xdr:rowOff>24447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2025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22923</xdr:rowOff>
    </xdr:from>
    <xdr:to>
      <xdr:col>85</xdr:col>
      <xdr:colOff>127000</xdr:colOff>
      <xdr:row>73</xdr:row>
      <xdr:rowOff>61938</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5481300" y="12538773"/>
          <a:ext cx="838200" cy="3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66768</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754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88341</xdr:rowOff>
    </xdr:from>
    <xdr:to>
      <xdr:col>85</xdr:col>
      <xdr:colOff>177800</xdr:colOff>
      <xdr:row>75</xdr:row>
      <xdr:rowOff>18491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27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61938</xdr:rowOff>
    </xdr:from>
    <xdr:to>
      <xdr:col>81</xdr:col>
      <xdr:colOff>50800</xdr:colOff>
      <xdr:row>73</xdr:row>
      <xdr:rowOff>110617</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4592300" y="12577788"/>
          <a:ext cx="889000" cy="4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112331</xdr:rowOff>
    </xdr:from>
    <xdr:to>
      <xdr:col>81</xdr:col>
      <xdr:colOff>101600</xdr:colOff>
      <xdr:row>75</xdr:row>
      <xdr:rowOff>42481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27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33608</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89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74079</xdr:rowOff>
    </xdr:from>
    <xdr:to>
      <xdr:col>76</xdr:col>
      <xdr:colOff>114300</xdr:colOff>
      <xdr:row>73</xdr:row>
      <xdr:rowOff>110617</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3703300" y="12589929"/>
          <a:ext cx="889000" cy="3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139674</xdr:rowOff>
    </xdr:from>
    <xdr:to>
      <xdr:col>76</xdr:col>
      <xdr:colOff>165100</xdr:colOff>
      <xdr:row>75</xdr:row>
      <xdr:rowOff>69824</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2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60951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91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71247</xdr:rowOff>
    </xdr:from>
    <xdr:to>
      <xdr:col>71</xdr:col>
      <xdr:colOff>177800</xdr:colOff>
      <xdr:row>73</xdr:row>
      <xdr:rowOff>74079</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2814300" y="12587097"/>
          <a:ext cx="889000" cy="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63933</xdr:rowOff>
    </xdr:from>
    <xdr:to>
      <xdr:col>72</xdr:col>
      <xdr:colOff>38100</xdr:colOff>
      <xdr:row>76</xdr:row>
      <xdr:rowOff>165533</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309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156660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18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59956</xdr:rowOff>
    </xdr:from>
    <xdr:to>
      <xdr:col>67</xdr:col>
      <xdr:colOff>101600</xdr:colOff>
      <xdr:row>76</xdr:row>
      <xdr:rowOff>161556</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309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152683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18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143573</xdr:rowOff>
    </xdr:from>
    <xdr:to>
      <xdr:col>85</xdr:col>
      <xdr:colOff>177800</xdr:colOff>
      <xdr:row>73</xdr:row>
      <xdr:rowOff>73723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248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166450</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233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11138</xdr:rowOff>
    </xdr:from>
    <xdr:to>
      <xdr:col>81</xdr:col>
      <xdr:colOff>101600</xdr:colOff>
      <xdr:row>73</xdr:row>
      <xdr:rowOff>112738</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252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129265</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230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59817</xdr:rowOff>
    </xdr:from>
    <xdr:to>
      <xdr:col>76</xdr:col>
      <xdr:colOff>165100</xdr:colOff>
      <xdr:row>73</xdr:row>
      <xdr:rowOff>161417</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257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6494</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235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23279</xdr:rowOff>
    </xdr:from>
    <xdr:to>
      <xdr:col>72</xdr:col>
      <xdr:colOff>38100</xdr:colOff>
      <xdr:row>73</xdr:row>
      <xdr:rowOff>124879</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253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141406</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231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20447</xdr:rowOff>
    </xdr:from>
    <xdr:to>
      <xdr:col>67</xdr:col>
      <xdr:colOff>101600</xdr:colOff>
      <xdr:row>73</xdr:row>
      <xdr:rowOff>122047</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253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138574</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231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147701</xdr:rowOff>
    </xdr:from>
    <xdr:to>
      <xdr:col>85</xdr:col>
      <xdr:colOff>126364</xdr:colOff>
      <xdr:row>99</xdr:row>
      <xdr:rowOff>48684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578201"/>
          <a:ext cx="1269" cy="1444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52511</xdr:rowOff>
    </xdr:from>
    <xdr:ext cx="469744"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702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48684</xdr:rowOff>
    </xdr:from>
    <xdr:to>
      <xdr:col>86</xdr:col>
      <xdr:colOff>25400</xdr:colOff>
      <xdr:row>99</xdr:row>
      <xdr:rowOff>48684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7022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94378</xdr:rowOff>
    </xdr:from>
    <xdr:ext cx="534377"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35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147701</xdr:rowOff>
    </xdr:from>
    <xdr:to>
      <xdr:col>86</xdr:col>
      <xdr:colOff>25400</xdr:colOff>
      <xdr:row>90</xdr:row>
      <xdr:rowOff>147701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5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21056</xdr:rowOff>
    </xdr:from>
    <xdr:to>
      <xdr:col>85</xdr:col>
      <xdr:colOff>127000</xdr:colOff>
      <xdr:row>95</xdr:row>
      <xdr:rowOff>105099</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5481300" y="15965906"/>
          <a:ext cx="838200" cy="42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160253</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448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10376</xdr:rowOff>
    </xdr:from>
    <xdr:to>
      <xdr:col>85</xdr:col>
      <xdr:colOff>177800</xdr:colOff>
      <xdr:row>96</xdr:row>
      <xdr:rowOff>111976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46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105099</xdr:rowOff>
    </xdr:from>
    <xdr:to>
      <xdr:col>81</xdr:col>
      <xdr:colOff>50800</xdr:colOff>
      <xdr:row>97</xdr:row>
      <xdr:rowOff>46806</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4592300" y="16392849"/>
          <a:ext cx="889000" cy="28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109981</xdr:rowOff>
    </xdr:from>
    <xdr:to>
      <xdr:col>81</xdr:col>
      <xdr:colOff>101600</xdr:colOff>
      <xdr:row>96</xdr:row>
      <xdr:rowOff>40131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39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31258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4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46806</xdr:rowOff>
    </xdr:from>
    <xdr:to>
      <xdr:col>76</xdr:col>
      <xdr:colOff>114300</xdr:colOff>
      <xdr:row>98</xdr:row>
      <xdr:rowOff>38463</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3703300" y="16677456"/>
          <a:ext cx="889000" cy="16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79887</xdr:rowOff>
    </xdr:from>
    <xdr:to>
      <xdr:col>76</xdr:col>
      <xdr:colOff>165100</xdr:colOff>
      <xdr:row>98</xdr:row>
      <xdr:rowOff>10037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7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1164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80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73929</xdr:rowOff>
    </xdr:from>
    <xdr:to>
      <xdr:col>71</xdr:col>
      <xdr:colOff>177800</xdr:colOff>
      <xdr:row>98</xdr:row>
      <xdr:rowOff>38463</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2814300" y="16704579"/>
          <a:ext cx="889000" cy="1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155129</xdr:rowOff>
    </xdr:from>
    <xdr:to>
      <xdr:col>72</xdr:col>
      <xdr:colOff>38100</xdr:colOff>
      <xdr:row>98</xdr:row>
      <xdr:rowOff>85279</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78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101806</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56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97326</xdr:rowOff>
    </xdr:from>
    <xdr:to>
      <xdr:col>67</xdr:col>
      <xdr:colOff>101600</xdr:colOff>
      <xdr:row>98</xdr:row>
      <xdr:rowOff>27476</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7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18603</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82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141706</xdr:rowOff>
    </xdr:from>
    <xdr:to>
      <xdr:col>85</xdr:col>
      <xdr:colOff>177800</xdr:colOff>
      <xdr:row>93</xdr:row>
      <xdr:rowOff>71856</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591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164583</xdr:rowOff>
    </xdr:from>
    <xdr:ext cx="534377"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576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54299</xdr:rowOff>
    </xdr:from>
    <xdr:to>
      <xdr:col>81</xdr:col>
      <xdr:colOff>101600</xdr:colOff>
      <xdr:row>95</xdr:row>
      <xdr:rowOff>155899</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34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976</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14111" y="161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167456</xdr:rowOff>
    </xdr:from>
    <xdr:to>
      <xdr:col>76</xdr:col>
      <xdr:colOff>165100</xdr:colOff>
      <xdr:row>97</xdr:row>
      <xdr:rowOff>97606</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62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114133</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25111" y="164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159113</xdr:rowOff>
    </xdr:from>
    <xdr:to>
      <xdr:col>72</xdr:col>
      <xdr:colOff>38100</xdr:colOff>
      <xdr:row>98</xdr:row>
      <xdr:rowOff>89263</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78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80390</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36111" y="1688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23129</xdr:rowOff>
    </xdr:from>
    <xdr:to>
      <xdr:col>67</xdr:col>
      <xdr:colOff>101600</xdr:colOff>
      <xdr:row>97</xdr:row>
      <xdr:rowOff>124729</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65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141256</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47111" y="1642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a:extLst>
            <a:ext uri="{FF2B5EF4-FFF2-40B4-BE49-F238E27FC236}">
              <a16:creationId xmlns:a16="http://schemas.microsoft.com/office/drawing/2014/main" id="{00000000-0008-0000-06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111765</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2159595" y="5598165"/>
          <a:ext cx="1269" cy="1056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3" name="投資及び出資金最小値テキスト">
          <a:extLst>
            <a:ext uri="{FF2B5EF4-FFF2-40B4-BE49-F238E27FC236}">
              <a16:creationId xmlns:a16="http://schemas.microsoft.com/office/drawing/2014/main" id="{00000000-0008-0000-0600-0000E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58442</xdr:rowOff>
    </xdr:from>
    <xdr:ext cx="534377" cy="259045"/>
    <xdr:sp macro="" textlink="">
      <xdr:nvSpPr>
        <xdr:cNvPr id="745" name="投資及び出資金最大値テキスト">
          <a:extLst>
            <a:ext uri="{FF2B5EF4-FFF2-40B4-BE49-F238E27FC236}">
              <a16:creationId xmlns:a16="http://schemas.microsoft.com/office/drawing/2014/main" id="{00000000-0008-0000-0600-0000E9020000}"/>
            </a:ext>
          </a:extLst>
        </xdr:cNvPr>
        <xdr:cNvSpPr txBox="1"/>
      </xdr:nvSpPr>
      <xdr:spPr>
        <a:xfrm>
          <a:off x="22212300" y="537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111765</xdr:rowOff>
    </xdr:from>
    <xdr:to>
      <xdr:col>116</xdr:col>
      <xdr:colOff>152400</xdr:colOff>
      <xdr:row>32</xdr:row>
      <xdr:rowOff>111765</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55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69931</xdr:rowOff>
    </xdr:from>
    <xdr:to>
      <xdr:col>116</xdr:col>
      <xdr:colOff>63500</xdr:colOff>
      <xdr:row>38</xdr:row>
      <xdr:rowOff>137368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1323300" y="6585031"/>
          <a:ext cx="8382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136100</xdr:rowOff>
    </xdr:from>
    <xdr:ext cx="469744" cy="259045"/>
    <xdr:sp macro="" textlink="">
      <xdr:nvSpPr>
        <xdr:cNvPr id="748" name="投資及び出資金平均値テキスト">
          <a:extLst>
            <a:ext uri="{FF2B5EF4-FFF2-40B4-BE49-F238E27FC236}">
              <a16:creationId xmlns:a16="http://schemas.microsoft.com/office/drawing/2014/main" id="{00000000-0008-0000-0600-0000EC020000}"/>
            </a:ext>
          </a:extLst>
        </xdr:cNvPr>
        <xdr:cNvSpPr txBox="1"/>
      </xdr:nvSpPr>
      <xdr:spPr>
        <a:xfrm>
          <a:off x="22212300" y="630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113223</xdr:rowOff>
    </xdr:from>
    <xdr:to>
      <xdr:col>116</xdr:col>
      <xdr:colOff>114300</xdr:colOff>
      <xdr:row>38</xdr:row>
      <xdr:rowOff>43373</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2110700" y="645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39344</xdr:rowOff>
    </xdr:from>
    <xdr:to>
      <xdr:col>111</xdr:col>
      <xdr:colOff>177800</xdr:colOff>
      <xdr:row>38</xdr:row>
      <xdr:rowOff>69931</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0434300" y="6382994"/>
          <a:ext cx="889000" cy="20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97953</xdr:rowOff>
    </xdr:from>
    <xdr:to>
      <xdr:col>112</xdr:col>
      <xdr:colOff>38100</xdr:colOff>
      <xdr:row>38</xdr:row>
      <xdr:rowOff>28102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1272500" y="64416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44630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21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39344</xdr:rowOff>
    </xdr:from>
    <xdr:to>
      <xdr:col>107</xdr:col>
      <xdr:colOff>50800</xdr:colOff>
      <xdr:row>37</xdr:row>
      <xdr:rowOff>156754</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9545300" y="6382994"/>
          <a:ext cx="889000" cy="11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76327</xdr:rowOff>
    </xdr:from>
    <xdr:to>
      <xdr:col>107</xdr:col>
      <xdr:colOff>101600</xdr:colOff>
      <xdr:row>38</xdr:row>
      <xdr:rowOff>6477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0383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169054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99428" y="65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156754</xdr:rowOff>
    </xdr:from>
    <xdr:to>
      <xdr:col>102</xdr:col>
      <xdr:colOff>114300</xdr:colOff>
      <xdr:row>38</xdr:row>
      <xdr:rowOff>19136</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18656300" y="6500404"/>
          <a:ext cx="8890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29281</xdr:rowOff>
    </xdr:from>
    <xdr:to>
      <xdr:col>102</xdr:col>
      <xdr:colOff>165100</xdr:colOff>
      <xdr:row>38</xdr:row>
      <xdr:rowOff>130881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9494500" y="65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122008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63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40803</xdr:rowOff>
    </xdr:from>
    <xdr:to>
      <xdr:col>98</xdr:col>
      <xdr:colOff>38100</xdr:colOff>
      <xdr:row>38</xdr:row>
      <xdr:rowOff>142403</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8605500" y="6555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133530</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64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86568</xdr:rowOff>
    </xdr:from>
    <xdr:to>
      <xdr:col>116</xdr:col>
      <xdr:colOff>114300</xdr:colOff>
      <xdr:row>39</xdr:row>
      <xdr:rowOff>16718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2110700" y="66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1495</xdr:rowOff>
    </xdr:from>
    <xdr:ext cx="313932" cy="259045"/>
    <xdr:sp macro="" textlink="">
      <xdr:nvSpPr>
        <xdr:cNvPr id="767" name="投資及び出資金該当値テキスト">
          <a:extLst>
            <a:ext uri="{FF2B5EF4-FFF2-40B4-BE49-F238E27FC236}">
              <a16:creationId xmlns:a16="http://schemas.microsoft.com/office/drawing/2014/main" id="{00000000-0008-0000-0600-0000FF020000}"/>
            </a:ext>
          </a:extLst>
        </xdr:cNvPr>
        <xdr:cNvSpPr txBox="1"/>
      </xdr:nvSpPr>
      <xdr:spPr>
        <a:xfrm>
          <a:off x="22212300" y="65165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19131</xdr:rowOff>
    </xdr:from>
    <xdr:to>
      <xdr:col>112</xdr:col>
      <xdr:colOff>38100</xdr:colOff>
      <xdr:row>38</xdr:row>
      <xdr:rowOff>120731</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1272500" y="65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111858</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088428" y="66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159994</xdr:rowOff>
    </xdr:from>
    <xdr:to>
      <xdr:col>107</xdr:col>
      <xdr:colOff>101600</xdr:colOff>
      <xdr:row>37</xdr:row>
      <xdr:rowOff>90144</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0383500" y="633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106671</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0199428" y="610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105954</xdr:rowOff>
    </xdr:from>
    <xdr:to>
      <xdr:col>102</xdr:col>
      <xdr:colOff>165100</xdr:colOff>
      <xdr:row>38</xdr:row>
      <xdr:rowOff>36103</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9494500" y="64496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52631</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10428" y="622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139786</xdr:rowOff>
    </xdr:from>
    <xdr:to>
      <xdr:col>98</xdr:col>
      <xdr:colOff>38100</xdr:colOff>
      <xdr:row>38</xdr:row>
      <xdr:rowOff>69937</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8605500" y="64834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86463</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421428" y="6258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6426</xdr:rowOff>
    </xdr:from>
    <xdr:to>
      <xdr:col>116</xdr:col>
      <xdr:colOff>62864</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921826"/>
          <a:ext cx="1269" cy="1161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124553</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69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6426</xdr:rowOff>
    </xdr:from>
    <xdr:to>
      <xdr:col>116</xdr:col>
      <xdr:colOff>152400</xdr:colOff>
      <xdr:row>52</xdr:row>
      <xdr:rowOff>6426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921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135037</xdr:rowOff>
    </xdr:from>
    <xdr:to>
      <xdr:col>116</xdr:col>
      <xdr:colOff>63500</xdr:colOff>
      <xdr:row>58</xdr:row>
      <xdr:rowOff>135128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1323300" y="10079137"/>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131985</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733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109108</xdr:rowOff>
    </xdr:from>
    <xdr:to>
      <xdr:col>116</xdr:col>
      <xdr:colOff>114300</xdr:colOff>
      <xdr:row>58</xdr:row>
      <xdr:rowOff>39258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8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135128</xdr:rowOff>
    </xdr:from>
    <xdr:to>
      <xdr:col>111</xdr:col>
      <xdr:colOff>177800</xdr:colOff>
      <xdr:row>58</xdr:row>
      <xdr:rowOff>135220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0434300" y="10079228"/>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97587</xdr:rowOff>
    </xdr:from>
    <xdr:to>
      <xdr:col>112</xdr:col>
      <xdr:colOff>38100</xdr:colOff>
      <xdr:row>58</xdr:row>
      <xdr:rowOff>27737</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44264</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64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135220</xdr:rowOff>
    </xdr:from>
    <xdr:to>
      <xdr:col>107</xdr:col>
      <xdr:colOff>50800</xdr:colOff>
      <xdr:row>58</xdr:row>
      <xdr:rowOff>135311</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9545300" y="10079320"/>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130002</xdr:rowOff>
    </xdr:from>
    <xdr:to>
      <xdr:col>107</xdr:col>
      <xdr:colOff>101600</xdr:colOff>
      <xdr:row>58</xdr:row>
      <xdr:rowOff>60152</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90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76679</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67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135311</xdr:rowOff>
    </xdr:from>
    <xdr:to>
      <xdr:col>102</xdr:col>
      <xdr:colOff>114300</xdr:colOff>
      <xdr:row>58</xdr:row>
      <xdr:rowOff>135403</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8656300" y="10079411"/>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162555</xdr:rowOff>
    </xdr:from>
    <xdr:to>
      <xdr:col>102</xdr:col>
      <xdr:colOff>165100</xdr:colOff>
      <xdr:row>58</xdr:row>
      <xdr:rowOff>92705</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93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109232</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71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149296</xdr:rowOff>
    </xdr:from>
    <xdr:to>
      <xdr:col>98</xdr:col>
      <xdr:colOff>38100</xdr:colOff>
      <xdr:row>58</xdr:row>
      <xdr:rowOff>79446</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92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95973</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69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84237</xdr:rowOff>
    </xdr:from>
    <xdr:to>
      <xdr:col>116</xdr:col>
      <xdr:colOff>114300</xdr:colOff>
      <xdr:row>59</xdr:row>
      <xdr:rowOff>14387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02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170614</xdr:rowOff>
    </xdr:from>
    <xdr:ext cx="378565"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943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84328</xdr:rowOff>
    </xdr:from>
    <xdr:to>
      <xdr:col>112</xdr:col>
      <xdr:colOff>38100</xdr:colOff>
      <xdr:row>59</xdr:row>
      <xdr:rowOff>14478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02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5605</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34017" y="10121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84420</xdr:rowOff>
    </xdr:from>
    <xdr:to>
      <xdr:col>107</xdr:col>
      <xdr:colOff>101600</xdr:colOff>
      <xdr:row>59</xdr:row>
      <xdr:rowOff>14570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02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5697</xdr:rowOff>
    </xdr:from>
    <xdr:ext cx="313932"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77333" y="101212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84511</xdr:rowOff>
    </xdr:from>
    <xdr:to>
      <xdr:col>102</xdr:col>
      <xdr:colOff>165100</xdr:colOff>
      <xdr:row>59</xdr:row>
      <xdr:rowOff>14661</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02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5788</xdr:rowOff>
    </xdr:from>
    <xdr:ext cx="313932"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88333" y="10121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84603</xdr:rowOff>
    </xdr:from>
    <xdr:to>
      <xdr:col>98</xdr:col>
      <xdr:colOff>38100</xdr:colOff>
      <xdr:row>59</xdr:row>
      <xdr:rowOff>14753</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02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5880</xdr:rowOff>
    </xdr:from>
    <xdr:ext cx="313932"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99333" y="101214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152273</xdr:rowOff>
    </xdr:from>
    <xdr:to>
      <xdr:col>116</xdr:col>
      <xdr:colOff>62864</xdr:colOff>
      <xdr:row>78</xdr:row>
      <xdr:rowOff>125622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1982323"/>
          <a:ext cx="1269" cy="1516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129449</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0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125622</xdr:rowOff>
    </xdr:from>
    <xdr:to>
      <xdr:col>116</xdr:col>
      <xdr:colOff>152400</xdr:colOff>
      <xdr:row>78</xdr:row>
      <xdr:rowOff>125622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49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98950</xdr:rowOff>
    </xdr:from>
    <xdr:ext cx="599010"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7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152273</xdr:rowOff>
    </xdr:from>
    <xdr:to>
      <xdr:col>116</xdr:col>
      <xdr:colOff>152400</xdr:colOff>
      <xdr:row>69</xdr:row>
      <xdr:rowOff>152273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19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124079</xdr:rowOff>
    </xdr:from>
    <xdr:to>
      <xdr:col>116</xdr:col>
      <xdr:colOff>63500</xdr:colOff>
      <xdr:row>72</xdr:row>
      <xdr:rowOff>72072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1323300" y="12297029"/>
          <a:ext cx="838200" cy="11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138631</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825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160204</xdr:rowOff>
    </xdr:from>
    <xdr:to>
      <xdr:col>116</xdr:col>
      <xdr:colOff>114300</xdr:colOff>
      <xdr:row>75</xdr:row>
      <xdr:rowOff>90354</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28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124079</xdr:rowOff>
    </xdr:from>
    <xdr:to>
      <xdr:col>111</xdr:col>
      <xdr:colOff>177800</xdr:colOff>
      <xdr:row>71</xdr:row>
      <xdr:rowOff>150558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0434300" y="12297029"/>
          <a:ext cx="889000" cy="2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144602</xdr:rowOff>
    </xdr:from>
    <xdr:to>
      <xdr:col>112</xdr:col>
      <xdr:colOff>38100</xdr:colOff>
      <xdr:row>75</xdr:row>
      <xdr:rowOff>74752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283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65879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92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92266</xdr:rowOff>
    </xdr:from>
    <xdr:to>
      <xdr:col>107</xdr:col>
      <xdr:colOff>50800</xdr:colOff>
      <xdr:row>71</xdr:row>
      <xdr:rowOff>150558</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9545300" y="12265216"/>
          <a:ext cx="889000" cy="5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27616</xdr:rowOff>
    </xdr:from>
    <xdr:to>
      <xdr:col>107</xdr:col>
      <xdr:colOff>101600</xdr:colOff>
      <xdr:row>75</xdr:row>
      <xdr:rowOff>129216</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120344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97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92266</xdr:rowOff>
    </xdr:from>
    <xdr:to>
      <xdr:col>102</xdr:col>
      <xdr:colOff>114300</xdr:colOff>
      <xdr:row>72</xdr:row>
      <xdr:rowOff>42278</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2265216"/>
          <a:ext cx="889000" cy="12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54400</xdr:rowOff>
    </xdr:from>
    <xdr:to>
      <xdr:col>102</xdr:col>
      <xdr:colOff>165100</xdr:colOff>
      <xdr:row>76</xdr:row>
      <xdr:rowOff>156000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147127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17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9537</xdr:rowOff>
    </xdr:from>
    <xdr:to>
      <xdr:col>98</xdr:col>
      <xdr:colOff>38100</xdr:colOff>
      <xdr:row>76</xdr:row>
      <xdr:rowOff>111137</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102264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21272</xdr:rowOff>
    </xdr:from>
    <xdr:to>
      <xdr:col>116</xdr:col>
      <xdr:colOff>114300</xdr:colOff>
      <xdr:row>72</xdr:row>
      <xdr:rowOff>122872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236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44149</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221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73279</xdr:rowOff>
    </xdr:from>
    <xdr:to>
      <xdr:col>112</xdr:col>
      <xdr:colOff>38100</xdr:colOff>
      <xdr:row>72</xdr:row>
      <xdr:rowOff>3429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224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19956</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202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99758</xdr:rowOff>
    </xdr:from>
    <xdr:to>
      <xdr:col>107</xdr:col>
      <xdr:colOff>101600</xdr:colOff>
      <xdr:row>72</xdr:row>
      <xdr:rowOff>29908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227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46435</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204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41466</xdr:rowOff>
    </xdr:from>
    <xdr:to>
      <xdr:col>102</xdr:col>
      <xdr:colOff>165100</xdr:colOff>
      <xdr:row>71</xdr:row>
      <xdr:rowOff>143066</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221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159593</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198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162928</xdr:rowOff>
    </xdr:from>
    <xdr:to>
      <xdr:col>98</xdr:col>
      <xdr:colOff>38100</xdr:colOff>
      <xdr:row>72</xdr:row>
      <xdr:rowOff>93078</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233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109605</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211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全体的な傾向</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年の町村合併により、県域の</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7.6</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％と広大な面積（</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803.44</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ｋ㎡）を有することとなったが、一方、人口については、県の</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1,978,742</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人に対し</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19,529</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人（ともに</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R2</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年国調人口）と</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％の構成比となっており、「住民一人当たりのコスト」については、広大な区域における住民サービスの維持という側面もあり、類似団体内順位等、全体的に高い傾向にある。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特記事項（性質別）</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人件費については、住民一人当たり</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115,674</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円となっており、類似団体内９位で、全国平均・岐阜県平均と比べても高くなっている。正職員については合併当初に比べ</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150</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人以上の人員削減を行ってきたが、会計年度任用職員の人件費が増加しており、今後は会計年度任用職員を含めた職員数の削減を進めていく。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普通建設事業費については、住民一人当たり</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107,326</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おり、類似団体内５位で高い水準にある。これは合併に伴う旧町村の格差是正や新町の一体化を目指す目的から支出される投資的経費が多いことによる。また、それらの財源として発行した地方債により、公債費についても一人当たりコストが非常に高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繰出金については、住民一人当たり</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81,550</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類似団体内３位でかなり高くなっている。Ｒ４年度から簡易水道事業が、Ｒ５年度からは下水道事業がそれぞれ法適用化するため性質別区分は「補助費等」となるが、今後も公営企業への繰出金については料金体系の抜本的な見直しを実施するなど普通会計への圧迫を軽減させるよう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積立金については、住民一人当たり</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67,766</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円と前年より</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26,147</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円増加した要因は、久瀬・藤橋地域振興基金など基金への積立が増加したことによるものである。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岐阜県揖斐川町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19,536
19,245
803.44
15,907,924
15,255,815
596,120
9,211,632
13,490,499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16256</xdr:rowOff>
    </xdr:from>
    <xdr:to>
      <xdr:col>24</xdr:col>
      <xdr:colOff>62865</xdr:colOff>
      <xdr:row>39</xdr:row>
      <xdr:rowOff>73406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1206"/>
          <a:ext cx="127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77233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6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73406</xdr:rowOff>
    </xdr:from>
    <xdr:to>
      <xdr:col>24</xdr:col>
      <xdr:colOff>152400</xdr:colOff>
      <xdr:row>39</xdr:row>
      <xdr:rowOff>73406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5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134383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16256</xdr:rowOff>
    </xdr:from>
    <xdr:to>
      <xdr:col>24</xdr:col>
      <xdr:colOff>152400</xdr:colOff>
      <xdr:row>31</xdr:row>
      <xdr:rowOff>16256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80264</xdr:rowOff>
    </xdr:from>
    <xdr:to>
      <xdr:col>24</xdr:col>
      <xdr:colOff>63500</xdr:colOff>
      <xdr:row>37</xdr:row>
      <xdr:rowOff>143891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423914"/>
          <a:ext cx="838200" cy="6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106443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5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83566</xdr:rowOff>
    </xdr:from>
    <xdr:to>
      <xdr:col>24</xdr:col>
      <xdr:colOff>114300</xdr:colOff>
      <xdr:row>36</xdr:row>
      <xdr:rowOff>13716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19685</xdr:rowOff>
    </xdr:from>
    <xdr:to>
      <xdr:col>19</xdr:col>
      <xdr:colOff>177800</xdr:colOff>
      <xdr:row>37</xdr:row>
      <xdr:rowOff>143891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63335"/>
          <a:ext cx="889000" cy="12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129667</xdr:rowOff>
    </xdr:from>
    <xdr:to>
      <xdr:col>20</xdr:col>
      <xdr:colOff>38100</xdr:colOff>
      <xdr:row>36</xdr:row>
      <xdr:rowOff>59817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3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76344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05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19685</xdr:rowOff>
    </xdr:from>
    <xdr:to>
      <xdr:col>15</xdr:col>
      <xdr:colOff>50800</xdr:colOff>
      <xdr:row>37</xdr:row>
      <xdr:rowOff>57404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63335"/>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165100</xdr:rowOff>
    </xdr:from>
    <xdr:to>
      <xdr:col>15</xdr:col>
      <xdr:colOff>101600</xdr:colOff>
      <xdr:row>36</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111777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4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36068</xdr:rowOff>
    </xdr:from>
    <xdr:to>
      <xdr:col>10</xdr:col>
      <xdr:colOff>114300</xdr:colOff>
      <xdr:row>37</xdr:row>
      <xdr:rowOff>57404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79718"/>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134620</xdr:rowOff>
    </xdr:from>
    <xdr:to>
      <xdr:col>10</xdr:col>
      <xdr:colOff>165100</xdr:colOff>
      <xdr:row>39</xdr:row>
      <xdr:rowOff>64770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55897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100330</xdr:rowOff>
    </xdr:from>
    <xdr:to>
      <xdr:col>6</xdr:col>
      <xdr:colOff>38100</xdr:colOff>
      <xdr:row>39</xdr:row>
      <xdr:rowOff>30480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21607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29464</xdr:rowOff>
    </xdr:from>
    <xdr:to>
      <xdr:col>24</xdr:col>
      <xdr:colOff>114300</xdr:colOff>
      <xdr:row>37</xdr:row>
      <xdr:rowOff>131064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7891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5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93091</xdr:rowOff>
    </xdr:from>
    <xdr:to>
      <xdr:col>20</xdr:col>
      <xdr:colOff>38100</xdr:colOff>
      <xdr:row>38</xdr:row>
      <xdr:rowOff>23240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367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14368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2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140335</xdr:rowOff>
    </xdr:from>
    <xdr:to>
      <xdr:col>15</xdr:col>
      <xdr:colOff>101600</xdr:colOff>
      <xdr:row>37</xdr:row>
      <xdr:rowOff>70485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61612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0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6604</xdr:rowOff>
    </xdr:from>
    <xdr:to>
      <xdr:col>10</xdr:col>
      <xdr:colOff>165100</xdr:colOff>
      <xdr:row>37</xdr:row>
      <xdr:rowOff>108204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124731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25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156718</xdr:rowOff>
    </xdr:from>
    <xdr:to>
      <xdr:col>6</xdr:col>
      <xdr:colOff>38100</xdr:colOff>
      <xdr:row>37</xdr:row>
      <xdr:rowOff>86868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2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103395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0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69762</xdr:rowOff>
    </xdr:from>
    <xdr:to>
      <xdr:col>24</xdr:col>
      <xdr:colOff>62865</xdr:colOff>
      <xdr:row>57</xdr:row>
      <xdr:rowOff>78979</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9156612"/>
          <a:ext cx="1270" cy="695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82806</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5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78979</xdr:rowOff>
    </xdr:from>
    <xdr:to>
      <xdr:col>24</xdr:col>
      <xdr:colOff>152400</xdr:colOff>
      <xdr:row>57</xdr:row>
      <xdr:rowOff>78979</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51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16439</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931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69762</xdr:rowOff>
    </xdr:from>
    <xdr:to>
      <xdr:col>24</xdr:col>
      <xdr:colOff>152400</xdr:colOff>
      <xdr:row>53</xdr:row>
      <xdr:rowOff>69762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15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135041</xdr:rowOff>
    </xdr:from>
    <xdr:to>
      <xdr:col>24</xdr:col>
      <xdr:colOff>63500</xdr:colOff>
      <xdr:row>54</xdr:row>
      <xdr:rowOff>164819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221891"/>
          <a:ext cx="838200" cy="20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73847</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03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95420</xdr:rowOff>
    </xdr:from>
    <xdr:to>
      <xdr:col>24</xdr:col>
      <xdr:colOff>114300</xdr:colOff>
      <xdr:row>56</xdr:row>
      <xdr:rowOff>25570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2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16320</xdr:rowOff>
    </xdr:from>
    <xdr:to>
      <xdr:col>19</xdr:col>
      <xdr:colOff>177800</xdr:colOff>
      <xdr:row>54</xdr:row>
      <xdr:rowOff>164819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8931720"/>
          <a:ext cx="889000" cy="49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80497</xdr:rowOff>
    </xdr:from>
    <xdr:to>
      <xdr:col>20</xdr:col>
      <xdr:colOff>38100</xdr:colOff>
      <xdr:row>56</xdr:row>
      <xdr:rowOff>10647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1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1774</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602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16320</xdr:rowOff>
    </xdr:from>
    <xdr:to>
      <xdr:col>15</xdr:col>
      <xdr:colOff>50800</xdr:colOff>
      <xdr:row>55</xdr:row>
      <xdr:rowOff>46166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8931720"/>
          <a:ext cx="889000" cy="5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53179</xdr:rowOff>
    </xdr:from>
    <xdr:to>
      <xdr:col>15</xdr:col>
      <xdr:colOff>101600</xdr:colOff>
      <xdr:row>53</xdr:row>
      <xdr:rowOff>154779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14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145906</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232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46166</xdr:rowOff>
    </xdr:from>
    <xdr:to>
      <xdr:col>10</xdr:col>
      <xdr:colOff>114300</xdr:colOff>
      <xdr:row>55</xdr:row>
      <xdr:rowOff>82930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475916"/>
          <a:ext cx="889000" cy="3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133372</xdr:rowOff>
    </xdr:from>
    <xdr:to>
      <xdr:col>10</xdr:col>
      <xdr:colOff>165100</xdr:colOff>
      <xdr:row>57</xdr:row>
      <xdr:rowOff>63522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54649</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82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108043</xdr:rowOff>
    </xdr:from>
    <xdr:to>
      <xdr:col>6</xdr:col>
      <xdr:colOff>38100</xdr:colOff>
      <xdr:row>57</xdr:row>
      <xdr:rowOff>38193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29320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80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84241</xdr:rowOff>
    </xdr:from>
    <xdr:to>
      <xdr:col>24</xdr:col>
      <xdr:colOff>114300</xdr:colOff>
      <xdr:row>54</xdr:row>
      <xdr:rowOff>14391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17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170618</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08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114019</xdr:rowOff>
    </xdr:from>
    <xdr:to>
      <xdr:col>20</xdr:col>
      <xdr:colOff>38100</xdr:colOff>
      <xdr:row>55</xdr:row>
      <xdr:rowOff>44169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37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60696</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14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136970</xdr:rowOff>
    </xdr:from>
    <xdr:to>
      <xdr:col>15</xdr:col>
      <xdr:colOff>101600</xdr:colOff>
      <xdr:row>52</xdr:row>
      <xdr:rowOff>67120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888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83647</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8656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166816</xdr:rowOff>
    </xdr:from>
    <xdr:to>
      <xdr:col>10</xdr:col>
      <xdr:colOff>165100</xdr:colOff>
      <xdr:row>55</xdr:row>
      <xdr:rowOff>96966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42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113493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200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32130</xdr:rowOff>
    </xdr:from>
    <xdr:to>
      <xdr:col>6</xdr:col>
      <xdr:colOff>38100</xdr:colOff>
      <xdr:row>55</xdr:row>
      <xdr:rowOff>133730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4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150257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23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61163</xdr:rowOff>
    </xdr:from>
    <xdr:to>
      <xdr:col>24</xdr:col>
      <xdr:colOff>62865</xdr:colOff>
      <xdr:row>78</xdr:row>
      <xdr:rowOff>17056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34113"/>
          <a:ext cx="1270" cy="11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20883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9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17056</xdr:rowOff>
    </xdr:from>
    <xdr:to>
      <xdr:col>24</xdr:col>
      <xdr:colOff>152400</xdr:colOff>
      <xdr:row>78</xdr:row>
      <xdr:rowOff>17056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7840</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00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61163</xdr:rowOff>
    </xdr:from>
    <xdr:to>
      <xdr:col>24</xdr:col>
      <xdr:colOff>152400</xdr:colOff>
      <xdr:row>71</xdr:row>
      <xdr:rowOff>61163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3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123927</xdr:rowOff>
    </xdr:from>
    <xdr:to>
      <xdr:col>24</xdr:col>
      <xdr:colOff>63500</xdr:colOff>
      <xdr:row>76</xdr:row>
      <xdr:rowOff>31077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982677"/>
          <a:ext cx="838200" cy="7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70159</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57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47282</xdr:rowOff>
    </xdr:from>
    <xdr:to>
      <xdr:col>24</xdr:col>
      <xdr:colOff>114300</xdr:colOff>
      <xdr:row>75</xdr:row>
      <xdr:rowOff>148882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123927</xdr:rowOff>
    </xdr:from>
    <xdr:to>
      <xdr:col>19</xdr:col>
      <xdr:colOff>177800</xdr:colOff>
      <xdr:row>77</xdr:row>
      <xdr:rowOff>68771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982677"/>
          <a:ext cx="889000" cy="28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118643</xdr:rowOff>
    </xdr:from>
    <xdr:to>
      <xdr:col>20</xdr:col>
      <xdr:colOff>38100</xdr:colOff>
      <xdr:row>75</xdr:row>
      <xdr:rowOff>48793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0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65320</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58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68771</xdr:rowOff>
    </xdr:from>
    <xdr:to>
      <xdr:col>15</xdr:col>
      <xdr:colOff>50800</xdr:colOff>
      <xdr:row>77</xdr:row>
      <xdr:rowOff>110973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70421"/>
          <a:ext cx="889000" cy="4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164415</xdr:rowOff>
    </xdr:from>
    <xdr:to>
      <xdr:col>15</xdr:col>
      <xdr:colOff>101600</xdr:colOff>
      <xdr:row>77</xdr:row>
      <xdr:rowOff>94565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9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111091</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969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107493</xdr:rowOff>
    </xdr:from>
    <xdr:to>
      <xdr:col>10</xdr:col>
      <xdr:colOff>114300</xdr:colOff>
      <xdr:row>77</xdr:row>
      <xdr:rowOff>110973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309143"/>
          <a:ext cx="889000" cy="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40233</xdr:rowOff>
    </xdr:from>
    <xdr:to>
      <xdr:col>10</xdr:col>
      <xdr:colOff>165100</xdr:colOff>
      <xdr:row>78</xdr:row>
      <xdr:rowOff>141833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41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132960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50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103606</xdr:rowOff>
    </xdr:from>
    <xdr:to>
      <xdr:col>6</xdr:col>
      <xdr:colOff>38100</xdr:colOff>
      <xdr:row>79</xdr:row>
      <xdr:rowOff>33756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47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24883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56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151727</xdr:rowOff>
    </xdr:from>
    <xdr:to>
      <xdr:col>24</xdr:col>
      <xdr:colOff>114300</xdr:colOff>
      <xdr:row>76</xdr:row>
      <xdr:rowOff>81877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1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130154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88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73127</xdr:rowOff>
    </xdr:from>
    <xdr:to>
      <xdr:col>20</xdr:col>
      <xdr:colOff>38100</xdr:colOff>
      <xdr:row>76</xdr:row>
      <xdr:rowOff>3277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93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165854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024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17971</xdr:rowOff>
    </xdr:from>
    <xdr:to>
      <xdr:col>15</xdr:col>
      <xdr:colOff>101600</xdr:colOff>
      <xdr:row>77</xdr:row>
      <xdr:rowOff>119571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1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110698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1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60173</xdr:rowOff>
    </xdr:from>
    <xdr:to>
      <xdr:col>10</xdr:col>
      <xdr:colOff>165100</xdr:colOff>
      <xdr:row>77</xdr:row>
      <xdr:rowOff>161773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6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6850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037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56693</xdr:rowOff>
    </xdr:from>
    <xdr:to>
      <xdr:col>6</xdr:col>
      <xdr:colOff>38100</xdr:colOff>
      <xdr:row>77</xdr:row>
      <xdr:rowOff>158293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5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3370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033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a:extLst>
            <a:ext uri="{FF2B5EF4-FFF2-40B4-BE49-F238E27FC236}">
              <a16:creationId xmlns:a16="http://schemas.microsoft.com/office/drawing/2014/main" id="{00000000-0008-0000-07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43323</xdr:rowOff>
    </xdr:from>
    <xdr:to>
      <xdr:col>24</xdr:col>
      <xdr:colOff>62865</xdr:colOff>
      <xdr:row>97</xdr:row>
      <xdr:rowOff>151518</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4633595" y="15473823"/>
          <a:ext cx="1270" cy="130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155345</xdr:rowOff>
    </xdr:from>
    <xdr:ext cx="534377" cy="259045"/>
    <xdr:sp macro="" textlink="">
      <xdr:nvSpPr>
        <xdr:cNvPr id="226" name="衛生費最小値テキスト">
          <a:extLst>
            <a:ext uri="{FF2B5EF4-FFF2-40B4-BE49-F238E27FC236}">
              <a16:creationId xmlns:a16="http://schemas.microsoft.com/office/drawing/2014/main" id="{00000000-0008-0000-0700-0000E2000000}"/>
            </a:ext>
          </a:extLst>
        </xdr:cNvPr>
        <xdr:cNvSpPr txBox="1"/>
      </xdr:nvSpPr>
      <xdr:spPr>
        <a:xfrm>
          <a:off x="4686300" y="1678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151518</xdr:rowOff>
    </xdr:from>
    <xdr:to>
      <xdr:col>24</xdr:col>
      <xdr:colOff>152400</xdr:colOff>
      <xdr:row>97</xdr:row>
      <xdr:rowOff>151518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678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161450</xdr:rowOff>
    </xdr:from>
    <xdr:ext cx="534377" cy="259045"/>
    <xdr:sp macro="" textlink="">
      <xdr:nvSpPr>
        <xdr:cNvPr id="228" name="衛生費最大値テキスト">
          <a:extLst>
            <a:ext uri="{FF2B5EF4-FFF2-40B4-BE49-F238E27FC236}">
              <a16:creationId xmlns:a16="http://schemas.microsoft.com/office/drawing/2014/main" id="{00000000-0008-0000-0700-0000E4000000}"/>
            </a:ext>
          </a:extLst>
        </xdr:cNvPr>
        <xdr:cNvSpPr txBox="1"/>
      </xdr:nvSpPr>
      <xdr:spPr>
        <a:xfrm>
          <a:off x="4686300" y="1524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84,216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43323</xdr:rowOff>
    </xdr:from>
    <xdr:to>
      <xdr:col>24</xdr:col>
      <xdr:colOff>152400</xdr:colOff>
      <xdr:row>90</xdr:row>
      <xdr:rowOff>43323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5473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157806</xdr:rowOff>
    </xdr:from>
    <xdr:to>
      <xdr:col>24</xdr:col>
      <xdr:colOff>63500</xdr:colOff>
      <xdr:row>91</xdr:row>
      <xdr:rowOff>167611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3797300" y="15759756"/>
          <a:ext cx="838200" cy="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30087</xdr:rowOff>
    </xdr:from>
    <xdr:ext cx="534377" cy="259045"/>
    <xdr:sp macro="" textlink="">
      <xdr:nvSpPr>
        <xdr:cNvPr id="231" name="衛生費平均値テキスト">
          <a:extLst>
            <a:ext uri="{FF2B5EF4-FFF2-40B4-BE49-F238E27FC236}">
              <a16:creationId xmlns:a16="http://schemas.microsoft.com/office/drawing/2014/main" id="{00000000-0008-0000-0700-0000E7000000}"/>
            </a:ext>
          </a:extLst>
        </xdr:cNvPr>
        <xdr:cNvSpPr txBox="1"/>
      </xdr:nvSpPr>
      <xdr:spPr>
        <a:xfrm>
          <a:off x="4686300" y="16146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51660</xdr:rowOff>
    </xdr:from>
    <xdr:to>
      <xdr:col>24</xdr:col>
      <xdr:colOff>114300</xdr:colOff>
      <xdr:row>94</xdr:row>
      <xdr:rowOff>153260</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4584700" y="1616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167611</xdr:rowOff>
    </xdr:from>
    <xdr:to>
      <xdr:col>19</xdr:col>
      <xdr:colOff>177800</xdr:colOff>
      <xdr:row>92</xdr:row>
      <xdr:rowOff>74000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908300" y="15769561"/>
          <a:ext cx="889000" cy="7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20</xdr:rowOff>
    </xdr:from>
    <xdr:to>
      <xdr:col>20</xdr:col>
      <xdr:colOff>38100</xdr:colOff>
      <xdr:row>94</xdr:row>
      <xdr:rowOff>101620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3746500" y="1611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92747</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3530111" y="1620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74000</xdr:rowOff>
    </xdr:from>
    <xdr:to>
      <xdr:col>15</xdr:col>
      <xdr:colOff>50800</xdr:colOff>
      <xdr:row>93</xdr:row>
      <xdr:rowOff>55026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019300" y="15847400"/>
          <a:ext cx="889000" cy="15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70247</xdr:rowOff>
    </xdr:from>
    <xdr:to>
      <xdr:col>15</xdr:col>
      <xdr:colOff>101600</xdr:colOff>
      <xdr:row>95</xdr:row>
      <xdr:rowOff>397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2857500" y="1618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162974</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2641111" y="1627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55026</xdr:rowOff>
    </xdr:from>
    <xdr:to>
      <xdr:col>10</xdr:col>
      <xdr:colOff>114300</xdr:colOff>
      <xdr:row>93</xdr:row>
      <xdr:rowOff>103696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1130300" y="15999876"/>
          <a:ext cx="889000" cy="4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39728</xdr:rowOff>
    </xdr:from>
    <xdr:to>
      <xdr:col>10</xdr:col>
      <xdr:colOff>165100</xdr:colOff>
      <xdr:row>96</xdr:row>
      <xdr:rowOff>141328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968500" y="1649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132455</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1752111" y="1659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81310</xdr:rowOff>
    </xdr:from>
    <xdr:to>
      <xdr:col>6</xdr:col>
      <xdr:colOff>38100</xdr:colOff>
      <xdr:row>97</xdr:row>
      <xdr:rowOff>11460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079500" y="1654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2587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863111" y="1663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107006</xdr:rowOff>
    </xdr:from>
    <xdr:to>
      <xdr:col>24</xdr:col>
      <xdr:colOff>114300</xdr:colOff>
      <xdr:row>92</xdr:row>
      <xdr:rowOff>37156</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4584700" y="1570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129883</xdr:rowOff>
    </xdr:from>
    <xdr:ext cx="534377" cy="259045"/>
    <xdr:sp macro="" textlink="">
      <xdr:nvSpPr>
        <xdr:cNvPr id="250" name="衛生費該当値テキスト">
          <a:extLst>
            <a:ext uri="{FF2B5EF4-FFF2-40B4-BE49-F238E27FC236}">
              <a16:creationId xmlns:a16="http://schemas.microsoft.com/office/drawing/2014/main" id="{00000000-0008-0000-0700-0000FA000000}"/>
            </a:ext>
          </a:extLst>
        </xdr:cNvPr>
        <xdr:cNvSpPr txBox="1"/>
      </xdr:nvSpPr>
      <xdr:spPr>
        <a:xfrm>
          <a:off x="4686300" y="1556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116811</xdr:rowOff>
    </xdr:from>
    <xdr:to>
      <xdr:col>20</xdr:col>
      <xdr:colOff>38100</xdr:colOff>
      <xdr:row>92</xdr:row>
      <xdr:rowOff>46961</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3746500" y="1571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63488</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530111" y="1549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23200</xdr:rowOff>
    </xdr:from>
    <xdr:to>
      <xdr:col>15</xdr:col>
      <xdr:colOff>101600</xdr:colOff>
      <xdr:row>92</xdr:row>
      <xdr:rowOff>124800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2857500" y="1579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141327</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641111" y="1557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4226</xdr:rowOff>
    </xdr:from>
    <xdr:to>
      <xdr:col>10</xdr:col>
      <xdr:colOff>165100</xdr:colOff>
      <xdr:row>93</xdr:row>
      <xdr:rowOff>105826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968500" y="1594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122353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752111" y="1572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52896</xdr:rowOff>
    </xdr:from>
    <xdr:to>
      <xdr:col>6</xdr:col>
      <xdr:colOff>38100</xdr:colOff>
      <xdr:row>93</xdr:row>
      <xdr:rowOff>154496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079500" y="1599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171023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863111" y="157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124613</xdr:rowOff>
    </xdr:from>
    <xdr:to>
      <xdr:col>54</xdr:col>
      <xdr:colOff>189865</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5268113"/>
          <a:ext cx="1270" cy="138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71290</xdr:rowOff>
    </xdr:from>
    <xdr:ext cx="469744"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504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124613</xdr:rowOff>
    </xdr:from>
    <xdr:to>
      <xdr:col>55</xdr:col>
      <xdr:colOff>88900</xdr:colOff>
      <xdr:row>30</xdr:row>
      <xdr:rowOff>124613</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24909</xdr:rowOff>
    </xdr:from>
    <xdr:ext cx="378565"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197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xdr:rowOff>
    </xdr:from>
    <xdr:to>
      <xdr:col>55</xdr:col>
      <xdr:colOff>50800</xdr:colOff>
      <xdr:row>37</xdr:row>
      <xdr:rowOff>103632</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77013</xdr:rowOff>
    </xdr:from>
    <xdr:to>
      <xdr:col>50</xdr:col>
      <xdr:colOff>165100</xdr:colOff>
      <xdr:row>37</xdr:row>
      <xdr:rowOff>7163</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624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23690</xdr:rowOff>
    </xdr:from>
    <xdr:ext cx="378565"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450017" y="6024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22149</xdr:rowOff>
    </xdr:from>
    <xdr:to>
      <xdr:col>46</xdr:col>
      <xdr:colOff>38100</xdr:colOff>
      <xdr:row>37</xdr:row>
      <xdr:rowOff>123749</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636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140276</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61017" y="6141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68326</xdr:rowOff>
    </xdr:from>
    <xdr:to>
      <xdr:col>41</xdr:col>
      <xdr:colOff>101600</xdr:colOff>
      <xdr:row>36</xdr:row>
      <xdr:rowOff>169926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15003</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72017" y="6015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91186</xdr:rowOff>
    </xdr:from>
    <xdr:to>
      <xdr:col>36</xdr:col>
      <xdr:colOff>165100</xdr:colOff>
      <xdr:row>37</xdr:row>
      <xdr:rowOff>21336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626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37863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83017" y="6038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70155</xdr:rowOff>
    </xdr:from>
    <xdr:to>
      <xdr:col>54</xdr:col>
      <xdr:colOff>189865</xdr:colOff>
      <xdr:row>58</xdr:row>
      <xdr:rowOff>143625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814105"/>
          <a:ext cx="1270" cy="1273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147452</xdr:rowOff>
    </xdr:from>
    <xdr:ext cx="469744"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9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143625</xdr:rowOff>
    </xdr:from>
    <xdr:to>
      <xdr:col>55</xdr:col>
      <xdr:colOff>88900</xdr:colOff>
      <xdr:row>58</xdr:row>
      <xdr:rowOff>143625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8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16832</xdr:rowOff>
    </xdr:from>
    <xdr:ext cx="599010"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589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70155</xdr:rowOff>
    </xdr:from>
    <xdr:to>
      <xdr:col>55</xdr:col>
      <xdr:colOff>88900</xdr:colOff>
      <xdr:row>51</xdr:row>
      <xdr:rowOff>70155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814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112979</xdr:rowOff>
    </xdr:from>
    <xdr:to>
      <xdr:col>55</xdr:col>
      <xdr:colOff>0</xdr:colOff>
      <xdr:row>54</xdr:row>
      <xdr:rowOff>156019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9639300" y="9371279"/>
          <a:ext cx="838200" cy="4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11282</xdr:rowOff>
    </xdr:from>
    <xdr:ext cx="534377"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612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32855</xdr:rowOff>
    </xdr:from>
    <xdr:to>
      <xdr:col>55</xdr:col>
      <xdr:colOff>50800</xdr:colOff>
      <xdr:row>56</xdr:row>
      <xdr:rowOff>134455</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63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112979</xdr:rowOff>
    </xdr:from>
    <xdr:to>
      <xdr:col>50</xdr:col>
      <xdr:colOff>114300</xdr:colOff>
      <xdr:row>54</xdr:row>
      <xdr:rowOff>162408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8750300" y="9371279"/>
          <a:ext cx="889000" cy="4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61799</xdr:rowOff>
    </xdr:from>
    <xdr:to>
      <xdr:col>50</xdr:col>
      <xdr:colOff>165100</xdr:colOff>
      <xdr:row>56</xdr:row>
      <xdr:rowOff>163399</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662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154526</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72111" y="975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110045</xdr:rowOff>
    </xdr:from>
    <xdr:to>
      <xdr:col>45</xdr:col>
      <xdr:colOff>177800</xdr:colOff>
      <xdr:row>54</xdr:row>
      <xdr:rowOff>162408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7861300" y="9368345"/>
          <a:ext cx="889000" cy="5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55169</xdr:rowOff>
    </xdr:from>
    <xdr:to>
      <xdr:col>46</xdr:col>
      <xdr:colOff>38100</xdr:colOff>
      <xdr:row>56</xdr:row>
      <xdr:rowOff>156769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6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147896</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83111" y="974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20815</xdr:rowOff>
    </xdr:from>
    <xdr:to>
      <xdr:col>41</xdr:col>
      <xdr:colOff>50800</xdr:colOff>
      <xdr:row>54</xdr:row>
      <xdr:rowOff>110045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972300" y="9279115"/>
          <a:ext cx="889000" cy="8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84010</xdr:rowOff>
    </xdr:from>
    <xdr:to>
      <xdr:col>41</xdr:col>
      <xdr:colOff>101600</xdr:colOff>
      <xdr:row>58</xdr:row>
      <xdr:rowOff>14160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85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5287</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94111" y="994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86957</xdr:rowOff>
    </xdr:from>
    <xdr:to>
      <xdr:col>36</xdr:col>
      <xdr:colOff>165100</xdr:colOff>
      <xdr:row>58</xdr:row>
      <xdr:rowOff>17107</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859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8234</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05111" y="995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105219</xdr:rowOff>
    </xdr:from>
    <xdr:to>
      <xdr:col>55</xdr:col>
      <xdr:colOff>50800</xdr:colOff>
      <xdr:row>55</xdr:row>
      <xdr:rowOff>35369</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36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128096</xdr:rowOff>
    </xdr:from>
    <xdr:ext cx="534377"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21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62179</xdr:rowOff>
    </xdr:from>
    <xdr:to>
      <xdr:col>50</xdr:col>
      <xdr:colOff>165100</xdr:colOff>
      <xdr:row>54</xdr:row>
      <xdr:rowOff>163779</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32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8856</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09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111608</xdr:rowOff>
    </xdr:from>
    <xdr:to>
      <xdr:col>46</xdr:col>
      <xdr:colOff>38100</xdr:colOff>
      <xdr:row>55</xdr:row>
      <xdr:rowOff>41758</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36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58285</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483111" y="914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59245</xdr:rowOff>
    </xdr:from>
    <xdr:to>
      <xdr:col>41</xdr:col>
      <xdr:colOff>101600</xdr:colOff>
      <xdr:row>54</xdr:row>
      <xdr:rowOff>160845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31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5922</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594111" y="909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141465</xdr:rowOff>
    </xdr:from>
    <xdr:to>
      <xdr:col>36</xdr:col>
      <xdr:colOff>165100</xdr:colOff>
      <xdr:row>54</xdr:row>
      <xdr:rowOff>71615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22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88142</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05111" y="900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9692</xdr:rowOff>
    </xdr:from>
    <xdr:to>
      <xdr:col>54</xdr:col>
      <xdr:colOff>189865</xdr:colOff>
      <xdr:row>78</xdr:row>
      <xdr:rowOff>154167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182642"/>
          <a:ext cx="1270" cy="1344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157994</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31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154167</xdr:rowOff>
    </xdr:from>
    <xdr:to>
      <xdr:col>55</xdr:col>
      <xdr:colOff>88900</xdr:colOff>
      <xdr:row>78</xdr:row>
      <xdr:rowOff>154167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2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127819</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95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9692</xdr:rowOff>
    </xdr:from>
    <xdr:to>
      <xdr:col>55</xdr:col>
      <xdr:colOff>88900</xdr:colOff>
      <xdr:row>71</xdr:row>
      <xdr:rowOff>9692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18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136827</xdr:rowOff>
    </xdr:from>
    <xdr:to>
      <xdr:col>55</xdr:col>
      <xdr:colOff>0</xdr:colOff>
      <xdr:row>75</xdr:row>
      <xdr:rowOff>70206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2824127"/>
          <a:ext cx="838200" cy="10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46067</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2904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67640</xdr:rowOff>
    </xdr:from>
    <xdr:to>
      <xdr:col>55</xdr:col>
      <xdr:colOff>50800</xdr:colOff>
      <xdr:row>75</xdr:row>
      <xdr:rowOff>169239</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29263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67103</xdr:rowOff>
    </xdr:from>
    <xdr:to>
      <xdr:col>50</xdr:col>
      <xdr:colOff>114300</xdr:colOff>
      <xdr:row>75</xdr:row>
      <xdr:rowOff>70206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2411503"/>
          <a:ext cx="889000" cy="51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92982</xdr:rowOff>
    </xdr:from>
    <xdr:to>
      <xdr:col>50</xdr:col>
      <xdr:colOff>165100</xdr:colOff>
      <xdr:row>76</xdr:row>
      <xdr:rowOff>23132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295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14259</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0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67103</xdr:rowOff>
    </xdr:from>
    <xdr:to>
      <xdr:col>45</xdr:col>
      <xdr:colOff>177800</xdr:colOff>
      <xdr:row>75</xdr:row>
      <xdr:rowOff>120236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2411503"/>
          <a:ext cx="889000" cy="56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32665</xdr:rowOff>
    </xdr:from>
    <xdr:to>
      <xdr:col>46</xdr:col>
      <xdr:colOff>38100</xdr:colOff>
      <xdr:row>75</xdr:row>
      <xdr:rowOff>134265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28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125392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29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101197</xdr:rowOff>
    </xdr:from>
    <xdr:to>
      <xdr:col>41</xdr:col>
      <xdr:colOff>50800</xdr:colOff>
      <xdr:row>75</xdr:row>
      <xdr:rowOff>120236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2959947"/>
          <a:ext cx="889000" cy="1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79559</xdr:rowOff>
    </xdr:from>
    <xdr:to>
      <xdr:col>41</xdr:col>
      <xdr:colOff>101600</xdr:colOff>
      <xdr:row>78</xdr:row>
      <xdr:rowOff>9709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836</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26428" y="1337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66497</xdr:rowOff>
    </xdr:from>
    <xdr:to>
      <xdr:col>36</xdr:col>
      <xdr:colOff>165100</xdr:colOff>
      <xdr:row>77</xdr:row>
      <xdr:rowOff>168097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159224</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36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86027</xdr:rowOff>
    </xdr:from>
    <xdr:to>
      <xdr:col>55</xdr:col>
      <xdr:colOff>50800</xdr:colOff>
      <xdr:row>75</xdr:row>
      <xdr:rowOff>16177</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277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108904</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262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19406</xdr:rowOff>
    </xdr:from>
    <xdr:to>
      <xdr:col>50</xdr:col>
      <xdr:colOff>165100</xdr:colOff>
      <xdr:row>75</xdr:row>
      <xdr:rowOff>121006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287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137533</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265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16303</xdr:rowOff>
    </xdr:from>
    <xdr:to>
      <xdr:col>46</xdr:col>
      <xdr:colOff>38100</xdr:colOff>
      <xdr:row>72</xdr:row>
      <xdr:rowOff>117903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236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134430</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213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69436</xdr:rowOff>
    </xdr:from>
    <xdr:to>
      <xdr:col>41</xdr:col>
      <xdr:colOff>101600</xdr:colOff>
      <xdr:row>75</xdr:row>
      <xdr:rowOff>171036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292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16113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27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50397</xdr:rowOff>
    </xdr:from>
    <xdr:to>
      <xdr:col>36</xdr:col>
      <xdr:colOff>165100</xdr:colOff>
      <xdr:row>75</xdr:row>
      <xdr:rowOff>151997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290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168524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268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38412</xdr:rowOff>
    </xdr:from>
    <xdr:to>
      <xdr:col>54</xdr:col>
      <xdr:colOff>189865</xdr:colOff>
      <xdr:row>97</xdr:row>
      <xdr:rowOff>127164</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68912"/>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130991</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76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127164</xdr:rowOff>
    </xdr:from>
    <xdr:to>
      <xdr:col>55</xdr:col>
      <xdr:colOff>88900</xdr:colOff>
      <xdr:row>97</xdr:row>
      <xdr:rowOff>127164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75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156539</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24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38412</xdr:rowOff>
    </xdr:from>
    <xdr:to>
      <xdr:col>55</xdr:col>
      <xdr:colOff>88900</xdr:colOff>
      <xdr:row>90</xdr:row>
      <xdr:rowOff>38412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6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126727</xdr:rowOff>
    </xdr:from>
    <xdr:to>
      <xdr:col>55</xdr:col>
      <xdr:colOff>0</xdr:colOff>
      <xdr:row>93</xdr:row>
      <xdr:rowOff>70758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5900127"/>
          <a:ext cx="838200" cy="11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40485</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156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62058</xdr:rowOff>
    </xdr:from>
    <xdr:to>
      <xdr:col>55</xdr:col>
      <xdr:colOff>50800</xdr:colOff>
      <xdr:row>94</xdr:row>
      <xdr:rowOff>163658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17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70758</xdr:rowOff>
    </xdr:from>
    <xdr:to>
      <xdr:col>50</xdr:col>
      <xdr:colOff>114300</xdr:colOff>
      <xdr:row>94</xdr:row>
      <xdr:rowOff>91199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015608"/>
          <a:ext cx="889000" cy="19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120962</xdr:rowOff>
    </xdr:from>
    <xdr:to>
      <xdr:col>50</xdr:col>
      <xdr:colOff>165100</xdr:colOff>
      <xdr:row>95</xdr:row>
      <xdr:rowOff>51112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237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42239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32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91199</xdr:rowOff>
    </xdr:from>
    <xdr:to>
      <xdr:col>45</xdr:col>
      <xdr:colOff>177800</xdr:colOff>
      <xdr:row>95</xdr:row>
      <xdr:rowOff>50736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207499"/>
          <a:ext cx="889000" cy="13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90957</xdr:rowOff>
    </xdr:from>
    <xdr:to>
      <xdr:col>46</xdr:col>
      <xdr:colOff>38100</xdr:colOff>
      <xdr:row>95</xdr:row>
      <xdr:rowOff>21107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20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12234</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29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50736</xdr:rowOff>
    </xdr:from>
    <xdr:to>
      <xdr:col>41</xdr:col>
      <xdr:colOff>50800</xdr:colOff>
      <xdr:row>96</xdr:row>
      <xdr:rowOff>61861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338486"/>
          <a:ext cx="889000" cy="18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81338</xdr:rowOff>
    </xdr:from>
    <xdr:to>
      <xdr:col>41</xdr:col>
      <xdr:colOff>101600</xdr:colOff>
      <xdr:row>97</xdr:row>
      <xdr:rowOff>11488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2615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6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117360</xdr:rowOff>
    </xdr:from>
    <xdr:to>
      <xdr:col>36</xdr:col>
      <xdr:colOff>165100</xdr:colOff>
      <xdr:row>97</xdr:row>
      <xdr:rowOff>47510</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38637</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66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75927</xdr:rowOff>
    </xdr:from>
    <xdr:to>
      <xdr:col>55</xdr:col>
      <xdr:colOff>50800</xdr:colOff>
      <xdr:row>93</xdr:row>
      <xdr:rowOff>6077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584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98804</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570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19958</xdr:rowOff>
    </xdr:from>
    <xdr:to>
      <xdr:col>50</xdr:col>
      <xdr:colOff>165100</xdr:colOff>
      <xdr:row>93</xdr:row>
      <xdr:rowOff>121558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596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138085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574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40399</xdr:rowOff>
    </xdr:from>
    <xdr:to>
      <xdr:col>46</xdr:col>
      <xdr:colOff>38100</xdr:colOff>
      <xdr:row>94</xdr:row>
      <xdr:rowOff>141999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15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158526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593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171386</xdr:rowOff>
    </xdr:from>
    <xdr:to>
      <xdr:col>41</xdr:col>
      <xdr:colOff>101600</xdr:colOff>
      <xdr:row>95</xdr:row>
      <xdr:rowOff>101536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28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118063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06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11061</xdr:rowOff>
    </xdr:from>
    <xdr:to>
      <xdr:col>36</xdr:col>
      <xdr:colOff>165100</xdr:colOff>
      <xdr:row>96</xdr:row>
      <xdr:rowOff>112661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47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129188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24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9528</xdr:rowOff>
    </xdr:from>
    <xdr:to>
      <xdr:col>85</xdr:col>
      <xdr:colOff>126364</xdr:colOff>
      <xdr:row>38</xdr:row>
      <xdr:rowOff>47786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53028"/>
          <a:ext cx="1269" cy="1409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51613</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47786</xdr:rowOff>
    </xdr:from>
    <xdr:to>
      <xdr:col>86</xdr:col>
      <xdr:colOff>25400</xdr:colOff>
      <xdr:row>38</xdr:row>
      <xdr:rowOff>47786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127655</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92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9528</xdr:rowOff>
    </xdr:from>
    <xdr:to>
      <xdr:col>86</xdr:col>
      <xdr:colOff>25400</xdr:colOff>
      <xdr:row>30</xdr:row>
      <xdr:rowOff>9528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5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168112</xdr:rowOff>
    </xdr:from>
    <xdr:to>
      <xdr:col>85</xdr:col>
      <xdr:colOff>127000</xdr:colOff>
      <xdr:row>35</xdr:row>
      <xdr:rowOff>3030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5997412"/>
          <a:ext cx="838200" cy="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108948</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81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130521</xdr:rowOff>
    </xdr:from>
    <xdr:to>
      <xdr:col>85</xdr:col>
      <xdr:colOff>177800</xdr:colOff>
      <xdr:row>37</xdr:row>
      <xdr:rowOff>60671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0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168112</xdr:rowOff>
    </xdr:from>
    <xdr:to>
      <xdr:col>81</xdr:col>
      <xdr:colOff>50800</xdr:colOff>
      <xdr:row>36</xdr:row>
      <xdr:rowOff>2687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5997412"/>
          <a:ext cx="889000" cy="17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134881</xdr:rowOff>
    </xdr:from>
    <xdr:to>
      <xdr:col>81</xdr:col>
      <xdr:colOff>101600</xdr:colOff>
      <xdr:row>37</xdr:row>
      <xdr:rowOff>65031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0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56158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39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2687</xdr:rowOff>
    </xdr:from>
    <xdr:to>
      <xdr:col>76</xdr:col>
      <xdr:colOff>114300</xdr:colOff>
      <xdr:row>36</xdr:row>
      <xdr:rowOff>125772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174887"/>
          <a:ext cx="889000" cy="12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43425</xdr:rowOff>
    </xdr:from>
    <xdr:to>
      <xdr:col>76</xdr:col>
      <xdr:colOff>165100</xdr:colOff>
      <xdr:row>36</xdr:row>
      <xdr:rowOff>145025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1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136152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30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125772</xdr:rowOff>
    </xdr:from>
    <xdr:to>
      <xdr:col>71</xdr:col>
      <xdr:colOff>177800</xdr:colOff>
      <xdr:row>36</xdr:row>
      <xdr:rowOff>155245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297972"/>
          <a:ext cx="889000" cy="2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79560</xdr:rowOff>
    </xdr:from>
    <xdr:to>
      <xdr:col>72</xdr:col>
      <xdr:colOff>38100</xdr:colOff>
      <xdr:row>38</xdr:row>
      <xdr:rowOff>9709</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42321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837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51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75217</xdr:rowOff>
    </xdr:from>
    <xdr:to>
      <xdr:col>67</xdr:col>
      <xdr:colOff>101600</xdr:colOff>
      <xdr:row>38</xdr:row>
      <xdr:rowOff>5367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41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167943</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51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123680</xdr:rowOff>
    </xdr:from>
    <xdr:to>
      <xdr:col>85</xdr:col>
      <xdr:colOff>177800</xdr:colOff>
      <xdr:row>35</xdr:row>
      <xdr:rowOff>53830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595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146557</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80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117312</xdr:rowOff>
    </xdr:from>
    <xdr:to>
      <xdr:col>81</xdr:col>
      <xdr:colOff>101600</xdr:colOff>
      <xdr:row>35</xdr:row>
      <xdr:rowOff>47462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594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63989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72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123337</xdr:rowOff>
    </xdr:from>
    <xdr:to>
      <xdr:col>76</xdr:col>
      <xdr:colOff>165100</xdr:colOff>
      <xdr:row>36</xdr:row>
      <xdr:rowOff>53487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12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70014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89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74972</xdr:rowOff>
    </xdr:from>
    <xdr:to>
      <xdr:col>72</xdr:col>
      <xdr:colOff>38100</xdr:colOff>
      <xdr:row>37</xdr:row>
      <xdr:rowOff>5122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24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21649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02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104445</xdr:rowOff>
    </xdr:from>
    <xdr:to>
      <xdr:col>67</xdr:col>
      <xdr:colOff>101600</xdr:colOff>
      <xdr:row>37</xdr:row>
      <xdr:rowOff>34595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2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51122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05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127727</xdr:rowOff>
    </xdr:from>
    <xdr:to>
      <xdr:col>85</xdr:col>
      <xdr:colOff>126364</xdr:colOff>
      <xdr:row>58</xdr:row>
      <xdr:rowOff>101938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700227"/>
          <a:ext cx="1269" cy="1345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105765</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04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101938</xdr:rowOff>
    </xdr:from>
    <xdr:to>
      <xdr:col>86</xdr:col>
      <xdr:colOff>25400</xdr:colOff>
      <xdr:row>58</xdr:row>
      <xdr:rowOff>101938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04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74404</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475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127727</xdr:rowOff>
    </xdr:from>
    <xdr:to>
      <xdr:col>86</xdr:col>
      <xdr:colOff>25400</xdr:colOff>
      <xdr:row>50</xdr:row>
      <xdr:rowOff>127727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700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107696</xdr:rowOff>
    </xdr:from>
    <xdr:to>
      <xdr:col>85</xdr:col>
      <xdr:colOff>127000</xdr:colOff>
      <xdr:row>56</xdr:row>
      <xdr:rowOff>168189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5481300" y="9708896"/>
          <a:ext cx="838200" cy="6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121693</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379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98816</xdr:rowOff>
    </xdr:from>
    <xdr:to>
      <xdr:col>85</xdr:col>
      <xdr:colOff>177800</xdr:colOff>
      <xdr:row>56</xdr:row>
      <xdr:rowOff>28966</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5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70834</xdr:rowOff>
    </xdr:from>
    <xdr:to>
      <xdr:col>81</xdr:col>
      <xdr:colOff>50800</xdr:colOff>
      <xdr:row>56</xdr:row>
      <xdr:rowOff>168189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4592300" y="9500584"/>
          <a:ext cx="889000" cy="26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127333</xdr:rowOff>
    </xdr:from>
    <xdr:to>
      <xdr:col>81</xdr:col>
      <xdr:colOff>101600</xdr:colOff>
      <xdr:row>56</xdr:row>
      <xdr:rowOff>57483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55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74010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33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127741</xdr:rowOff>
    </xdr:from>
    <xdr:to>
      <xdr:col>76</xdr:col>
      <xdr:colOff>114300</xdr:colOff>
      <xdr:row>55</xdr:row>
      <xdr:rowOff>70834</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3703300" y="9043141"/>
          <a:ext cx="889000" cy="45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97958</xdr:rowOff>
    </xdr:from>
    <xdr:to>
      <xdr:col>76</xdr:col>
      <xdr:colOff>165100</xdr:colOff>
      <xdr:row>56</xdr:row>
      <xdr:rowOff>28108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52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19235</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62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127741</xdr:rowOff>
    </xdr:from>
    <xdr:to>
      <xdr:col>71</xdr:col>
      <xdr:colOff>177800</xdr:colOff>
      <xdr:row>56</xdr:row>
      <xdr:rowOff>82093</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043141"/>
          <a:ext cx="889000" cy="64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131034</xdr:rowOff>
    </xdr:from>
    <xdr:to>
      <xdr:col>72</xdr:col>
      <xdr:colOff>38100</xdr:colOff>
      <xdr:row>57</xdr:row>
      <xdr:rowOff>61184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73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52311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82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168181</xdr:rowOff>
    </xdr:from>
    <xdr:to>
      <xdr:col>67</xdr:col>
      <xdr:colOff>101600</xdr:colOff>
      <xdr:row>57</xdr:row>
      <xdr:rowOff>98331</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7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89458</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8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56896</xdr:rowOff>
    </xdr:from>
    <xdr:to>
      <xdr:col>85</xdr:col>
      <xdr:colOff>177800</xdr:colOff>
      <xdr:row>56</xdr:row>
      <xdr:rowOff>158496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65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35323</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63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117389</xdr:rowOff>
    </xdr:from>
    <xdr:to>
      <xdr:col>81</xdr:col>
      <xdr:colOff>101600</xdr:colOff>
      <xdr:row>57</xdr:row>
      <xdr:rowOff>47539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7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38666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81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20034</xdr:rowOff>
    </xdr:from>
    <xdr:to>
      <xdr:col>76</xdr:col>
      <xdr:colOff>165100</xdr:colOff>
      <xdr:row>55</xdr:row>
      <xdr:rowOff>121634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4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138161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22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76941</xdr:rowOff>
    </xdr:from>
    <xdr:to>
      <xdr:col>72</xdr:col>
      <xdr:colOff>38100</xdr:colOff>
      <xdr:row>53</xdr:row>
      <xdr:rowOff>7091</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899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23618</xdr:rowOff>
    </xdr:from>
    <xdr:ext cx="59901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03795" y="876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31293</xdr:rowOff>
    </xdr:from>
    <xdr:to>
      <xdr:col>67</xdr:col>
      <xdr:colOff>101600</xdr:colOff>
      <xdr:row>56</xdr:row>
      <xdr:rowOff>132893</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63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149420</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40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3911</xdr:rowOff>
    </xdr:from>
    <xdr:to>
      <xdr:col>85</xdr:col>
      <xdr:colOff>126364</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05411"/>
          <a:ext cx="1269" cy="1507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122038</xdr:rowOff>
    </xdr:from>
    <xdr:ext cx="534377"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78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3911</xdr:rowOff>
    </xdr:from>
    <xdr:to>
      <xdr:col>86</xdr:col>
      <xdr:colOff>25400</xdr:colOff>
      <xdr:row>70</xdr:row>
      <xdr:rowOff>3911</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0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1031</xdr:rowOff>
    </xdr:from>
    <xdr:to>
      <xdr:col>85</xdr:col>
      <xdr:colOff>127000</xdr:colOff>
      <xdr:row>78</xdr:row>
      <xdr:rowOff>72811</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374131"/>
          <a:ext cx="838200" cy="7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31996</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062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9119</xdr:rowOff>
    </xdr:from>
    <xdr:to>
      <xdr:col>85</xdr:col>
      <xdr:colOff>177800</xdr:colOff>
      <xdr:row>77</xdr:row>
      <xdr:rowOff>110719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21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8804</xdr:rowOff>
    </xdr:from>
    <xdr:to>
      <xdr:col>81</xdr:col>
      <xdr:colOff>50800</xdr:colOff>
      <xdr:row>78</xdr:row>
      <xdr:rowOff>72811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381904"/>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31750</xdr:rowOff>
    </xdr:from>
    <xdr:to>
      <xdr:col>81</xdr:col>
      <xdr:colOff>101600</xdr:colOff>
      <xdr:row>77</xdr:row>
      <xdr:rowOff>133350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149877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00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88128</xdr:rowOff>
    </xdr:from>
    <xdr:to>
      <xdr:col>76</xdr:col>
      <xdr:colOff>114300</xdr:colOff>
      <xdr:row>78</xdr:row>
      <xdr:rowOff>8804</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118328"/>
          <a:ext cx="889000" cy="26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104947</xdr:rowOff>
    </xdr:from>
    <xdr:to>
      <xdr:col>76</xdr:col>
      <xdr:colOff>165100</xdr:colOff>
      <xdr:row>77</xdr:row>
      <xdr:rowOff>35097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135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51625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2910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88128</xdr:rowOff>
    </xdr:from>
    <xdr:to>
      <xdr:col>71</xdr:col>
      <xdr:colOff>177800</xdr:colOff>
      <xdr:row>76</xdr:row>
      <xdr:rowOff>150626</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118328"/>
          <a:ext cx="889000" cy="6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95118</xdr:rowOff>
    </xdr:from>
    <xdr:to>
      <xdr:col>72</xdr:col>
      <xdr:colOff>38100</xdr:colOff>
      <xdr:row>78</xdr:row>
      <xdr:rowOff>25268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29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16395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38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153913</xdr:rowOff>
    </xdr:from>
    <xdr:to>
      <xdr:col>67</xdr:col>
      <xdr:colOff>101600</xdr:colOff>
      <xdr:row>78</xdr:row>
      <xdr:rowOff>84063</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35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75190</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448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121681</xdr:rowOff>
    </xdr:from>
    <xdr:to>
      <xdr:col>85</xdr:col>
      <xdr:colOff>177800</xdr:colOff>
      <xdr:row>78</xdr:row>
      <xdr:rowOff>51831</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32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100108</xdr:rowOff>
    </xdr:from>
    <xdr:ext cx="469744"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30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22011</xdr:rowOff>
    </xdr:from>
    <xdr:to>
      <xdr:col>81</xdr:col>
      <xdr:colOff>101600</xdr:colOff>
      <xdr:row>78</xdr:row>
      <xdr:rowOff>123611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39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114738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46428" y="1348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129454</xdr:rowOff>
    </xdr:from>
    <xdr:to>
      <xdr:col>76</xdr:col>
      <xdr:colOff>165100</xdr:colOff>
      <xdr:row>78</xdr:row>
      <xdr:rowOff>59604</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3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50731</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57428" y="134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37328</xdr:rowOff>
    </xdr:from>
    <xdr:to>
      <xdr:col>72</xdr:col>
      <xdr:colOff>38100</xdr:colOff>
      <xdr:row>76</xdr:row>
      <xdr:rowOff>138928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06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155455</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68428" y="1284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99826</xdr:rowOff>
    </xdr:from>
    <xdr:to>
      <xdr:col>67</xdr:col>
      <xdr:colOff>101600</xdr:colOff>
      <xdr:row>77</xdr:row>
      <xdr:rowOff>29976</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13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46504</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79428" y="12905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24448</xdr:rowOff>
    </xdr:from>
    <xdr:to>
      <xdr:col>85</xdr:col>
      <xdr:colOff>126364</xdr:colOff>
      <xdr:row>99</xdr:row>
      <xdr:rowOff>3518</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54948"/>
          <a:ext cx="1269" cy="152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7345</xdr:rowOff>
    </xdr:from>
    <xdr:ext cx="469744"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8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3518</xdr:rowOff>
    </xdr:from>
    <xdr:to>
      <xdr:col>86</xdr:col>
      <xdr:colOff>25400</xdr:colOff>
      <xdr:row>99</xdr:row>
      <xdr:rowOff>3518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7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142575</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123,075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24448</xdr:rowOff>
    </xdr:from>
    <xdr:to>
      <xdr:col>86</xdr:col>
      <xdr:colOff>25400</xdr:colOff>
      <xdr:row>90</xdr:row>
      <xdr:rowOff>24448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22924</xdr:rowOff>
    </xdr:from>
    <xdr:to>
      <xdr:col>85</xdr:col>
      <xdr:colOff>127000</xdr:colOff>
      <xdr:row>93</xdr:row>
      <xdr:rowOff>61937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5967774"/>
          <a:ext cx="838200" cy="3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66743</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183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88316</xdr:rowOff>
    </xdr:from>
    <xdr:to>
      <xdr:col>85</xdr:col>
      <xdr:colOff>177800</xdr:colOff>
      <xdr:row>95</xdr:row>
      <xdr:rowOff>18466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20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61937</xdr:rowOff>
    </xdr:from>
    <xdr:to>
      <xdr:col>81</xdr:col>
      <xdr:colOff>50800</xdr:colOff>
      <xdr:row>93</xdr:row>
      <xdr:rowOff>110617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006787"/>
          <a:ext cx="889000" cy="4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112319</xdr:rowOff>
    </xdr:from>
    <xdr:to>
      <xdr:col>81</xdr:col>
      <xdr:colOff>101600</xdr:colOff>
      <xdr:row>95</xdr:row>
      <xdr:rowOff>42469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22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33596</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32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74079</xdr:rowOff>
    </xdr:from>
    <xdr:to>
      <xdr:col>76</xdr:col>
      <xdr:colOff>114300</xdr:colOff>
      <xdr:row>93</xdr:row>
      <xdr:rowOff>110617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018929"/>
          <a:ext cx="889000" cy="3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139661</xdr:rowOff>
    </xdr:from>
    <xdr:to>
      <xdr:col>76</xdr:col>
      <xdr:colOff>165100</xdr:colOff>
      <xdr:row>95</xdr:row>
      <xdr:rowOff>69811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25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60938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34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71247</xdr:rowOff>
    </xdr:from>
    <xdr:to>
      <xdr:col>71</xdr:col>
      <xdr:colOff>177800</xdr:colOff>
      <xdr:row>93</xdr:row>
      <xdr:rowOff>74079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016097"/>
          <a:ext cx="889000" cy="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63919</xdr:rowOff>
    </xdr:from>
    <xdr:to>
      <xdr:col>72</xdr:col>
      <xdr:colOff>38100</xdr:colOff>
      <xdr:row>96</xdr:row>
      <xdr:rowOff>165519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52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156646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61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59956</xdr:rowOff>
    </xdr:from>
    <xdr:to>
      <xdr:col>67</xdr:col>
      <xdr:colOff>101600</xdr:colOff>
      <xdr:row>96</xdr:row>
      <xdr:rowOff>161556</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51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152683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61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143574</xdr:rowOff>
    </xdr:from>
    <xdr:to>
      <xdr:col>85</xdr:col>
      <xdr:colOff>177800</xdr:colOff>
      <xdr:row>93</xdr:row>
      <xdr:rowOff>73724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591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166451</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576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11137</xdr:rowOff>
    </xdr:from>
    <xdr:to>
      <xdr:col>81</xdr:col>
      <xdr:colOff>101600</xdr:colOff>
      <xdr:row>93</xdr:row>
      <xdr:rowOff>112737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59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129264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573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59817</xdr:rowOff>
    </xdr:from>
    <xdr:to>
      <xdr:col>76</xdr:col>
      <xdr:colOff>165100</xdr:colOff>
      <xdr:row>93</xdr:row>
      <xdr:rowOff>161417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00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6494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577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23279</xdr:rowOff>
    </xdr:from>
    <xdr:to>
      <xdr:col>72</xdr:col>
      <xdr:colOff>38100</xdr:colOff>
      <xdr:row>93</xdr:row>
      <xdr:rowOff>124879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596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141406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574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20447</xdr:rowOff>
    </xdr:from>
    <xdr:to>
      <xdr:col>67</xdr:col>
      <xdr:colOff>101600</xdr:colOff>
      <xdr:row>93</xdr:row>
      <xdr:rowOff>122047</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596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138574</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574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112268</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427218"/>
          <a:ext cx="1269"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153179</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668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58945</xdr:rowOff>
    </xdr:from>
    <xdr:ext cx="378565"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202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112268</xdr:rowOff>
    </xdr:from>
    <xdr:to>
      <xdr:col>116</xdr:col>
      <xdr:colOff>152400</xdr:colOff>
      <xdr:row>31</xdr:row>
      <xdr:rowOff>112268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427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70629</xdr:rowOff>
    </xdr:from>
    <xdr:ext cx="313932"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1427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47752</xdr:rowOff>
    </xdr:from>
    <xdr:to>
      <xdr:col>116</xdr:col>
      <xdr:colOff>114300</xdr:colOff>
      <xdr:row>38</xdr:row>
      <xdr:rowOff>149352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128270</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6433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47752</xdr:rowOff>
    </xdr:from>
    <xdr:to>
      <xdr:col>112</xdr:col>
      <xdr:colOff>38100</xdr:colOff>
      <xdr:row>38</xdr:row>
      <xdr:rowOff>149352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165879</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66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114554</xdr:rowOff>
    </xdr:from>
    <xdr:to>
      <xdr:col>107</xdr:col>
      <xdr:colOff>50800</xdr:colOff>
      <xdr:row>38</xdr:row>
      <xdr:rowOff>128270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62965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155194</xdr:rowOff>
    </xdr:from>
    <xdr:to>
      <xdr:col>107</xdr:col>
      <xdr:colOff>101600</xdr:colOff>
      <xdr:row>37</xdr:row>
      <xdr:rowOff>85344</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32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101871</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102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103124</xdr:rowOff>
    </xdr:from>
    <xdr:to>
      <xdr:col>102</xdr:col>
      <xdr:colOff>114300</xdr:colOff>
      <xdr:row>38</xdr:row>
      <xdr:rowOff>114554</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61822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171196</xdr:rowOff>
    </xdr:from>
    <xdr:to>
      <xdr:col>102</xdr:col>
      <xdr:colOff>165100</xdr:colOff>
      <xdr:row>38</xdr:row>
      <xdr:rowOff>101346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51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117873</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88333" y="62900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86614</xdr:rowOff>
    </xdr:from>
    <xdr:to>
      <xdr:col>98</xdr:col>
      <xdr:colOff>38100</xdr:colOff>
      <xdr:row>39</xdr:row>
      <xdr:rowOff>16764</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7891</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531650" y="66944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26179</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41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77470</xdr:rowOff>
    </xdr:from>
    <xdr:to>
      <xdr:col>107</xdr:col>
      <xdr:colOff>101600</xdr:colOff>
      <xdr:row>39</xdr:row>
      <xdr:rowOff>7620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170197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6852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63754</xdr:rowOff>
    </xdr:from>
    <xdr:to>
      <xdr:col>102</xdr:col>
      <xdr:colOff>165100</xdr:colOff>
      <xdr:row>38</xdr:row>
      <xdr:rowOff>165354</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5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156481</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88333" y="66715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52324</xdr:rowOff>
    </xdr:from>
    <xdr:to>
      <xdr:col>98</xdr:col>
      <xdr:colOff>38100</xdr:colOff>
      <xdr:row>38</xdr:row>
      <xdr:rowOff>153924</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170451</xdr:rowOff>
    </xdr:from>
    <xdr:ext cx="313932"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99333" y="63426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全体的な傾向</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年の町村合併により、県域の</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7.6</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％と広大な面積（</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803.44</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ｋ㎡）を有することとなったが、一方、人口については、県の</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1,978,742</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人に対し</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19,529</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人（ともに</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R2</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年国調人口）と</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構成比となっており、「住民一人当たりのコスト」については、広大な区域における住民サービスの維持という側面もあり、類似団体内順位等、全体的に高い傾向にある。また、類似団体に比べ人件費が高いことから、各目的別においても人件費が占める割合が高く、支出の底上げ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特記事項（目的別）</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農林水産業費については、住民一人当たり</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58,715</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おり、類似団体内５位で、全国平均・岐阜県平均と比べてもかなり高くなっている。これは、大規模林道整備や広域農道整備に係る負担金等、広大な町域を整備・維持するための経費や山間地域特有の有害鳥獣対策経費が嵩んで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消防費については、住民一人当たり</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47,870</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円となっており、類似団体内２位で、広大な町域を守るための消防団の維持や、地域防災に係る経費が不可欠であるため高くなっている。また、令和３年度からは防災行政無線（同報系）デジタル化事業（</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R3</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R5</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）により高くなっている。</a:t>
          </a:r>
          <a:endPar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総務費は、住民一人当たり</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188,519</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円と前年より</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44,013</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円増加した要因は、財政調整基金や特目基金などへの積立金の増加によるものである。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岐阜県揖斐川町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財政調整基金・・・近年は</a:t>
          </a:r>
          <a:r>
            <a:rPr kumimoji="1" lang="en-US" altLang="ja-JP"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％前後で推移しており、令和４年度は</a:t>
          </a:r>
          <a:r>
            <a:rPr kumimoji="1" lang="en-US" altLang="ja-JP"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38.32</a:t>
          </a:r>
          <a:r>
            <a:rPr kumimoji="1" lang="ja-JP" altLang="en-US"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％、基金残高は</a:t>
          </a:r>
          <a:r>
            <a:rPr kumimoji="1" lang="en-US" altLang="ja-JP"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3,530</a:t>
          </a:r>
          <a:r>
            <a:rPr kumimoji="1" lang="ja-JP" altLang="en-US"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百万円となっている。今後もこの水準を維持していく。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実質収支額・・・令和４年度は</a:t>
          </a:r>
          <a:r>
            <a:rPr kumimoji="1" lang="en-US" altLang="ja-JP"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6.47%</a:t>
          </a:r>
          <a:r>
            <a:rPr kumimoji="1" lang="ja-JP" altLang="en-US"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、実質収支額は</a:t>
          </a:r>
          <a:r>
            <a:rPr kumimoji="1" lang="en-US" altLang="ja-JP"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596</a:t>
          </a:r>
          <a:r>
            <a:rPr kumimoji="1" lang="ja-JP" altLang="en-US"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百万円となった。実質収支額が前年度から減少した要因としては、歳入歳出差引額が令和３年度より</a:t>
          </a:r>
          <a:r>
            <a:rPr kumimoji="1" lang="en-US" altLang="ja-JP"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329</a:t>
          </a:r>
          <a:r>
            <a:rPr kumimoji="1" lang="ja-JP" altLang="en-US"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百万円減少し、翌年度に繰り越すべき財源が令和３年度が</a:t>
          </a:r>
          <a:r>
            <a:rPr kumimoji="1" lang="en-US" altLang="ja-JP"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44</a:t>
          </a:r>
          <a:r>
            <a:rPr kumimoji="1" lang="ja-JP" altLang="en-US"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百万円であったのに対し、令和４年度は</a:t>
          </a:r>
          <a:r>
            <a:rPr kumimoji="1" lang="en-US" altLang="ja-JP"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56</a:t>
          </a:r>
          <a:r>
            <a:rPr kumimoji="1" lang="ja-JP" altLang="en-US"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百万円であったことによる。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実質単年度収支・・・令和４年度は</a:t>
          </a:r>
          <a:r>
            <a:rPr kumimoji="1" lang="en-US" altLang="ja-JP"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1.30</a:t>
          </a:r>
          <a:r>
            <a:rPr kumimoji="1" lang="ja-JP" altLang="en-US"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％、実質単年度収支額は</a:t>
          </a:r>
          <a:r>
            <a:rPr kumimoji="1" lang="en-US" altLang="ja-JP"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120</a:t>
          </a:r>
          <a:r>
            <a:rPr kumimoji="1" lang="ja-JP" altLang="en-US"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百万円となった。実質単年度収支額が黒字となった要因としては、令和４年度の単年度収支額は△</a:t>
          </a:r>
          <a:r>
            <a:rPr kumimoji="1" lang="en-US" altLang="ja-JP"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342</a:t>
          </a:r>
          <a:r>
            <a:rPr kumimoji="1" lang="ja-JP" altLang="en-US"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百万円となったものの、令和３年度の実質収支額が</a:t>
          </a:r>
          <a:r>
            <a:rPr kumimoji="1" lang="en-US" altLang="ja-JP"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938</a:t>
          </a:r>
          <a:r>
            <a:rPr kumimoji="1" lang="ja-JP" altLang="en-US"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百万円に対し、令和４年度の実質収支額が</a:t>
          </a:r>
          <a:r>
            <a:rPr kumimoji="1" lang="en-US" altLang="ja-JP"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596</a:t>
          </a:r>
          <a:r>
            <a:rPr kumimoji="1" lang="ja-JP" altLang="en-US"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百万円であったことによる。繰越事業の影響もあるが、常に実質単年度収支が黒字になるよう今後の財政運営に努める。</a:t>
          </a:r>
          <a:endParaRPr kumimoji="1" lang="en-US" altLang="ja-JP"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岐阜県揖斐川町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○一般会計・・・平成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％前後の黒字を維持している。前年度から</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した要因としては、歳入歳出差引額が令和</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329</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ことによる。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○水道事業会計・・・令和４年度から５簡易水道特別会計が法適用企業会計となり、上水道事業会計と合わせて水道事業会計となっている。令和４年度の実質収支は</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652</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百万円で</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7.08</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％の黒字となった。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○国民健康保険特別会計・・・黒字は</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％前後の範囲を維持している。平成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年度国保制度改正により決算規模の縮小があったが、実質収支額に大きな変動はなかった。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○町営住宅事業特別会計・・・使用料が主な歳入であるが、老朽化した住宅の取り壊しについては一般会計から繰入を行っている。今後も計画的に老朽化した住宅を取り壊し、経営の改善を進める。</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○公共下水道事業特別会計・・・使用料・分担金、一般会計からの繰入、地方債により運営しており、近年は</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0.1</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％以下を推移している。今後も経営の改善を進める。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○農業集落排水事業特別会計・・黒字は</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0.1</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％以下で推移している。特別会計の財源不足を一般会計で補う繰出金もあることから、使用料の見直しも含め、今後も経営の改善に努めていく。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○個別排水処理事業特別会計・・・黒字は</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0.1</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％以下で推移している。使用料、一般会計からの繰入、地方債により運営しており、今後も適正な経営に努める。</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○その他・・・赤字となっている特別会計は無い。黒字の内訳は、後期高齢者医療、小水力発電事業、徳山ダム上流域公有地化、杉原地域土地取得等の各特別会計である。</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93</v>
      </c>
      <c r="AZ4" s="412"/>
      <c r="BA4" s="412"/>
      <c r="BB4" s="412"/>
      <c r="BC4" s="412"/>
      <c r="BD4" s="412"/>
      <c r="BE4" s="412"/>
      <c r="BF4" s="412"/>
      <c r="BG4" s="412"/>
      <c r="BH4" s="412"/>
      <c r="BI4" s="412"/>
      <c r="BJ4" s="412"/>
      <c r="BK4" s="412"/>
      <c r="BL4" s="412"/>
      <c r="BM4" s="413"/>
      <c r="BN4" s="414">
        <v>15907924</v>
      </c>
      <c r="BO4" s="415"/>
      <c r="BP4" s="415"/>
      <c r="BQ4" s="415"/>
      <c r="BR4" s="415"/>
      <c r="BS4" s="415"/>
      <c r="BT4" s="415"/>
      <c r="BU4" s="416"/>
      <c r="BV4" s="414">
        <v>15509725</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6.5</v>
      </c>
      <c r="CU4" s="589"/>
      <c r="CV4" s="589"/>
      <c r="CW4" s="589"/>
      <c r="CX4" s="589"/>
      <c r="CY4" s="589"/>
      <c r="CZ4" s="589"/>
      <c r="DA4" s="590"/>
      <c r="DB4" s="588">
        <v>9.6999999999999993</v>
      </c>
      <c r="DC4" s="589"/>
      <c r="DD4" s="589"/>
      <c r="DE4" s="589"/>
      <c r="DF4" s="589"/>
      <c r="DG4" s="589"/>
      <c r="DH4" s="589"/>
      <c r="DI4" s="590"/>
    </row>
    <row r="5" spans="1:119" ht="18.75" customHeight="1" x14ac:dyDescent="0.15">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95</v>
      </c>
      <c r="AN5" s="393"/>
      <c r="AO5" s="393"/>
      <c r="AP5" s="393"/>
      <c r="AQ5" s="393"/>
      <c r="AR5" s="393"/>
      <c r="AS5" s="393"/>
      <c r="AT5" s="394"/>
      <c r="AU5" s="466" t="s">
        <v>96</v>
      </c>
      <c r="AV5" s="467"/>
      <c r="AW5" s="467"/>
      <c r="AX5" s="467"/>
      <c r="AY5" s="399" t="s">
        <v>97</v>
      </c>
      <c r="AZ5" s="400"/>
      <c r="BA5" s="400"/>
      <c r="BB5" s="400"/>
      <c r="BC5" s="400"/>
      <c r="BD5" s="400"/>
      <c r="BE5" s="400"/>
      <c r="BF5" s="400"/>
      <c r="BG5" s="400"/>
      <c r="BH5" s="400"/>
      <c r="BI5" s="400"/>
      <c r="BJ5" s="400"/>
      <c r="BK5" s="400"/>
      <c r="BL5" s="400"/>
      <c r="BM5" s="401"/>
      <c r="BN5" s="419">
        <v>15255815</v>
      </c>
      <c r="BO5" s="420"/>
      <c r="BP5" s="420"/>
      <c r="BQ5" s="420"/>
      <c r="BR5" s="420"/>
      <c r="BS5" s="420"/>
      <c r="BT5" s="420"/>
      <c r="BU5" s="421"/>
      <c r="BV5" s="419">
        <v>14528174</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81.8</v>
      </c>
      <c r="CU5" s="390"/>
      <c r="CV5" s="390"/>
      <c r="CW5" s="390"/>
      <c r="CX5" s="390"/>
      <c r="CY5" s="390"/>
      <c r="CZ5" s="390"/>
      <c r="DA5" s="391"/>
      <c r="DB5" s="389">
        <v>81</v>
      </c>
      <c r="DC5" s="390"/>
      <c r="DD5" s="390"/>
      <c r="DE5" s="390"/>
      <c r="DF5" s="390"/>
      <c r="DG5" s="390"/>
      <c r="DH5" s="390"/>
      <c r="DI5" s="391"/>
    </row>
    <row r="6" spans="1:119" ht="18.75" customHeight="1" x14ac:dyDescent="0.15">
      <c r="A6" s="181"/>
      <c r="B6" s="565" t="s">
        <v>99</v>
      </c>
      <c r="C6" s="443"/>
      <c r="D6" s="443"/>
      <c r="E6" s="566"/>
      <c r="F6" s="566"/>
      <c r="G6" s="566"/>
      <c r="H6" s="566"/>
      <c r="I6" s="566"/>
      <c r="J6" s="566"/>
      <c r="K6" s="566"/>
      <c r="L6" s="566" t="s">
        <v>100</v>
      </c>
      <c r="M6" s="566"/>
      <c r="N6" s="566"/>
      <c r="O6" s="566"/>
      <c r="P6" s="566"/>
      <c r="Q6" s="566"/>
      <c r="R6" s="441"/>
      <c r="S6" s="441"/>
      <c r="T6" s="441"/>
      <c r="U6" s="441"/>
      <c r="V6" s="572"/>
      <c r="W6" s="500" t="s">
        <v>101</v>
      </c>
      <c r="X6" s="442"/>
      <c r="Y6" s="442"/>
      <c r="Z6" s="442"/>
      <c r="AA6" s="442"/>
      <c r="AB6" s="443"/>
      <c r="AC6" s="577" t="s">
        <v>102</v>
      </c>
      <c r="AD6" s="578"/>
      <c r="AE6" s="578"/>
      <c r="AF6" s="578"/>
      <c r="AG6" s="578"/>
      <c r="AH6" s="578"/>
      <c r="AI6" s="578"/>
      <c r="AJ6" s="578"/>
      <c r="AK6" s="578"/>
      <c r="AL6" s="579"/>
      <c r="AM6" s="478" t="s">
        <v>103</v>
      </c>
      <c r="AN6" s="393"/>
      <c r="AO6" s="393"/>
      <c r="AP6" s="393"/>
      <c r="AQ6" s="393"/>
      <c r="AR6" s="393"/>
      <c r="AS6" s="393"/>
      <c r="AT6" s="394"/>
      <c r="AU6" s="466" t="s">
        <v>96</v>
      </c>
      <c r="AV6" s="467"/>
      <c r="AW6" s="467"/>
      <c r="AX6" s="467"/>
      <c r="AY6" s="399" t="s">
        <v>104</v>
      </c>
      <c r="AZ6" s="400"/>
      <c r="BA6" s="400"/>
      <c r="BB6" s="400"/>
      <c r="BC6" s="400"/>
      <c r="BD6" s="400"/>
      <c r="BE6" s="400"/>
      <c r="BF6" s="400"/>
      <c r="BG6" s="400"/>
      <c r="BH6" s="400"/>
      <c r="BI6" s="400"/>
      <c r="BJ6" s="400"/>
      <c r="BK6" s="400"/>
      <c r="BL6" s="400"/>
      <c r="BM6" s="401"/>
      <c r="BN6" s="419">
        <v>652109</v>
      </c>
      <c r="BO6" s="420"/>
      <c r="BP6" s="420"/>
      <c r="BQ6" s="420"/>
      <c r="BR6" s="420"/>
      <c r="BS6" s="420"/>
      <c r="BT6" s="420"/>
      <c r="BU6" s="421"/>
      <c r="BV6" s="419">
        <v>981551</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83</v>
      </c>
      <c r="CU6" s="563"/>
      <c r="CV6" s="563"/>
      <c r="CW6" s="563"/>
      <c r="CX6" s="563"/>
      <c r="CY6" s="563"/>
      <c r="CZ6" s="563"/>
      <c r="DA6" s="564"/>
      <c r="DB6" s="562">
        <v>83.4</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106</v>
      </c>
      <c r="AN7" s="393"/>
      <c r="AO7" s="393"/>
      <c r="AP7" s="393"/>
      <c r="AQ7" s="393"/>
      <c r="AR7" s="393"/>
      <c r="AS7" s="393"/>
      <c r="AT7" s="394"/>
      <c r="AU7" s="466" t="s">
        <v>96</v>
      </c>
      <c r="AV7" s="467"/>
      <c r="AW7" s="467"/>
      <c r="AX7" s="467"/>
      <c r="AY7" s="399" t="s">
        <v>107</v>
      </c>
      <c r="AZ7" s="400"/>
      <c r="BA7" s="400"/>
      <c r="BB7" s="400"/>
      <c r="BC7" s="400"/>
      <c r="BD7" s="400"/>
      <c r="BE7" s="400"/>
      <c r="BF7" s="400"/>
      <c r="BG7" s="400"/>
      <c r="BH7" s="400"/>
      <c r="BI7" s="400"/>
      <c r="BJ7" s="400"/>
      <c r="BK7" s="400"/>
      <c r="BL7" s="400"/>
      <c r="BM7" s="401"/>
      <c r="BN7" s="419">
        <v>55989</v>
      </c>
      <c r="BO7" s="420"/>
      <c r="BP7" s="420"/>
      <c r="BQ7" s="420"/>
      <c r="BR7" s="420"/>
      <c r="BS7" s="420"/>
      <c r="BT7" s="420"/>
      <c r="BU7" s="421"/>
      <c r="BV7" s="419">
        <v>43538</v>
      </c>
      <c r="BW7" s="420"/>
      <c r="BX7" s="420"/>
      <c r="BY7" s="420"/>
      <c r="BZ7" s="420"/>
      <c r="CA7" s="420"/>
      <c r="CB7" s="420"/>
      <c r="CC7" s="421"/>
      <c r="CD7" s="428" t="s">
        <v>108</v>
      </c>
      <c r="CE7" s="373"/>
      <c r="CF7" s="373"/>
      <c r="CG7" s="373"/>
      <c r="CH7" s="373"/>
      <c r="CI7" s="373"/>
      <c r="CJ7" s="373"/>
      <c r="CK7" s="373"/>
      <c r="CL7" s="373"/>
      <c r="CM7" s="373"/>
      <c r="CN7" s="373"/>
      <c r="CO7" s="373"/>
      <c r="CP7" s="373"/>
      <c r="CQ7" s="373"/>
      <c r="CR7" s="373"/>
      <c r="CS7" s="429"/>
      <c r="CT7" s="419">
        <v>9211632</v>
      </c>
      <c r="CU7" s="420"/>
      <c r="CV7" s="420"/>
      <c r="CW7" s="420"/>
      <c r="CX7" s="420"/>
      <c r="CY7" s="420"/>
      <c r="CZ7" s="420"/>
      <c r="DA7" s="421"/>
      <c r="DB7" s="419">
        <v>9668843</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109</v>
      </c>
      <c r="AN8" s="393"/>
      <c r="AO8" s="393"/>
      <c r="AP8" s="393"/>
      <c r="AQ8" s="393"/>
      <c r="AR8" s="393"/>
      <c r="AS8" s="393"/>
      <c r="AT8" s="394"/>
      <c r="AU8" s="466" t="s">
        <v>96</v>
      </c>
      <c r="AV8" s="467"/>
      <c r="AW8" s="467"/>
      <c r="AX8" s="467"/>
      <c r="AY8" s="399" t="s">
        <v>110</v>
      </c>
      <c r="AZ8" s="400"/>
      <c r="BA8" s="400"/>
      <c r="BB8" s="400"/>
      <c r="BC8" s="400"/>
      <c r="BD8" s="400"/>
      <c r="BE8" s="400"/>
      <c r="BF8" s="400"/>
      <c r="BG8" s="400"/>
      <c r="BH8" s="400"/>
      <c r="BI8" s="400"/>
      <c r="BJ8" s="400"/>
      <c r="BK8" s="400"/>
      <c r="BL8" s="400"/>
      <c r="BM8" s="401"/>
      <c r="BN8" s="419">
        <v>596120</v>
      </c>
      <c r="BO8" s="420"/>
      <c r="BP8" s="420"/>
      <c r="BQ8" s="420"/>
      <c r="BR8" s="420"/>
      <c r="BS8" s="420"/>
      <c r="BT8" s="420"/>
      <c r="BU8" s="421"/>
      <c r="BV8" s="419">
        <v>938013</v>
      </c>
      <c r="BW8" s="420"/>
      <c r="BX8" s="420"/>
      <c r="BY8" s="420"/>
      <c r="BZ8" s="420"/>
      <c r="CA8" s="420"/>
      <c r="CB8" s="420"/>
      <c r="CC8" s="421"/>
      <c r="CD8" s="428" t="s">
        <v>111</v>
      </c>
      <c r="CE8" s="373"/>
      <c r="CF8" s="373"/>
      <c r="CG8" s="373"/>
      <c r="CH8" s="373"/>
      <c r="CI8" s="373"/>
      <c r="CJ8" s="373"/>
      <c r="CK8" s="373"/>
      <c r="CL8" s="373"/>
      <c r="CM8" s="373"/>
      <c r="CN8" s="373"/>
      <c r="CO8" s="373"/>
      <c r="CP8" s="373"/>
      <c r="CQ8" s="373"/>
      <c r="CR8" s="373"/>
      <c r="CS8" s="429"/>
      <c r="CT8" s="522">
        <v>0.45</v>
      </c>
      <c r="CU8" s="523"/>
      <c r="CV8" s="523"/>
      <c r="CW8" s="523"/>
      <c r="CX8" s="523"/>
      <c r="CY8" s="523"/>
      <c r="CZ8" s="523"/>
      <c r="DA8" s="524"/>
      <c r="DB8" s="522">
        <v>0.46</v>
      </c>
      <c r="DC8" s="523"/>
      <c r="DD8" s="523"/>
      <c r="DE8" s="523"/>
      <c r="DF8" s="523"/>
      <c r="DG8" s="523"/>
      <c r="DH8" s="523"/>
      <c r="DI8" s="524"/>
    </row>
    <row r="9" spans="1:119" ht="18.75" customHeight="1" thickBot="1" x14ac:dyDescent="0.2">
      <c r="A9" s="181"/>
      <c r="B9" s="551" t="s">
        <v>112</v>
      </c>
      <c r="C9" s="552"/>
      <c r="D9" s="552"/>
      <c r="E9" s="552"/>
      <c r="F9" s="552"/>
      <c r="G9" s="552"/>
      <c r="H9" s="552"/>
      <c r="I9" s="552"/>
      <c r="J9" s="552"/>
      <c r="K9" s="472"/>
      <c r="L9" s="553" t="s">
        <v>113</v>
      </c>
      <c r="M9" s="554"/>
      <c r="N9" s="554"/>
      <c r="O9" s="554"/>
      <c r="P9" s="554"/>
      <c r="Q9" s="555"/>
      <c r="R9" s="556">
        <v>19529</v>
      </c>
      <c r="S9" s="557"/>
      <c r="T9" s="557"/>
      <c r="U9" s="557"/>
      <c r="V9" s="558"/>
      <c r="W9" s="488" t="s">
        <v>114</v>
      </c>
      <c r="X9" s="489"/>
      <c r="Y9" s="489"/>
      <c r="Z9" s="489"/>
      <c r="AA9" s="489"/>
      <c r="AB9" s="489"/>
      <c r="AC9" s="489"/>
      <c r="AD9" s="489"/>
      <c r="AE9" s="489"/>
      <c r="AF9" s="489"/>
      <c r="AG9" s="489"/>
      <c r="AH9" s="489"/>
      <c r="AI9" s="489"/>
      <c r="AJ9" s="489"/>
      <c r="AK9" s="489"/>
      <c r="AL9" s="559"/>
      <c r="AM9" s="478" t="s">
        <v>115</v>
      </c>
      <c r="AN9" s="393"/>
      <c r="AO9" s="393"/>
      <c r="AP9" s="393"/>
      <c r="AQ9" s="393"/>
      <c r="AR9" s="393"/>
      <c r="AS9" s="393"/>
      <c r="AT9" s="394"/>
      <c r="AU9" s="466" t="s">
        <v>116</v>
      </c>
      <c r="AV9" s="467"/>
      <c r="AW9" s="467"/>
      <c r="AX9" s="467"/>
      <c r="AY9" s="399" t="s">
        <v>117</v>
      </c>
      <c r="AZ9" s="400"/>
      <c r="BA9" s="400"/>
      <c r="BB9" s="400"/>
      <c r="BC9" s="400"/>
      <c r="BD9" s="400"/>
      <c r="BE9" s="400"/>
      <c r="BF9" s="400"/>
      <c r="BG9" s="400"/>
      <c r="BH9" s="400"/>
      <c r="BI9" s="400"/>
      <c r="BJ9" s="400"/>
      <c r="BK9" s="400"/>
      <c r="BL9" s="400"/>
      <c r="BM9" s="401"/>
      <c r="BN9" s="419">
        <v>-341893</v>
      </c>
      <c r="BO9" s="420"/>
      <c r="BP9" s="420"/>
      <c r="BQ9" s="420"/>
      <c r="BR9" s="420"/>
      <c r="BS9" s="420"/>
      <c r="BT9" s="420"/>
      <c r="BU9" s="421"/>
      <c r="BV9" s="419">
        <v>367847</v>
      </c>
      <c r="BW9" s="420"/>
      <c r="BX9" s="420"/>
      <c r="BY9" s="420"/>
      <c r="BZ9" s="420"/>
      <c r="CA9" s="420"/>
      <c r="CB9" s="420"/>
      <c r="CC9" s="421"/>
      <c r="CD9" s="428" t="s">
        <v>118</v>
      </c>
      <c r="CE9" s="373"/>
      <c r="CF9" s="373"/>
      <c r="CG9" s="373"/>
      <c r="CH9" s="373"/>
      <c r="CI9" s="373"/>
      <c r="CJ9" s="373"/>
      <c r="CK9" s="373"/>
      <c r="CL9" s="373"/>
      <c r="CM9" s="373"/>
      <c r="CN9" s="373"/>
      <c r="CO9" s="373"/>
      <c r="CP9" s="373"/>
      <c r="CQ9" s="373"/>
      <c r="CR9" s="373"/>
      <c r="CS9" s="429"/>
      <c r="CT9" s="389">
        <v>14.2</v>
      </c>
      <c r="CU9" s="390"/>
      <c r="CV9" s="390"/>
      <c r="CW9" s="390"/>
      <c r="CX9" s="390"/>
      <c r="CY9" s="390"/>
      <c r="CZ9" s="390"/>
      <c r="DA9" s="391"/>
      <c r="DB9" s="389">
        <v>14.1</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119</v>
      </c>
      <c r="M10" s="393"/>
      <c r="N10" s="393"/>
      <c r="O10" s="393"/>
      <c r="P10" s="393"/>
      <c r="Q10" s="394"/>
      <c r="R10" s="395">
        <v>21503</v>
      </c>
      <c r="S10" s="396"/>
      <c r="T10" s="396"/>
      <c r="U10" s="396"/>
      <c r="V10" s="398"/>
      <c r="W10" s="560"/>
      <c r="X10" s="370"/>
      <c r="Y10" s="370"/>
      <c r="Z10" s="370"/>
      <c r="AA10" s="370"/>
      <c r="AB10" s="370"/>
      <c r="AC10" s="370"/>
      <c r="AD10" s="370"/>
      <c r="AE10" s="370"/>
      <c r="AF10" s="370"/>
      <c r="AG10" s="370"/>
      <c r="AH10" s="370"/>
      <c r="AI10" s="370"/>
      <c r="AJ10" s="370"/>
      <c r="AK10" s="370"/>
      <c r="AL10" s="561"/>
      <c r="AM10" s="478" t="s">
        <v>120</v>
      </c>
      <c r="AN10" s="393"/>
      <c r="AO10" s="393"/>
      <c r="AP10" s="393"/>
      <c r="AQ10" s="393"/>
      <c r="AR10" s="393"/>
      <c r="AS10" s="393"/>
      <c r="AT10" s="394"/>
      <c r="AU10" s="466" t="s">
        <v>116</v>
      </c>
      <c r="AV10" s="467"/>
      <c r="AW10" s="467"/>
      <c r="AX10" s="467"/>
      <c r="AY10" s="399" t="s">
        <v>121</v>
      </c>
      <c r="AZ10" s="400"/>
      <c r="BA10" s="400"/>
      <c r="BB10" s="400"/>
      <c r="BC10" s="400"/>
      <c r="BD10" s="400"/>
      <c r="BE10" s="400"/>
      <c r="BF10" s="400"/>
      <c r="BG10" s="400"/>
      <c r="BH10" s="400"/>
      <c r="BI10" s="400"/>
      <c r="BJ10" s="400"/>
      <c r="BK10" s="400"/>
      <c r="BL10" s="400"/>
      <c r="BM10" s="401"/>
      <c r="BN10" s="419">
        <v>461801</v>
      </c>
      <c r="BO10" s="420"/>
      <c r="BP10" s="420"/>
      <c r="BQ10" s="420"/>
      <c r="BR10" s="420"/>
      <c r="BS10" s="420"/>
      <c r="BT10" s="420"/>
      <c r="BU10" s="421"/>
      <c r="BV10" s="419">
        <v>277735</v>
      </c>
      <c r="BW10" s="420"/>
      <c r="BX10" s="420"/>
      <c r="BY10" s="420"/>
      <c r="BZ10" s="420"/>
      <c r="CA10" s="420"/>
      <c r="CB10" s="420"/>
      <c r="CC10" s="421"/>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123</v>
      </c>
      <c r="M11" s="375"/>
      <c r="N11" s="375"/>
      <c r="O11" s="375"/>
      <c r="P11" s="375"/>
      <c r="Q11" s="376"/>
      <c r="R11" s="548" t="s">
        <v>124</v>
      </c>
      <c r="S11" s="549"/>
      <c r="T11" s="549"/>
      <c r="U11" s="549"/>
      <c r="V11" s="550"/>
      <c r="W11" s="560"/>
      <c r="X11" s="370"/>
      <c r="Y11" s="370"/>
      <c r="Z11" s="370"/>
      <c r="AA11" s="370"/>
      <c r="AB11" s="370"/>
      <c r="AC11" s="370"/>
      <c r="AD11" s="370"/>
      <c r="AE11" s="370"/>
      <c r="AF11" s="370"/>
      <c r="AG11" s="370"/>
      <c r="AH11" s="370"/>
      <c r="AI11" s="370"/>
      <c r="AJ11" s="370"/>
      <c r="AK11" s="370"/>
      <c r="AL11" s="561"/>
      <c r="AM11" s="478" t="s">
        <v>125</v>
      </c>
      <c r="AN11" s="393"/>
      <c r="AO11" s="393"/>
      <c r="AP11" s="393"/>
      <c r="AQ11" s="393"/>
      <c r="AR11" s="393"/>
      <c r="AS11" s="393"/>
      <c r="AT11" s="394"/>
      <c r="AU11" s="466" t="s">
        <v>116</v>
      </c>
      <c r="AV11" s="467"/>
      <c r="AW11" s="467"/>
      <c r="AX11" s="467"/>
      <c r="AY11" s="399" t="s">
        <v>126</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127</v>
      </c>
      <c r="CE11" s="373"/>
      <c r="CF11" s="373"/>
      <c r="CG11" s="373"/>
      <c r="CH11" s="373"/>
      <c r="CI11" s="373"/>
      <c r="CJ11" s="373"/>
      <c r="CK11" s="373"/>
      <c r="CL11" s="373"/>
      <c r="CM11" s="373"/>
      <c r="CN11" s="373"/>
      <c r="CO11" s="373"/>
      <c r="CP11" s="373"/>
      <c r="CQ11" s="373"/>
      <c r="CR11" s="373"/>
      <c r="CS11" s="429"/>
      <c r="CT11" s="522" t="s">
        <v>128</v>
      </c>
      <c r="CU11" s="523"/>
      <c r="CV11" s="523"/>
      <c r="CW11" s="523"/>
      <c r="CX11" s="523"/>
      <c r="CY11" s="523"/>
      <c r="CZ11" s="523"/>
      <c r="DA11" s="524"/>
      <c r="DB11" s="522" t="s">
        <v>129</v>
      </c>
      <c r="DC11" s="523"/>
      <c r="DD11" s="523"/>
      <c r="DE11" s="523"/>
      <c r="DF11" s="523"/>
      <c r="DG11" s="523"/>
      <c r="DH11" s="523"/>
      <c r="DI11" s="524"/>
    </row>
    <row r="12" spans="1:119" ht="18.75" customHeight="1" x14ac:dyDescent="0.15">
      <c r="A12" s="181"/>
      <c r="B12" s="525" t="s">
        <v>130</v>
      </c>
      <c r="C12" s="526"/>
      <c r="D12" s="526"/>
      <c r="E12" s="526"/>
      <c r="F12" s="526"/>
      <c r="G12" s="526"/>
      <c r="H12" s="526"/>
      <c r="I12" s="526"/>
      <c r="J12" s="526"/>
      <c r="K12" s="527"/>
      <c r="L12" s="534" t="s">
        <v>131</v>
      </c>
      <c r="M12" s="535"/>
      <c r="N12" s="535"/>
      <c r="O12" s="535"/>
      <c r="P12" s="535"/>
      <c r="Q12" s="536"/>
      <c r="R12" s="537">
        <v>19536</v>
      </c>
      <c r="S12" s="538"/>
      <c r="T12" s="538"/>
      <c r="U12" s="538"/>
      <c r="V12" s="539"/>
      <c r="W12" s="540" t="s">
        <v>1</v>
      </c>
      <c r="X12" s="467"/>
      <c r="Y12" s="467"/>
      <c r="Z12" s="467"/>
      <c r="AA12" s="467"/>
      <c r="AB12" s="541"/>
      <c r="AC12" s="542" t="s">
        <v>132</v>
      </c>
      <c r="AD12" s="543"/>
      <c r="AE12" s="543"/>
      <c r="AF12" s="543"/>
      <c r="AG12" s="544"/>
      <c r="AH12" s="542" t="s">
        <v>133</v>
      </c>
      <c r="AI12" s="543"/>
      <c r="AJ12" s="543"/>
      <c r="AK12" s="543"/>
      <c r="AL12" s="545"/>
      <c r="AM12" s="478" t="s">
        <v>134</v>
      </c>
      <c r="AN12" s="393"/>
      <c r="AO12" s="393"/>
      <c r="AP12" s="393"/>
      <c r="AQ12" s="393"/>
      <c r="AR12" s="393"/>
      <c r="AS12" s="393"/>
      <c r="AT12" s="394"/>
      <c r="AU12" s="466" t="s">
        <v>96</v>
      </c>
      <c r="AV12" s="467"/>
      <c r="AW12" s="467"/>
      <c r="AX12" s="467"/>
      <c r="AY12" s="399" t="s">
        <v>135</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136</v>
      </c>
      <c r="CE12" s="373"/>
      <c r="CF12" s="373"/>
      <c r="CG12" s="373"/>
      <c r="CH12" s="373"/>
      <c r="CI12" s="373"/>
      <c r="CJ12" s="373"/>
      <c r="CK12" s="373"/>
      <c r="CL12" s="373"/>
      <c r="CM12" s="373"/>
      <c r="CN12" s="373"/>
      <c r="CO12" s="373"/>
      <c r="CP12" s="373"/>
      <c r="CQ12" s="373"/>
      <c r="CR12" s="373"/>
      <c r="CS12" s="429"/>
      <c r="CT12" s="522" t="s">
        <v>129</v>
      </c>
      <c r="CU12" s="523"/>
      <c r="CV12" s="523"/>
      <c r="CW12" s="523"/>
      <c r="CX12" s="523"/>
      <c r="CY12" s="523"/>
      <c r="CZ12" s="523"/>
      <c r="DA12" s="524"/>
      <c r="DB12" s="522" t="s">
        <v>137</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9" t="s">
        <v>138</v>
      </c>
      <c r="N13" s="510"/>
      <c r="O13" s="510"/>
      <c r="P13" s="510"/>
      <c r="Q13" s="511"/>
      <c r="R13" s="512">
        <v>19245</v>
      </c>
      <c r="S13" s="513"/>
      <c r="T13" s="513"/>
      <c r="U13" s="513"/>
      <c r="V13" s="514"/>
      <c r="W13" s="500" t="s">
        <v>139</v>
      </c>
      <c r="X13" s="442"/>
      <c r="Y13" s="442"/>
      <c r="Z13" s="442"/>
      <c r="AA13" s="442"/>
      <c r="AB13" s="443"/>
      <c r="AC13" s="395">
        <v>509</v>
      </c>
      <c r="AD13" s="396"/>
      <c r="AE13" s="396"/>
      <c r="AF13" s="396"/>
      <c r="AG13" s="397"/>
      <c r="AH13" s="395">
        <v>716</v>
      </c>
      <c r="AI13" s="396"/>
      <c r="AJ13" s="396"/>
      <c r="AK13" s="396"/>
      <c r="AL13" s="398"/>
      <c r="AM13" s="478" t="s">
        <v>140</v>
      </c>
      <c r="AN13" s="393"/>
      <c r="AO13" s="393"/>
      <c r="AP13" s="393"/>
      <c r="AQ13" s="393"/>
      <c r="AR13" s="393"/>
      <c r="AS13" s="393"/>
      <c r="AT13" s="394"/>
      <c r="AU13" s="466" t="s">
        <v>116</v>
      </c>
      <c r="AV13" s="467"/>
      <c r="AW13" s="467"/>
      <c r="AX13" s="467"/>
      <c r="AY13" s="399" t="s">
        <v>141</v>
      </c>
      <c r="AZ13" s="400"/>
      <c r="BA13" s="400"/>
      <c r="BB13" s="400"/>
      <c r="BC13" s="400"/>
      <c r="BD13" s="400"/>
      <c r="BE13" s="400"/>
      <c r="BF13" s="400"/>
      <c r="BG13" s="400"/>
      <c r="BH13" s="400"/>
      <c r="BI13" s="400"/>
      <c r="BJ13" s="400"/>
      <c r="BK13" s="400"/>
      <c r="BL13" s="400"/>
      <c r="BM13" s="401"/>
      <c r="BN13" s="419">
        <v>119908</v>
      </c>
      <c r="BO13" s="420"/>
      <c r="BP13" s="420"/>
      <c r="BQ13" s="420"/>
      <c r="BR13" s="420"/>
      <c r="BS13" s="420"/>
      <c r="BT13" s="420"/>
      <c r="BU13" s="421"/>
      <c r="BV13" s="419">
        <v>645582</v>
      </c>
      <c r="BW13" s="420"/>
      <c r="BX13" s="420"/>
      <c r="BY13" s="420"/>
      <c r="BZ13" s="420"/>
      <c r="CA13" s="420"/>
      <c r="CB13" s="420"/>
      <c r="CC13" s="421"/>
      <c r="CD13" s="428" t="s">
        <v>142</v>
      </c>
      <c r="CE13" s="373"/>
      <c r="CF13" s="373"/>
      <c r="CG13" s="373"/>
      <c r="CH13" s="373"/>
      <c r="CI13" s="373"/>
      <c r="CJ13" s="373"/>
      <c r="CK13" s="373"/>
      <c r="CL13" s="373"/>
      <c r="CM13" s="373"/>
      <c r="CN13" s="373"/>
      <c r="CO13" s="373"/>
      <c r="CP13" s="373"/>
      <c r="CQ13" s="373"/>
      <c r="CR13" s="373"/>
      <c r="CS13" s="429"/>
      <c r="CT13" s="389">
        <v>6.4</v>
      </c>
      <c r="CU13" s="390"/>
      <c r="CV13" s="390"/>
      <c r="CW13" s="390"/>
      <c r="CX13" s="390"/>
      <c r="CY13" s="390"/>
      <c r="CZ13" s="390"/>
      <c r="DA13" s="391"/>
      <c r="DB13" s="389">
        <v>6.1</v>
      </c>
      <c r="DC13" s="390"/>
      <c r="DD13" s="390"/>
      <c r="DE13" s="390"/>
      <c r="DF13" s="390"/>
      <c r="DG13" s="390"/>
      <c r="DH13" s="390"/>
      <c r="DI13" s="391"/>
    </row>
    <row r="14" spans="1:119" ht="18.75" customHeight="1" thickBot="1" x14ac:dyDescent="0.2">
      <c r="A14" s="181"/>
      <c r="B14" s="528"/>
      <c r="C14" s="529"/>
      <c r="D14" s="529"/>
      <c r="E14" s="529"/>
      <c r="F14" s="529"/>
      <c r="G14" s="529"/>
      <c r="H14" s="529"/>
      <c r="I14" s="529"/>
      <c r="J14" s="529"/>
      <c r="K14" s="530"/>
      <c r="L14" s="502" t="s">
        <v>143</v>
      </c>
      <c r="M14" s="546"/>
      <c r="N14" s="546"/>
      <c r="O14" s="546"/>
      <c r="P14" s="546"/>
      <c r="Q14" s="547"/>
      <c r="R14" s="512">
        <v>19953</v>
      </c>
      <c r="S14" s="513"/>
      <c r="T14" s="513"/>
      <c r="U14" s="513"/>
      <c r="V14" s="514"/>
      <c r="W14" s="515"/>
      <c r="X14" s="445"/>
      <c r="Y14" s="445"/>
      <c r="Z14" s="445"/>
      <c r="AA14" s="445"/>
      <c r="AB14" s="446"/>
      <c r="AC14" s="505">
        <v>5.5</v>
      </c>
      <c r="AD14" s="506"/>
      <c r="AE14" s="506"/>
      <c r="AF14" s="506"/>
      <c r="AG14" s="507"/>
      <c r="AH14" s="505">
        <v>6.9</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144</v>
      </c>
      <c r="CE14" s="426"/>
      <c r="CF14" s="426"/>
      <c r="CG14" s="426"/>
      <c r="CH14" s="426"/>
      <c r="CI14" s="426"/>
      <c r="CJ14" s="426"/>
      <c r="CK14" s="426"/>
      <c r="CL14" s="426"/>
      <c r="CM14" s="426"/>
      <c r="CN14" s="426"/>
      <c r="CO14" s="426"/>
      <c r="CP14" s="426"/>
      <c r="CQ14" s="426"/>
      <c r="CR14" s="426"/>
      <c r="CS14" s="427"/>
      <c r="CT14" s="516" t="s">
        <v>129</v>
      </c>
      <c r="CU14" s="517"/>
      <c r="CV14" s="517"/>
      <c r="CW14" s="517"/>
      <c r="CX14" s="517"/>
      <c r="CY14" s="517"/>
      <c r="CZ14" s="517"/>
      <c r="DA14" s="518"/>
      <c r="DB14" s="516" t="s">
        <v>129</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9" t="s">
        <v>145</v>
      </c>
      <c r="N15" s="510"/>
      <c r="O15" s="510"/>
      <c r="P15" s="510"/>
      <c r="Q15" s="511"/>
      <c r="R15" s="512">
        <v>19701</v>
      </c>
      <c r="S15" s="513"/>
      <c r="T15" s="513"/>
      <c r="U15" s="513"/>
      <c r="V15" s="514"/>
      <c r="W15" s="500" t="s">
        <v>146</v>
      </c>
      <c r="X15" s="442"/>
      <c r="Y15" s="442"/>
      <c r="Z15" s="442"/>
      <c r="AA15" s="442"/>
      <c r="AB15" s="443"/>
      <c r="AC15" s="395">
        <v>3276</v>
      </c>
      <c r="AD15" s="396"/>
      <c r="AE15" s="396"/>
      <c r="AF15" s="396"/>
      <c r="AG15" s="397"/>
      <c r="AH15" s="395">
        <v>3631</v>
      </c>
      <c r="AI15" s="396"/>
      <c r="AJ15" s="396"/>
      <c r="AK15" s="396"/>
      <c r="AL15" s="398"/>
      <c r="AM15" s="478"/>
      <c r="AN15" s="393"/>
      <c r="AO15" s="393"/>
      <c r="AP15" s="393"/>
      <c r="AQ15" s="393"/>
      <c r="AR15" s="393"/>
      <c r="AS15" s="393"/>
      <c r="AT15" s="394"/>
      <c r="AU15" s="466"/>
      <c r="AV15" s="467"/>
      <c r="AW15" s="467"/>
      <c r="AX15" s="467"/>
      <c r="AY15" s="411" t="s">
        <v>147</v>
      </c>
      <c r="AZ15" s="412"/>
      <c r="BA15" s="412"/>
      <c r="BB15" s="412"/>
      <c r="BC15" s="412"/>
      <c r="BD15" s="412"/>
      <c r="BE15" s="412"/>
      <c r="BF15" s="412"/>
      <c r="BG15" s="412"/>
      <c r="BH15" s="412"/>
      <c r="BI15" s="412"/>
      <c r="BJ15" s="412"/>
      <c r="BK15" s="412"/>
      <c r="BL15" s="412"/>
      <c r="BM15" s="413"/>
      <c r="BN15" s="414">
        <v>3608142</v>
      </c>
      <c r="BO15" s="415"/>
      <c r="BP15" s="415"/>
      <c r="BQ15" s="415"/>
      <c r="BR15" s="415"/>
      <c r="BS15" s="415"/>
      <c r="BT15" s="415"/>
      <c r="BU15" s="416"/>
      <c r="BV15" s="414">
        <v>3610862</v>
      </c>
      <c r="BW15" s="415"/>
      <c r="BX15" s="415"/>
      <c r="BY15" s="415"/>
      <c r="BZ15" s="415"/>
      <c r="CA15" s="415"/>
      <c r="CB15" s="415"/>
      <c r="CC15" s="416"/>
      <c r="CD15" s="519" t="s">
        <v>148</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502" t="s">
        <v>149</v>
      </c>
      <c r="M16" s="503"/>
      <c r="N16" s="503"/>
      <c r="O16" s="503"/>
      <c r="P16" s="503"/>
      <c r="Q16" s="504"/>
      <c r="R16" s="497" t="s">
        <v>150</v>
      </c>
      <c r="S16" s="498"/>
      <c r="T16" s="498"/>
      <c r="U16" s="498"/>
      <c r="V16" s="499"/>
      <c r="W16" s="515"/>
      <c r="X16" s="445"/>
      <c r="Y16" s="445"/>
      <c r="Z16" s="445"/>
      <c r="AA16" s="445"/>
      <c r="AB16" s="446"/>
      <c r="AC16" s="505">
        <v>35.1</v>
      </c>
      <c r="AD16" s="506"/>
      <c r="AE16" s="506"/>
      <c r="AF16" s="506"/>
      <c r="AG16" s="507"/>
      <c r="AH16" s="505">
        <v>35</v>
      </c>
      <c r="AI16" s="506"/>
      <c r="AJ16" s="506"/>
      <c r="AK16" s="506"/>
      <c r="AL16" s="508"/>
      <c r="AM16" s="478"/>
      <c r="AN16" s="393"/>
      <c r="AO16" s="393"/>
      <c r="AP16" s="393"/>
      <c r="AQ16" s="393"/>
      <c r="AR16" s="393"/>
      <c r="AS16" s="393"/>
      <c r="AT16" s="394"/>
      <c r="AU16" s="466"/>
      <c r="AV16" s="467"/>
      <c r="AW16" s="467"/>
      <c r="AX16" s="467"/>
      <c r="AY16" s="399" t="s">
        <v>151</v>
      </c>
      <c r="AZ16" s="400"/>
      <c r="BA16" s="400"/>
      <c r="BB16" s="400"/>
      <c r="BC16" s="400"/>
      <c r="BD16" s="400"/>
      <c r="BE16" s="400"/>
      <c r="BF16" s="400"/>
      <c r="BG16" s="400"/>
      <c r="BH16" s="400"/>
      <c r="BI16" s="400"/>
      <c r="BJ16" s="400"/>
      <c r="BK16" s="400"/>
      <c r="BL16" s="400"/>
      <c r="BM16" s="401"/>
      <c r="BN16" s="419">
        <v>8059187</v>
      </c>
      <c r="BO16" s="420"/>
      <c r="BP16" s="420"/>
      <c r="BQ16" s="420"/>
      <c r="BR16" s="420"/>
      <c r="BS16" s="420"/>
      <c r="BT16" s="420"/>
      <c r="BU16" s="421"/>
      <c r="BV16" s="419">
        <v>8170032</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1"/>
      <c r="C17" s="532"/>
      <c r="D17" s="532"/>
      <c r="E17" s="532"/>
      <c r="F17" s="532"/>
      <c r="G17" s="532"/>
      <c r="H17" s="532"/>
      <c r="I17" s="532"/>
      <c r="J17" s="532"/>
      <c r="K17" s="533"/>
      <c r="L17" s="195"/>
      <c r="M17" s="494" t="s">
        <v>152</v>
      </c>
      <c r="N17" s="495"/>
      <c r="O17" s="495"/>
      <c r="P17" s="495"/>
      <c r="Q17" s="496"/>
      <c r="R17" s="497" t="s">
        <v>153</v>
      </c>
      <c r="S17" s="498"/>
      <c r="T17" s="498"/>
      <c r="U17" s="498"/>
      <c r="V17" s="499"/>
      <c r="W17" s="500" t="s">
        <v>154</v>
      </c>
      <c r="X17" s="442"/>
      <c r="Y17" s="442"/>
      <c r="Z17" s="442"/>
      <c r="AA17" s="442"/>
      <c r="AB17" s="443"/>
      <c r="AC17" s="395">
        <v>5549</v>
      </c>
      <c r="AD17" s="396"/>
      <c r="AE17" s="396"/>
      <c r="AF17" s="396"/>
      <c r="AG17" s="397"/>
      <c r="AH17" s="395">
        <v>6027</v>
      </c>
      <c r="AI17" s="396"/>
      <c r="AJ17" s="396"/>
      <c r="AK17" s="396"/>
      <c r="AL17" s="398"/>
      <c r="AM17" s="478"/>
      <c r="AN17" s="393"/>
      <c r="AO17" s="393"/>
      <c r="AP17" s="393"/>
      <c r="AQ17" s="393"/>
      <c r="AR17" s="393"/>
      <c r="AS17" s="393"/>
      <c r="AT17" s="394"/>
      <c r="AU17" s="466"/>
      <c r="AV17" s="467"/>
      <c r="AW17" s="467"/>
      <c r="AX17" s="467"/>
      <c r="AY17" s="399" t="s">
        <v>155</v>
      </c>
      <c r="AZ17" s="400"/>
      <c r="BA17" s="400"/>
      <c r="BB17" s="400"/>
      <c r="BC17" s="400"/>
      <c r="BD17" s="400"/>
      <c r="BE17" s="400"/>
      <c r="BF17" s="400"/>
      <c r="BG17" s="400"/>
      <c r="BH17" s="400"/>
      <c r="BI17" s="400"/>
      <c r="BJ17" s="400"/>
      <c r="BK17" s="400"/>
      <c r="BL17" s="400"/>
      <c r="BM17" s="401"/>
      <c r="BN17" s="419">
        <v>4609141</v>
      </c>
      <c r="BO17" s="420"/>
      <c r="BP17" s="420"/>
      <c r="BQ17" s="420"/>
      <c r="BR17" s="420"/>
      <c r="BS17" s="420"/>
      <c r="BT17" s="420"/>
      <c r="BU17" s="421"/>
      <c r="BV17" s="419">
        <v>4602541</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156</v>
      </c>
      <c r="C18" s="472"/>
      <c r="D18" s="472"/>
      <c r="E18" s="473"/>
      <c r="F18" s="473"/>
      <c r="G18" s="473"/>
      <c r="H18" s="473"/>
      <c r="I18" s="473"/>
      <c r="J18" s="473"/>
      <c r="K18" s="473"/>
      <c r="L18" s="474">
        <v>803.44</v>
      </c>
      <c r="M18" s="474"/>
      <c r="N18" s="474"/>
      <c r="O18" s="474"/>
      <c r="P18" s="474"/>
      <c r="Q18" s="474"/>
      <c r="R18" s="475"/>
      <c r="S18" s="475"/>
      <c r="T18" s="475"/>
      <c r="U18" s="475"/>
      <c r="V18" s="476"/>
      <c r="W18" s="490"/>
      <c r="X18" s="491"/>
      <c r="Y18" s="491"/>
      <c r="Z18" s="491"/>
      <c r="AA18" s="491"/>
      <c r="AB18" s="501"/>
      <c r="AC18" s="383">
        <v>59.4</v>
      </c>
      <c r="AD18" s="384"/>
      <c r="AE18" s="384"/>
      <c r="AF18" s="384"/>
      <c r="AG18" s="477"/>
      <c r="AH18" s="383">
        <v>58.1</v>
      </c>
      <c r="AI18" s="384"/>
      <c r="AJ18" s="384"/>
      <c r="AK18" s="384"/>
      <c r="AL18" s="385"/>
      <c r="AM18" s="478"/>
      <c r="AN18" s="393"/>
      <c r="AO18" s="393"/>
      <c r="AP18" s="393"/>
      <c r="AQ18" s="393"/>
      <c r="AR18" s="393"/>
      <c r="AS18" s="393"/>
      <c r="AT18" s="394"/>
      <c r="AU18" s="466"/>
      <c r="AV18" s="467"/>
      <c r="AW18" s="467"/>
      <c r="AX18" s="467"/>
      <c r="AY18" s="399" t="s">
        <v>157</v>
      </c>
      <c r="AZ18" s="400"/>
      <c r="BA18" s="400"/>
      <c r="BB18" s="400"/>
      <c r="BC18" s="400"/>
      <c r="BD18" s="400"/>
      <c r="BE18" s="400"/>
      <c r="BF18" s="400"/>
      <c r="BG18" s="400"/>
      <c r="BH18" s="400"/>
      <c r="BI18" s="400"/>
      <c r="BJ18" s="400"/>
      <c r="BK18" s="400"/>
      <c r="BL18" s="400"/>
      <c r="BM18" s="401"/>
      <c r="BN18" s="419">
        <v>7653749</v>
      </c>
      <c r="BO18" s="420"/>
      <c r="BP18" s="420"/>
      <c r="BQ18" s="420"/>
      <c r="BR18" s="420"/>
      <c r="BS18" s="420"/>
      <c r="BT18" s="420"/>
      <c r="BU18" s="421"/>
      <c r="BV18" s="419">
        <v>7828739</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158</v>
      </c>
      <c r="C19" s="472"/>
      <c r="D19" s="472"/>
      <c r="E19" s="473"/>
      <c r="F19" s="473"/>
      <c r="G19" s="473"/>
      <c r="H19" s="473"/>
      <c r="I19" s="473"/>
      <c r="J19" s="473"/>
      <c r="K19" s="473"/>
      <c r="L19" s="479">
        <v>24</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159</v>
      </c>
      <c r="AZ19" s="400"/>
      <c r="BA19" s="400"/>
      <c r="BB19" s="400"/>
      <c r="BC19" s="400"/>
      <c r="BD19" s="400"/>
      <c r="BE19" s="400"/>
      <c r="BF19" s="400"/>
      <c r="BG19" s="400"/>
      <c r="BH19" s="400"/>
      <c r="BI19" s="400"/>
      <c r="BJ19" s="400"/>
      <c r="BK19" s="400"/>
      <c r="BL19" s="400"/>
      <c r="BM19" s="401"/>
      <c r="BN19" s="419">
        <v>11212185</v>
      </c>
      <c r="BO19" s="420"/>
      <c r="BP19" s="420"/>
      <c r="BQ19" s="420"/>
      <c r="BR19" s="420"/>
      <c r="BS19" s="420"/>
      <c r="BT19" s="420"/>
      <c r="BU19" s="421"/>
      <c r="BV19" s="419">
        <v>11097364</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160</v>
      </c>
      <c r="C20" s="472"/>
      <c r="D20" s="472"/>
      <c r="E20" s="473"/>
      <c r="F20" s="473"/>
      <c r="G20" s="473"/>
      <c r="H20" s="473"/>
      <c r="I20" s="473"/>
      <c r="J20" s="473"/>
      <c r="K20" s="473"/>
      <c r="L20" s="479">
        <v>7067</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68" t="s">
        <v>161</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32" t="s">
        <v>162</v>
      </c>
      <c r="C22" s="433"/>
      <c r="D22" s="434"/>
      <c r="E22" s="441" t="s">
        <v>1</v>
      </c>
      <c r="F22" s="442"/>
      <c r="G22" s="442"/>
      <c r="H22" s="442"/>
      <c r="I22" s="442"/>
      <c r="J22" s="442"/>
      <c r="K22" s="443"/>
      <c r="L22" s="441" t="s">
        <v>163</v>
      </c>
      <c r="M22" s="442"/>
      <c r="N22" s="442"/>
      <c r="O22" s="442"/>
      <c r="P22" s="443"/>
      <c r="Q22" s="447" t="s">
        <v>164</v>
      </c>
      <c r="R22" s="448"/>
      <c r="S22" s="448"/>
      <c r="T22" s="448"/>
      <c r="U22" s="448"/>
      <c r="V22" s="449"/>
      <c r="W22" s="453" t="s">
        <v>165</v>
      </c>
      <c r="X22" s="433"/>
      <c r="Y22" s="434"/>
      <c r="Z22" s="441" t="s">
        <v>1</v>
      </c>
      <c r="AA22" s="442"/>
      <c r="AB22" s="442"/>
      <c r="AC22" s="442"/>
      <c r="AD22" s="442"/>
      <c r="AE22" s="442"/>
      <c r="AF22" s="442"/>
      <c r="AG22" s="443"/>
      <c r="AH22" s="458" t="s">
        <v>166</v>
      </c>
      <c r="AI22" s="442"/>
      <c r="AJ22" s="442"/>
      <c r="AK22" s="442"/>
      <c r="AL22" s="443"/>
      <c r="AM22" s="458" t="s">
        <v>167</v>
      </c>
      <c r="AN22" s="459"/>
      <c r="AO22" s="459"/>
      <c r="AP22" s="459"/>
      <c r="AQ22" s="459"/>
      <c r="AR22" s="460"/>
      <c r="AS22" s="447" t="s">
        <v>164</v>
      </c>
      <c r="AT22" s="448"/>
      <c r="AU22" s="448"/>
      <c r="AV22" s="448"/>
      <c r="AW22" s="448"/>
      <c r="AX22" s="464"/>
      <c r="AY22" s="411" t="s">
        <v>168</v>
      </c>
      <c r="AZ22" s="412"/>
      <c r="BA22" s="412"/>
      <c r="BB22" s="412"/>
      <c r="BC22" s="412"/>
      <c r="BD22" s="412"/>
      <c r="BE22" s="412"/>
      <c r="BF22" s="412"/>
      <c r="BG22" s="412"/>
      <c r="BH22" s="412"/>
      <c r="BI22" s="412"/>
      <c r="BJ22" s="412"/>
      <c r="BK22" s="412"/>
      <c r="BL22" s="412"/>
      <c r="BM22" s="413"/>
      <c r="BN22" s="414">
        <v>13490499</v>
      </c>
      <c r="BO22" s="415"/>
      <c r="BP22" s="415"/>
      <c r="BQ22" s="415"/>
      <c r="BR22" s="415"/>
      <c r="BS22" s="415"/>
      <c r="BT22" s="415"/>
      <c r="BU22" s="416"/>
      <c r="BV22" s="414">
        <v>13836495</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169</v>
      </c>
      <c r="AZ23" s="400"/>
      <c r="BA23" s="400"/>
      <c r="BB23" s="400"/>
      <c r="BC23" s="400"/>
      <c r="BD23" s="400"/>
      <c r="BE23" s="400"/>
      <c r="BF23" s="400"/>
      <c r="BG23" s="400"/>
      <c r="BH23" s="400"/>
      <c r="BI23" s="400"/>
      <c r="BJ23" s="400"/>
      <c r="BK23" s="400"/>
      <c r="BL23" s="400"/>
      <c r="BM23" s="401"/>
      <c r="BN23" s="419">
        <v>7271793</v>
      </c>
      <c r="BO23" s="420"/>
      <c r="BP23" s="420"/>
      <c r="BQ23" s="420"/>
      <c r="BR23" s="420"/>
      <c r="BS23" s="420"/>
      <c r="BT23" s="420"/>
      <c r="BU23" s="421"/>
      <c r="BV23" s="419">
        <v>7289492</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35"/>
      <c r="C24" s="436"/>
      <c r="D24" s="437"/>
      <c r="E24" s="392" t="s">
        <v>170</v>
      </c>
      <c r="F24" s="393"/>
      <c r="G24" s="393"/>
      <c r="H24" s="393"/>
      <c r="I24" s="393"/>
      <c r="J24" s="393"/>
      <c r="K24" s="394"/>
      <c r="L24" s="395">
        <v>1</v>
      </c>
      <c r="M24" s="396"/>
      <c r="N24" s="396"/>
      <c r="O24" s="396"/>
      <c r="P24" s="397"/>
      <c r="Q24" s="395">
        <v>7500</v>
      </c>
      <c r="R24" s="396"/>
      <c r="S24" s="396"/>
      <c r="T24" s="396"/>
      <c r="U24" s="396"/>
      <c r="V24" s="397"/>
      <c r="W24" s="454"/>
      <c r="X24" s="436"/>
      <c r="Y24" s="437"/>
      <c r="Z24" s="392" t="s">
        <v>171</v>
      </c>
      <c r="AA24" s="393"/>
      <c r="AB24" s="393"/>
      <c r="AC24" s="393"/>
      <c r="AD24" s="393"/>
      <c r="AE24" s="393"/>
      <c r="AF24" s="393"/>
      <c r="AG24" s="394"/>
      <c r="AH24" s="395">
        <v>228</v>
      </c>
      <c r="AI24" s="396"/>
      <c r="AJ24" s="396"/>
      <c r="AK24" s="396"/>
      <c r="AL24" s="397"/>
      <c r="AM24" s="395">
        <v>680580</v>
      </c>
      <c r="AN24" s="396"/>
      <c r="AO24" s="396"/>
      <c r="AP24" s="396"/>
      <c r="AQ24" s="396"/>
      <c r="AR24" s="397"/>
      <c r="AS24" s="395">
        <v>2985</v>
      </c>
      <c r="AT24" s="396"/>
      <c r="AU24" s="396"/>
      <c r="AV24" s="396"/>
      <c r="AW24" s="396"/>
      <c r="AX24" s="398"/>
      <c r="AY24" s="386" t="s">
        <v>172</v>
      </c>
      <c r="AZ24" s="387"/>
      <c r="BA24" s="387"/>
      <c r="BB24" s="387"/>
      <c r="BC24" s="387"/>
      <c r="BD24" s="387"/>
      <c r="BE24" s="387"/>
      <c r="BF24" s="387"/>
      <c r="BG24" s="387"/>
      <c r="BH24" s="387"/>
      <c r="BI24" s="387"/>
      <c r="BJ24" s="387"/>
      <c r="BK24" s="387"/>
      <c r="BL24" s="387"/>
      <c r="BM24" s="388"/>
      <c r="BN24" s="419">
        <v>10772817</v>
      </c>
      <c r="BO24" s="420"/>
      <c r="BP24" s="420"/>
      <c r="BQ24" s="420"/>
      <c r="BR24" s="420"/>
      <c r="BS24" s="420"/>
      <c r="BT24" s="420"/>
      <c r="BU24" s="421"/>
      <c r="BV24" s="419">
        <v>10793025</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35"/>
      <c r="C25" s="436"/>
      <c r="D25" s="437"/>
      <c r="E25" s="392" t="s">
        <v>173</v>
      </c>
      <c r="F25" s="393"/>
      <c r="G25" s="393"/>
      <c r="H25" s="393"/>
      <c r="I25" s="393"/>
      <c r="J25" s="393"/>
      <c r="K25" s="394"/>
      <c r="L25" s="395">
        <v>1</v>
      </c>
      <c r="M25" s="396"/>
      <c r="N25" s="396"/>
      <c r="O25" s="396"/>
      <c r="P25" s="397"/>
      <c r="Q25" s="395">
        <v>6000</v>
      </c>
      <c r="R25" s="396"/>
      <c r="S25" s="396"/>
      <c r="T25" s="396"/>
      <c r="U25" s="396"/>
      <c r="V25" s="397"/>
      <c r="W25" s="454"/>
      <c r="X25" s="436"/>
      <c r="Y25" s="437"/>
      <c r="Z25" s="392" t="s">
        <v>174</v>
      </c>
      <c r="AA25" s="393"/>
      <c r="AB25" s="393"/>
      <c r="AC25" s="393"/>
      <c r="AD25" s="393"/>
      <c r="AE25" s="393"/>
      <c r="AF25" s="393"/>
      <c r="AG25" s="394"/>
      <c r="AH25" s="395" t="s">
        <v>137</v>
      </c>
      <c r="AI25" s="396"/>
      <c r="AJ25" s="396"/>
      <c r="AK25" s="396"/>
      <c r="AL25" s="397"/>
      <c r="AM25" s="395" t="s">
        <v>137</v>
      </c>
      <c r="AN25" s="396"/>
      <c r="AO25" s="396"/>
      <c r="AP25" s="396"/>
      <c r="AQ25" s="396"/>
      <c r="AR25" s="397"/>
      <c r="AS25" s="395" t="s">
        <v>129</v>
      </c>
      <c r="AT25" s="396"/>
      <c r="AU25" s="396"/>
      <c r="AV25" s="396"/>
      <c r="AW25" s="396"/>
      <c r="AX25" s="398"/>
      <c r="AY25" s="411" t="s">
        <v>175</v>
      </c>
      <c r="AZ25" s="412"/>
      <c r="BA25" s="412"/>
      <c r="BB25" s="412"/>
      <c r="BC25" s="412"/>
      <c r="BD25" s="412"/>
      <c r="BE25" s="412"/>
      <c r="BF25" s="412"/>
      <c r="BG25" s="412"/>
      <c r="BH25" s="412"/>
      <c r="BI25" s="412"/>
      <c r="BJ25" s="412"/>
      <c r="BK25" s="412"/>
      <c r="BL25" s="412"/>
      <c r="BM25" s="413"/>
      <c r="BN25" s="414">
        <v>1413030</v>
      </c>
      <c r="BO25" s="415"/>
      <c r="BP25" s="415"/>
      <c r="BQ25" s="415"/>
      <c r="BR25" s="415"/>
      <c r="BS25" s="415"/>
      <c r="BT25" s="415"/>
      <c r="BU25" s="416"/>
      <c r="BV25" s="414">
        <v>1152613</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35"/>
      <c r="C26" s="436"/>
      <c r="D26" s="437"/>
      <c r="E26" s="392" t="s">
        <v>176</v>
      </c>
      <c r="F26" s="393"/>
      <c r="G26" s="393"/>
      <c r="H26" s="393"/>
      <c r="I26" s="393"/>
      <c r="J26" s="393"/>
      <c r="K26" s="394"/>
      <c r="L26" s="395">
        <v>1</v>
      </c>
      <c r="M26" s="396"/>
      <c r="N26" s="396"/>
      <c r="O26" s="396"/>
      <c r="P26" s="397"/>
      <c r="Q26" s="395">
        <v>5300</v>
      </c>
      <c r="R26" s="396"/>
      <c r="S26" s="396"/>
      <c r="T26" s="396"/>
      <c r="U26" s="396"/>
      <c r="V26" s="397"/>
      <c r="W26" s="454"/>
      <c r="X26" s="436"/>
      <c r="Y26" s="437"/>
      <c r="Z26" s="392" t="s">
        <v>177</v>
      </c>
      <c r="AA26" s="430"/>
      <c r="AB26" s="430"/>
      <c r="AC26" s="430"/>
      <c r="AD26" s="430"/>
      <c r="AE26" s="430"/>
      <c r="AF26" s="430"/>
      <c r="AG26" s="431"/>
      <c r="AH26" s="395">
        <v>7</v>
      </c>
      <c r="AI26" s="396"/>
      <c r="AJ26" s="396"/>
      <c r="AK26" s="396"/>
      <c r="AL26" s="397"/>
      <c r="AM26" s="395">
        <v>15239</v>
      </c>
      <c r="AN26" s="396"/>
      <c r="AO26" s="396"/>
      <c r="AP26" s="396"/>
      <c r="AQ26" s="396"/>
      <c r="AR26" s="397"/>
      <c r="AS26" s="395">
        <v>2177</v>
      </c>
      <c r="AT26" s="396"/>
      <c r="AU26" s="396"/>
      <c r="AV26" s="396"/>
      <c r="AW26" s="396"/>
      <c r="AX26" s="398"/>
      <c r="AY26" s="428" t="s">
        <v>178</v>
      </c>
      <c r="AZ26" s="373"/>
      <c r="BA26" s="373"/>
      <c r="BB26" s="373"/>
      <c r="BC26" s="373"/>
      <c r="BD26" s="373"/>
      <c r="BE26" s="373"/>
      <c r="BF26" s="373"/>
      <c r="BG26" s="373"/>
      <c r="BH26" s="373"/>
      <c r="BI26" s="373"/>
      <c r="BJ26" s="373"/>
      <c r="BK26" s="373"/>
      <c r="BL26" s="373"/>
      <c r="BM26" s="429"/>
      <c r="BN26" s="419" t="s">
        <v>137</v>
      </c>
      <c r="BO26" s="420"/>
      <c r="BP26" s="420"/>
      <c r="BQ26" s="420"/>
      <c r="BR26" s="420"/>
      <c r="BS26" s="420"/>
      <c r="BT26" s="420"/>
      <c r="BU26" s="421"/>
      <c r="BV26" s="419" t="s">
        <v>137</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35"/>
      <c r="C27" s="436"/>
      <c r="D27" s="437"/>
      <c r="E27" s="392" t="s">
        <v>179</v>
      </c>
      <c r="F27" s="393"/>
      <c r="G27" s="393"/>
      <c r="H27" s="393"/>
      <c r="I27" s="393"/>
      <c r="J27" s="393"/>
      <c r="K27" s="394"/>
      <c r="L27" s="395">
        <v>1</v>
      </c>
      <c r="M27" s="396"/>
      <c r="N27" s="396"/>
      <c r="O27" s="396"/>
      <c r="P27" s="397"/>
      <c r="Q27" s="395">
        <v>3000</v>
      </c>
      <c r="R27" s="396"/>
      <c r="S27" s="396"/>
      <c r="T27" s="396"/>
      <c r="U27" s="396"/>
      <c r="V27" s="397"/>
      <c r="W27" s="454"/>
      <c r="X27" s="436"/>
      <c r="Y27" s="437"/>
      <c r="Z27" s="392" t="s">
        <v>180</v>
      </c>
      <c r="AA27" s="393"/>
      <c r="AB27" s="393"/>
      <c r="AC27" s="393"/>
      <c r="AD27" s="393"/>
      <c r="AE27" s="393"/>
      <c r="AF27" s="393"/>
      <c r="AG27" s="394"/>
      <c r="AH27" s="395">
        <v>3</v>
      </c>
      <c r="AI27" s="396"/>
      <c r="AJ27" s="396"/>
      <c r="AK27" s="396"/>
      <c r="AL27" s="397"/>
      <c r="AM27" s="395">
        <v>12243</v>
      </c>
      <c r="AN27" s="396"/>
      <c r="AO27" s="396"/>
      <c r="AP27" s="396"/>
      <c r="AQ27" s="396"/>
      <c r="AR27" s="397"/>
      <c r="AS27" s="395">
        <v>4081</v>
      </c>
      <c r="AT27" s="396"/>
      <c r="AU27" s="396"/>
      <c r="AV27" s="396"/>
      <c r="AW27" s="396"/>
      <c r="AX27" s="398"/>
      <c r="AY27" s="425" t="s">
        <v>181</v>
      </c>
      <c r="AZ27" s="426"/>
      <c r="BA27" s="426"/>
      <c r="BB27" s="426"/>
      <c r="BC27" s="426"/>
      <c r="BD27" s="426"/>
      <c r="BE27" s="426"/>
      <c r="BF27" s="426"/>
      <c r="BG27" s="426"/>
      <c r="BH27" s="426"/>
      <c r="BI27" s="426"/>
      <c r="BJ27" s="426"/>
      <c r="BK27" s="426"/>
      <c r="BL27" s="426"/>
      <c r="BM27" s="427"/>
      <c r="BN27" s="422">
        <v>917764</v>
      </c>
      <c r="BO27" s="423"/>
      <c r="BP27" s="423"/>
      <c r="BQ27" s="423"/>
      <c r="BR27" s="423"/>
      <c r="BS27" s="423"/>
      <c r="BT27" s="423"/>
      <c r="BU27" s="424"/>
      <c r="BV27" s="422">
        <v>914317</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35"/>
      <c r="C28" s="436"/>
      <c r="D28" s="437"/>
      <c r="E28" s="392" t="s">
        <v>182</v>
      </c>
      <c r="F28" s="393"/>
      <c r="G28" s="393"/>
      <c r="H28" s="393"/>
      <c r="I28" s="393"/>
      <c r="J28" s="393"/>
      <c r="K28" s="394"/>
      <c r="L28" s="395">
        <v>1</v>
      </c>
      <c r="M28" s="396"/>
      <c r="N28" s="396"/>
      <c r="O28" s="396"/>
      <c r="P28" s="397"/>
      <c r="Q28" s="395">
        <v>2600</v>
      </c>
      <c r="R28" s="396"/>
      <c r="S28" s="396"/>
      <c r="T28" s="396"/>
      <c r="U28" s="396"/>
      <c r="V28" s="397"/>
      <c r="W28" s="454"/>
      <c r="X28" s="436"/>
      <c r="Y28" s="437"/>
      <c r="Z28" s="392" t="s">
        <v>183</v>
      </c>
      <c r="AA28" s="393"/>
      <c r="AB28" s="393"/>
      <c r="AC28" s="393"/>
      <c r="AD28" s="393"/>
      <c r="AE28" s="393"/>
      <c r="AF28" s="393"/>
      <c r="AG28" s="394"/>
      <c r="AH28" s="395" t="s">
        <v>137</v>
      </c>
      <c r="AI28" s="396"/>
      <c r="AJ28" s="396"/>
      <c r="AK28" s="396"/>
      <c r="AL28" s="397"/>
      <c r="AM28" s="395" t="s">
        <v>137</v>
      </c>
      <c r="AN28" s="396"/>
      <c r="AO28" s="396"/>
      <c r="AP28" s="396"/>
      <c r="AQ28" s="396"/>
      <c r="AR28" s="397"/>
      <c r="AS28" s="395" t="s">
        <v>137</v>
      </c>
      <c r="AT28" s="396"/>
      <c r="AU28" s="396"/>
      <c r="AV28" s="396"/>
      <c r="AW28" s="396"/>
      <c r="AX28" s="398"/>
      <c r="AY28" s="402" t="s">
        <v>184</v>
      </c>
      <c r="AZ28" s="403"/>
      <c r="BA28" s="403"/>
      <c r="BB28" s="404"/>
      <c r="BC28" s="411" t="s">
        <v>50</v>
      </c>
      <c r="BD28" s="412"/>
      <c r="BE28" s="412"/>
      <c r="BF28" s="412"/>
      <c r="BG28" s="412"/>
      <c r="BH28" s="412"/>
      <c r="BI28" s="412"/>
      <c r="BJ28" s="412"/>
      <c r="BK28" s="412"/>
      <c r="BL28" s="412"/>
      <c r="BM28" s="413"/>
      <c r="BN28" s="414">
        <v>3530032</v>
      </c>
      <c r="BO28" s="415"/>
      <c r="BP28" s="415"/>
      <c r="BQ28" s="415"/>
      <c r="BR28" s="415"/>
      <c r="BS28" s="415"/>
      <c r="BT28" s="415"/>
      <c r="BU28" s="416"/>
      <c r="BV28" s="414">
        <v>3068231</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35"/>
      <c r="C29" s="436"/>
      <c r="D29" s="437"/>
      <c r="E29" s="392" t="s">
        <v>185</v>
      </c>
      <c r="F29" s="393"/>
      <c r="G29" s="393"/>
      <c r="H29" s="393"/>
      <c r="I29" s="393"/>
      <c r="J29" s="393"/>
      <c r="K29" s="394"/>
      <c r="L29" s="395">
        <v>13</v>
      </c>
      <c r="M29" s="396"/>
      <c r="N29" s="396"/>
      <c r="O29" s="396"/>
      <c r="P29" s="397"/>
      <c r="Q29" s="395">
        <v>2500</v>
      </c>
      <c r="R29" s="396"/>
      <c r="S29" s="396"/>
      <c r="T29" s="396"/>
      <c r="U29" s="396"/>
      <c r="V29" s="397"/>
      <c r="W29" s="455"/>
      <c r="X29" s="456"/>
      <c r="Y29" s="457"/>
      <c r="Z29" s="392" t="s">
        <v>186</v>
      </c>
      <c r="AA29" s="393"/>
      <c r="AB29" s="393"/>
      <c r="AC29" s="393"/>
      <c r="AD29" s="393"/>
      <c r="AE29" s="393"/>
      <c r="AF29" s="393"/>
      <c r="AG29" s="394"/>
      <c r="AH29" s="395">
        <v>231</v>
      </c>
      <c r="AI29" s="396"/>
      <c r="AJ29" s="396"/>
      <c r="AK29" s="396"/>
      <c r="AL29" s="397"/>
      <c r="AM29" s="395">
        <v>692823</v>
      </c>
      <c r="AN29" s="396"/>
      <c r="AO29" s="396"/>
      <c r="AP29" s="396"/>
      <c r="AQ29" s="396"/>
      <c r="AR29" s="397"/>
      <c r="AS29" s="395">
        <v>2999</v>
      </c>
      <c r="AT29" s="396"/>
      <c r="AU29" s="396"/>
      <c r="AV29" s="396"/>
      <c r="AW29" s="396"/>
      <c r="AX29" s="398"/>
      <c r="AY29" s="405"/>
      <c r="AZ29" s="406"/>
      <c r="BA29" s="406"/>
      <c r="BB29" s="407"/>
      <c r="BC29" s="399" t="s">
        <v>187</v>
      </c>
      <c r="BD29" s="400"/>
      <c r="BE29" s="400"/>
      <c r="BF29" s="400"/>
      <c r="BG29" s="400"/>
      <c r="BH29" s="400"/>
      <c r="BI29" s="400"/>
      <c r="BJ29" s="400"/>
      <c r="BK29" s="400"/>
      <c r="BL29" s="400"/>
      <c r="BM29" s="401"/>
      <c r="BN29" s="419">
        <v>357939</v>
      </c>
      <c r="BO29" s="420"/>
      <c r="BP29" s="420"/>
      <c r="BQ29" s="420"/>
      <c r="BR29" s="420"/>
      <c r="BS29" s="420"/>
      <c r="BT29" s="420"/>
      <c r="BU29" s="421"/>
      <c r="BV29" s="419">
        <v>307909</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188</v>
      </c>
      <c r="X30" s="381"/>
      <c r="Y30" s="381"/>
      <c r="Z30" s="381"/>
      <c r="AA30" s="381"/>
      <c r="AB30" s="381"/>
      <c r="AC30" s="381"/>
      <c r="AD30" s="381"/>
      <c r="AE30" s="381"/>
      <c r="AF30" s="381"/>
      <c r="AG30" s="382"/>
      <c r="AH30" s="383">
        <v>93.1</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6015134</v>
      </c>
      <c r="BO30" s="423"/>
      <c r="BP30" s="423"/>
      <c r="BQ30" s="423"/>
      <c r="BR30" s="423"/>
      <c r="BS30" s="423"/>
      <c r="BT30" s="423"/>
      <c r="BU30" s="424"/>
      <c r="BV30" s="422">
        <v>5703925</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189</v>
      </c>
      <c r="D32" s="372"/>
      <c r="E32" s="372"/>
      <c r="F32" s="372"/>
      <c r="G32" s="372"/>
      <c r="H32" s="372"/>
      <c r="I32" s="372"/>
      <c r="J32" s="372"/>
      <c r="K32" s="372"/>
      <c r="L32" s="372"/>
      <c r="M32" s="372"/>
      <c r="N32" s="372"/>
      <c r="O32" s="372"/>
      <c r="P32" s="372"/>
      <c r="Q32" s="372"/>
      <c r="R32" s="372"/>
      <c r="S32" s="372"/>
      <c r="U32" s="373" t="s">
        <v>190</v>
      </c>
      <c r="V32" s="373"/>
      <c r="W32" s="373"/>
      <c r="X32" s="373"/>
      <c r="Y32" s="373"/>
      <c r="Z32" s="373"/>
      <c r="AA32" s="373"/>
      <c r="AB32" s="373"/>
      <c r="AC32" s="373"/>
      <c r="AD32" s="373"/>
      <c r="AE32" s="373"/>
      <c r="AF32" s="373"/>
      <c r="AG32" s="373"/>
      <c r="AH32" s="373"/>
      <c r="AI32" s="373"/>
      <c r="AJ32" s="373"/>
      <c r="AK32" s="373"/>
      <c r="AM32" s="373" t="s">
        <v>191</v>
      </c>
      <c r="AN32" s="373"/>
      <c r="AO32" s="373"/>
      <c r="AP32" s="373"/>
      <c r="AQ32" s="373"/>
      <c r="AR32" s="373"/>
      <c r="AS32" s="373"/>
      <c r="AT32" s="373"/>
      <c r="AU32" s="373"/>
      <c r="AV32" s="373"/>
      <c r="AW32" s="373"/>
      <c r="AX32" s="373"/>
      <c r="AY32" s="373"/>
      <c r="AZ32" s="373"/>
      <c r="BA32" s="373"/>
      <c r="BB32" s="373"/>
      <c r="BC32" s="373"/>
      <c r="BE32" s="373" t="s">
        <v>192</v>
      </c>
      <c r="BF32" s="373"/>
      <c r="BG32" s="373"/>
      <c r="BH32" s="373"/>
      <c r="BI32" s="373"/>
      <c r="BJ32" s="373"/>
      <c r="BK32" s="373"/>
      <c r="BL32" s="373"/>
      <c r="BM32" s="373"/>
      <c r="BN32" s="373"/>
      <c r="BO32" s="373"/>
      <c r="BP32" s="373"/>
      <c r="BQ32" s="373"/>
      <c r="BR32" s="373"/>
      <c r="BS32" s="373"/>
      <c r="BT32" s="373"/>
      <c r="BU32" s="373"/>
      <c r="BW32" s="373" t="s">
        <v>193</v>
      </c>
      <c r="BX32" s="373"/>
      <c r="BY32" s="373"/>
      <c r="BZ32" s="373"/>
      <c r="CA32" s="373"/>
      <c r="CB32" s="373"/>
      <c r="CC32" s="373"/>
      <c r="CD32" s="373"/>
      <c r="CE32" s="373"/>
      <c r="CF32" s="373"/>
      <c r="CG32" s="373"/>
      <c r="CH32" s="373"/>
      <c r="CI32" s="373"/>
      <c r="CJ32" s="373"/>
      <c r="CK32" s="373"/>
      <c r="CL32" s="373"/>
      <c r="CM32" s="373"/>
      <c r="CO32" s="373" t="s">
        <v>194</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195</v>
      </c>
      <c r="D33" s="371"/>
      <c r="E33" s="370" t="s">
        <v>196</v>
      </c>
      <c r="F33" s="370"/>
      <c r="G33" s="370"/>
      <c r="H33" s="370"/>
      <c r="I33" s="370"/>
      <c r="J33" s="370"/>
      <c r="K33" s="370"/>
      <c r="L33" s="370"/>
      <c r="M33" s="370"/>
      <c r="N33" s="370"/>
      <c r="O33" s="370"/>
      <c r="P33" s="370"/>
      <c r="Q33" s="370"/>
      <c r="R33" s="370"/>
      <c r="S33" s="370"/>
      <c r="T33" s="206"/>
      <c r="U33" s="371" t="s">
        <v>197</v>
      </c>
      <c r="V33" s="371"/>
      <c r="W33" s="370" t="s">
        <v>198</v>
      </c>
      <c r="X33" s="370"/>
      <c r="Y33" s="370"/>
      <c r="Z33" s="370"/>
      <c r="AA33" s="370"/>
      <c r="AB33" s="370"/>
      <c r="AC33" s="370"/>
      <c r="AD33" s="370"/>
      <c r="AE33" s="370"/>
      <c r="AF33" s="370"/>
      <c r="AG33" s="370"/>
      <c r="AH33" s="370"/>
      <c r="AI33" s="370"/>
      <c r="AJ33" s="370"/>
      <c r="AK33" s="370"/>
      <c r="AL33" s="206"/>
      <c r="AM33" s="371" t="s">
        <v>197</v>
      </c>
      <c r="AN33" s="371"/>
      <c r="AO33" s="370" t="s">
        <v>196</v>
      </c>
      <c r="AP33" s="370"/>
      <c r="AQ33" s="370"/>
      <c r="AR33" s="370"/>
      <c r="AS33" s="370"/>
      <c r="AT33" s="370"/>
      <c r="AU33" s="370"/>
      <c r="AV33" s="370"/>
      <c r="AW33" s="370"/>
      <c r="AX33" s="370"/>
      <c r="AY33" s="370"/>
      <c r="AZ33" s="370"/>
      <c r="BA33" s="370"/>
      <c r="BB33" s="370"/>
      <c r="BC33" s="370"/>
      <c r="BD33" s="207"/>
      <c r="BE33" s="370" t="s">
        <v>199</v>
      </c>
      <c r="BF33" s="370"/>
      <c r="BG33" s="370" t="s">
        <v>200</v>
      </c>
      <c r="BH33" s="370"/>
      <c r="BI33" s="370"/>
      <c r="BJ33" s="370"/>
      <c r="BK33" s="370"/>
      <c r="BL33" s="370"/>
      <c r="BM33" s="370"/>
      <c r="BN33" s="370"/>
      <c r="BO33" s="370"/>
      <c r="BP33" s="370"/>
      <c r="BQ33" s="370"/>
      <c r="BR33" s="370"/>
      <c r="BS33" s="370"/>
      <c r="BT33" s="370"/>
      <c r="BU33" s="370"/>
      <c r="BV33" s="207"/>
      <c r="BW33" s="371" t="s">
        <v>199</v>
      </c>
      <c r="BX33" s="371"/>
      <c r="BY33" s="370" t="s">
        <v>201</v>
      </c>
      <c r="BZ33" s="370"/>
      <c r="CA33" s="370"/>
      <c r="CB33" s="370"/>
      <c r="CC33" s="370"/>
      <c r="CD33" s="370"/>
      <c r="CE33" s="370"/>
      <c r="CF33" s="370"/>
      <c r="CG33" s="370"/>
      <c r="CH33" s="370"/>
      <c r="CI33" s="370"/>
      <c r="CJ33" s="370"/>
      <c r="CK33" s="370"/>
      <c r="CL33" s="370"/>
      <c r="CM33" s="370"/>
      <c r="CN33" s="206"/>
      <c r="CO33" s="371" t="s">
        <v>197</v>
      </c>
      <c r="CP33" s="371"/>
      <c r="CQ33" s="370" t="s">
        <v>202</v>
      </c>
      <c r="CR33" s="370"/>
      <c r="CS33" s="370"/>
      <c r="CT33" s="370"/>
      <c r="CU33" s="370"/>
      <c r="CV33" s="370"/>
      <c r="CW33" s="370"/>
      <c r="CX33" s="370"/>
      <c r="CY33" s="370"/>
      <c r="CZ33" s="370"/>
      <c r="DA33" s="370"/>
      <c r="DB33" s="370"/>
      <c r="DC33" s="370"/>
      <c r="DD33" s="370"/>
      <c r="DE33" s="370"/>
      <c r="DF33" s="206"/>
      <c r="DG33" s="369" t="s">
        <v>203</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5</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8</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9</v>
      </c>
      <c r="BF34" s="367"/>
      <c r="BG34" s="368" t="str">
        <f>IF('各会計、関係団体の財政状況及び健全化判断比率'!B32="","",'各会計、関係団体の財政状況及び健全化判断比率'!B32)</f>
        <v>農業集落排水事業特別会計</v>
      </c>
      <c r="BH34" s="368"/>
      <c r="BI34" s="368"/>
      <c r="BJ34" s="368"/>
      <c r="BK34" s="368"/>
      <c r="BL34" s="368"/>
      <c r="BM34" s="368"/>
      <c r="BN34" s="368"/>
      <c r="BO34" s="368"/>
      <c r="BP34" s="368"/>
      <c r="BQ34" s="368"/>
      <c r="BR34" s="368"/>
      <c r="BS34" s="368"/>
      <c r="BT34" s="368"/>
      <c r="BU34" s="368"/>
      <c r="BV34" s="181"/>
      <c r="BW34" s="367">
        <f>IF(BY34="","",MAX(C34:D43,U34:V43,AM34:AN43,BE34:BF43)+1)</f>
        <v>13</v>
      </c>
      <c r="BX34" s="367"/>
      <c r="BY34" s="368" t="str">
        <f>IF('各会計、関係団体の財政状況及び健全化判断比率'!B68="","",'各会計、関係団体の財政状況及び健全化判断比率'!B68)</f>
        <v>大垣衛生施設組合（一般会計）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23</v>
      </c>
      <c r="CP34" s="367"/>
      <c r="CQ34" s="368" t="str">
        <f>IF('各会計、関係団体の財政状況及び健全化判断比率'!BS7="","",'各会計、関係団体の財政状況及び健全化判断比率'!BS7)</f>
        <v>サンシャイン春日</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町営住宅事業特別会計</v>
      </c>
      <c r="F35" s="368"/>
      <c r="G35" s="368"/>
      <c r="H35" s="368"/>
      <c r="I35" s="368"/>
      <c r="J35" s="368"/>
      <c r="K35" s="368"/>
      <c r="L35" s="368"/>
      <c r="M35" s="368"/>
      <c r="N35" s="368"/>
      <c r="O35" s="368"/>
      <c r="P35" s="368"/>
      <c r="Q35" s="368"/>
      <c r="R35" s="368"/>
      <c r="S35" s="368"/>
      <c r="T35" s="181"/>
      <c r="U35" s="367">
        <f>IF(W35="","",U34+1)</f>
        <v>6</v>
      </c>
      <c r="V35" s="367"/>
      <c r="W35" s="368" t="str">
        <f>IF('各会計、関係団体の財政状況及び健全化判断比率'!B29="","",'各会計、関係団体の財政状況及び健全化判断比率'!B29)</f>
        <v>国民健康保険直診勘定特別会計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10</v>
      </c>
      <c r="BF35" s="367"/>
      <c r="BG35" s="368" t="str">
        <f>IF('各会計、関係団体の財政状況及び健全化判断比率'!B33="","",'各会計、関係団体の財政状況及び健全化判断比率'!B33)</f>
        <v>公共下水道事業特別会計</v>
      </c>
      <c r="BH35" s="368"/>
      <c r="BI35" s="368"/>
      <c r="BJ35" s="368"/>
      <c r="BK35" s="368"/>
      <c r="BL35" s="368"/>
      <c r="BM35" s="368"/>
      <c r="BN35" s="368"/>
      <c r="BO35" s="368"/>
      <c r="BP35" s="368"/>
      <c r="BQ35" s="368"/>
      <c r="BR35" s="368"/>
      <c r="BS35" s="368"/>
      <c r="BT35" s="368"/>
      <c r="BU35" s="368"/>
      <c r="BV35" s="181"/>
      <c r="BW35" s="367">
        <f t="shared" ref="BW35:BW43" si="2">IF(BY35="","",BW34+1)</f>
        <v>14</v>
      </c>
      <c r="BX35" s="367"/>
      <c r="BY35" s="368" t="str">
        <f>IF('各会計、関係団体の財政状況及び健全化判断比率'!B69="","",'各会計、関係団体の財政状況及び健全化判断比率'!B69)</f>
        <v>揖斐郡養基小学校養基保育所組合（一般会計）</v>
      </c>
      <c r="BZ35" s="368"/>
      <c r="CA35" s="368"/>
      <c r="CB35" s="368"/>
      <c r="CC35" s="368"/>
      <c r="CD35" s="368"/>
      <c r="CE35" s="368"/>
      <c r="CF35" s="368"/>
      <c r="CG35" s="368"/>
      <c r="CH35" s="368"/>
      <c r="CI35" s="368"/>
      <c r="CJ35" s="368"/>
      <c r="CK35" s="368"/>
      <c r="CL35" s="368"/>
      <c r="CM35" s="368"/>
      <c r="CN35" s="181"/>
      <c r="CO35" s="367">
        <f t="shared" ref="CO35:CO43" si="3">IF(CQ35="","",CO34+1)</f>
        <v>24</v>
      </c>
      <c r="CP35" s="367"/>
      <c r="CQ35" s="368" t="str">
        <f>IF('各会計、関係団体の財政状況及び健全化判断比率'!BS8="","",'各会計、関係団体の財政状況及び健全化判断比率'!BS8)</f>
        <v>樽見鉄道</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杉原地域土地取得等特別会計</v>
      </c>
      <c r="F36" s="368"/>
      <c r="G36" s="368"/>
      <c r="H36" s="368"/>
      <c r="I36" s="368"/>
      <c r="J36" s="368"/>
      <c r="K36" s="368"/>
      <c r="L36" s="368"/>
      <c r="M36" s="368"/>
      <c r="N36" s="368"/>
      <c r="O36" s="368"/>
      <c r="P36" s="368"/>
      <c r="Q36" s="368"/>
      <c r="R36" s="368"/>
      <c r="S36" s="368"/>
      <c r="T36" s="181"/>
      <c r="U36" s="367">
        <f t="shared" ref="U36:U43" si="4">IF(W36="","",U35+1)</f>
        <v>7</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11</v>
      </c>
      <c r="BF36" s="367"/>
      <c r="BG36" s="368" t="str">
        <f>IF('各会計、関係団体の財政状況及び健全化判断比率'!B34="","",'各会計、関係団体の財政状況及び健全化判断比率'!B34)</f>
        <v>個別排水事業特別会計</v>
      </c>
      <c r="BH36" s="368"/>
      <c r="BI36" s="368"/>
      <c r="BJ36" s="368"/>
      <c r="BK36" s="368"/>
      <c r="BL36" s="368"/>
      <c r="BM36" s="368"/>
      <c r="BN36" s="368"/>
      <c r="BO36" s="368"/>
      <c r="BP36" s="368"/>
      <c r="BQ36" s="368"/>
      <c r="BR36" s="368"/>
      <c r="BS36" s="368"/>
      <c r="BT36" s="368"/>
      <c r="BU36" s="368"/>
      <c r="BV36" s="181"/>
      <c r="BW36" s="367">
        <f t="shared" si="2"/>
        <v>15</v>
      </c>
      <c r="BX36" s="367"/>
      <c r="BY36" s="368" t="str">
        <f>IF('各会計、関係団体の財政状況及び健全化判断比率'!B70="","",'各会計、関係団体の財政状況及び健全化判断比率'!B70)</f>
        <v>岐阜県市町村会館組合（一般会計）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f>IF(E37="","",C36+1)</f>
        <v>4</v>
      </c>
      <c r="D37" s="367"/>
      <c r="E37" s="368" t="str">
        <f>IF('各会計、関係団体の財政状況及び健全化判断比率'!B10="","",'各会計、関係団体の財政状況及び健全化判断比率'!B10)</f>
        <v>徳山ダム上流域公有地化特別会計</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f t="shared" si="1"/>
        <v>12</v>
      </c>
      <c r="BF37" s="367"/>
      <c r="BG37" s="368" t="str">
        <f>IF('各会計、関係団体の財政状況及び健全化判断比率'!B35="","",'各会計、関係団体の財政状況及び健全化判断比率'!B35)</f>
        <v>小水力発電事業特別会計</v>
      </c>
      <c r="BH37" s="368"/>
      <c r="BI37" s="368"/>
      <c r="BJ37" s="368"/>
      <c r="BK37" s="368"/>
      <c r="BL37" s="368"/>
      <c r="BM37" s="368"/>
      <c r="BN37" s="368"/>
      <c r="BO37" s="368"/>
      <c r="BP37" s="368"/>
      <c r="BQ37" s="368"/>
      <c r="BR37" s="368"/>
      <c r="BS37" s="368"/>
      <c r="BT37" s="368"/>
      <c r="BU37" s="368"/>
      <c r="BV37" s="181"/>
      <c r="BW37" s="367">
        <f t="shared" si="2"/>
        <v>16</v>
      </c>
      <c r="BX37" s="367"/>
      <c r="BY37" s="368" t="str">
        <f>IF('各会計、関係団体の財政状況及び健全化判断比率'!B71="","",'各会計、関係団体の財政状況及び健全化判断比率'!B71)</f>
        <v>樫原谷林野組合（一般会計）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17</v>
      </c>
      <c r="BX38" s="367"/>
      <c r="BY38" s="368" t="str">
        <f>IF('各会計、関係団体の財政状況及び健全化判断比率'!B72="","",'各会計、関係団体の財政状況及び健全化判断比率'!B72)</f>
        <v>足打谷林野組合（一般会計）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18</v>
      </c>
      <c r="BX39" s="367"/>
      <c r="BY39" s="368" t="str">
        <f>IF('各会計、関係団体の財政状況及び健全化判断比率'!B73="","",'各会計、関係団体の財政状況及び健全化判断比率'!B73)</f>
        <v>岐阜県市町村職員退職手当組合（一般会計）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19</v>
      </c>
      <c r="BX40" s="367"/>
      <c r="BY40" s="368" t="str">
        <f>IF('各会計、関係団体の財政状況及び健全化判断比率'!B74="","",'各会計、関係団体の財政状況及び健全化判断比率'!B74)</f>
        <v>西濃環境整備組合（一般会計）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20</v>
      </c>
      <c r="BX41" s="367"/>
      <c r="BY41" s="368" t="str">
        <f>IF('各会計、関係団体の財政状況及び健全化判断比率'!B75="","",'各会計、関係団体の財政状況及び健全化判断比率'!B75)</f>
        <v>揖斐川水防事務組合（一般会計）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21</v>
      </c>
      <c r="BX42" s="367"/>
      <c r="BY42" s="368" t="str">
        <f>IF('各会計、関係団体の財政状況及び健全化判断比率'!B76="","",'各会計、関係団体の財政状況及び健全化判断比率'!B76)</f>
        <v>揖斐郡消防組合（一般会計）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22</v>
      </c>
      <c r="BX43" s="367"/>
      <c r="BY43" s="368" t="str">
        <f>IF('各会計、関係団体の財政状況及び健全化判断比率'!B77="","",'各会計、関係団体の財政状況及び健全化判断比率'!B77)</f>
        <v>揖斐広域連合（一般会計）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204</v>
      </c>
      <c r="E46" s="364" t="s">
        <v>205</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206</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207</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208</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209</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210</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211</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212</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WNXiy9mE9aiKt5D/4W/xQxnIeQHu+h6xcbZkhO/eRrDTPzmL6GQsOZ2Fey3+fa4jmSdsAt9EXaUlD2clUAKZBQ==" saltValue="1nDbu+wHqCLApmRHaN6kz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7" zoomScale="75" zoomScaleNormal="75" zoomScaleSheetLayoutView="100" workbookViewId="0">
      <selection activeCell="A37" sqref="A37"/>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15">
      <c r="A34" s="22"/>
      <c r="B34" s="31"/>
      <c r="C34" s="1148" t="s">
        <v>581</v>
      </c>
      <c r="D34" s="1148"/>
      <c r="E34" s="1149"/>
      <c r="F34" s="32" t="s">
        <v>532</v>
      </c>
      <c r="G34" s="33" t="s">
        <v>532</v>
      </c>
      <c r="H34" s="33" t="s">
        <v>532</v>
      </c>
      <c r="I34" s="33" t="s">
        <v>532</v>
      </c>
      <c r="J34" s="34">
        <v>7.08</v>
      </c>
      <c r="K34" s="22"/>
      <c r="L34" s="22"/>
      <c r="M34" s="22"/>
      <c r="N34" s="22"/>
      <c r="O34" s="22"/>
      <c r="P34" s="22"/>
    </row>
    <row r="35" spans="1:16" ht="39" customHeight="1" x14ac:dyDescent="0.15">
      <c r="A35" s="22"/>
      <c r="B35" s="35"/>
      <c r="C35" s="1142" t="s">
        <v>582</v>
      </c>
      <c r="D35" s="1143"/>
      <c r="E35" s="1144"/>
      <c r="F35" s="36">
        <v>3.87</v>
      </c>
      <c r="G35" s="37">
        <v>3.74</v>
      </c>
      <c r="H35" s="37">
        <v>5.89</v>
      </c>
      <c r="I35" s="37">
        <v>9.5299999999999994</v>
      </c>
      <c r="J35" s="38">
        <v>6.31</v>
      </c>
      <c r="K35" s="22"/>
      <c r="L35" s="22"/>
      <c r="M35" s="22"/>
      <c r="N35" s="22"/>
      <c r="O35" s="22"/>
      <c r="P35" s="22"/>
    </row>
    <row r="36" spans="1:16" ht="39" customHeight="1" x14ac:dyDescent="0.15">
      <c r="A36" s="22"/>
      <c r="B36" s="35"/>
      <c r="C36" s="1142" t="s">
        <v>583</v>
      </c>
      <c r="D36" s="1143"/>
      <c r="E36" s="1144"/>
      <c r="F36" s="36">
        <v>1.44</v>
      </c>
      <c r="G36" s="37">
        <v>1.21</v>
      </c>
      <c r="H36" s="37">
        <v>1.69</v>
      </c>
      <c r="I36" s="37">
        <v>2</v>
      </c>
      <c r="J36" s="38">
        <v>2.23</v>
      </c>
      <c r="K36" s="22"/>
      <c r="L36" s="22"/>
      <c r="M36" s="22"/>
      <c r="N36" s="22"/>
      <c r="O36" s="22"/>
      <c r="P36" s="22"/>
    </row>
    <row r="37" spans="1:16" ht="39" customHeight="1" x14ac:dyDescent="0.15">
      <c r="A37" s="22"/>
      <c r="B37" s="35"/>
      <c r="C37" s="1142" t="s">
        <v>584</v>
      </c>
      <c r="D37" s="1143"/>
      <c r="E37" s="1144"/>
      <c r="F37" s="36">
        <v>0.01</v>
      </c>
      <c r="G37" s="37">
        <v>0.09</v>
      </c>
      <c r="H37" s="37">
        <v>0.04</v>
      </c>
      <c r="I37" s="37">
        <v>0.1</v>
      </c>
      <c r="J37" s="38">
        <v>0.24</v>
      </c>
      <c r="K37" s="22"/>
      <c r="L37" s="22"/>
      <c r="M37" s="22"/>
      <c r="N37" s="22"/>
      <c r="O37" s="22"/>
      <c r="P37" s="22"/>
    </row>
    <row r="38" spans="1:16" ht="39" customHeight="1" x14ac:dyDescent="0.15">
      <c r="A38" s="22"/>
      <c r="B38" s="35"/>
      <c r="C38" s="1142" t="s">
        <v>585</v>
      </c>
      <c r="D38" s="1143"/>
      <c r="E38" s="1144"/>
      <c r="F38" s="36">
        <v>0.08</v>
      </c>
      <c r="G38" s="37">
        <v>0.1</v>
      </c>
      <c r="H38" s="37">
        <v>0.14000000000000001</v>
      </c>
      <c r="I38" s="37">
        <v>0.16</v>
      </c>
      <c r="J38" s="38">
        <v>0.15</v>
      </c>
      <c r="K38" s="22"/>
      <c r="L38" s="22"/>
      <c r="M38" s="22"/>
      <c r="N38" s="22"/>
      <c r="O38" s="22"/>
      <c r="P38" s="22"/>
    </row>
    <row r="39" spans="1:16" ht="39" customHeight="1" x14ac:dyDescent="0.15">
      <c r="A39" s="22"/>
      <c r="B39" s="35"/>
      <c r="C39" s="1142" t="s">
        <v>586</v>
      </c>
      <c r="D39" s="1143"/>
      <c r="E39" s="1144"/>
      <c r="F39" s="36">
        <v>0</v>
      </c>
      <c r="G39" s="37">
        <v>0</v>
      </c>
      <c r="H39" s="37">
        <v>0.04</v>
      </c>
      <c r="I39" s="37">
        <v>0.1</v>
      </c>
      <c r="J39" s="38">
        <v>0.13</v>
      </c>
      <c r="K39" s="22"/>
      <c r="L39" s="22"/>
      <c r="M39" s="22"/>
      <c r="N39" s="22"/>
      <c r="O39" s="22"/>
      <c r="P39" s="22"/>
    </row>
    <row r="40" spans="1:16" ht="39" customHeight="1" x14ac:dyDescent="0.15">
      <c r="A40" s="22"/>
      <c r="B40" s="35"/>
      <c r="C40" s="1142" t="s">
        <v>587</v>
      </c>
      <c r="D40" s="1143"/>
      <c r="E40" s="1144"/>
      <c r="F40" s="36">
        <v>0.02</v>
      </c>
      <c r="G40" s="37">
        <v>0.05</v>
      </c>
      <c r="H40" s="37">
        <v>0.1</v>
      </c>
      <c r="I40" s="37">
        <v>0.04</v>
      </c>
      <c r="J40" s="38">
        <v>7.0000000000000007E-2</v>
      </c>
      <c r="K40" s="22"/>
      <c r="L40" s="22"/>
      <c r="M40" s="22"/>
      <c r="N40" s="22"/>
      <c r="O40" s="22"/>
      <c r="P40" s="22"/>
    </row>
    <row r="41" spans="1:16" ht="39" customHeight="1" x14ac:dyDescent="0.15">
      <c r="A41" s="22"/>
      <c r="B41" s="35"/>
      <c r="C41" s="1142" t="s">
        <v>588</v>
      </c>
      <c r="D41" s="1143"/>
      <c r="E41" s="1144"/>
      <c r="F41" s="36">
        <v>0.05</v>
      </c>
      <c r="G41" s="37">
        <v>0.06</v>
      </c>
      <c r="H41" s="37">
        <v>0.03</v>
      </c>
      <c r="I41" s="37">
        <v>0.1</v>
      </c>
      <c r="J41" s="38">
        <v>0.06</v>
      </c>
      <c r="K41" s="22"/>
      <c r="L41" s="22"/>
      <c r="M41" s="22"/>
      <c r="N41" s="22"/>
      <c r="O41" s="22"/>
      <c r="P41" s="22"/>
    </row>
    <row r="42" spans="1:16" ht="39" customHeight="1" x14ac:dyDescent="0.15">
      <c r="A42" s="22"/>
      <c r="B42" s="39"/>
      <c r="C42" s="1142" t="s">
        <v>589</v>
      </c>
      <c r="D42" s="1143"/>
      <c r="E42" s="1144"/>
      <c r="F42" s="36" t="s">
        <v>532</v>
      </c>
      <c r="G42" s="37" t="s">
        <v>532</v>
      </c>
      <c r="H42" s="37" t="s">
        <v>532</v>
      </c>
      <c r="I42" s="37" t="s">
        <v>532</v>
      </c>
      <c r="J42" s="38" t="s">
        <v>532</v>
      </c>
      <c r="K42" s="22"/>
      <c r="L42" s="22"/>
      <c r="M42" s="22"/>
      <c r="N42" s="22"/>
      <c r="O42" s="22"/>
      <c r="P42" s="22"/>
    </row>
    <row r="43" spans="1:16" ht="39" customHeight="1" thickBot="1" x14ac:dyDescent="0.2">
      <c r="A43" s="22"/>
      <c r="B43" s="40"/>
      <c r="C43" s="1145" t="s">
        <v>590</v>
      </c>
      <c r="D43" s="1146"/>
      <c r="E43" s="1147"/>
      <c r="F43" s="41">
        <v>4.75</v>
      </c>
      <c r="G43" s="42">
        <v>5.19</v>
      </c>
      <c r="H43" s="42">
        <v>4.68</v>
      </c>
      <c r="I43" s="42">
        <v>4.3600000000000003</v>
      </c>
      <c r="J43" s="43">
        <v>0.06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dmYDhym4O5RQeAPlL+7yy7XrqJNnl/nU9RPuw/017VKkadHCBb5BLY5D4wYntK24HXTgKMaSEcxOmk72MJH5kw==" saltValue="sdePLLeNfVwy0HfAJPUi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47" zoomScale="75" zoomScaleNormal="75" zoomScaleSheetLayoutView="55" workbookViewId="0">
      <selection activeCell="L54" sqref="L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15">
      <c r="A45" s="48"/>
      <c r="B45" s="1173" t="s">
        <v>11</v>
      </c>
      <c r="C45" s="1174"/>
      <c r="D45" s="58"/>
      <c r="E45" s="1179" t="s">
        <v>12</v>
      </c>
      <c r="F45" s="1179"/>
      <c r="G45" s="1179"/>
      <c r="H45" s="1179"/>
      <c r="I45" s="1179"/>
      <c r="J45" s="1180"/>
      <c r="K45" s="59">
        <v>1678</v>
      </c>
      <c r="L45" s="60">
        <v>1641</v>
      </c>
      <c r="M45" s="60">
        <v>1551</v>
      </c>
      <c r="N45" s="60">
        <v>1589</v>
      </c>
      <c r="O45" s="61">
        <v>1616</v>
      </c>
      <c r="P45" s="48"/>
      <c r="Q45" s="48"/>
      <c r="R45" s="48"/>
      <c r="S45" s="48"/>
      <c r="T45" s="48"/>
      <c r="U45" s="48"/>
    </row>
    <row r="46" spans="1:21" ht="30.75" customHeight="1" x14ac:dyDescent="0.15">
      <c r="A46" s="48"/>
      <c r="B46" s="1175"/>
      <c r="C46" s="1176"/>
      <c r="D46" s="62"/>
      <c r="E46" s="1152" t="s">
        <v>13</v>
      </c>
      <c r="F46" s="1152"/>
      <c r="G46" s="1152"/>
      <c r="H46" s="1152"/>
      <c r="I46" s="1152"/>
      <c r="J46" s="1153"/>
      <c r="K46" s="63" t="s">
        <v>532</v>
      </c>
      <c r="L46" s="64" t="s">
        <v>532</v>
      </c>
      <c r="M46" s="64" t="s">
        <v>532</v>
      </c>
      <c r="N46" s="64" t="s">
        <v>532</v>
      </c>
      <c r="O46" s="65" t="s">
        <v>532</v>
      </c>
      <c r="P46" s="48"/>
      <c r="Q46" s="48"/>
      <c r="R46" s="48"/>
      <c r="S46" s="48"/>
      <c r="T46" s="48"/>
      <c r="U46" s="48"/>
    </row>
    <row r="47" spans="1:21" ht="30.75" customHeight="1" x14ac:dyDescent="0.15">
      <c r="A47" s="48"/>
      <c r="B47" s="1175"/>
      <c r="C47" s="1176"/>
      <c r="D47" s="62"/>
      <c r="E47" s="1152" t="s">
        <v>14</v>
      </c>
      <c r="F47" s="1152"/>
      <c r="G47" s="1152"/>
      <c r="H47" s="1152"/>
      <c r="I47" s="1152"/>
      <c r="J47" s="1153"/>
      <c r="K47" s="63" t="s">
        <v>532</v>
      </c>
      <c r="L47" s="64" t="s">
        <v>532</v>
      </c>
      <c r="M47" s="64" t="s">
        <v>532</v>
      </c>
      <c r="N47" s="64" t="s">
        <v>532</v>
      </c>
      <c r="O47" s="65" t="s">
        <v>532</v>
      </c>
      <c r="P47" s="48"/>
      <c r="Q47" s="48"/>
      <c r="R47" s="48"/>
      <c r="S47" s="48"/>
      <c r="T47" s="48"/>
      <c r="U47" s="48"/>
    </row>
    <row r="48" spans="1:21" ht="30.75" customHeight="1" x14ac:dyDescent="0.15">
      <c r="A48" s="48"/>
      <c r="B48" s="1175"/>
      <c r="C48" s="1176"/>
      <c r="D48" s="62"/>
      <c r="E48" s="1152" t="s">
        <v>15</v>
      </c>
      <c r="F48" s="1152"/>
      <c r="G48" s="1152"/>
      <c r="H48" s="1152"/>
      <c r="I48" s="1152"/>
      <c r="J48" s="1153"/>
      <c r="K48" s="63">
        <v>696</v>
      </c>
      <c r="L48" s="64">
        <v>683</v>
      </c>
      <c r="M48" s="64">
        <v>605</v>
      </c>
      <c r="N48" s="64">
        <v>562</v>
      </c>
      <c r="O48" s="65">
        <v>504</v>
      </c>
      <c r="P48" s="48"/>
      <c r="Q48" s="48"/>
      <c r="R48" s="48"/>
      <c r="S48" s="48"/>
      <c r="T48" s="48"/>
      <c r="U48" s="48"/>
    </row>
    <row r="49" spans="1:21" ht="30.75" customHeight="1" x14ac:dyDescent="0.15">
      <c r="A49" s="48"/>
      <c r="B49" s="1175"/>
      <c r="C49" s="1176"/>
      <c r="D49" s="62"/>
      <c r="E49" s="1152" t="s">
        <v>16</v>
      </c>
      <c r="F49" s="1152"/>
      <c r="G49" s="1152"/>
      <c r="H49" s="1152"/>
      <c r="I49" s="1152"/>
      <c r="J49" s="1153"/>
      <c r="K49" s="63">
        <v>88</v>
      </c>
      <c r="L49" s="64">
        <v>81</v>
      </c>
      <c r="M49" s="64">
        <v>80</v>
      </c>
      <c r="N49" s="64">
        <v>80</v>
      </c>
      <c r="O49" s="65">
        <v>78</v>
      </c>
      <c r="P49" s="48"/>
      <c r="Q49" s="48"/>
      <c r="R49" s="48"/>
      <c r="S49" s="48"/>
      <c r="T49" s="48"/>
      <c r="U49" s="48"/>
    </row>
    <row r="50" spans="1:21" ht="30.75" customHeight="1" x14ac:dyDescent="0.15">
      <c r="A50" s="48"/>
      <c r="B50" s="1175"/>
      <c r="C50" s="1176"/>
      <c r="D50" s="62"/>
      <c r="E50" s="1152" t="s">
        <v>17</v>
      </c>
      <c r="F50" s="1152"/>
      <c r="G50" s="1152"/>
      <c r="H50" s="1152"/>
      <c r="I50" s="1152"/>
      <c r="J50" s="1153"/>
      <c r="K50" s="63" t="s">
        <v>532</v>
      </c>
      <c r="L50" s="64" t="s">
        <v>532</v>
      </c>
      <c r="M50" s="64" t="s">
        <v>532</v>
      </c>
      <c r="N50" s="64" t="s">
        <v>532</v>
      </c>
      <c r="O50" s="65" t="s">
        <v>532</v>
      </c>
      <c r="P50" s="48"/>
      <c r="Q50" s="48"/>
      <c r="R50" s="48"/>
      <c r="S50" s="48"/>
      <c r="T50" s="48"/>
      <c r="U50" s="48"/>
    </row>
    <row r="51" spans="1:21" ht="30.75" customHeight="1" x14ac:dyDescent="0.15">
      <c r="A51" s="48"/>
      <c r="B51" s="1177"/>
      <c r="C51" s="1178"/>
      <c r="D51" s="66"/>
      <c r="E51" s="1152" t="s">
        <v>18</v>
      </c>
      <c r="F51" s="1152"/>
      <c r="G51" s="1152"/>
      <c r="H51" s="1152"/>
      <c r="I51" s="1152"/>
      <c r="J51" s="1153"/>
      <c r="K51" s="63" t="s">
        <v>532</v>
      </c>
      <c r="L51" s="64" t="s">
        <v>532</v>
      </c>
      <c r="M51" s="64" t="s">
        <v>532</v>
      </c>
      <c r="N51" s="64" t="s">
        <v>532</v>
      </c>
      <c r="O51" s="65" t="s">
        <v>532</v>
      </c>
      <c r="P51" s="48"/>
      <c r="Q51" s="48"/>
      <c r="R51" s="48"/>
      <c r="S51" s="48"/>
      <c r="T51" s="48"/>
      <c r="U51" s="48"/>
    </row>
    <row r="52" spans="1:21" ht="30.75" customHeight="1" x14ac:dyDescent="0.15">
      <c r="A52" s="48"/>
      <c r="B52" s="1150" t="s">
        <v>19</v>
      </c>
      <c r="C52" s="1151"/>
      <c r="D52" s="66"/>
      <c r="E52" s="1152" t="s">
        <v>20</v>
      </c>
      <c r="F52" s="1152"/>
      <c r="G52" s="1152"/>
      <c r="H52" s="1152"/>
      <c r="I52" s="1152"/>
      <c r="J52" s="1153"/>
      <c r="K52" s="63">
        <v>1958</v>
      </c>
      <c r="L52" s="64">
        <v>1917</v>
      </c>
      <c r="M52" s="64">
        <v>1784</v>
      </c>
      <c r="N52" s="64">
        <v>1764</v>
      </c>
      <c r="O52" s="65">
        <v>1618</v>
      </c>
      <c r="P52" s="48"/>
      <c r="Q52" s="48"/>
      <c r="R52" s="48"/>
      <c r="S52" s="48"/>
      <c r="T52" s="48"/>
      <c r="U52" s="48"/>
    </row>
    <row r="53" spans="1:21" ht="30.75" customHeight="1" thickBot="1" x14ac:dyDescent="0.2">
      <c r="A53" s="48"/>
      <c r="B53" s="1154" t="s">
        <v>21</v>
      </c>
      <c r="C53" s="1155"/>
      <c r="D53" s="67"/>
      <c r="E53" s="1156" t="s">
        <v>22</v>
      </c>
      <c r="F53" s="1156"/>
      <c r="G53" s="1156"/>
      <c r="H53" s="1156"/>
      <c r="I53" s="1156"/>
      <c r="J53" s="1157"/>
      <c r="K53" s="68">
        <v>504</v>
      </c>
      <c r="L53" s="69">
        <v>488</v>
      </c>
      <c r="M53" s="69">
        <v>452</v>
      </c>
      <c r="N53" s="69">
        <v>467</v>
      </c>
      <c r="O53" s="70">
        <v>580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591</v>
      </c>
      <c r="P56" s="48"/>
      <c r="Q56" s="48"/>
      <c r="R56" s="48"/>
      <c r="S56" s="48"/>
      <c r="T56" s="48"/>
      <c r="U56" s="48"/>
    </row>
    <row r="57" spans="1:21" ht="31.5" customHeight="1" thickBot="1" x14ac:dyDescent="0.2">
      <c r="A57" s="48"/>
      <c r="B57" s="76"/>
      <c r="C57" s="77"/>
      <c r="D57" s="77"/>
      <c r="E57" s="78"/>
      <c r="F57" s="78"/>
      <c r="G57" s="78"/>
      <c r="H57" s="78"/>
      <c r="I57" s="78"/>
      <c r="J57" s="79" t="s">
        <v>2</v>
      </c>
      <c r="K57" s="80" t="s">
        <v>592</v>
      </c>
      <c r="L57" s="81" t="s">
        <v>593</v>
      </c>
      <c r="M57" s="81" t="s">
        <v>594</v>
      </c>
      <c r="N57" s="81" t="s">
        <v>595</v>
      </c>
      <c r="O57" s="82" t="s">
        <v>596</v>
      </c>
      <c r="P57" s="48"/>
      <c r="Q57" s="48"/>
      <c r="R57" s="48"/>
      <c r="S57" s="48"/>
      <c r="T57" s="48"/>
      <c r="U57" s="48"/>
    </row>
    <row r="58" spans="1:21" ht="31.5" customHeight="1" x14ac:dyDescent="0.15">
      <c r="B58" s="1158" t="s">
        <v>26</v>
      </c>
      <c r="C58" s="1159"/>
      <c r="D58" s="1164" t="s">
        <v>27</v>
      </c>
      <c r="E58" s="1165"/>
      <c r="F58" s="1165"/>
      <c r="G58" s="1165"/>
      <c r="H58" s="1165"/>
      <c r="I58" s="1165"/>
      <c r="J58" s="1166"/>
      <c r="K58" s="83" t="s">
        <v>532</v>
      </c>
      <c r="L58" s="84" t="s">
        <v>532</v>
      </c>
      <c r="M58" s="84" t="s">
        <v>532</v>
      </c>
      <c r="N58" s="84" t="s">
        <v>532</v>
      </c>
      <c r="O58" s="85" t="s">
        <v>532</v>
      </c>
    </row>
    <row r="59" spans="1:21" ht="31.5" customHeight="1" x14ac:dyDescent="0.15">
      <c r="B59" s="1160"/>
      <c r="C59" s="1161"/>
      <c r="D59" s="1167" t="s">
        <v>28</v>
      </c>
      <c r="E59" s="1168"/>
      <c r="F59" s="1168"/>
      <c r="G59" s="1168"/>
      <c r="H59" s="1168"/>
      <c r="I59" s="1168"/>
      <c r="J59" s="1169"/>
      <c r="K59" s="86" t="s">
        <v>532</v>
      </c>
      <c r="L59" s="87" t="s">
        <v>532</v>
      </c>
      <c r="M59" s="87" t="s">
        <v>532</v>
      </c>
      <c r="N59" s="87" t="s">
        <v>532</v>
      </c>
      <c r="O59" s="88" t="s">
        <v>532</v>
      </c>
    </row>
    <row r="60" spans="1:21" ht="31.5" customHeight="1" thickBot="1" x14ac:dyDescent="0.2">
      <c r="B60" s="1162"/>
      <c r="C60" s="1163"/>
      <c r="D60" s="1170" t="s">
        <v>29</v>
      </c>
      <c r="E60" s="1171"/>
      <c r="F60" s="1171"/>
      <c r="G60" s="1171"/>
      <c r="H60" s="1171"/>
      <c r="I60" s="1171"/>
      <c r="J60" s="1172"/>
      <c r="K60" s="89" t="s">
        <v>532</v>
      </c>
      <c r="L60" s="90" t="s">
        <v>532</v>
      </c>
      <c r="M60" s="90" t="s">
        <v>532</v>
      </c>
      <c r="N60" s="90" t="s">
        <v>532</v>
      </c>
      <c r="O60" s="91" t="s">
        <v>532</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Yn6xmMIz+tqMyXXc2EcJVaQVLbXBeOhcbPAh4E+/FZXN8+cRsDCrtp7rrak6Jrp67xnVgOYSZl8UImwTM8l4eA==" saltValue="5r9DO1x5DCo7fhG8QVVqj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574</v>
      </c>
      <c r="J40" s="103" t="s">
        <v>575</v>
      </c>
      <c r="K40" s="103" t="s">
        <v>576</v>
      </c>
      <c r="L40" s="103" t="s">
        <v>577</v>
      </c>
      <c r="M40" s="104" t="s">
        <v>578</v>
      </c>
    </row>
    <row r="41" spans="2:13" ht="27.75" customHeight="1" x14ac:dyDescent="0.15">
      <c r="B41" s="1193" t="s">
        <v>32</v>
      </c>
      <c r="C41" s="1194"/>
      <c r="D41" s="105"/>
      <c r="E41" s="1195" t="s">
        <v>33</v>
      </c>
      <c r="F41" s="1195"/>
      <c r="G41" s="1195"/>
      <c r="H41" s="1196"/>
      <c r="I41" s="355">
        <v>14592</v>
      </c>
      <c r="J41" s="356">
        <v>14534</v>
      </c>
      <c r="K41" s="356">
        <v>14122</v>
      </c>
      <c r="L41" s="356">
        <v>13836</v>
      </c>
      <c r="M41" s="357">
        <v>13490</v>
      </c>
    </row>
    <row r="42" spans="2:13" ht="27.75" customHeight="1" x14ac:dyDescent="0.15">
      <c r="B42" s="1183"/>
      <c r="C42" s="1184"/>
      <c r="D42" s="106"/>
      <c r="E42" s="1187" t="s">
        <v>34</v>
      </c>
      <c r="F42" s="1187"/>
      <c r="G42" s="1187"/>
      <c r="H42" s="1188"/>
      <c r="I42" s="358" t="s">
        <v>532</v>
      </c>
      <c r="J42" s="359" t="s">
        <v>532</v>
      </c>
      <c r="K42" s="359" t="s">
        <v>532</v>
      </c>
      <c r="L42" s="359" t="s">
        <v>532</v>
      </c>
      <c r="M42" s="360" t="s">
        <v>532</v>
      </c>
    </row>
    <row r="43" spans="2:13" ht="27.75" customHeight="1" x14ac:dyDescent="0.15">
      <c r="B43" s="1183"/>
      <c r="C43" s="1184"/>
      <c r="D43" s="106"/>
      <c r="E43" s="1187" t="s">
        <v>35</v>
      </c>
      <c r="F43" s="1187"/>
      <c r="G43" s="1187"/>
      <c r="H43" s="1188"/>
      <c r="I43" s="358">
        <v>8788</v>
      </c>
      <c r="J43" s="359">
        <v>8505</v>
      </c>
      <c r="K43" s="359">
        <v>8386</v>
      </c>
      <c r="L43" s="359">
        <v>8056</v>
      </c>
      <c r="M43" s="360">
        <v>7887</v>
      </c>
    </row>
    <row r="44" spans="2:13" ht="27.75" customHeight="1" x14ac:dyDescent="0.15">
      <c r="B44" s="1183"/>
      <c r="C44" s="1184"/>
      <c r="D44" s="106"/>
      <c r="E44" s="1187" t="s">
        <v>36</v>
      </c>
      <c r="F44" s="1187"/>
      <c r="G44" s="1187"/>
      <c r="H44" s="1188"/>
      <c r="I44" s="358">
        <v>534</v>
      </c>
      <c r="J44" s="359">
        <v>458</v>
      </c>
      <c r="K44" s="359">
        <v>454</v>
      </c>
      <c r="L44" s="359">
        <v>397</v>
      </c>
      <c r="M44" s="360">
        <v>320</v>
      </c>
    </row>
    <row r="45" spans="2:13" ht="27.75" customHeight="1" x14ac:dyDescent="0.15">
      <c r="B45" s="1183"/>
      <c r="C45" s="1184"/>
      <c r="D45" s="106"/>
      <c r="E45" s="1187" t="s">
        <v>37</v>
      </c>
      <c r="F45" s="1187"/>
      <c r="G45" s="1187"/>
      <c r="H45" s="1188"/>
      <c r="I45" s="358">
        <v>2051</v>
      </c>
      <c r="J45" s="359">
        <v>2045</v>
      </c>
      <c r="K45" s="359">
        <v>2080</v>
      </c>
      <c r="L45" s="359">
        <v>2072</v>
      </c>
      <c r="M45" s="360">
        <v>2060</v>
      </c>
    </row>
    <row r="46" spans="2:13" ht="27.75" customHeight="1" x14ac:dyDescent="0.15">
      <c r="B46" s="1183"/>
      <c r="C46" s="1184"/>
      <c r="D46" s="107"/>
      <c r="E46" s="1187" t="s">
        <v>38</v>
      </c>
      <c r="F46" s="1187"/>
      <c r="G46" s="1187"/>
      <c r="H46" s="1188"/>
      <c r="I46" s="358">
        <v>175</v>
      </c>
      <c r="J46" s="359">
        <v>176</v>
      </c>
      <c r="K46" s="359">
        <v>177</v>
      </c>
      <c r="L46" s="359">
        <v>179</v>
      </c>
      <c r="M46" s="360" t="s">
        <v>532</v>
      </c>
    </row>
    <row r="47" spans="2:13" ht="27.75" customHeight="1" x14ac:dyDescent="0.15">
      <c r="B47" s="1183"/>
      <c r="C47" s="1184"/>
      <c r="D47" s="108"/>
      <c r="E47" s="1197" t="s">
        <v>39</v>
      </c>
      <c r="F47" s="1198"/>
      <c r="G47" s="1198"/>
      <c r="H47" s="1199"/>
      <c r="I47" s="358" t="s">
        <v>532</v>
      </c>
      <c r="J47" s="359" t="s">
        <v>532</v>
      </c>
      <c r="K47" s="359" t="s">
        <v>532</v>
      </c>
      <c r="L47" s="359" t="s">
        <v>532</v>
      </c>
      <c r="M47" s="360" t="s">
        <v>532</v>
      </c>
    </row>
    <row r="48" spans="2:13" ht="27.75" customHeight="1" x14ac:dyDescent="0.15">
      <c r="B48" s="1183"/>
      <c r="C48" s="1184"/>
      <c r="D48" s="106"/>
      <c r="E48" s="1187" t="s">
        <v>40</v>
      </c>
      <c r="F48" s="1187"/>
      <c r="G48" s="1187"/>
      <c r="H48" s="1188"/>
      <c r="I48" s="358" t="s">
        <v>532</v>
      </c>
      <c r="J48" s="359" t="s">
        <v>532</v>
      </c>
      <c r="K48" s="359" t="s">
        <v>532</v>
      </c>
      <c r="L48" s="359" t="s">
        <v>532</v>
      </c>
      <c r="M48" s="360" t="s">
        <v>532</v>
      </c>
    </row>
    <row r="49" spans="2:13" ht="27.75" customHeight="1" x14ac:dyDescent="0.15">
      <c r="B49" s="1185"/>
      <c r="C49" s="1186"/>
      <c r="D49" s="106"/>
      <c r="E49" s="1187" t="s">
        <v>41</v>
      </c>
      <c r="F49" s="1187"/>
      <c r="G49" s="1187"/>
      <c r="H49" s="1188"/>
      <c r="I49" s="358" t="s">
        <v>532</v>
      </c>
      <c r="J49" s="359" t="s">
        <v>532</v>
      </c>
      <c r="K49" s="359" t="s">
        <v>532</v>
      </c>
      <c r="L49" s="359" t="s">
        <v>532</v>
      </c>
      <c r="M49" s="360" t="s">
        <v>532</v>
      </c>
    </row>
    <row r="50" spans="2:13" ht="27.75" customHeight="1" x14ac:dyDescent="0.15">
      <c r="B50" s="1181" t="s">
        <v>42</v>
      </c>
      <c r="C50" s="1182"/>
      <c r="D50" s="109"/>
      <c r="E50" s="1187" t="s">
        <v>43</v>
      </c>
      <c r="F50" s="1187"/>
      <c r="G50" s="1187"/>
      <c r="H50" s="1188"/>
      <c r="I50" s="358">
        <v>8674</v>
      </c>
      <c r="J50" s="359">
        <v>7999</v>
      </c>
      <c r="K50" s="359">
        <v>7513</v>
      </c>
      <c r="L50" s="359">
        <v>7804</v>
      </c>
      <c r="M50" s="360">
        <v>8602</v>
      </c>
    </row>
    <row r="51" spans="2:13" ht="27.75" customHeight="1" x14ac:dyDescent="0.15">
      <c r="B51" s="1183"/>
      <c r="C51" s="1184"/>
      <c r="D51" s="106"/>
      <c r="E51" s="1187" t="s">
        <v>44</v>
      </c>
      <c r="F51" s="1187"/>
      <c r="G51" s="1187"/>
      <c r="H51" s="1188"/>
      <c r="I51" s="358">
        <v>198</v>
      </c>
      <c r="J51" s="359">
        <v>177</v>
      </c>
      <c r="K51" s="359">
        <v>159</v>
      </c>
      <c r="L51" s="359">
        <v>164</v>
      </c>
      <c r="M51" s="360">
        <v>132</v>
      </c>
    </row>
    <row r="52" spans="2:13" ht="27.75" customHeight="1" x14ac:dyDescent="0.15">
      <c r="B52" s="1185"/>
      <c r="C52" s="1186"/>
      <c r="D52" s="106"/>
      <c r="E52" s="1187" t="s">
        <v>45</v>
      </c>
      <c r="F52" s="1187"/>
      <c r="G52" s="1187"/>
      <c r="H52" s="1188"/>
      <c r="I52" s="358">
        <v>18967</v>
      </c>
      <c r="J52" s="359">
        <v>18704</v>
      </c>
      <c r="K52" s="359">
        <v>17994</v>
      </c>
      <c r="L52" s="359">
        <v>17455</v>
      </c>
      <c r="M52" s="360">
        <v>16514</v>
      </c>
    </row>
    <row r="53" spans="2:13" ht="27.75" customHeight="1" thickBot="1" x14ac:dyDescent="0.2">
      <c r="B53" s="1189" t="s">
        <v>46</v>
      </c>
      <c r="C53" s="1190"/>
      <c r="D53" s="110"/>
      <c r="E53" s="1191" t="s">
        <v>47</v>
      </c>
      <c r="F53" s="1191"/>
      <c r="G53" s="1191"/>
      <c r="H53" s="1192"/>
      <c r="I53" s="361">
        <v>-1697</v>
      </c>
      <c r="J53" s="362">
        <v>-1161</v>
      </c>
      <c r="K53" s="362">
        <v>-446</v>
      </c>
      <c r="L53" s="362">
        <v>-882</v>
      </c>
      <c r="M53" s="363">
        <v>-1491</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v7HNNAkHo/q897nMF3pUiwc26Fm3XaO/KUbVeodVQNoNe7ezSLPzTbViO1R026ju4371k2VgizRfS7kMJJw+xw==" saltValue="SeESoXbrYGAGVgDJqzJ9p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576</v>
      </c>
      <c r="G54" s="119" t="s">
        <v>577</v>
      </c>
      <c r="H54" s="120" t="s">
        <v>578</v>
      </c>
    </row>
    <row r="55" spans="2:8" ht="52.5" customHeight="1" x14ac:dyDescent="0.15">
      <c r="B55" s="121"/>
      <c r="C55" s="1208" t="s">
        <v>50</v>
      </c>
      <c r="D55" s="1208"/>
      <c r="E55" s="1209"/>
      <c r="F55" s="122">
        <v>2790</v>
      </c>
      <c r="G55" s="122">
        <v>3068</v>
      </c>
      <c r="H55" s="123">
        <v>3530</v>
      </c>
    </row>
    <row r="56" spans="2:8" ht="52.5" customHeight="1" x14ac:dyDescent="0.15">
      <c r="B56" s="124"/>
      <c r="C56" s="1210" t="s">
        <v>51</v>
      </c>
      <c r="D56" s="1210"/>
      <c r="E56" s="1211"/>
      <c r="F56" s="125">
        <v>169</v>
      </c>
      <c r="G56" s="125">
        <v>308</v>
      </c>
      <c r="H56" s="126">
        <v>358</v>
      </c>
    </row>
    <row r="57" spans="2:8" ht="53.25" customHeight="1" x14ac:dyDescent="0.15">
      <c r="B57" s="124"/>
      <c r="C57" s="1212" t="s">
        <v>52</v>
      </c>
      <c r="D57" s="1212"/>
      <c r="E57" s="1213"/>
      <c r="F57" s="127">
        <v>5808</v>
      </c>
      <c r="G57" s="127">
        <v>5704</v>
      </c>
      <c r="H57" s="128">
        <v>6015</v>
      </c>
    </row>
    <row r="58" spans="2:8" ht="45.75" customHeight="1" x14ac:dyDescent="0.15">
      <c r="B58" s="129"/>
      <c r="C58" s="1200" t="s">
        <v>625</v>
      </c>
      <c r="D58" s="1201"/>
      <c r="E58" s="1202"/>
      <c r="F58" s="130">
        <v>2706</v>
      </c>
      <c r="G58" s="130">
        <v>2618</v>
      </c>
      <c r="H58" s="131">
        <v>2473</v>
      </c>
    </row>
    <row r="59" spans="2:8" ht="45.75" customHeight="1" x14ac:dyDescent="0.15">
      <c r="B59" s="129"/>
      <c r="C59" s="1200" t="s">
        <v>626</v>
      </c>
      <c r="D59" s="1201"/>
      <c r="E59" s="1202"/>
      <c r="F59" s="130">
        <v>1830</v>
      </c>
      <c r="G59" s="130">
        <v>1857</v>
      </c>
      <c r="H59" s="131">
        <v>1886</v>
      </c>
    </row>
    <row r="60" spans="2:8" ht="45.75" customHeight="1" x14ac:dyDescent="0.15">
      <c r="B60" s="129"/>
      <c r="C60" s="1200" t="s">
        <v>627</v>
      </c>
      <c r="D60" s="1201"/>
      <c r="E60" s="1202"/>
      <c r="F60" s="130">
        <v>570</v>
      </c>
      <c r="G60" s="130">
        <v>672</v>
      </c>
      <c r="H60" s="131">
        <v>772</v>
      </c>
    </row>
    <row r="61" spans="2:8" ht="45.75" customHeight="1" x14ac:dyDescent="0.15">
      <c r="B61" s="129"/>
      <c r="C61" s="1200" t="s">
        <v>628</v>
      </c>
      <c r="D61" s="1201"/>
      <c r="E61" s="1202"/>
      <c r="F61" s="130" t="s">
        <v>532</v>
      </c>
      <c r="G61" s="130" t="s">
        <v>532</v>
      </c>
      <c r="H61" s="131">
        <v>410</v>
      </c>
    </row>
    <row r="62" spans="2:8" ht="45.75" customHeight="1" thickBot="1" x14ac:dyDescent="0.2">
      <c r="B62" s="132"/>
      <c r="C62" s="1203" t="s">
        <v>629</v>
      </c>
      <c r="D62" s="1204"/>
      <c r="E62" s="1205"/>
      <c r="F62" s="133">
        <v>145</v>
      </c>
      <c r="G62" s="133">
        <v>145</v>
      </c>
      <c r="H62" s="134">
        <v>145</v>
      </c>
    </row>
    <row r="63" spans="2:8" ht="52.5" customHeight="1" thickBot="1" x14ac:dyDescent="0.2">
      <c r="B63" s="135"/>
      <c r="C63" s="1206" t="s">
        <v>53</v>
      </c>
      <c r="D63" s="1206"/>
      <c r="E63" s="1207"/>
      <c r="F63" s="136">
        <v>8767</v>
      </c>
      <c r="G63" s="136">
        <v>9080</v>
      </c>
      <c r="H63" s="137">
        <v>9903</v>
      </c>
    </row>
    <row r="64" spans="2:8" x14ac:dyDescent="0.15"/>
  </sheetData>
  <sheetProtection algorithmName="SHA-512" hashValue="OMTPxvlpN9mi+Sozsa0SCZMPPk5YlxF6vWytFKcNSsD4gG+HZmkiDa8DtJ7dt0PttCMarC96HH0GQKGS5Y88wQ==" saltValue="nV01iZh/MTZmg94kFyJo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571</v>
      </c>
      <c r="G2" s="151"/>
      <c r="H2" s="152"/>
    </row>
    <row r="3" spans="1:8" x14ac:dyDescent="0.15">
      <c r="A3" s="148" t="s">
        <v>564</v>
      </c>
      <c r="B3" s="153"/>
      <c r="C3" s="154"/>
      <c r="D3" s="155">
        <v>88619</v>
      </c>
      <c r="E3" s="156"/>
      <c r="F3" s="157">
        <v>53869</v>
      </c>
      <c r="G3" s="158"/>
      <c r="H3" s="159"/>
    </row>
    <row r="4" spans="1:8" x14ac:dyDescent="0.15">
      <c r="A4" s="160"/>
      <c r="B4" s="161"/>
      <c r="C4" s="162"/>
      <c r="D4" s="163">
        <v>49686</v>
      </c>
      <c r="E4" s="164"/>
      <c r="F4" s="165">
        <v>35046</v>
      </c>
      <c r="G4" s="166"/>
      <c r="H4" s="167"/>
    </row>
    <row r="5" spans="1:8" x14ac:dyDescent="0.15">
      <c r="A5" s="148" t="s">
        <v>566</v>
      </c>
      <c r="B5" s="153"/>
      <c r="C5" s="154"/>
      <c r="D5" s="155">
        <v>138205</v>
      </c>
      <c r="E5" s="156"/>
      <c r="F5" s="157">
        <v>59119</v>
      </c>
      <c r="G5" s="158"/>
      <c r="H5" s="159"/>
    </row>
    <row r="6" spans="1:8" x14ac:dyDescent="0.15">
      <c r="A6" s="160"/>
      <c r="B6" s="161"/>
      <c r="C6" s="162"/>
      <c r="D6" s="163">
        <v>57638</v>
      </c>
      <c r="E6" s="164"/>
      <c r="F6" s="165">
        <v>29900</v>
      </c>
      <c r="G6" s="166"/>
      <c r="H6" s="167"/>
    </row>
    <row r="7" spans="1:8" x14ac:dyDescent="0.15">
      <c r="A7" s="148" t="s">
        <v>567</v>
      </c>
      <c r="B7" s="153"/>
      <c r="C7" s="154"/>
      <c r="D7" s="155">
        <v>118680</v>
      </c>
      <c r="E7" s="156"/>
      <c r="F7" s="157">
        <v>84459</v>
      </c>
      <c r="G7" s="158"/>
      <c r="H7" s="159"/>
    </row>
    <row r="8" spans="1:8" x14ac:dyDescent="0.15">
      <c r="A8" s="160"/>
      <c r="B8" s="161"/>
      <c r="C8" s="162"/>
      <c r="D8" s="163">
        <v>40270</v>
      </c>
      <c r="E8" s="164"/>
      <c r="F8" s="165">
        <v>47314</v>
      </c>
      <c r="G8" s="166"/>
      <c r="H8" s="167"/>
    </row>
    <row r="9" spans="1:8" x14ac:dyDescent="0.15">
      <c r="A9" s="148" t="s">
        <v>568</v>
      </c>
      <c r="B9" s="153"/>
      <c r="C9" s="154"/>
      <c r="D9" s="155">
        <v>98168</v>
      </c>
      <c r="E9" s="156"/>
      <c r="F9" s="157">
        <v>74568</v>
      </c>
      <c r="G9" s="158"/>
      <c r="H9" s="159"/>
    </row>
    <row r="10" spans="1:8" x14ac:dyDescent="0.15">
      <c r="A10" s="160"/>
      <c r="B10" s="161"/>
      <c r="C10" s="162"/>
      <c r="D10" s="163">
        <v>53311</v>
      </c>
      <c r="E10" s="164"/>
      <c r="F10" s="165">
        <v>42558</v>
      </c>
      <c r="G10" s="166"/>
      <c r="H10" s="167"/>
    </row>
    <row r="11" spans="1:8" x14ac:dyDescent="0.15">
      <c r="A11" s="148" t="s">
        <v>569</v>
      </c>
      <c r="B11" s="153"/>
      <c r="C11" s="154"/>
      <c r="D11" s="155">
        <v>107326</v>
      </c>
      <c r="E11" s="156"/>
      <c r="F11" s="157">
        <v>73693</v>
      </c>
      <c r="G11" s="158"/>
      <c r="H11" s="159"/>
    </row>
    <row r="12" spans="1:8" x14ac:dyDescent="0.15">
      <c r="A12" s="160"/>
      <c r="B12" s="161"/>
      <c r="C12" s="168"/>
      <c r="D12" s="163">
        <v>51931</v>
      </c>
      <c r="E12" s="164"/>
      <c r="F12" s="165">
        <v>44203</v>
      </c>
      <c r="G12" s="166"/>
      <c r="H12" s="167"/>
    </row>
    <row r="13" spans="1:8" x14ac:dyDescent="0.15">
      <c r="A13" s="148"/>
      <c r="B13" s="153"/>
      <c r="C13" s="169"/>
      <c r="D13" s="170">
        <v>110200</v>
      </c>
      <c r="E13" s="171"/>
      <c r="F13" s="172">
        <v>69142</v>
      </c>
      <c r="G13" s="173"/>
      <c r="H13" s="159"/>
    </row>
    <row r="14" spans="1:8" x14ac:dyDescent="0.15">
      <c r="A14" s="160"/>
      <c r="B14" s="161"/>
      <c r="C14" s="162"/>
      <c r="D14" s="163">
        <v>50567</v>
      </c>
      <c r="E14" s="164"/>
      <c r="F14" s="165">
        <v>39804</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3.97</v>
      </c>
      <c r="C19" s="174">
        <f>ROUND(VALUE(SUBSTITUTE(実質収支比率等に係る経年分析!G$48,"▲","-")),2)</f>
        <v>3.86</v>
      </c>
      <c r="D19" s="174">
        <f>ROUND(VALUE(SUBSTITUTE(実質収支比率等に係る経年分析!H$48,"▲","-")),2)</f>
        <v>6.06</v>
      </c>
      <c r="E19" s="174">
        <f>ROUND(VALUE(SUBSTITUTE(実質収支比率等に係る経年分析!I$48,"▲","-")),2)</f>
        <v>9.6999999999999993</v>
      </c>
      <c r="F19" s="174">
        <f>ROUND(VALUE(SUBSTITUTE(実質収支比率等に係る経年分析!J$48,"▲","-")),2)</f>
        <v>6.47</v>
      </c>
    </row>
    <row r="20" spans="1:11" x14ac:dyDescent="0.15">
      <c r="A20" s="174" t="s">
        <v>57</v>
      </c>
      <c r="B20" s="174">
        <f>ROUND(VALUE(SUBSTITUTE(実質収支比率等に係る経年分析!F$47,"▲","-")),2)</f>
        <v>32.119999999999997</v>
      </c>
      <c r="C20" s="174">
        <f>ROUND(VALUE(SUBSTITUTE(実質収支比率等に係る経年分析!G$47,"▲","-")),2)</f>
        <v>31.41</v>
      </c>
      <c r="D20" s="174">
        <f>ROUND(VALUE(SUBSTITUTE(実質収支比率等に係る経年分析!H$47,"▲","-")),2)</f>
        <v>29.64</v>
      </c>
      <c r="E20" s="174">
        <f>ROUND(VALUE(SUBSTITUTE(実質収支比率等に係る経年分析!I$47,"▲","-")),2)</f>
        <v>31.73</v>
      </c>
      <c r="F20" s="174">
        <f>ROUND(VALUE(SUBSTITUTE(実質収支比率等に係る経年分析!J$47,"▲","-")),2)</f>
        <v>38.32</v>
      </c>
    </row>
    <row r="21" spans="1:11" x14ac:dyDescent="0.15">
      <c r="A21" s="174" t="s">
        <v>58</v>
      </c>
      <c r="B21" s="174">
        <f>IF(ISNUMBER(VALUE(SUBSTITUTE(実質収支比率等に係る経年分析!F$49,"▲","-"))),ROUND(VALUE(SUBSTITUTE(実質収支比率等に係る経年分析!F$49,"▲","-")),2),NA())</f>
        <v>-1.37</v>
      </c>
      <c r="C21" s="174">
        <f>IF(ISNUMBER(VALUE(SUBSTITUTE(実質収支比率等に係る経年分析!G$49,"▲","-"))),ROUND(VALUE(SUBSTITUTE(実質収支比率等に係る経年分析!G$49,"▲","-")),2),NA())</f>
        <v>-1.44</v>
      </c>
      <c r="D21" s="174">
        <f>IF(ISNUMBER(VALUE(SUBSTITUTE(実質収支比率等に係る経年分析!H$49,"▲","-"))),ROUND(VALUE(SUBSTITUTE(実質収支比率等に係る経年分析!H$49,"▲","-")),2),NA())</f>
        <v>0.92</v>
      </c>
      <c r="E21" s="174">
        <f>IF(ISNUMBER(VALUE(SUBSTITUTE(実質収支比率等に係る経年分析!I$49,"▲","-"))),ROUND(VALUE(SUBSTITUTE(実質収支比率等に係る経年分析!I$49,"▲","-")),2),NA())</f>
        <v>6.68</v>
      </c>
      <c r="F21" s="174">
        <f>IF(ISNUMBER(VALUE(SUBSTITUTE(実質収支比率等に係る経年分析!J$49,"▲","-"))),ROUND(VALUE(SUBSTITUTE(実質収支比率等に係る経年分析!J$49,"▲","-")),2),NA())</f>
        <v>1.3</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4.75</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5.19</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4.68</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4.3600000000000003</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0.06</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個別排水事業特別会計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0.05</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0.06</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0.03</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0.06</v>
      </c>
    </row>
    <row r="30" spans="1:11" x14ac:dyDescent="0.15">
      <c r="A30" s="175" t="str">
        <f>IF(連結実質赤字比率に係る赤字・黒字の構成分析!C$40="",NA(),連結実質赤字比率に係る赤字・黒字の構成分析!C$40)</f>
        <v>国民健康保険直診勘定特別会計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0.04</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7.0000000000000007E-2</v>
      </c>
    </row>
    <row r="31" spans="1:11" x14ac:dyDescent="0.15">
      <c r="A31" s="175" t="str">
        <f>IF(連結実質赤字比率に係る赤字・黒字の構成分析!C$39="",NA(),連結実質赤字比率に係る赤字・黒字の構成分析!C$39)</f>
        <v>公共下水道事業特別会計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0.13</v>
      </c>
    </row>
    <row r="32" spans="1:11" x14ac:dyDescent="0.15">
      <c r="A32" s="175" t="str">
        <f>IF(連結実質赤字比率に係る赤字・黒字の構成分析!C$38="",NA(),連結実質赤字比率に係る赤字・黒字の構成分析!C$38)</f>
        <v>町営住宅事業特別会計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0.14000000000000001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0.15</v>
      </c>
    </row>
    <row r="33" spans="1:16" x14ac:dyDescent="0.15">
      <c r="A33" s="175" t="str">
        <f>IF(連結実質赤字比率に係る赤字・黒字の構成分析!C$37="",NA(),連結実質赤字比率に係る赤字・黒字の構成分析!C$37)</f>
        <v>農業集落排水事業特別会計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0.24</v>
      </c>
    </row>
    <row r="34" spans="1:16" x14ac:dyDescent="0.15">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1.44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1.21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1.69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2.23</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3.87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3.74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5.89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9.5299999999999994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6.31</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#VALUE!</v>
      </c>
      <c r="C36" s="175" t="e">
        <f>IF(ROUND(VALUE(SUBSTITUTE(連結実質赤字比率に係る赤字・黒字の構成分析!F$34,"▲", "-")), 2) &gt;= 0, ABS(ROUND(VALUE(SUBSTITUTE(連結実質赤字比率に係る赤字・黒字の構成分析!F$34,"▲", "-")), 2)), NA())</f>
        <v>#VALUE!</v>
      </c>
      <c r="D36" s="175" t="e">
        <f>IF(ROUND(VALUE(SUBSTITUTE(連結実質赤字比率に係る赤字・黒字の構成分析!G$34,"▲", "-")), 2) &lt; 0, ABS(ROUND(VALUE(SUBSTITUTE(連結実質赤字比率に係る赤字・黒字の構成分析!G$34,"▲", "-")), 2)), NA())</f>
        <v>#VALUE!</v>
      </c>
      <c r="E36" s="175" t="e">
        <f>IF(ROUND(VALUE(SUBSTITUTE(連結実質赤字比率に係る赤字・黒字の構成分析!G$34,"▲", "-")), 2) &gt;= 0, ABS(ROUND(VALUE(SUBSTITUTE(連結実質赤字比率に係る赤字・黒字の構成分析!G$34,"▲", "-")), 2)), NA())</f>
        <v>#VALUE!</v>
      </c>
      <c r="F36" s="175" t="e">
        <f>IF(ROUND(VALUE(SUBSTITUTE(連結実質赤字比率に係る赤字・黒字の構成分析!H$34,"▲", "-")), 2) &lt; 0, ABS(ROUND(VALUE(SUBSTITUTE(連結実質赤字比率に係る赤字・黒字の構成分析!H$34,"▲", "-")), 2)), NA())</f>
        <v>#VALUE!</v>
      </c>
      <c r="G36" s="175" t="e">
        <f>IF(ROUND(VALUE(SUBSTITUTE(連結実質赤字比率に係る赤字・黒字の構成分析!H$34,"▲", "-")), 2) &gt;= 0, ABS(ROUND(VALUE(SUBSTITUTE(連結実質赤字比率に係る赤字・黒字の構成分析!H$34,"▲", "-")), 2)), NA())</f>
        <v>#VALUE!</v>
      </c>
      <c r="H36" s="175" t="e">
        <f>IF(ROUND(VALUE(SUBSTITUTE(連結実質赤字比率に係る赤字・黒字の構成分析!I$34,"▲", "-")), 2) &lt; 0, ABS(ROUND(VALUE(SUBSTITUTE(連結実質赤字比率に係る赤字・黒字の構成分析!I$34,"▲", "-")), 2)), NA())</f>
        <v>#VALUE!</v>
      </c>
      <c r="I36" s="175" t="e">
        <f>IF(ROUND(VALUE(SUBSTITUTE(連結実質赤字比率に係る赤字・黒字の構成分析!I$34,"▲", "-")), 2) &gt;= 0, ABS(ROUND(VALUE(SUBSTITUTE(連結実質赤字比率に係る赤字・黒字の構成分析!I$34,"▲", "-")), 2)), NA())</f>
        <v>#VALUE!</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7.08</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1958</v>
      </c>
      <c r="E42" s="176"/>
      <c r="F42" s="176"/>
      <c r="G42" s="176">
        <f>'実質公債費比率（分子）の構造'!L$52</f>
        <v>1917</v>
      </c>
      <c r="H42" s="176"/>
      <c r="I42" s="176"/>
      <c r="J42" s="176">
        <f>'実質公債費比率（分子）の構造'!M$52</f>
        <v>1784</v>
      </c>
      <c r="K42" s="176"/>
      <c r="L42" s="176"/>
      <c r="M42" s="176">
        <f>'実質公債費比率（分子）の構造'!N$52</f>
        <v>1764</v>
      </c>
      <c r="N42" s="176"/>
      <c r="O42" s="176"/>
      <c r="P42" s="176">
        <f>'実質公債費比率（分子）の構造'!O$52</f>
        <v>1618</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88</v>
      </c>
      <c r="C45" s="176"/>
      <c r="D45" s="176"/>
      <c r="E45" s="176">
        <f>'実質公債費比率（分子）の構造'!L$49</f>
        <v>81</v>
      </c>
      <c r="F45" s="176"/>
      <c r="G45" s="176"/>
      <c r="H45" s="176">
        <f>'実質公債費比率（分子）の構造'!M$49</f>
        <v>80</v>
      </c>
      <c r="I45" s="176"/>
      <c r="J45" s="176"/>
      <c r="K45" s="176">
        <f>'実質公債費比率（分子）の構造'!N$49</f>
        <v>80</v>
      </c>
      <c r="L45" s="176"/>
      <c r="M45" s="176"/>
      <c r="N45" s="176">
        <f>'実質公債費比率（分子）の構造'!O$49</f>
        <v>78</v>
      </c>
      <c r="O45" s="176"/>
      <c r="P45" s="176"/>
    </row>
    <row r="46" spans="1:16" x14ac:dyDescent="0.15">
      <c r="A46" s="176" t="s">
        <v>69</v>
      </c>
      <c r="B46" s="176">
        <f>'実質公債費比率（分子）の構造'!K$48</f>
        <v>696</v>
      </c>
      <c r="C46" s="176"/>
      <c r="D46" s="176"/>
      <c r="E46" s="176">
        <f>'実質公債費比率（分子）の構造'!L$48</f>
        <v>683</v>
      </c>
      <c r="F46" s="176"/>
      <c r="G46" s="176"/>
      <c r="H46" s="176">
        <f>'実質公債費比率（分子）の構造'!M$48</f>
        <v>605</v>
      </c>
      <c r="I46" s="176"/>
      <c r="J46" s="176"/>
      <c r="K46" s="176">
        <f>'実質公債費比率（分子）の構造'!N$48</f>
        <v>562</v>
      </c>
      <c r="L46" s="176"/>
      <c r="M46" s="176"/>
      <c r="N46" s="176">
        <f>'実質公債費比率（分子）の構造'!O$48</f>
        <v>504</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1678</v>
      </c>
      <c r="C49" s="176"/>
      <c r="D49" s="176"/>
      <c r="E49" s="176">
        <f>'実質公債費比率（分子）の構造'!L$45</f>
        <v>1641</v>
      </c>
      <c r="F49" s="176"/>
      <c r="G49" s="176"/>
      <c r="H49" s="176">
        <f>'実質公債費比率（分子）の構造'!M$45</f>
        <v>1551</v>
      </c>
      <c r="I49" s="176"/>
      <c r="J49" s="176"/>
      <c r="K49" s="176">
        <f>'実質公債費比率（分子）の構造'!N$45</f>
        <v>1589</v>
      </c>
      <c r="L49" s="176"/>
      <c r="M49" s="176"/>
      <c r="N49" s="176">
        <f>'実質公債費比率（分子）の構造'!O$45</f>
        <v>1616</v>
      </c>
      <c r="O49" s="176"/>
      <c r="P49" s="176"/>
    </row>
    <row r="50" spans="1:16" x14ac:dyDescent="0.15">
      <c r="A50" s="176" t="s">
        <v>73</v>
      </c>
      <c r="B50" s="176" t="e">
        <f>NA()</f>
        <v>#N/A</v>
      </c>
      <c r="C50" s="176">
        <f>IF(ISNUMBER('実質公債費比率（分子）の構造'!K$53),'実質公債費比率（分子）の構造'!K$53,NA())</f>
        <v>504</v>
      </c>
      <c r="D50" s="176" t="e">
        <f>NA()</f>
        <v>#N/A</v>
      </c>
      <c r="E50" s="176" t="e">
        <f>NA()</f>
        <v>#N/A</v>
      </c>
      <c r="F50" s="176">
        <f>IF(ISNUMBER('実質公債費比率（分子）の構造'!L$53),'実質公債費比率（分子）の構造'!L$53,NA())</f>
        <v>488</v>
      </c>
      <c r="G50" s="176" t="e">
        <f>NA()</f>
        <v>#N/A</v>
      </c>
      <c r="H50" s="176" t="e">
        <f>NA()</f>
        <v>#N/A</v>
      </c>
      <c r="I50" s="176">
        <f>IF(ISNUMBER('実質公債費比率（分子）の構造'!M$53),'実質公債費比率（分子）の構造'!M$53,NA())</f>
        <v>452</v>
      </c>
      <c r="J50" s="176" t="e">
        <f>NA()</f>
        <v>#N/A</v>
      </c>
      <c r="K50" s="176" t="e">
        <f>NA()</f>
        <v>#N/A</v>
      </c>
      <c r="L50" s="176">
        <f>IF(ISNUMBER('実質公債費比率（分子）の構造'!N$53),'実質公債費比率（分子）の構造'!N$53,NA())</f>
        <v>467</v>
      </c>
      <c r="M50" s="176" t="e">
        <f>NA()</f>
        <v>#N/A</v>
      </c>
      <c r="N50" s="176" t="e">
        <f>NA()</f>
        <v>#N/A</v>
      </c>
      <c r="O50" s="176">
        <f>IF(ISNUMBER('実質公債費比率（分子）の構造'!O$53),'実質公債費比率（分子）の構造'!O$53,NA())</f>
        <v>580</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18967</v>
      </c>
      <c r="E56" s="175"/>
      <c r="F56" s="175"/>
      <c r="G56" s="175">
        <f>'将来負担比率（分子）の構造'!J$52</f>
        <v>18704</v>
      </c>
      <c r="H56" s="175"/>
      <c r="I56" s="175"/>
      <c r="J56" s="175">
        <f>'将来負担比率（分子）の構造'!K$52</f>
        <v>17994</v>
      </c>
      <c r="K56" s="175"/>
      <c r="L56" s="175"/>
      <c r="M56" s="175">
        <f>'将来負担比率（分子）の構造'!L$52</f>
        <v>17455</v>
      </c>
      <c r="N56" s="175"/>
      <c r="O56" s="175"/>
      <c r="P56" s="175">
        <f>'将来負担比率（分子）の構造'!M$52</f>
        <v>16514</v>
      </c>
    </row>
    <row r="57" spans="1:16" x14ac:dyDescent="0.15">
      <c r="A57" s="175" t="s">
        <v>44</v>
      </c>
      <c r="B57" s="175"/>
      <c r="C57" s="175"/>
      <c r="D57" s="175">
        <f>'将来負担比率（分子）の構造'!I$51</f>
        <v>198</v>
      </c>
      <c r="E57" s="175"/>
      <c r="F57" s="175"/>
      <c r="G57" s="175">
        <f>'将来負担比率（分子）の構造'!J$51</f>
        <v>177</v>
      </c>
      <c r="H57" s="175"/>
      <c r="I57" s="175"/>
      <c r="J57" s="175">
        <f>'将来負担比率（分子）の構造'!K$51</f>
        <v>159</v>
      </c>
      <c r="K57" s="175"/>
      <c r="L57" s="175"/>
      <c r="M57" s="175">
        <f>'将来負担比率（分子）の構造'!L$51</f>
        <v>164</v>
      </c>
      <c r="N57" s="175"/>
      <c r="O57" s="175"/>
      <c r="P57" s="175">
        <f>'将来負担比率（分子）の構造'!M$51</f>
        <v>132</v>
      </c>
    </row>
    <row r="58" spans="1:16" x14ac:dyDescent="0.15">
      <c r="A58" s="175" t="s">
        <v>43</v>
      </c>
      <c r="B58" s="175"/>
      <c r="C58" s="175"/>
      <c r="D58" s="175">
        <f>'将来負担比率（分子）の構造'!I$50</f>
        <v>8674</v>
      </c>
      <c r="E58" s="175"/>
      <c r="F58" s="175"/>
      <c r="G58" s="175">
        <f>'将来負担比率（分子）の構造'!J$50</f>
        <v>7999</v>
      </c>
      <c r="H58" s="175"/>
      <c r="I58" s="175"/>
      <c r="J58" s="175">
        <f>'将来負担比率（分子）の構造'!K$50</f>
        <v>7513</v>
      </c>
      <c r="K58" s="175"/>
      <c r="L58" s="175"/>
      <c r="M58" s="175">
        <f>'将来負担比率（分子）の構造'!L$50</f>
        <v>7804</v>
      </c>
      <c r="N58" s="175"/>
      <c r="O58" s="175"/>
      <c r="P58" s="175">
        <f>'将来負担比率（分子）の構造'!M$50</f>
        <v>8602</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175</v>
      </c>
      <c r="C61" s="175"/>
      <c r="D61" s="175"/>
      <c r="E61" s="175">
        <f>'将来負担比率（分子）の構造'!J$46</f>
        <v>176</v>
      </c>
      <c r="F61" s="175"/>
      <c r="G61" s="175"/>
      <c r="H61" s="175">
        <f>'将来負担比率（分子）の構造'!K$46</f>
        <v>177</v>
      </c>
      <c r="I61" s="175"/>
      <c r="J61" s="175"/>
      <c r="K61" s="175">
        <f>'将来負担比率（分子）の構造'!L$46</f>
        <v>179</v>
      </c>
      <c r="L61" s="175"/>
      <c r="M61" s="175"/>
      <c r="N61" s="175" t="str">
        <f>'将来負担比率（分子）の構造'!M$46</f>
        <v>-</v>
      </c>
      <c r="O61" s="175"/>
      <c r="P61" s="175"/>
    </row>
    <row r="62" spans="1:16" x14ac:dyDescent="0.15">
      <c r="A62" s="175" t="s">
        <v>37</v>
      </c>
      <c r="B62" s="175">
        <f>'将来負担比率（分子）の構造'!I$45</f>
        <v>2051</v>
      </c>
      <c r="C62" s="175"/>
      <c r="D62" s="175"/>
      <c r="E62" s="175">
        <f>'将来負担比率（分子）の構造'!J$45</f>
        <v>2045</v>
      </c>
      <c r="F62" s="175"/>
      <c r="G62" s="175"/>
      <c r="H62" s="175">
        <f>'将来負担比率（分子）の構造'!K$45</f>
        <v>2080</v>
      </c>
      <c r="I62" s="175"/>
      <c r="J62" s="175"/>
      <c r="K62" s="175">
        <f>'将来負担比率（分子）の構造'!L$45</f>
        <v>2072</v>
      </c>
      <c r="L62" s="175"/>
      <c r="M62" s="175"/>
      <c r="N62" s="175">
        <f>'将来負担比率（分子）の構造'!M$45</f>
        <v>2060</v>
      </c>
      <c r="O62" s="175"/>
      <c r="P62" s="175"/>
    </row>
    <row r="63" spans="1:16" x14ac:dyDescent="0.15">
      <c r="A63" s="175" t="s">
        <v>36</v>
      </c>
      <c r="B63" s="175">
        <f>'将来負担比率（分子）の構造'!I$44</f>
        <v>534</v>
      </c>
      <c r="C63" s="175"/>
      <c r="D63" s="175"/>
      <c r="E63" s="175">
        <f>'将来負担比率（分子）の構造'!J$44</f>
        <v>458</v>
      </c>
      <c r="F63" s="175"/>
      <c r="G63" s="175"/>
      <c r="H63" s="175">
        <f>'将来負担比率（分子）の構造'!K$44</f>
        <v>454</v>
      </c>
      <c r="I63" s="175"/>
      <c r="J63" s="175"/>
      <c r="K63" s="175">
        <f>'将来負担比率（分子）の構造'!L$44</f>
        <v>397</v>
      </c>
      <c r="L63" s="175"/>
      <c r="M63" s="175"/>
      <c r="N63" s="175">
        <f>'将来負担比率（分子）の構造'!M$44</f>
        <v>320</v>
      </c>
      <c r="O63" s="175"/>
      <c r="P63" s="175"/>
    </row>
    <row r="64" spans="1:16" x14ac:dyDescent="0.15">
      <c r="A64" s="175" t="s">
        <v>35</v>
      </c>
      <c r="B64" s="175">
        <f>'将来負担比率（分子）の構造'!I$43</f>
        <v>8788</v>
      </c>
      <c r="C64" s="175"/>
      <c r="D64" s="175"/>
      <c r="E64" s="175">
        <f>'将来負担比率（分子）の構造'!J$43</f>
        <v>8505</v>
      </c>
      <c r="F64" s="175"/>
      <c r="G64" s="175"/>
      <c r="H64" s="175">
        <f>'将来負担比率（分子）の構造'!K$43</f>
        <v>8386</v>
      </c>
      <c r="I64" s="175"/>
      <c r="J64" s="175"/>
      <c r="K64" s="175">
        <f>'将来負担比率（分子）の構造'!L$43</f>
        <v>8056</v>
      </c>
      <c r="L64" s="175"/>
      <c r="M64" s="175"/>
      <c r="N64" s="175">
        <f>'将来負担比率（分子）の構造'!M$43</f>
        <v>7887</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14592</v>
      </c>
      <c r="C66" s="175"/>
      <c r="D66" s="175"/>
      <c r="E66" s="175">
        <f>'将来負担比率（分子）の構造'!J$41</f>
        <v>14534</v>
      </c>
      <c r="F66" s="175"/>
      <c r="G66" s="175"/>
      <c r="H66" s="175">
        <f>'将来負担比率（分子）の構造'!K$41</f>
        <v>14122</v>
      </c>
      <c r="I66" s="175"/>
      <c r="J66" s="175"/>
      <c r="K66" s="175">
        <f>'将来負担比率（分子）の構造'!L$41</f>
        <v>13836</v>
      </c>
      <c r="L66" s="175"/>
      <c r="M66" s="175"/>
      <c r="N66" s="175">
        <f>'将来負担比率（分子）の構造'!M$41</f>
        <v>13490</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2790</v>
      </c>
      <c r="C72" s="179">
        <f>基金残高に係る経年分析!G55</f>
        <v>3068</v>
      </c>
      <c r="D72" s="179">
        <f>基金残高に係る経年分析!H55</f>
        <v>3530</v>
      </c>
    </row>
    <row r="73" spans="1:16" x14ac:dyDescent="0.15">
      <c r="A73" s="178" t="s">
        <v>80</v>
      </c>
      <c r="B73" s="179">
        <f>基金残高に係る経年分析!F56</f>
        <v>169</v>
      </c>
      <c r="C73" s="179">
        <f>基金残高に係る経年分析!G56</f>
        <v>308</v>
      </c>
      <c r="D73" s="179">
        <f>基金残高に係る経年分析!H56</f>
        <v>358</v>
      </c>
    </row>
    <row r="74" spans="1:16" x14ac:dyDescent="0.15">
      <c r="A74" s="178" t="s">
        <v>81</v>
      </c>
      <c r="B74" s="179">
        <f>基金残高に係る経年分析!F57</f>
        <v>5808</v>
      </c>
      <c r="C74" s="179">
        <f>基金残高に係る経年分析!G57</f>
        <v>5704</v>
      </c>
      <c r="D74" s="179">
        <f>基金残高に係る経年分析!H57</f>
        <v>6015</v>
      </c>
    </row>
  </sheetData>
  <sheetProtection algorithmName="SHA-512" hashValue="lUOLCvZvGXgGgIqTbA8nbsDimsBRO2eHiF7+LwViRQ6O+Uo82pzt9WhjOhjOnedetsJ4Rsr43CBSaoQKbdHkmw==" saltValue="brs3gIaUWA5DJ8nGGGJOa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213</v>
      </c>
      <c r="DI1" s="718"/>
      <c r="DJ1" s="718"/>
      <c r="DK1" s="718"/>
      <c r="DL1" s="718"/>
      <c r="DM1" s="718"/>
      <c r="DN1" s="719"/>
      <c r="DO1" s="214"/>
      <c r="DP1" s="717" t="s">
        <v>214</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216</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217</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218</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219</v>
      </c>
      <c r="S4" s="680"/>
      <c r="T4" s="680"/>
      <c r="U4" s="680"/>
      <c r="V4" s="680"/>
      <c r="W4" s="680"/>
      <c r="X4" s="680"/>
      <c r="Y4" s="681"/>
      <c r="Z4" s="679" t="s">
        <v>220</v>
      </c>
      <c r="AA4" s="680"/>
      <c r="AB4" s="680"/>
      <c r="AC4" s="681"/>
      <c r="AD4" s="679" t="s">
        <v>221</v>
      </c>
      <c r="AE4" s="680"/>
      <c r="AF4" s="680"/>
      <c r="AG4" s="680"/>
      <c r="AH4" s="680"/>
      <c r="AI4" s="680"/>
      <c r="AJ4" s="680"/>
      <c r="AK4" s="681"/>
      <c r="AL4" s="679" t="s">
        <v>220</v>
      </c>
      <c r="AM4" s="680"/>
      <c r="AN4" s="680"/>
      <c r="AO4" s="681"/>
      <c r="AP4" s="720" t="s">
        <v>222</v>
      </c>
      <c r="AQ4" s="720"/>
      <c r="AR4" s="720"/>
      <c r="AS4" s="720"/>
      <c r="AT4" s="720"/>
      <c r="AU4" s="720"/>
      <c r="AV4" s="720"/>
      <c r="AW4" s="720"/>
      <c r="AX4" s="720"/>
      <c r="AY4" s="720"/>
      <c r="AZ4" s="720"/>
      <c r="BA4" s="720"/>
      <c r="BB4" s="720"/>
      <c r="BC4" s="720"/>
      <c r="BD4" s="720"/>
      <c r="BE4" s="720"/>
      <c r="BF4" s="720"/>
      <c r="BG4" s="720" t="s">
        <v>223</v>
      </c>
      <c r="BH4" s="720"/>
      <c r="BI4" s="720"/>
      <c r="BJ4" s="720"/>
      <c r="BK4" s="720"/>
      <c r="BL4" s="720"/>
      <c r="BM4" s="720"/>
      <c r="BN4" s="720"/>
      <c r="BO4" s="720" t="s">
        <v>220</v>
      </c>
      <c r="BP4" s="720"/>
      <c r="BQ4" s="720"/>
      <c r="BR4" s="720"/>
      <c r="BS4" s="720" t="s">
        <v>224</v>
      </c>
      <c r="BT4" s="720"/>
      <c r="BU4" s="720"/>
      <c r="BV4" s="720"/>
      <c r="BW4" s="720"/>
      <c r="BX4" s="720"/>
      <c r="BY4" s="720"/>
      <c r="BZ4" s="720"/>
      <c r="CA4" s="720"/>
      <c r="CB4" s="720"/>
      <c r="CD4" s="679" t="s">
        <v>225</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226</v>
      </c>
      <c r="C5" s="677"/>
      <c r="D5" s="677"/>
      <c r="E5" s="677"/>
      <c r="F5" s="677"/>
      <c r="G5" s="677"/>
      <c r="H5" s="677"/>
      <c r="I5" s="677"/>
      <c r="J5" s="677"/>
      <c r="K5" s="677"/>
      <c r="L5" s="677"/>
      <c r="M5" s="677"/>
      <c r="N5" s="677"/>
      <c r="O5" s="677"/>
      <c r="P5" s="677"/>
      <c r="Q5" s="678"/>
      <c r="R5" s="673">
        <v>3891524</v>
      </c>
      <c r="S5" s="674"/>
      <c r="T5" s="674"/>
      <c r="U5" s="674"/>
      <c r="V5" s="674"/>
      <c r="W5" s="674"/>
      <c r="X5" s="674"/>
      <c r="Y5" s="702"/>
      <c r="Z5" s="715">
        <v>24.5</v>
      </c>
      <c r="AA5" s="715"/>
      <c r="AB5" s="715"/>
      <c r="AC5" s="715"/>
      <c r="AD5" s="716">
        <v>3891524</v>
      </c>
      <c r="AE5" s="716"/>
      <c r="AF5" s="716"/>
      <c r="AG5" s="716"/>
      <c r="AH5" s="716"/>
      <c r="AI5" s="716"/>
      <c r="AJ5" s="716"/>
      <c r="AK5" s="716"/>
      <c r="AL5" s="703">
        <v>42.2</v>
      </c>
      <c r="AM5" s="686"/>
      <c r="AN5" s="686"/>
      <c r="AO5" s="704"/>
      <c r="AP5" s="676" t="s">
        <v>227</v>
      </c>
      <c r="AQ5" s="677"/>
      <c r="AR5" s="677"/>
      <c r="AS5" s="677"/>
      <c r="AT5" s="677"/>
      <c r="AU5" s="677"/>
      <c r="AV5" s="677"/>
      <c r="AW5" s="677"/>
      <c r="AX5" s="677"/>
      <c r="AY5" s="677"/>
      <c r="AZ5" s="677"/>
      <c r="BA5" s="677"/>
      <c r="BB5" s="677"/>
      <c r="BC5" s="677"/>
      <c r="BD5" s="677"/>
      <c r="BE5" s="677"/>
      <c r="BF5" s="678"/>
      <c r="BG5" s="627">
        <v>3878802</v>
      </c>
      <c r="BH5" s="628"/>
      <c r="BI5" s="628"/>
      <c r="BJ5" s="628"/>
      <c r="BK5" s="628"/>
      <c r="BL5" s="628"/>
      <c r="BM5" s="628"/>
      <c r="BN5" s="629"/>
      <c r="BO5" s="663">
        <v>99.7</v>
      </c>
      <c r="BP5" s="663"/>
      <c r="BQ5" s="663"/>
      <c r="BR5" s="663"/>
      <c r="BS5" s="664" t="s">
        <v>129</v>
      </c>
      <c r="BT5" s="664"/>
      <c r="BU5" s="664"/>
      <c r="BV5" s="664"/>
      <c r="BW5" s="664"/>
      <c r="BX5" s="664"/>
      <c r="BY5" s="664"/>
      <c r="BZ5" s="664"/>
      <c r="CA5" s="664"/>
      <c r="CB5" s="695"/>
      <c r="CD5" s="679" t="s">
        <v>222</v>
      </c>
      <c r="CE5" s="680"/>
      <c r="CF5" s="680"/>
      <c r="CG5" s="680"/>
      <c r="CH5" s="680"/>
      <c r="CI5" s="680"/>
      <c r="CJ5" s="680"/>
      <c r="CK5" s="680"/>
      <c r="CL5" s="680"/>
      <c r="CM5" s="680"/>
      <c r="CN5" s="680"/>
      <c r="CO5" s="680"/>
      <c r="CP5" s="680"/>
      <c r="CQ5" s="681"/>
      <c r="CR5" s="679" t="s">
        <v>228</v>
      </c>
      <c r="CS5" s="680"/>
      <c r="CT5" s="680"/>
      <c r="CU5" s="680"/>
      <c r="CV5" s="680"/>
      <c r="CW5" s="680"/>
      <c r="CX5" s="680"/>
      <c r="CY5" s="681"/>
      <c r="CZ5" s="679" t="s">
        <v>220</v>
      </c>
      <c r="DA5" s="680"/>
      <c r="DB5" s="680"/>
      <c r="DC5" s="681"/>
      <c r="DD5" s="679" t="s">
        <v>229</v>
      </c>
      <c r="DE5" s="680"/>
      <c r="DF5" s="680"/>
      <c r="DG5" s="680"/>
      <c r="DH5" s="680"/>
      <c r="DI5" s="680"/>
      <c r="DJ5" s="680"/>
      <c r="DK5" s="680"/>
      <c r="DL5" s="680"/>
      <c r="DM5" s="680"/>
      <c r="DN5" s="680"/>
      <c r="DO5" s="680"/>
      <c r="DP5" s="681"/>
      <c r="DQ5" s="679" t="s">
        <v>230</v>
      </c>
      <c r="DR5" s="680"/>
      <c r="DS5" s="680"/>
      <c r="DT5" s="680"/>
      <c r="DU5" s="680"/>
      <c r="DV5" s="680"/>
      <c r="DW5" s="680"/>
      <c r="DX5" s="680"/>
      <c r="DY5" s="680"/>
      <c r="DZ5" s="680"/>
      <c r="EA5" s="680"/>
      <c r="EB5" s="680"/>
      <c r="EC5" s="681"/>
    </row>
    <row r="6" spans="2:143" ht="11.25" customHeight="1" x14ac:dyDescent="0.15">
      <c r="B6" s="624" t="s">
        <v>231</v>
      </c>
      <c r="C6" s="625"/>
      <c r="D6" s="625"/>
      <c r="E6" s="625"/>
      <c r="F6" s="625"/>
      <c r="G6" s="625"/>
      <c r="H6" s="625"/>
      <c r="I6" s="625"/>
      <c r="J6" s="625"/>
      <c r="K6" s="625"/>
      <c r="L6" s="625"/>
      <c r="M6" s="625"/>
      <c r="N6" s="625"/>
      <c r="O6" s="625"/>
      <c r="P6" s="625"/>
      <c r="Q6" s="626"/>
      <c r="R6" s="627">
        <v>195214</v>
      </c>
      <c r="S6" s="628"/>
      <c r="T6" s="628"/>
      <c r="U6" s="628"/>
      <c r="V6" s="628"/>
      <c r="W6" s="628"/>
      <c r="X6" s="628"/>
      <c r="Y6" s="629"/>
      <c r="Z6" s="663">
        <v>1.2</v>
      </c>
      <c r="AA6" s="663"/>
      <c r="AB6" s="663"/>
      <c r="AC6" s="663"/>
      <c r="AD6" s="664">
        <v>195214</v>
      </c>
      <c r="AE6" s="664"/>
      <c r="AF6" s="664"/>
      <c r="AG6" s="664"/>
      <c r="AH6" s="664"/>
      <c r="AI6" s="664"/>
      <c r="AJ6" s="664"/>
      <c r="AK6" s="664"/>
      <c r="AL6" s="630">
        <v>2.1</v>
      </c>
      <c r="AM6" s="631"/>
      <c r="AN6" s="631"/>
      <c r="AO6" s="665"/>
      <c r="AP6" s="624" t="s">
        <v>232</v>
      </c>
      <c r="AQ6" s="625"/>
      <c r="AR6" s="625"/>
      <c r="AS6" s="625"/>
      <c r="AT6" s="625"/>
      <c r="AU6" s="625"/>
      <c r="AV6" s="625"/>
      <c r="AW6" s="625"/>
      <c r="AX6" s="625"/>
      <c r="AY6" s="625"/>
      <c r="AZ6" s="625"/>
      <c r="BA6" s="625"/>
      <c r="BB6" s="625"/>
      <c r="BC6" s="625"/>
      <c r="BD6" s="625"/>
      <c r="BE6" s="625"/>
      <c r="BF6" s="626"/>
      <c r="BG6" s="627">
        <v>3878802</v>
      </c>
      <c r="BH6" s="628"/>
      <c r="BI6" s="628"/>
      <c r="BJ6" s="628"/>
      <c r="BK6" s="628"/>
      <c r="BL6" s="628"/>
      <c r="BM6" s="628"/>
      <c r="BN6" s="629"/>
      <c r="BO6" s="663">
        <v>99.7</v>
      </c>
      <c r="BP6" s="663"/>
      <c r="BQ6" s="663"/>
      <c r="BR6" s="663"/>
      <c r="BS6" s="664" t="s">
        <v>233</v>
      </c>
      <c r="BT6" s="664"/>
      <c r="BU6" s="664"/>
      <c r="BV6" s="664"/>
      <c r="BW6" s="664"/>
      <c r="BX6" s="664"/>
      <c r="BY6" s="664"/>
      <c r="BZ6" s="664"/>
      <c r="CA6" s="664"/>
      <c r="CB6" s="695"/>
      <c r="CD6" s="676" t="s">
        <v>234</v>
      </c>
      <c r="CE6" s="677"/>
      <c r="CF6" s="677"/>
      <c r="CG6" s="677"/>
      <c r="CH6" s="677"/>
      <c r="CI6" s="677"/>
      <c r="CJ6" s="677"/>
      <c r="CK6" s="677"/>
      <c r="CL6" s="677"/>
      <c r="CM6" s="677"/>
      <c r="CN6" s="677"/>
      <c r="CO6" s="677"/>
      <c r="CP6" s="677"/>
      <c r="CQ6" s="678"/>
      <c r="CR6" s="627">
        <v>93892</v>
      </c>
      <c r="CS6" s="628"/>
      <c r="CT6" s="628"/>
      <c r="CU6" s="628"/>
      <c r="CV6" s="628"/>
      <c r="CW6" s="628"/>
      <c r="CX6" s="628"/>
      <c r="CY6" s="629"/>
      <c r="CZ6" s="703">
        <v>0.6</v>
      </c>
      <c r="DA6" s="686"/>
      <c r="DB6" s="686"/>
      <c r="DC6" s="705"/>
      <c r="DD6" s="633" t="s">
        <v>233</v>
      </c>
      <c r="DE6" s="628"/>
      <c r="DF6" s="628"/>
      <c r="DG6" s="628"/>
      <c r="DH6" s="628"/>
      <c r="DI6" s="628"/>
      <c r="DJ6" s="628"/>
      <c r="DK6" s="628"/>
      <c r="DL6" s="628"/>
      <c r="DM6" s="628"/>
      <c r="DN6" s="628"/>
      <c r="DO6" s="628"/>
      <c r="DP6" s="629"/>
      <c r="DQ6" s="633">
        <v>93892</v>
      </c>
      <c r="DR6" s="628"/>
      <c r="DS6" s="628"/>
      <c r="DT6" s="628"/>
      <c r="DU6" s="628"/>
      <c r="DV6" s="628"/>
      <c r="DW6" s="628"/>
      <c r="DX6" s="628"/>
      <c r="DY6" s="628"/>
      <c r="DZ6" s="628"/>
      <c r="EA6" s="628"/>
      <c r="EB6" s="628"/>
      <c r="EC6" s="662"/>
    </row>
    <row r="7" spans="2:143" ht="11.25" customHeight="1" x14ac:dyDescent="0.15">
      <c r="B7" s="624" t="s">
        <v>235</v>
      </c>
      <c r="C7" s="625"/>
      <c r="D7" s="625"/>
      <c r="E7" s="625"/>
      <c r="F7" s="625"/>
      <c r="G7" s="625"/>
      <c r="H7" s="625"/>
      <c r="I7" s="625"/>
      <c r="J7" s="625"/>
      <c r="K7" s="625"/>
      <c r="L7" s="625"/>
      <c r="M7" s="625"/>
      <c r="N7" s="625"/>
      <c r="O7" s="625"/>
      <c r="P7" s="625"/>
      <c r="Q7" s="626"/>
      <c r="R7" s="627">
        <v>925</v>
      </c>
      <c r="S7" s="628"/>
      <c r="T7" s="628"/>
      <c r="U7" s="628"/>
      <c r="V7" s="628"/>
      <c r="W7" s="628"/>
      <c r="X7" s="628"/>
      <c r="Y7" s="629"/>
      <c r="Z7" s="663">
        <v>0</v>
      </c>
      <c r="AA7" s="663"/>
      <c r="AB7" s="663"/>
      <c r="AC7" s="663"/>
      <c r="AD7" s="664">
        <v>925</v>
      </c>
      <c r="AE7" s="664"/>
      <c r="AF7" s="664"/>
      <c r="AG7" s="664"/>
      <c r="AH7" s="664"/>
      <c r="AI7" s="664"/>
      <c r="AJ7" s="664"/>
      <c r="AK7" s="664"/>
      <c r="AL7" s="630">
        <v>0</v>
      </c>
      <c r="AM7" s="631"/>
      <c r="AN7" s="631"/>
      <c r="AO7" s="665"/>
      <c r="AP7" s="624" t="s">
        <v>236</v>
      </c>
      <c r="AQ7" s="625"/>
      <c r="AR7" s="625"/>
      <c r="AS7" s="625"/>
      <c r="AT7" s="625"/>
      <c r="AU7" s="625"/>
      <c r="AV7" s="625"/>
      <c r="AW7" s="625"/>
      <c r="AX7" s="625"/>
      <c r="AY7" s="625"/>
      <c r="AZ7" s="625"/>
      <c r="BA7" s="625"/>
      <c r="BB7" s="625"/>
      <c r="BC7" s="625"/>
      <c r="BD7" s="625"/>
      <c r="BE7" s="625"/>
      <c r="BF7" s="626"/>
      <c r="BG7" s="627">
        <v>1092751</v>
      </c>
      <c r="BH7" s="628"/>
      <c r="BI7" s="628"/>
      <c r="BJ7" s="628"/>
      <c r="BK7" s="628"/>
      <c r="BL7" s="628"/>
      <c r="BM7" s="628"/>
      <c r="BN7" s="629"/>
      <c r="BO7" s="663">
        <v>28.1</v>
      </c>
      <c r="BP7" s="663"/>
      <c r="BQ7" s="663"/>
      <c r="BR7" s="663"/>
      <c r="BS7" s="664" t="s">
        <v>233</v>
      </c>
      <c r="BT7" s="664"/>
      <c r="BU7" s="664"/>
      <c r="BV7" s="664"/>
      <c r="BW7" s="664"/>
      <c r="BX7" s="664"/>
      <c r="BY7" s="664"/>
      <c r="BZ7" s="664"/>
      <c r="CA7" s="664"/>
      <c r="CB7" s="695"/>
      <c r="CD7" s="624" t="s">
        <v>237</v>
      </c>
      <c r="CE7" s="625"/>
      <c r="CF7" s="625"/>
      <c r="CG7" s="625"/>
      <c r="CH7" s="625"/>
      <c r="CI7" s="625"/>
      <c r="CJ7" s="625"/>
      <c r="CK7" s="625"/>
      <c r="CL7" s="625"/>
      <c r="CM7" s="625"/>
      <c r="CN7" s="625"/>
      <c r="CO7" s="625"/>
      <c r="CP7" s="625"/>
      <c r="CQ7" s="626"/>
      <c r="CR7" s="627">
        <v>3682905</v>
      </c>
      <c r="CS7" s="628"/>
      <c r="CT7" s="628"/>
      <c r="CU7" s="628"/>
      <c r="CV7" s="628"/>
      <c r="CW7" s="628"/>
      <c r="CX7" s="628"/>
      <c r="CY7" s="629"/>
      <c r="CZ7" s="663">
        <v>24.1</v>
      </c>
      <c r="DA7" s="663"/>
      <c r="DB7" s="663"/>
      <c r="DC7" s="663"/>
      <c r="DD7" s="633">
        <v>273092</v>
      </c>
      <c r="DE7" s="628"/>
      <c r="DF7" s="628"/>
      <c r="DG7" s="628"/>
      <c r="DH7" s="628"/>
      <c r="DI7" s="628"/>
      <c r="DJ7" s="628"/>
      <c r="DK7" s="628"/>
      <c r="DL7" s="628"/>
      <c r="DM7" s="628"/>
      <c r="DN7" s="628"/>
      <c r="DO7" s="628"/>
      <c r="DP7" s="629"/>
      <c r="DQ7" s="633">
        <v>2530410</v>
      </c>
      <c r="DR7" s="628"/>
      <c r="DS7" s="628"/>
      <c r="DT7" s="628"/>
      <c r="DU7" s="628"/>
      <c r="DV7" s="628"/>
      <c r="DW7" s="628"/>
      <c r="DX7" s="628"/>
      <c r="DY7" s="628"/>
      <c r="DZ7" s="628"/>
      <c r="EA7" s="628"/>
      <c r="EB7" s="628"/>
      <c r="EC7" s="662"/>
    </row>
    <row r="8" spans="2:143" ht="11.25" customHeight="1" x14ac:dyDescent="0.15">
      <c r="B8" s="624" t="s">
        <v>238</v>
      </c>
      <c r="C8" s="625"/>
      <c r="D8" s="625"/>
      <c r="E8" s="625"/>
      <c r="F8" s="625"/>
      <c r="G8" s="625"/>
      <c r="H8" s="625"/>
      <c r="I8" s="625"/>
      <c r="J8" s="625"/>
      <c r="K8" s="625"/>
      <c r="L8" s="625"/>
      <c r="M8" s="625"/>
      <c r="N8" s="625"/>
      <c r="O8" s="625"/>
      <c r="P8" s="625"/>
      <c r="Q8" s="626"/>
      <c r="R8" s="627">
        <v>13626</v>
      </c>
      <c r="S8" s="628"/>
      <c r="T8" s="628"/>
      <c r="U8" s="628"/>
      <c r="V8" s="628"/>
      <c r="W8" s="628"/>
      <c r="X8" s="628"/>
      <c r="Y8" s="629"/>
      <c r="Z8" s="663">
        <v>0.1</v>
      </c>
      <c r="AA8" s="663"/>
      <c r="AB8" s="663"/>
      <c r="AC8" s="663"/>
      <c r="AD8" s="664">
        <v>13626</v>
      </c>
      <c r="AE8" s="664"/>
      <c r="AF8" s="664"/>
      <c r="AG8" s="664"/>
      <c r="AH8" s="664"/>
      <c r="AI8" s="664"/>
      <c r="AJ8" s="664"/>
      <c r="AK8" s="664"/>
      <c r="AL8" s="630">
        <v>0.1</v>
      </c>
      <c r="AM8" s="631"/>
      <c r="AN8" s="631"/>
      <c r="AO8" s="665"/>
      <c r="AP8" s="624" t="s">
        <v>239</v>
      </c>
      <c r="AQ8" s="625"/>
      <c r="AR8" s="625"/>
      <c r="AS8" s="625"/>
      <c r="AT8" s="625"/>
      <c r="AU8" s="625"/>
      <c r="AV8" s="625"/>
      <c r="AW8" s="625"/>
      <c r="AX8" s="625"/>
      <c r="AY8" s="625"/>
      <c r="AZ8" s="625"/>
      <c r="BA8" s="625"/>
      <c r="BB8" s="625"/>
      <c r="BC8" s="625"/>
      <c r="BD8" s="625"/>
      <c r="BE8" s="625"/>
      <c r="BF8" s="626"/>
      <c r="BG8" s="627">
        <v>35415</v>
      </c>
      <c r="BH8" s="628"/>
      <c r="BI8" s="628"/>
      <c r="BJ8" s="628"/>
      <c r="BK8" s="628"/>
      <c r="BL8" s="628"/>
      <c r="BM8" s="628"/>
      <c r="BN8" s="629"/>
      <c r="BO8" s="663">
        <v>0.9</v>
      </c>
      <c r="BP8" s="663"/>
      <c r="BQ8" s="663"/>
      <c r="BR8" s="663"/>
      <c r="BS8" s="664" t="s">
        <v>233</v>
      </c>
      <c r="BT8" s="664"/>
      <c r="BU8" s="664"/>
      <c r="BV8" s="664"/>
      <c r="BW8" s="664"/>
      <c r="BX8" s="664"/>
      <c r="BY8" s="664"/>
      <c r="BZ8" s="664"/>
      <c r="CA8" s="664"/>
      <c r="CB8" s="695"/>
      <c r="CD8" s="624" t="s">
        <v>240</v>
      </c>
      <c r="CE8" s="625"/>
      <c r="CF8" s="625"/>
      <c r="CG8" s="625"/>
      <c r="CH8" s="625"/>
      <c r="CI8" s="625"/>
      <c r="CJ8" s="625"/>
      <c r="CK8" s="625"/>
      <c r="CL8" s="625"/>
      <c r="CM8" s="625"/>
      <c r="CN8" s="625"/>
      <c r="CO8" s="625"/>
      <c r="CP8" s="625"/>
      <c r="CQ8" s="626"/>
      <c r="CR8" s="627">
        <v>3156108</v>
      </c>
      <c r="CS8" s="628"/>
      <c r="CT8" s="628"/>
      <c r="CU8" s="628"/>
      <c r="CV8" s="628"/>
      <c r="CW8" s="628"/>
      <c r="CX8" s="628"/>
      <c r="CY8" s="629"/>
      <c r="CZ8" s="663">
        <v>20.7</v>
      </c>
      <c r="DA8" s="663"/>
      <c r="DB8" s="663"/>
      <c r="DC8" s="663"/>
      <c r="DD8" s="633">
        <v>14672</v>
      </c>
      <c r="DE8" s="628"/>
      <c r="DF8" s="628"/>
      <c r="DG8" s="628"/>
      <c r="DH8" s="628"/>
      <c r="DI8" s="628"/>
      <c r="DJ8" s="628"/>
      <c r="DK8" s="628"/>
      <c r="DL8" s="628"/>
      <c r="DM8" s="628"/>
      <c r="DN8" s="628"/>
      <c r="DO8" s="628"/>
      <c r="DP8" s="629"/>
      <c r="DQ8" s="633">
        <v>1811279</v>
      </c>
      <c r="DR8" s="628"/>
      <c r="DS8" s="628"/>
      <c r="DT8" s="628"/>
      <c r="DU8" s="628"/>
      <c r="DV8" s="628"/>
      <c r="DW8" s="628"/>
      <c r="DX8" s="628"/>
      <c r="DY8" s="628"/>
      <c r="DZ8" s="628"/>
      <c r="EA8" s="628"/>
      <c r="EB8" s="628"/>
      <c r="EC8" s="662"/>
    </row>
    <row r="9" spans="2:143" ht="11.25" customHeight="1" x14ac:dyDescent="0.15">
      <c r="B9" s="624" t="s">
        <v>241</v>
      </c>
      <c r="C9" s="625"/>
      <c r="D9" s="625"/>
      <c r="E9" s="625"/>
      <c r="F9" s="625"/>
      <c r="G9" s="625"/>
      <c r="H9" s="625"/>
      <c r="I9" s="625"/>
      <c r="J9" s="625"/>
      <c r="K9" s="625"/>
      <c r="L9" s="625"/>
      <c r="M9" s="625"/>
      <c r="N9" s="625"/>
      <c r="O9" s="625"/>
      <c r="P9" s="625"/>
      <c r="Q9" s="626"/>
      <c r="R9" s="627">
        <v>10066</v>
      </c>
      <c r="S9" s="628"/>
      <c r="T9" s="628"/>
      <c r="U9" s="628"/>
      <c r="V9" s="628"/>
      <c r="W9" s="628"/>
      <c r="X9" s="628"/>
      <c r="Y9" s="629"/>
      <c r="Z9" s="663">
        <v>0.1</v>
      </c>
      <c r="AA9" s="663"/>
      <c r="AB9" s="663"/>
      <c r="AC9" s="663"/>
      <c r="AD9" s="664">
        <v>10066</v>
      </c>
      <c r="AE9" s="664"/>
      <c r="AF9" s="664"/>
      <c r="AG9" s="664"/>
      <c r="AH9" s="664"/>
      <c r="AI9" s="664"/>
      <c r="AJ9" s="664"/>
      <c r="AK9" s="664"/>
      <c r="AL9" s="630">
        <v>0.1</v>
      </c>
      <c r="AM9" s="631"/>
      <c r="AN9" s="631"/>
      <c r="AO9" s="665"/>
      <c r="AP9" s="624" t="s">
        <v>242</v>
      </c>
      <c r="AQ9" s="625"/>
      <c r="AR9" s="625"/>
      <c r="AS9" s="625"/>
      <c r="AT9" s="625"/>
      <c r="AU9" s="625"/>
      <c r="AV9" s="625"/>
      <c r="AW9" s="625"/>
      <c r="AX9" s="625"/>
      <c r="AY9" s="625"/>
      <c r="AZ9" s="625"/>
      <c r="BA9" s="625"/>
      <c r="BB9" s="625"/>
      <c r="BC9" s="625"/>
      <c r="BD9" s="625"/>
      <c r="BE9" s="625"/>
      <c r="BF9" s="626"/>
      <c r="BG9" s="627">
        <v>845527</v>
      </c>
      <c r="BH9" s="628"/>
      <c r="BI9" s="628"/>
      <c r="BJ9" s="628"/>
      <c r="BK9" s="628"/>
      <c r="BL9" s="628"/>
      <c r="BM9" s="628"/>
      <c r="BN9" s="629"/>
      <c r="BO9" s="663">
        <v>21.7</v>
      </c>
      <c r="BP9" s="663"/>
      <c r="BQ9" s="663"/>
      <c r="BR9" s="663"/>
      <c r="BS9" s="664" t="s">
        <v>129</v>
      </c>
      <c r="BT9" s="664"/>
      <c r="BU9" s="664"/>
      <c r="BV9" s="664"/>
      <c r="BW9" s="664"/>
      <c r="BX9" s="664"/>
      <c r="BY9" s="664"/>
      <c r="BZ9" s="664"/>
      <c r="CA9" s="664"/>
      <c r="CB9" s="695"/>
      <c r="CD9" s="624" t="s">
        <v>243</v>
      </c>
      <c r="CE9" s="625"/>
      <c r="CF9" s="625"/>
      <c r="CG9" s="625"/>
      <c r="CH9" s="625"/>
      <c r="CI9" s="625"/>
      <c r="CJ9" s="625"/>
      <c r="CK9" s="625"/>
      <c r="CL9" s="625"/>
      <c r="CM9" s="625"/>
      <c r="CN9" s="625"/>
      <c r="CO9" s="625"/>
      <c r="CP9" s="625"/>
      <c r="CQ9" s="626"/>
      <c r="CR9" s="627">
        <v>1400879</v>
      </c>
      <c r="CS9" s="628"/>
      <c r="CT9" s="628"/>
      <c r="CU9" s="628"/>
      <c r="CV9" s="628"/>
      <c r="CW9" s="628"/>
      <c r="CX9" s="628"/>
      <c r="CY9" s="629"/>
      <c r="CZ9" s="663">
        <v>9.1999999999999993</v>
      </c>
      <c r="DA9" s="663"/>
      <c r="DB9" s="663"/>
      <c r="DC9" s="663"/>
      <c r="DD9" s="633">
        <v>37439</v>
      </c>
      <c r="DE9" s="628"/>
      <c r="DF9" s="628"/>
      <c r="DG9" s="628"/>
      <c r="DH9" s="628"/>
      <c r="DI9" s="628"/>
      <c r="DJ9" s="628"/>
      <c r="DK9" s="628"/>
      <c r="DL9" s="628"/>
      <c r="DM9" s="628"/>
      <c r="DN9" s="628"/>
      <c r="DO9" s="628"/>
      <c r="DP9" s="629"/>
      <c r="DQ9" s="633">
        <v>1161680</v>
      </c>
      <c r="DR9" s="628"/>
      <c r="DS9" s="628"/>
      <c r="DT9" s="628"/>
      <c r="DU9" s="628"/>
      <c r="DV9" s="628"/>
      <c r="DW9" s="628"/>
      <c r="DX9" s="628"/>
      <c r="DY9" s="628"/>
      <c r="DZ9" s="628"/>
      <c r="EA9" s="628"/>
      <c r="EB9" s="628"/>
      <c r="EC9" s="662"/>
    </row>
    <row r="10" spans="2:143" ht="11.25" customHeight="1" x14ac:dyDescent="0.15">
      <c r="B10" s="624" t="s">
        <v>244</v>
      </c>
      <c r="C10" s="625"/>
      <c r="D10" s="625"/>
      <c r="E10" s="625"/>
      <c r="F10" s="625"/>
      <c r="G10" s="625"/>
      <c r="H10" s="625"/>
      <c r="I10" s="625"/>
      <c r="J10" s="625"/>
      <c r="K10" s="625"/>
      <c r="L10" s="625"/>
      <c r="M10" s="625"/>
      <c r="N10" s="625"/>
      <c r="O10" s="625"/>
      <c r="P10" s="625"/>
      <c r="Q10" s="626"/>
      <c r="R10" s="627" t="s">
        <v>129</v>
      </c>
      <c r="S10" s="628"/>
      <c r="T10" s="628"/>
      <c r="U10" s="628"/>
      <c r="V10" s="628"/>
      <c r="W10" s="628"/>
      <c r="X10" s="628"/>
      <c r="Y10" s="629"/>
      <c r="Z10" s="663" t="s">
        <v>129</v>
      </c>
      <c r="AA10" s="663"/>
      <c r="AB10" s="663"/>
      <c r="AC10" s="663"/>
      <c r="AD10" s="664" t="s">
        <v>233</v>
      </c>
      <c r="AE10" s="664"/>
      <c r="AF10" s="664"/>
      <c r="AG10" s="664"/>
      <c r="AH10" s="664"/>
      <c r="AI10" s="664"/>
      <c r="AJ10" s="664"/>
      <c r="AK10" s="664"/>
      <c r="AL10" s="630" t="s">
        <v>233</v>
      </c>
      <c r="AM10" s="631"/>
      <c r="AN10" s="631"/>
      <c r="AO10" s="665"/>
      <c r="AP10" s="624" t="s">
        <v>245</v>
      </c>
      <c r="AQ10" s="625"/>
      <c r="AR10" s="625"/>
      <c r="AS10" s="625"/>
      <c r="AT10" s="625"/>
      <c r="AU10" s="625"/>
      <c r="AV10" s="625"/>
      <c r="AW10" s="625"/>
      <c r="AX10" s="625"/>
      <c r="AY10" s="625"/>
      <c r="AZ10" s="625"/>
      <c r="BA10" s="625"/>
      <c r="BB10" s="625"/>
      <c r="BC10" s="625"/>
      <c r="BD10" s="625"/>
      <c r="BE10" s="625"/>
      <c r="BF10" s="626"/>
      <c r="BG10" s="627">
        <v>50290</v>
      </c>
      <c r="BH10" s="628"/>
      <c r="BI10" s="628"/>
      <c r="BJ10" s="628"/>
      <c r="BK10" s="628"/>
      <c r="BL10" s="628"/>
      <c r="BM10" s="628"/>
      <c r="BN10" s="629"/>
      <c r="BO10" s="663">
        <v>1.3</v>
      </c>
      <c r="BP10" s="663"/>
      <c r="BQ10" s="663"/>
      <c r="BR10" s="663"/>
      <c r="BS10" s="664" t="s">
        <v>129</v>
      </c>
      <c r="BT10" s="664"/>
      <c r="BU10" s="664"/>
      <c r="BV10" s="664"/>
      <c r="BW10" s="664"/>
      <c r="BX10" s="664"/>
      <c r="BY10" s="664"/>
      <c r="BZ10" s="664"/>
      <c r="CA10" s="664"/>
      <c r="CB10" s="695"/>
      <c r="CD10" s="624" t="s">
        <v>246</v>
      </c>
      <c r="CE10" s="625"/>
      <c r="CF10" s="625"/>
      <c r="CG10" s="625"/>
      <c r="CH10" s="625"/>
      <c r="CI10" s="625"/>
      <c r="CJ10" s="625"/>
      <c r="CK10" s="625"/>
      <c r="CL10" s="625"/>
      <c r="CM10" s="625"/>
      <c r="CN10" s="625"/>
      <c r="CO10" s="625"/>
      <c r="CP10" s="625"/>
      <c r="CQ10" s="626"/>
      <c r="CR10" s="627" t="s">
        <v>233</v>
      </c>
      <c r="CS10" s="628"/>
      <c r="CT10" s="628"/>
      <c r="CU10" s="628"/>
      <c r="CV10" s="628"/>
      <c r="CW10" s="628"/>
      <c r="CX10" s="628"/>
      <c r="CY10" s="629"/>
      <c r="CZ10" s="663" t="s">
        <v>233</v>
      </c>
      <c r="DA10" s="663"/>
      <c r="DB10" s="663"/>
      <c r="DC10" s="663"/>
      <c r="DD10" s="633" t="s">
        <v>233</v>
      </c>
      <c r="DE10" s="628"/>
      <c r="DF10" s="628"/>
      <c r="DG10" s="628"/>
      <c r="DH10" s="628"/>
      <c r="DI10" s="628"/>
      <c r="DJ10" s="628"/>
      <c r="DK10" s="628"/>
      <c r="DL10" s="628"/>
      <c r="DM10" s="628"/>
      <c r="DN10" s="628"/>
      <c r="DO10" s="628"/>
      <c r="DP10" s="629"/>
      <c r="DQ10" s="633" t="s">
        <v>233</v>
      </c>
      <c r="DR10" s="628"/>
      <c r="DS10" s="628"/>
      <c r="DT10" s="628"/>
      <c r="DU10" s="628"/>
      <c r="DV10" s="628"/>
      <c r="DW10" s="628"/>
      <c r="DX10" s="628"/>
      <c r="DY10" s="628"/>
      <c r="DZ10" s="628"/>
      <c r="EA10" s="628"/>
      <c r="EB10" s="628"/>
      <c r="EC10" s="662"/>
    </row>
    <row r="11" spans="2:143" ht="11.25" customHeight="1" x14ac:dyDescent="0.15">
      <c r="B11" s="624" t="s">
        <v>247</v>
      </c>
      <c r="C11" s="625"/>
      <c r="D11" s="625"/>
      <c r="E11" s="625"/>
      <c r="F11" s="625"/>
      <c r="G11" s="625"/>
      <c r="H11" s="625"/>
      <c r="I11" s="625"/>
      <c r="J11" s="625"/>
      <c r="K11" s="625"/>
      <c r="L11" s="625"/>
      <c r="M11" s="625"/>
      <c r="N11" s="625"/>
      <c r="O11" s="625"/>
      <c r="P11" s="625"/>
      <c r="Q11" s="626"/>
      <c r="R11" s="627">
        <v>506897</v>
      </c>
      <c r="S11" s="628"/>
      <c r="T11" s="628"/>
      <c r="U11" s="628"/>
      <c r="V11" s="628"/>
      <c r="W11" s="628"/>
      <c r="X11" s="628"/>
      <c r="Y11" s="629"/>
      <c r="Z11" s="630">
        <v>3.2</v>
      </c>
      <c r="AA11" s="631"/>
      <c r="AB11" s="631"/>
      <c r="AC11" s="632"/>
      <c r="AD11" s="633">
        <v>506897</v>
      </c>
      <c r="AE11" s="628"/>
      <c r="AF11" s="628"/>
      <c r="AG11" s="628"/>
      <c r="AH11" s="628"/>
      <c r="AI11" s="628"/>
      <c r="AJ11" s="628"/>
      <c r="AK11" s="629"/>
      <c r="AL11" s="630">
        <v>5.5</v>
      </c>
      <c r="AM11" s="631"/>
      <c r="AN11" s="631"/>
      <c r="AO11" s="665"/>
      <c r="AP11" s="624" t="s">
        <v>248</v>
      </c>
      <c r="AQ11" s="625"/>
      <c r="AR11" s="625"/>
      <c r="AS11" s="625"/>
      <c r="AT11" s="625"/>
      <c r="AU11" s="625"/>
      <c r="AV11" s="625"/>
      <c r="AW11" s="625"/>
      <c r="AX11" s="625"/>
      <c r="AY11" s="625"/>
      <c r="AZ11" s="625"/>
      <c r="BA11" s="625"/>
      <c r="BB11" s="625"/>
      <c r="BC11" s="625"/>
      <c r="BD11" s="625"/>
      <c r="BE11" s="625"/>
      <c r="BF11" s="626"/>
      <c r="BG11" s="627">
        <v>161519</v>
      </c>
      <c r="BH11" s="628"/>
      <c r="BI11" s="628"/>
      <c r="BJ11" s="628"/>
      <c r="BK11" s="628"/>
      <c r="BL11" s="628"/>
      <c r="BM11" s="628"/>
      <c r="BN11" s="629"/>
      <c r="BO11" s="663">
        <v>4.2</v>
      </c>
      <c r="BP11" s="663"/>
      <c r="BQ11" s="663"/>
      <c r="BR11" s="663"/>
      <c r="BS11" s="664" t="s">
        <v>233</v>
      </c>
      <c r="BT11" s="664"/>
      <c r="BU11" s="664"/>
      <c r="BV11" s="664"/>
      <c r="BW11" s="664"/>
      <c r="BX11" s="664"/>
      <c r="BY11" s="664"/>
      <c r="BZ11" s="664"/>
      <c r="CA11" s="664"/>
      <c r="CB11" s="695"/>
      <c r="CD11" s="624" t="s">
        <v>249</v>
      </c>
      <c r="CE11" s="625"/>
      <c r="CF11" s="625"/>
      <c r="CG11" s="625"/>
      <c r="CH11" s="625"/>
      <c r="CI11" s="625"/>
      <c r="CJ11" s="625"/>
      <c r="CK11" s="625"/>
      <c r="CL11" s="625"/>
      <c r="CM11" s="625"/>
      <c r="CN11" s="625"/>
      <c r="CO11" s="625"/>
      <c r="CP11" s="625"/>
      <c r="CQ11" s="626"/>
      <c r="CR11" s="627">
        <v>1147047</v>
      </c>
      <c r="CS11" s="628"/>
      <c r="CT11" s="628"/>
      <c r="CU11" s="628"/>
      <c r="CV11" s="628"/>
      <c r="CW11" s="628"/>
      <c r="CX11" s="628"/>
      <c r="CY11" s="629"/>
      <c r="CZ11" s="663">
        <v>7.5</v>
      </c>
      <c r="DA11" s="663"/>
      <c r="DB11" s="663"/>
      <c r="DC11" s="663"/>
      <c r="DD11" s="633">
        <v>167543</v>
      </c>
      <c r="DE11" s="628"/>
      <c r="DF11" s="628"/>
      <c r="DG11" s="628"/>
      <c r="DH11" s="628"/>
      <c r="DI11" s="628"/>
      <c r="DJ11" s="628"/>
      <c r="DK11" s="628"/>
      <c r="DL11" s="628"/>
      <c r="DM11" s="628"/>
      <c r="DN11" s="628"/>
      <c r="DO11" s="628"/>
      <c r="DP11" s="629"/>
      <c r="DQ11" s="633">
        <v>835356</v>
      </c>
      <c r="DR11" s="628"/>
      <c r="DS11" s="628"/>
      <c r="DT11" s="628"/>
      <c r="DU11" s="628"/>
      <c r="DV11" s="628"/>
      <c r="DW11" s="628"/>
      <c r="DX11" s="628"/>
      <c r="DY11" s="628"/>
      <c r="DZ11" s="628"/>
      <c r="EA11" s="628"/>
      <c r="EB11" s="628"/>
      <c r="EC11" s="662"/>
    </row>
    <row r="12" spans="2:143" ht="11.25" customHeight="1" x14ac:dyDescent="0.15">
      <c r="B12" s="624" t="s">
        <v>250</v>
      </c>
      <c r="C12" s="625"/>
      <c r="D12" s="625"/>
      <c r="E12" s="625"/>
      <c r="F12" s="625"/>
      <c r="G12" s="625"/>
      <c r="H12" s="625"/>
      <c r="I12" s="625"/>
      <c r="J12" s="625"/>
      <c r="K12" s="625"/>
      <c r="L12" s="625"/>
      <c r="M12" s="625"/>
      <c r="N12" s="625"/>
      <c r="O12" s="625"/>
      <c r="P12" s="625"/>
      <c r="Q12" s="626"/>
      <c r="R12" s="627">
        <v>20784</v>
      </c>
      <c r="S12" s="628"/>
      <c r="T12" s="628"/>
      <c r="U12" s="628"/>
      <c r="V12" s="628"/>
      <c r="W12" s="628"/>
      <c r="X12" s="628"/>
      <c r="Y12" s="629"/>
      <c r="Z12" s="663">
        <v>0.1</v>
      </c>
      <c r="AA12" s="663"/>
      <c r="AB12" s="663"/>
      <c r="AC12" s="663"/>
      <c r="AD12" s="664">
        <v>20784</v>
      </c>
      <c r="AE12" s="664"/>
      <c r="AF12" s="664"/>
      <c r="AG12" s="664"/>
      <c r="AH12" s="664"/>
      <c r="AI12" s="664"/>
      <c r="AJ12" s="664"/>
      <c r="AK12" s="664"/>
      <c r="AL12" s="630">
        <v>0.2</v>
      </c>
      <c r="AM12" s="631"/>
      <c r="AN12" s="631"/>
      <c r="AO12" s="665"/>
      <c r="AP12" s="624" t="s">
        <v>251</v>
      </c>
      <c r="AQ12" s="625"/>
      <c r="AR12" s="625"/>
      <c r="AS12" s="625"/>
      <c r="AT12" s="625"/>
      <c r="AU12" s="625"/>
      <c r="AV12" s="625"/>
      <c r="AW12" s="625"/>
      <c r="AX12" s="625"/>
      <c r="AY12" s="625"/>
      <c r="AZ12" s="625"/>
      <c r="BA12" s="625"/>
      <c r="BB12" s="625"/>
      <c r="BC12" s="625"/>
      <c r="BD12" s="625"/>
      <c r="BE12" s="625"/>
      <c r="BF12" s="626"/>
      <c r="BG12" s="627">
        <v>2585560</v>
      </c>
      <c r="BH12" s="628"/>
      <c r="BI12" s="628"/>
      <c r="BJ12" s="628"/>
      <c r="BK12" s="628"/>
      <c r="BL12" s="628"/>
      <c r="BM12" s="628"/>
      <c r="BN12" s="629"/>
      <c r="BO12" s="663">
        <v>66.400000000000006</v>
      </c>
      <c r="BP12" s="663"/>
      <c r="BQ12" s="663"/>
      <c r="BR12" s="663"/>
      <c r="BS12" s="664" t="s">
        <v>129</v>
      </c>
      <c r="BT12" s="664"/>
      <c r="BU12" s="664"/>
      <c r="BV12" s="664"/>
      <c r="BW12" s="664"/>
      <c r="BX12" s="664"/>
      <c r="BY12" s="664"/>
      <c r="BZ12" s="664"/>
      <c r="CA12" s="664"/>
      <c r="CB12" s="695"/>
      <c r="CD12" s="624" t="s">
        <v>252</v>
      </c>
      <c r="CE12" s="625"/>
      <c r="CF12" s="625"/>
      <c r="CG12" s="625"/>
      <c r="CH12" s="625"/>
      <c r="CI12" s="625"/>
      <c r="CJ12" s="625"/>
      <c r="CK12" s="625"/>
      <c r="CL12" s="625"/>
      <c r="CM12" s="625"/>
      <c r="CN12" s="625"/>
      <c r="CO12" s="625"/>
      <c r="CP12" s="625"/>
      <c r="CQ12" s="626"/>
      <c r="CR12" s="627">
        <v>490110</v>
      </c>
      <c r="CS12" s="628"/>
      <c r="CT12" s="628"/>
      <c r="CU12" s="628"/>
      <c r="CV12" s="628"/>
      <c r="CW12" s="628"/>
      <c r="CX12" s="628"/>
      <c r="CY12" s="629"/>
      <c r="CZ12" s="663">
        <v>3.2</v>
      </c>
      <c r="DA12" s="663"/>
      <c r="DB12" s="663"/>
      <c r="DC12" s="663"/>
      <c r="DD12" s="633">
        <v>60779</v>
      </c>
      <c r="DE12" s="628"/>
      <c r="DF12" s="628"/>
      <c r="DG12" s="628"/>
      <c r="DH12" s="628"/>
      <c r="DI12" s="628"/>
      <c r="DJ12" s="628"/>
      <c r="DK12" s="628"/>
      <c r="DL12" s="628"/>
      <c r="DM12" s="628"/>
      <c r="DN12" s="628"/>
      <c r="DO12" s="628"/>
      <c r="DP12" s="629"/>
      <c r="DQ12" s="633">
        <v>412042</v>
      </c>
      <c r="DR12" s="628"/>
      <c r="DS12" s="628"/>
      <c r="DT12" s="628"/>
      <c r="DU12" s="628"/>
      <c r="DV12" s="628"/>
      <c r="DW12" s="628"/>
      <c r="DX12" s="628"/>
      <c r="DY12" s="628"/>
      <c r="DZ12" s="628"/>
      <c r="EA12" s="628"/>
      <c r="EB12" s="628"/>
      <c r="EC12" s="662"/>
    </row>
    <row r="13" spans="2:143" ht="11.25" customHeight="1" x14ac:dyDescent="0.15">
      <c r="B13" s="624" t="s">
        <v>253</v>
      </c>
      <c r="C13" s="625"/>
      <c r="D13" s="625"/>
      <c r="E13" s="625"/>
      <c r="F13" s="625"/>
      <c r="G13" s="625"/>
      <c r="H13" s="625"/>
      <c r="I13" s="625"/>
      <c r="J13" s="625"/>
      <c r="K13" s="625"/>
      <c r="L13" s="625"/>
      <c r="M13" s="625"/>
      <c r="N13" s="625"/>
      <c r="O13" s="625"/>
      <c r="P13" s="625"/>
      <c r="Q13" s="626"/>
      <c r="R13" s="627" t="s">
        <v>233</v>
      </c>
      <c r="S13" s="628"/>
      <c r="T13" s="628"/>
      <c r="U13" s="628"/>
      <c r="V13" s="628"/>
      <c r="W13" s="628"/>
      <c r="X13" s="628"/>
      <c r="Y13" s="629"/>
      <c r="Z13" s="663" t="s">
        <v>233</v>
      </c>
      <c r="AA13" s="663"/>
      <c r="AB13" s="663"/>
      <c r="AC13" s="663"/>
      <c r="AD13" s="664" t="s">
        <v>233</v>
      </c>
      <c r="AE13" s="664"/>
      <c r="AF13" s="664"/>
      <c r="AG13" s="664"/>
      <c r="AH13" s="664"/>
      <c r="AI13" s="664"/>
      <c r="AJ13" s="664"/>
      <c r="AK13" s="664"/>
      <c r="AL13" s="630" t="s">
        <v>129</v>
      </c>
      <c r="AM13" s="631"/>
      <c r="AN13" s="631"/>
      <c r="AO13" s="665"/>
      <c r="AP13" s="624" t="s">
        <v>254</v>
      </c>
      <c r="AQ13" s="625"/>
      <c r="AR13" s="625"/>
      <c r="AS13" s="625"/>
      <c r="AT13" s="625"/>
      <c r="AU13" s="625"/>
      <c r="AV13" s="625"/>
      <c r="AW13" s="625"/>
      <c r="AX13" s="625"/>
      <c r="AY13" s="625"/>
      <c r="AZ13" s="625"/>
      <c r="BA13" s="625"/>
      <c r="BB13" s="625"/>
      <c r="BC13" s="625"/>
      <c r="BD13" s="625"/>
      <c r="BE13" s="625"/>
      <c r="BF13" s="626"/>
      <c r="BG13" s="627">
        <v>2568041</v>
      </c>
      <c r="BH13" s="628"/>
      <c r="BI13" s="628"/>
      <c r="BJ13" s="628"/>
      <c r="BK13" s="628"/>
      <c r="BL13" s="628"/>
      <c r="BM13" s="628"/>
      <c r="BN13" s="629"/>
      <c r="BO13" s="663">
        <v>66</v>
      </c>
      <c r="BP13" s="663"/>
      <c r="BQ13" s="663"/>
      <c r="BR13" s="663"/>
      <c r="BS13" s="664" t="s">
        <v>233</v>
      </c>
      <c r="BT13" s="664"/>
      <c r="BU13" s="664"/>
      <c r="BV13" s="664"/>
      <c r="BW13" s="664"/>
      <c r="BX13" s="664"/>
      <c r="BY13" s="664"/>
      <c r="BZ13" s="664"/>
      <c r="CA13" s="664"/>
      <c r="CB13" s="695"/>
      <c r="CD13" s="624" t="s">
        <v>255</v>
      </c>
      <c r="CE13" s="625"/>
      <c r="CF13" s="625"/>
      <c r="CG13" s="625"/>
      <c r="CH13" s="625"/>
      <c r="CI13" s="625"/>
      <c r="CJ13" s="625"/>
      <c r="CK13" s="625"/>
      <c r="CL13" s="625"/>
      <c r="CM13" s="625"/>
      <c r="CN13" s="625"/>
      <c r="CO13" s="625"/>
      <c r="CP13" s="625"/>
      <c r="CQ13" s="626"/>
      <c r="CR13" s="627">
        <v>1537121</v>
      </c>
      <c r="CS13" s="628"/>
      <c r="CT13" s="628"/>
      <c r="CU13" s="628"/>
      <c r="CV13" s="628"/>
      <c r="CW13" s="628"/>
      <c r="CX13" s="628"/>
      <c r="CY13" s="629"/>
      <c r="CZ13" s="663">
        <v>10.1</v>
      </c>
      <c r="DA13" s="663"/>
      <c r="DB13" s="663"/>
      <c r="DC13" s="663"/>
      <c r="DD13" s="633">
        <v>1078768</v>
      </c>
      <c r="DE13" s="628"/>
      <c r="DF13" s="628"/>
      <c r="DG13" s="628"/>
      <c r="DH13" s="628"/>
      <c r="DI13" s="628"/>
      <c r="DJ13" s="628"/>
      <c r="DK13" s="628"/>
      <c r="DL13" s="628"/>
      <c r="DM13" s="628"/>
      <c r="DN13" s="628"/>
      <c r="DO13" s="628"/>
      <c r="DP13" s="629"/>
      <c r="DQ13" s="633">
        <v>595796</v>
      </c>
      <c r="DR13" s="628"/>
      <c r="DS13" s="628"/>
      <c r="DT13" s="628"/>
      <c r="DU13" s="628"/>
      <c r="DV13" s="628"/>
      <c r="DW13" s="628"/>
      <c r="DX13" s="628"/>
      <c r="DY13" s="628"/>
      <c r="DZ13" s="628"/>
      <c r="EA13" s="628"/>
      <c r="EB13" s="628"/>
      <c r="EC13" s="662"/>
    </row>
    <row r="14" spans="2:143" ht="11.25" customHeight="1" x14ac:dyDescent="0.15">
      <c r="B14" s="624" t="s">
        <v>256</v>
      </c>
      <c r="C14" s="625"/>
      <c r="D14" s="625"/>
      <c r="E14" s="625"/>
      <c r="F14" s="625"/>
      <c r="G14" s="625"/>
      <c r="H14" s="625"/>
      <c r="I14" s="625"/>
      <c r="J14" s="625"/>
      <c r="K14" s="625"/>
      <c r="L14" s="625"/>
      <c r="M14" s="625"/>
      <c r="N14" s="625"/>
      <c r="O14" s="625"/>
      <c r="P14" s="625"/>
      <c r="Q14" s="626"/>
      <c r="R14" s="627" t="s">
        <v>129</v>
      </c>
      <c r="S14" s="628"/>
      <c r="T14" s="628"/>
      <c r="U14" s="628"/>
      <c r="V14" s="628"/>
      <c r="W14" s="628"/>
      <c r="X14" s="628"/>
      <c r="Y14" s="629"/>
      <c r="Z14" s="663" t="s">
        <v>233</v>
      </c>
      <c r="AA14" s="663"/>
      <c r="AB14" s="663"/>
      <c r="AC14" s="663"/>
      <c r="AD14" s="664" t="s">
        <v>233</v>
      </c>
      <c r="AE14" s="664"/>
      <c r="AF14" s="664"/>
      <c r="AG14" s="664"/>
      <c r="AH14" s="664"/>
      <c r="AI14" s="664"/>
      <c r="AJ14" s="664"/>
      <c r="AK14" s="664"/>
      <c r="AL14" s="630" t="s">
        <v>233</v>
      </c>
      <c r="AM14" s="631"/>
      <c r="AN14" s="631"/>
      <c r="AO14" s="665"/>
      <c r="AP14" s="624" t="s">
        <v>257</v>
      </c>
      <c r="AQ14" s="625"/>
      <c r="AR14" s="625"/>
      <c r="AS14" s="625"/>
      <c r="AT14" s="625"/>
      <c r="AU14" s="625"/>
      <c r="AV14" s="625"/>
      <c r="AW14" s="625"/>
      <c r="AX14" s="625"/>
      <c r="AY14" s="625"/>
      <c r="AZ14" s="625"/>
      <c r="BA14" s="625"/>
      <c r="BB14" s="625"/>
      <c r="BC14" s="625"/>
      <c r="BD14" s="625"/>
      <c r="BE14" s="625"/>
      <c r="BF14" s="626"/>
      <c r="BG14" s="627">
        <v>81787</v>
      </c>
      <c r="BH14" s="628"/>
      <c r="BI14" s="628"/>
      <c r="BJ14" s="628"/>
      <c r="BK14" s="628"/>
      <c r="BL14" s="628"/>
      <c r="BM14" s="628"/>
      <c r="BN14" s="629"/>
      <c r="BO14" s="663">
        <v>2.1</v>
      </c>
      <c r="BP14" s="663"/>
      <c r="BQ14" s="663"/>
      <c r="BR14" s="663"/>
      <c r="BS14" s="664" t="s">
        <v>233</v>
      </c>
      <c r="BT14" s="664"/>
      <c r="BU14" s="664"/>
      <c r="BV14" s="664"/>
      <c r="BW14" s="664"/>
      <c r="BX14" s="664"/>
      <c r="BY14" s="664"/>
      <c r="BZ14" s="664"/>
      <c r="CA14" s="664"/>
      <c r="CB14" s="695"/>
      <c r="CD14" s="624" t="s">
        <v>258</v>
      </c>
      <c r="CE14" s="625"/>
      <c r="CF14" s="625"/>
      <c r="CG14" s="625"/>
      <c r="CH14" s="625"/>
      <c r="CI14" s="625"/>
      <c r="CJ14" s="625"/>
      <c r="CK14" s="625"/>
      <c r="CL14" s="625"/>
      <c r="CM14" s="625"/>
      <c r="CN14" s="625"/>
      <c r="CO14" s="625"/>
      <c r="CP14" s="625"/>
      <c r="CQ14" s="626"/>
      <c r="CR14" s="627">
        <v>935190</v>
      </c>
      <c r="CS14" s="628"/>
      <c r="CT14" s="628"/>
      <c r="CU14" s="628"/>
      <c r="CV14" s="628"/>
      <c r="CW14" s="628"/>
      <c r="CX14" s="628"/>
      <c r="CY14" s="629"/>
      <c r="CZ14" s="663">
        <v>6.1</v>
      </c>
      <c r="DA14" s="663"/>
      <c r="DB14" s="663"/>
      <c r="DC14" s="663"/>
      <c r="DD14" s="633">
        <v>374098</v>
      </c>
      <c r="DE14" s="628"/>
      <c r="DF14" s="628"/>
      <c r="DG14" s="628"/>
      <c r="DH14" s="628"/>
      <c r="DI14" s="628"/>
      <c r="DJ14" s="628"/>
      <c r="DK14" s="628"/>
      <c r="DL14" s="628"/>
      <c r="DM14" s="628"/>
      <c r="DN14" s="628"/>
      <c r="DO14" s="628"/>
      <c r="DP14" s="629"/>
      <c r="DQ14" s="633">
        <v>562360</v>
      </c>
      <c r="DR14" s="628"/>
      <c r="DS14" s="628"/>
      <c r="DT14" s="628"/>
      <c r="DU14" s="628"/>
      <c r="DV14" s="628"/>
      <c r="DW14" s="628"/>
      <c r="DX14" s="628"/>
      <c r="DY14" s="628"/>
      <c r="DZ14" s="628"/>
      <c r="EA14" s="628"/>
      <c r="EB14" s="628"/>
      <c r="EC14" s="662"/>
    </row>
    <row r="15" spans="2:143" ht="11.25" customHeight="1" x14ac:dyDescent="0.15">
      <c r="B15" s="624" t="s">
        <v>259</v>
      </c>
      <c r="C15" s="625"/>
      <c r="D15" s="625"/>
      <c r="E15" s="625"/>
      <c r="F15" s="625"/>
      <c r="G15" s="625"/>
      <c r="H15" s="625"/>
      <c r="I15" s="625"/>
      <c r="J15" s="625"/>
      <c r="K15" s="625"/>
      <c r="L15" s="625"/>
      <c r="M15" s="625"/>
      <c r="N15" s="625"/>
      <c r="O15" s="625"/>
      <c r="P15" s="625"/>
      <c r="Q15" s="626"/>
      <c r="R15" s="627" t="s">
        <v>129</v>
      </c>
      <c r="S15" s="628"/>
      <c r="T15" s="628"/>
      <c r="U15" s="628"/>
      <c r="V15" s="628"/>
      <c r="W15" s="628"/>
      <c r="X15" s="628"/>
      <c r="Y15" s="629"/>
      <c r="Z15" s="663" t="s">
        <v>129</v>
      </c>
      <c r="AA15" s="663"/>
      <c r="AB15" s="663"/>
      <c r="AC15" s="663"/>
      <c r="AD15" s="664" t="s">
        <v>233</v>
      </c>
      <c r="AE15" s="664"/>
      <c r="AF15" s="664"/>
      <c r="AG15" s="664"/>
      <c r="AH15" s="664"/>
      <c r="AI15" s="664"/>
      <c r="AJ15" s="664"/>
      <c r="AK15" s="664"/>
      <c r="AL15" s="630" t="s">
        <v>129</v>
      </c>
      <c r="AM15" s="631"/>
      <c r="AN15" s="631"/>
      <c r="AO15" s="665"/>
      <c r="AP15" s="624" t="s">
        <v>260</v>
      </c>
      <c r="AQ15" s="625"/>
      <c r="AR15" s="625"/>
      <c r="AS15" s="625"/>
      <c r="AT15" s="625"/>
      <c r="AU15" s="625"/>
      <c r="AV15" s="625"/>
      <c r="AW15" s="625"/>
      <c r="AX15" s="625"/>
      <c r="AY15" s="625"/>
      <c r="AZ15" s="625"/>
      <c r="BA15" s="625"/>
      <c r="BB15" s="625"/>
      <c r="BC15" s="625"/>
      <c r="BD15" s="625"/>
      <c r="BE15" s="625"/>
      <c r="BF15" s="626"/>
      <c r="BG15" s="627">
        <v>116881</v>
      </c>
      <c r="BH15" s="628"/>
      <c r="BI15" s="628"/>
      <c r="BJ15" s="628"/>
      <c r="BK15" s="628"/>
      <c r="BL15" s="628"/>
      <c r="BM15" s="628"/>
      <c r="BN15" s="629"/>
      <c r="BO15" s="663">
        <v>3</v>
      </c>
      <c r="BP15" s="663"/>
      <c r="BQ15" s="663"/>
      <c r="BR15" s="663"/>
      <c r="BS15" s="664" t="s">
        <v>129</v>
      </c>
      <c r="BT15" s="664"/>
      <c r="BU15" s="664"/>
      <c r="BV15" s="664"/>
      <c r="BW15" s="664"/>
      <c r="BX15" s="664"/>
      <c r="BY15" s="664"/>
      <c r="BZ15" s="664"/>
      <c r="CA15" s="664"/>
      <c r="CB15" s="695"/>
      <c r="CD15" s="624" t="s">
        <v>261</v>
      </c>
      <c r="CE15" s="625"/>
      <c r="CF15" s="625"/>
      <c r="CG15" s="625"/>
      <c r="CH15" s="625"/>
      <c r="CI15" s="625"/>
      <c r="CJ15" s="625"/>
      <c r="CK15" s="625"/>
      <c r="CL15" s="625"/>
      <c r="CM15" s="625"/>
      <c r="CN15" s="625"/>
      <c r="CO15" s="625"/>
      <c r="CP15" s="625"/>
      <c r="CQ15" s="626"/>
      <c r="CR15" s="627">
        <v>1137774</v>
      </c>
      <c r="CS15" s="628"/>
      <c r="CT15" s="628"/>
      <c r="CU15" s="628"/>
      <c r="CV15" s="628"/>
      <c r="CW15" s="628"/>
      <c r="CX15" s="628"/>
      <c r="CY15" s="629"/>
      <c r="CZ15" s="663">
        <v>7.5</v>
      </c>
      <c r="DA15" s="663"/>
      <c r="DB15" s="663"/>
      <c r="DC15" s="663"/>
      <c r="DD15" s="633">
        <v>90329</v>
      </c>
      <c r="DE15" s="628"/>
      <c r="DF15" s="628"/>
      <c r="DG15" s="628"/>
      <c r="DH15" s="628"/>
      <c r="DI15" s="628"/>
      <c r="DJ15" s="628"/>
      <c r="DK15" s="628"/>
      <c r="DL15" s="628"/>
      <c r="DM15" s="628"/>
      <c r="DN15" s="628"/>
      <c r="DO15" s="628"/>
      <c r="DP15" s="629"/>
      <c r="DQ15" s="633">
        <v>955938</v>
      </c>
      <c r="DR15" s="628"/>
      <c r="DS15" s="628"/>
      <c r="DT15" s="628"/>
      <c r="DU15" s="628"/>
      <c r="DV15" s="628"/>
      <c r="DW15" s="628"/>
      <c r="DX15" s="628"/>
      <c r="DY15" s="628"/>
      <c r="DZ15" s="628"/>
      <c r="EA15" s="628"/>
      <c r="EB15" s="628"/>
      <c r="EC15" s="662"/>
    </row>
    <row r="16" spans="2:143" ht="11.25" customHeight="1" x14ac:dyDescent="0.15">
      <c r="B16" s="624" t="s">
        <v>262</v>
      </c>
      <c r="C16" s="625"/>
      <c r="D16" s="625"/>
      <c r="E16" s="625"/>
      <c r="F16" s="625"/>
      <c r="G16" s="625"/>
      <c r="H16" s="625"/>
      <c r="I16" s="625"/>
      <c r="J16" s="625"/>
      <c r="K16" s="625"/>
      <c r="L16" s="625"/>
      <c r="M16" s="625"/>
      <c r="N16" s="625"/>
      <c r="O16" s="625"/>
      <c r="P16" s="625"/>
      <c r="Q16" s="626"/>
      <c r="R16" s="627">
        <v>17440</v>
      </c>
      <c r="S16" s="628"/>
      <c r="T16" s="628"/>
      <c r="U16" s="628"/>
      <c r="V16" s="628"/>
      <c r="W16" s="628"/>
      <c r="X16" s="628"/>
      <c r="Y16" s="629"/>
      <c r="Z16" s="663">
        <v>0.1</v>
      </c>
      <c r="AA16" s="663"/>
      <c r="AB16" s="663"/>
      <c r="AC16" s="663"/>
      <c r="AD16" s="664">
        <v>17440</v>
      </c>
      <c r="AE16" s="664"/>
      <c r="AF16" s="664"/>
      <c r="AG16" s="664"/>
      <c r="AH16" s="664"/>
      <c r="AI16" s="664"/>
      <c r="AJ16" s="664"/>
      <c r="AK16" s="664"/>
      <c r="AL16" s="630">
        <v>0.2</v>
      </c>
      <c r="AM16" s="631"/>
      <c r="AN16" s="631"/>
      <c r="AO16" s="665"/>
      <c r="AP16" s="624" t="s">
        <v>263</v>
      </c>
      <c r="AQ16" s="625"/>
      <c r="AR16" s="625"/>
      <c r="AS16" s="625"/>
      <c r="AT16" s="625"/>
      <c r="AU16" s="625"/>
      <c r="AV16" s="625"/>
      <c r="AW16" s="625"/>
      <c r="AX16" s="625"/>
      <c r="AY16" s="625"/>
      <c r="AZ16" s="625"/>
      <c r="BA16" s="625"/>
      <c r="BB16" s="625"/>
      <c r="BC16" s="625"/>
      <c r="BD16" s="625"/>
      <c r="BE16" s="625"/>
      <c r="BF16" s="626"/>
      <c r="BG16" s="627">
        <v>1823</v>
      </c>
      <c r="BH16" s="628"/>
      <c r="BI16" s="628"/>
      <c r="BJ16" s="628"/>
      <c r="BK16" s="628"/>
      <c r="BL16" s="628"/>
      <c r="BM16" s="628"/>
      <c r="BN16" s="629"/>
      <c r="BO16" s="663">
        <v>0</v>
      </c>
      <c r="BP16" s="663"/>
      <c r="BQ16" s="663"/>
      <c r="BR16" s="663"/>
      <c r="BS16" s="664" t="s">
        <v>129</v>
      </c>
      <c r="BT16" s="664"/>
      <c r="BU16" s="664"/>
      <c r="BV16" s="664"/>
      <c r="BW16" s="664"/>
      <c r="BX16" s="664"/>
      <c r="BY16" s="664"/>
      <c r="BZ16" s="664"/>
      <c r="CA16" s="664"/>
      <c r="CB16" s="695"/>
      <c r="CD16" s="624" t="s">
        <v>264</v>
      </c>
      <c r="CE16" s="625"/>
      <c r="CF16" s="625"/>
      <c r="CG16" s="625"/>
      <c r="CH16" s="625"/>
      <c r="CI16" s="625"/>
      <c r="CJ16" s="625"/>
      <c r="CK16" s="625"/>
      <c r="CL16" s="625"/>
      <c r="CM16" s="625"/>
      <c r="CN16" s="625"/>
      <c r="CO16" s="625"/>
      <c r="CP16" s="625"/>
      <c r="CQ16" s="626"/>
      <c r="CR16" s="627">
        <v>59258</v>
      </c>
      <c r="CS16" s="628"/>
      <c r="CT16" s="628"/>
      <c r="CU16" s="628"/>
      <c r="CV16" s="628"/>
      <c r="CW16" s="628"/>
      <c r="CX16" s="628"/>
      <c r="CY16" s="629"/>
      <c r="CZ16" s="663">
        <v>0.4</v>
      </c>
      <c r="DA16" s="663"/>
      <c r="DB16" s="663"/>
      <c r="DC16" s="663"/>
      <c r="DD16" s="633" t="s">
        <v>129</v>
      </c>
      <c r="DE16" s="628"/>
      <c r="DF16" s="628"/>
      <c r="DG16" s="628"/>
      <c r="DH16" s="628"/>
      <c r="DI16" s="628"/>
      <c r="DJ16" s="628"/>
      <c r="DK16" s="628"/>
      <c r="DL16" s="628"/>
      <c r="DM16" s="628"/>
      <c r="DN16" s="628"/>
      <c r="DO16" s="628"/>
      <c r="DP16" s="629"/>
      <c r="DQ16" s="633">
        <v>3742</v>
      </c>
      <c r="DR16" s="628"/>
      <c r="DS16" s="628"/>
      <c r="DT16" s="628"/>
      <c r="DU16" s="628"/>
      <c r="DV16" s="628"/>
      <c r="DW16" s="628"/>
      <c r="DX16" s="628"/>
      <c r="DY16" s="628"/>
      <c r="DZ16" s="628"/>
      <c r="EA16" s="628"/>
      <c r="EB16" s="628"/>
      <c r="EC16" s="662"/>
    </row>
    <row r="17" spans="2:133" ht="11.25" customHeight="1" x14ac:dyDescent="0.15">
      <c r="B17" s="624" t="s">
        <v>265</v>
      </c>
      <c r="C17" s="625"/>
      <c r="D17" s="625"/>
      <c r="E17" s="625"/>
      <c r="F17" s="625"/>
      <c r="G17" s="625"/>
      <c r="H17" s="625"/>
      <c r="I17" s="625"/>
      <c r="J17" s="625"/>
      <c r="K17" s="625"/>
      <c r="L17" s="625"/>
      <c r="M17" s="625"/>
      <c r="N17" s="625"/>
      <c r="O17" s="625"/>
      <c r="P17" s="625"/>
      <c r="Q17" s="626"/>
      <c r="R17" s="627">
        <v>43471</v>
      </c>
      <c r="S17" s="628"/>
      <c r="T17" s="628"/>
      <c r="U17" s="628"/>
      <c r="V17" s="628"/>
      <c r="W17" s="628"/>
      <c r="X17" s="628"/>
      <c r="Y17" s="629"/>
      <c r="Z17" s="663">
        <v>0.3</v>
      </c>
      <c r="AA17" s="663"/>
      <c r="AB17" s="663"/>
      <c r="AC17" s="663"/>
      <c r="AD17" s="664">
        <v>43471</v>
      </c>
      <c r="AE17" s="664"/>
      <c r="AF17" s="664"/>
      <c r="AG17" s="664"/>
      <c r="AH17" s="664"/>
      <c r="AI17" s="664"/>
      <c r="AJ17" s="664"/>
      <c r="AK17" s="664"/>
      <c r="AL17" s="630">
        <v>0.5</v>
      </c>
      <c r="AM17" s="631"/>
      <c r="AN17" s="631"/>
      <c r="AO17" s="665"/>
      <c r="AP17" s="624" t="s">
        <v>266</v>
      </c>
      <c r="AQ17" s="625"/>
      <c r="AR17" s="625"/>
      <c r="AS17" s="625"/>
      <c r="AT17" s="625"/>
      <c r="AU17" s="625"/>
      <c r="AV17" s="625"/>
      <c r="AW17" s="625"/>
      <c r="AX17" s="625"/>
      <c r="AY17" s="625"/>
      <c r="AZ17" s="625"/>
      <c r="BA17" s="625"/>
      <c r="BB17" s="625"/>
      <c r="BC17" s="625"/>
      <c r="BD17" s="625"/>
      <c r="BE17" s="625"/>
      <c r="BF17" s="626"/>
      <c r="BG17" s="627" t="s">
        <v>233</v>
      </c>
      <c r="BH17" s="628"/>
      <c r="BI17" s="628"/>
      <c r="BJ17" s="628"/>
      <c r="BK17" s="628"/>
      <c r="BL17" s="628"/>
      <c r="BM17" s="628"/>
      <c r="BN17" s="629"/>
      <c r="BO17" s="663" t="s">
        <v>129</v>
      </c>
      <c r="BP17" s="663"/>
      <c r="BQ17" s="663"/>
      <c r="BR17" s="663"/>
      <c r="BS17" s="664" t="s">
        <v>233</v>
      </c>
      <c r="BT17" s="664"/>
      <c r="BU17" s="664"/>
      <c r="BV17" s="664"/>
      <c r="BW17" s="664"/>
      <c r="BX17" s="664"/>
      <c r="BY17" s="664"/>
      <c r="BZ17" s="664"/>
      <c r="CA17" s="664"/>
      <c r="CB17" s="695"/>
      <c r="CD17" s="624" t="s">
        <v>267</v>
      </c>
      <c r="CE17" s="625"/>
      <c r="CF17" s="625"/>
      <c r="CG17" s="625"/>
      <c r="CH17" s="625"/>
      <c r="CI17" s="625"/>
      <c r="CJ17" s="625"/>
      <c r="CK17" s="625"/>
      <c r="CL17" s="625"/>
      <c r="CM17" s="625"/>
      <c r="CN17" s="625"/>
      <c r="CO17" s="625"/>
      <c r="CP17" s="625"/>
      <c r="CQ17" s="626"/>
      <c r="CR17" s="627">
        <v>1615531</v>
      </c>
      <c r="CS17" s="628"/>
      <c r="CT17" s="628"/>
      <c r="CU17" s="628"/>
      <c r="CV17" s="628"/>
      <c r="CW17" s="628"/>
      <c r="CX17" s="628"/>
      <c r="CY17" s="629"/>
      <c r="CZ17" s="663">
        <v>10.6</v>
      </c>
      <c r="DA17" s="663"/>
      <c r="DB17" s="663"/>
      <c r="DC17" s="663"/>
      <c r="DD17" s="633" t="s">
        <v>129</v>
      </c>
      <c r="DE17" s="628"/>
      <c r="DF17" s="628"/>
      <c r="DG17" s="628"/>
      <c r="DH17" s="628"/>
      <c r="DI17" s="628"/>
      <c r="DJ17" s="628"/>
      <c r="DK17" s="628"/>
      <c r="DL17" s="628"/>
      <c r="DM17" s="628"/>
      <c r="DN17" s="628"/>
      <c r="DO17" s="628"/>
      <c r="DP17" s="629"/>
      <c r="DQ17" s="633">
        <v>1597581</v>
      </c>
      <c r="DR17" s="628"/>
      <c r="DS17" s="628"/>
      <c r="DT17" s="628"/>
      <c r="DU17" s="628"/>
      <c r="DV17" s="628"/>
      <c r="DW17" s="628"/>
      <c r="DX17" s="628"/>
      <c r="DY17" s="628"/>
      <c r="DZ17" s="628"/>
      <c r="EA17" s="628"/>
      <c r="EB17" s="628"/>
      <c r="EC17" s="662"/>
    </row>
    <row r="18" spans="2:133" ht="11.25" customHeight="1" x14ac:dyDescent="0.15">
      <c r="B18" s="624" t="s">
        <v>268</v>
      </c>
      <c r="C18" s="625"/>
      <c r="D18" s="625"/>
      <c r="E18" s="625"/>
      <c r="F18" s="625"/>
      <c r="G18" s="625"/>
      <c r="H18" s="625"/>
      <c r="I18" s="625"/>
      <c r="J18" s="625"/>
      <c r="K18" s="625"/>
      <c r="L18" s="625"/>
      <c r="M18" s="625"/>
      <c r="N18" s="625"/>
      <c r="O18" s="625"/>
      <c r="P18" s="625"/>
      <c r="Q18" s="626"/>
      <c r="R18" s="627">
        <v>10826</v>
      </c>
      <c r="S18" s="628"/>
      <c r="T18" s="628"/>
      <c r="U18" s="628"/>
      <c r="V18" s="628"/>
      <c r="W18" s="628"/>
      <c r="X18" s="628"/>
      <c r="Y18" s="629"/>
      <c r="Z18" s="663">
        <v>0.1</v>
      </c>
      <c r="AA18" s="663"/>
      <c r="AB18" s="663"/>
      <c r="AC18" s="663"/>
      <c r="AD18" s="664">
        <v>10826</v>
      </c>
      <c r="AE18" s="664"/>
      <c r="AF18" s="664"/>
      <c r="AG18" s="664"/>
      <c r="AH18" s="664"/>
      <c r="AI18" s="664"/>
      <c r="AJ18" s="664"/>
      <c r="AK18" s="664"/>
      <c r="AL18" s="630">
        <v>0.1</v>
      </c>
      <c r="AM18" s="631"/>
      <c r="AN18" s="631"/>
      <c r="AO18" s="665"/>
      <c r="AP18" s="624" t="s">
        <v>269</v>
      </c>
      <c r="AQ18" s="625"/>
      <c r="AR18" s="625"/>
      <c r="AS18" s="625"/>
      <c r="AT18" s="625"/>
      <c r="AU18" s="625"/>
      <c r="AV18" s="625"/>
      <c r="AW18" s="625"/>
      <c r="AX18" s="625"/>
      <c r="AY18" s="625"/>
      <c r="AZ18" s="625"/>
      <c r="BA18" s="625"/>
      <c r="BB18" s="625"/>
      <c r="BC18" s="625"/>
      <c r="BD18" s="625"/>
      <c r="BE18" s="625"/>
      <c r="BF18" s="626"/>
      <c r="BG18" s="627" t="s">
        <v>233</v>
      </c>
      <c r="BH18" s="628"/>
      <c r="BI18" s="628"/>
      <c r="BJ18" s="628"/>
      <c r="BK18" s="628"/>
      <c r="BL18" s="628"/>
      <c r="BM18" s="628"/>
      <c r="BN18" s="629"/>
      <c r="BO18" s="663" t="s">
        <v>129</v>
      </c>
      <c r="BP18" s="663"/>
      <c r="BQ18" s="663"/>
      <c r="BR18" s="663"/>
      <c r="BS18" s="664" t="s">
        <v>233</v>
      </c>
      <c r="BT18" s="664"/>
      <c r="BU18" s="664"/>
      <c r="BV18" s="664"/>
      <c r="BW18" s="664"/>
      <c r="BX18" s="664"/>
      <c r="BY18" s="664"/>
      <c r="BZ18" s="664"/>
      <c r="CA18" s="664"/>
      <c r="CB18" s="695"/>
      <c r="CD18" s="624" t="s">
        <v>270</v>
      </c>
      <c r="CE18" s="625"/>
      <c r="CF18" s="625"/>
      <c r="CG18" s="625"/>
      <c r="CH18" s="625"/>
      <c r="CI18" s="625"/>
      <c r="CJ18" s="625"/>
      <c r="CK18" s="625"/>
      <c r="CL18" s="625"/>
      <c r="CM18" s="625"/>
      <c r="CN18" s="625"/>
      <c r="CO18" s="625"/>
      <c r="CP18" s="625"/>
      <c r="CQ18" s="626"/>
      <c r="CR18" s="627" t="s">
        <v>129</v>
      </c>
      <c r="CS18" s="628"/>
      <c r="CT18" s="628"/>
      <c r="CU18" s="628"/>
      <c r="CV18" s="628"/>
      <c r="CW18" s="628"/>
      <c r="CX18" s="628"/>
      <c r="CY18" s="629"/>
      <c r="CZ18" s="663" t="s">
        <v>129</v>
      </c>
      <c r="DA18" s="663"/>
      <c r="DB18" s="663"/>
      <c r="DC18" s="663"/>
      <c r="DD18" s="633" t="s">
        <v>129</v>
      </c>
      <c r="DE18" s="628"/>
      <c r="DF18" s="628"/>
      <c r="DG18" s="628"/>
      <c r="DH18" s="628"/>
      <c r="DI18" s="628"/>
      <c r="DJ18" s="628"/>
      <c r="DK18" s="628"/>
      <c r="DL18" s="628"/>
      <c r="DM18" s="628"/>
      <c r="DN18" s="628"/>
      <c r="DO18" s="628"/>
      <c r="DP18" s="629"/>
      <c r="DQ18" s="633" t="s">
        <v>129</v>
      </c>
      <c r="DR18" s="628"/>
      <c r="DS18" s="628"/>
      <c r="DT18" s="628"/>
      <c r="DU18" s="628"/>
      <c r="DV18" s="628"/>
      <c r="DW18" s="628"/>
      <c r="DX18" s="628"/>
      <c r="DY18" s="628"/>
      <c r="DZ18" s="628"/>
      <c r="EA18" s="628"/>
      <c r="EB18" s="628"/>
      <c r="EC18" s="662"/>
    </row>
    <row r="19" spans="2:133" ht="11.25" customHeight="1" x14ac:dyDescent="0.15">
      <c r="B19" s="624" t="s">
        <v>271</v>
      </c>
      <c r="C19" s="625"/>
      <c r="D19" s="625"/>
      <c r="E19" s="625"/>
      <c r="F19" s="625"/>
      <c r="G19" s="625"/>
      <c r="H19" s="625"/>
      <c r="I19" s="625"/>
      <c r="J19" s="625"/>
      <c r="K19" s="625"/>
      <c r="L19" s="625"/>
      <c r="M19" s="625"/>
      <c r="N19" s="625"/>
      <c r="O19" s="625"/>
      <c r="P19" s="625"/>
      <c r="Q19" s="626"/>
      <c r="R19" s="627">
        <v>10078</v>
      </c>
      <c r="S19" s="628"/>
      <c r="T19" s="628"/>
      <c r="U19" s="628"/>
      <c r="V19" s="628"/>
      <c r="W19" s="628"/>
      <c r="X19" s="628"/>
      <c r="Y19" s="629"/>
      <c r="Z19" s="663">
        <v>0.1</v>
      </c>
      <c r="AA19" s="663"/>
      <c r="AB19" s="663"/>
      <c r="AC19" s="663"/>
      <c r="AD19" s="664">
        <v>10078</v>
      </c>
      <c r="AE19" s="664"/>
      <c r="AF19" s="664"/>
      <c r="AG19" s="664"/>
      <c r="AH19" s="664"/>
      <c r="AI19" s="664"/>
      <c r="AJ19" s="664"/>
      <c r="AK19" s="664"/>
      <c r="AL19" s="630">
        <v>0.1</v>
      </c>
      <c r="AM19" s="631"/>
      <c r="AN19" s="631"/>
      <c r="AO19" s="665"/>
      <c r="AP19" s="624" t="s">
        <v>272</v>
      </c>
      <c r="AQ19" s="625"/>
      <c r="AR19" s="625"/>
      <c r="AS19" s="625"/>
      <c r="AT19" s="625"/>
      <c r="AU19" s="625"/>
      <c r="AV19" s="625"/>
      <c r="AW19" s="625"/>
      <c r="AX19" s="625"/>
      <c r="AY19" s="625"/>
      <c r="AZ19" s="625"/>
      <c r="BA19" s="625"/>
      <c r="BB19" s="625"/>
      <c r="BC19" s="625"/>
      <c r="BD19" s="625"/>
      <c r="BE19" s="625"/>
      <c r="BF19" s="626"/>
      <c r="BG19" s="627">
        <v>12722</v>
      </c>
      <c r="BH19" s="628"/>
      <c r="BI19" s="628"/>
      <c r="BJ19" s="628"/>
      <c r="BK19" s="628"/>
      <c r="BL19" s="628"/>
      <c r="BM19" s="628"/>
      <c r="BN19" s="629"/>
      <c r="BO19" s="663">
        <v>0.3</v>
      </c>
      <c r="BP19" s="663"/>
      <c r="BQ19" s="663"/>
      <c r="BR19" s="663"/>
      <c r="BS19" s="664" t="s">
        <v>129</v>
      </c>
      <c r="BT19" s="664"/>
      <c r="BU19" s="664"/>
      <c r="BV19" s="664"/>
      <c r="BW19" s="664"/>
      <c r="BX19" s="664"/>
      <c r="BY19" s="664"/>
      <c r="BZ19" s="664"/>
      <c r="CA19" s="664"/>
      <c r="CB19" s="695"/>
      <c r="CD19" s="624" t="s">
        <v>273</v>
      </c>
      <c r="CE19" s="625"/>
      <c r="CF19" s="625"/>
      <c r="CG19" s="625"/>
      <c r="CH19" s="625"/>
      <c r="CI19" s="625"/>
      <c r="CJ19" s="625"/>
      <c r="CK19" s="625"/>
      <c r="CL19" s="625"/>
      <c r="CM19" s="625"/>
      <c r="CN19" s="625"/>
      <c r="CO19" s="625"/>
      <c r="CP19" s="625"/>
      <c r="CQ19" s="626"/>
      <c r="CR19" s="627" t="s">
        <v>233</v>
      </c>
      <c r="CS19" s="628"/>
      <c r="CT19" s="628"/>
      <c r="CU19" s="628"/>
      <c r="CV19" s="628"/>
      <c r="CW19" s="628"/>
      <c r="CX19" s="628"/>
      <c r="CY19" s="629"/>
      <c r="CZ19" s="663" t="s">
        <v>233</v>
      </c>
      <c r="DA19" s="663"/>
      <c r="DB19" s="663"/>
      <c r="DC19" s="663"/>
      <c r="DD19" s="633" t="s">
        <v>129</v>
      </c>
      <c r="DE19" s="628"/>
      <c r="DF19" s="628"/>
      <c r="DG19" s="628"/>
      <c r="DH19" s="628"/>
      <c r="DI19" s="628"/>
      <c r="DJ19" s="628"/>
      <c r="DK19" s="628"/>
      <c r="DL19" s="628"/>
      <c r="DM19" s="628"/>
      <c r="DN19" s="628"/>
      <c r="DO19" s="628"/>
      <c r="DP19" s="629"/>
      <c r="DQ19" s="633" t="s">
        <v>129</v>
      </c>
      <c r="DR19" s="628"/>
      <c r="DS19" s="628"/>
      <c r="DT19" s="628"/>
      <c r="DU19" s="628"/>
      <c r="DV19" s="628"/>
      <c r="DW19" s="628"/>
      <c r="DX19" s="628"/>
      <c r="DY19" s="628"/>
      <c r="DZ19" s="628"/>
      <c r="EA19" s="628"/>
      <c r="EB19" s="628"/>
      <c r="EC19" s="662"/>
    </row>
    <row r="20" spans="2:133" ht="11.25" customHeight="1" x14ac:dyDescent="0.15">
      <c r="B20" s="696" t="s">
        <v>274</v>
      </c>
      <c r="C20" s="697"/>
      <c r="D20" s="697"/>
      <c r="E20" s="697"/>
      <c r="F20" s="697"/>
      <c r="G20" s="697"/>
      <c r="H20" s="697"/>
      <c r="I20" s="697"/>
      <c r="J20" s="697"/>
      <c r="K20" s="697"/>
      <c r="L20" s="697"/>
      <c r="M20" s="697"/>
      <c r="N20" s="697"/>
      <c r="O20" s="697"/>
      <c r="P20" s="697"/>
      <c r="Q20" s="698"/>
      <c r="R20" s="627">
        <v>748</v>
      </c>
      <c r="S20" s="628"/>
      <c r="T20" s="628"/>
      <c r="U20" s="628"/>
      <c r="V20" s="628"/>
      <c r="W20" s="628"/>
      <c r="X20" s="628"/>
      <c r="Y20" s="629"/>
      <c r="Z20" s="663">
        <v>0</v>
      </c>
      <c r="AA20" s="663"/>
      <c r="AB20" s="663"/>
      <c r="AC20" s="663"/>
      <c r="AD20" s="664">
        <v>748</v>
      </c>
      <c r="AE20" s="664"/>
      <c r="AF20" s="664"/>
      <c r="AG20" s="664"/>
      <c r="AH20" s="664"/>
      <c r="AI20" s="664"/>
      <c r="AJ20" s="664"/>
      <c r="AK20" s="664"/>
      <c r="AL20" s="630">
        <v>0</v>
      </c>
      <c r="AM20" s="631"/>
      <c r="AN20" s="631"/>
      <c r="AO20" s="665"/>
      <c r="AP20" s="624" t="s">
        <v>275</v>
      </c>
      <c r="AQ20" s="625"/>
      <c r="AR20" s="625"/>
      <c r="AS20" s="625"/>
      <c r="AT20" s="625"/>
      <c r="AU20" s="625"/>
      <c r="AV20" s="625"/>
      <c r="AW20" s="625"/>
      <c r="AX20" s="625"/>
      <c r="AY20" s="625"/>
      <c r="AZ20" s="625"/>
      <c r="BA20" s="625"/>
      <c r="BB20" s="625"/>
      <c r="BC20" s="625"/>
      <c r="BD20" s="625"/>
      <c r="BE20" s="625"/>
      <c r="BF20" s="626"/>
      <c r="BG20" s="627">
        <v>12722</v>
      </c>
      <c r="BH20" s="628"/>
      <c r="BI20" s="628"/>
      <c r="BJ20" s="628"/>
      <c r="BK20" s="628"/>
      <c r="BL20" s="628"/>
      <c r="BM20" s="628"/>
      <c r="BN20" s="629"/>
      <c r="BO20" s="663">
        <v>0.3</v>
      </c>
      <c r="BP20" s="663"/>
      <c r="BQ20" s="663"/>
      <c r="BR20" s="663"/>
      <c r="BS20" s="664" t="s">
        <v>233</v>
      </c>
      <c r="BT20" s="664"/>
      <c r="BU20" s="664"/>
      <c r="BV20" s="664"/>
      <c r="BW20" s="664"/>
      <c r="BX20" s="664"/>
      <c r="BY20" s="664"/>
      <c r="BZ20" s="664"/>
      <c r="CA20" s="664"/>
      <c r="CB20" s="695"/>
      <c r="CD20" s="624" t="s">
        <v>276</v>
      </c>
      <c r="CE20" s="625"/>
      <c r="CF20" s="625"/>
      <c r="CG20" s="625"/>
      <c r="CH20" s="625"/>
      <c r="CI20" s="625"/>
      <c r="CJ20" s="625"/>
      <c r="CK20" s="625"/>
      <c r="CL20" s="625"/>
      <c r="CM20" s="625"/>
      <c r="CN20" s="625"/>
      <c r="CO20" s="625"/>
      <c r="CP20" s="625"/>
      <c r="CQ20" s="626"/>
      <c r="CR20" s="627">
        <v>15255815</v>
      </c>
      <c r="CS20" s="628"/>
      <c r="CT20" s="628"/>
      <c r="CU20" s="628"/>
      <c r="CV20" s="628"/>
      <c r="CW20" s="628"/>
      <c r="CX20" s="628"/>
      <c r="CY20" s="629"/>
      <c r="CZ20" s="663">
        <v>100</v>
      </c>
      <c r="DA20" s="663"/>
      <c r="DB20" s="663"/>
      <c r="DC20" s="663"/>
      <c r="DD20" s="633">
        <v>2096720</v>
      </c>
      <c r="DE20" s="628"/>
      <c r="DF20" s="628"/>
      <c r="DG20" s="628"/>
      <c r="DH20" s="628"/>
      <c r="DI20" s="628"/>
      <c r="DJ20" s="628"/>
      <c r="DK20" s="628"/>
      <c r="DL20" s="628"/>
      <c r="DM20" s="628"/>
      <c r="DN20" s="628"/>
      <c r="DO20" s="628"/>
      <c r="DP20" s="629"/>
      <c r="DQ20" s="633">
        <v>10560076</v>
      </c>
      <c r="DR20" s="628"/>
      <c r="DS20" s="628"/>
      <c r="DT20" s="628"/>
      <c r="DU20" s="628"/>
      <c r="DV20" s="628"/>
      <c r="DW20" s="628"/>
      <c r="DX20" s="628"/>
      <c r="DY20" s="628"/>
      <c r="DZ20" s="628"/>
      <c r="EA20" s="628"/>
      <c r="EB20" s="628"/>
      <c r="EC20" s="662"/>
    </row>
    <row r="21" spans="2:133" ht="11.25" customHeight="1" x14ac:dyDescent="0.15">
      <c r="B21" s="624" t="s">
        <v>277</v>
      </c>
      <c r="C21" s="625"/>
      <c r="D21" s="625"/>
      <c r="E21" s="625"/>
      <c r="F21" s="625"/>
      <c r="G21" s="625"/>
      <c r="H21" s="625"/>
      <c r="I21" s="625"/>
      <c r="J21" s="625"/>
      <c r="K21" s="625"/>
      <c r="L21" s="625"/>
      <c r="M21" s="625"/>
      <c r="N21" s="625"/>
      <c r="O21" s="625"/>
      <c r="P21" s="625"/>
      <c r="Q21" s="626"/>
      <c r="R21" s="627">
        <v>4942990</v>
      </c>
      <c r="S21" s="628"/>
      <c r="T21" s="628"/>
      <c r="U21" s="628"/>
      <c r="V21" s="628"/>
      <c r="W21" s="628"/>
      <c r="X21" s="628"/>
      <c r="Y21" s="629"/>
      <c r="Z21" s="663">
        <v>31.1</v>
      </c>
      <c r="AA21" s="663"/>
      <c r="AB21" s="663"/>
      <c r="AC21" s="663"/>
      <c r="AD21" s="664">
        <v>4465539</v>
      </c>
      <c r="AE21" s="664"/>
      <c r="AF21" s="664"/>
      <c r="AG21" s="664"/>
      <c r="AH21" s="664"/>
      <c r="AI21" s="664"/>
      <c r="AJ21" s="664"/>
      <c r="AK21" s="664"/>
      <c r="AL21" s="630">
        <v>48.4</v>
      </c>
      <c r="AM21" s="631"/>
      <c r="AN21" s="631"/>
      <c r="AO21" s="665"/>
      <c r="AP21" s="624" t="s">
        <v>278</v>
      </c>
      <c r="AQ21" s="699"/>
      <c r="AR21" s="699"/>
      <c r="AS21" s="699"/>
      <c r="AT21" s="699"/>
      <c r="AU21" s="699"/>
      <c r="AV21" s="699"/>
      <c r="AW21" s="699"/>
      <c r="AX21" s="699"/>
      <c r="AY21" s="699"/>
      <c r="AZ21" s="699"/>
      <c r="BA21" s="699"/>
      <c r="BB21" s="699"/>
      <c r="BC21" s="699"/>
      <c r="BD21" s="699"/>
      <c r="BE21" s="699"/>
      <c r="BF21" s="700"/>
      <c r="BG21" s="627">
        <v>12722</v>
      </c>
      <c r="BH21" s="628"/>
      <c r="BI21" s="628"/>
      <c r="BJ21" s="628"/>
      <c r="BK21" s="628"/>
      <c r="BL21" s="628"/>
      <c r="BM21" s="628"/>
      <c r="BN21" s="629"/>
      <c r="BO21" s="663">
        <v>0.3</v>
      </c>
      <c r="BP21" s="663"/>
      <c r="BQ21" s="663"/>
      <c r="BR21" s="663"/>
      <c r="BS21" s="664" t="s">
        <v>129</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24" t="s">
        <v>279</v>
      </c>
      <c r="C22" s="625"/>
      <c r="D22" s="625"/>
      <c r="E22" s="625"/>
      <c r="F22" s="625"/>
      <c r="G22" s="625"/>
      <c r="H22" s="625"/>
      <c r="I22" s="625"/>
      <c r="J22" s="625"/>
      <c r="K22" s="625"/>
      <c r="L22" s="625"/>
      <c r="M22" s="625"/>
      <c r="N22" s="625"/>
      <c r="O22" s="625"/>
      <c r="P22" s="625"/>
      <c r="Q22" s="626"/>
      <c r="R22" s="627">
        <v>4465539</v>
      </c>
      <c r="S22" s="628"/>
      <c r="T22" s="628"/>
      <c r="U22" s="628"/>
      <c r="V22" s="628"/>
      <c r="W22" s="628"/>
      <c r="X22" s="628"/>
      <c r="Y22" s="629"/>
      <c r="Z22" s="663">
        <v>28.1</v>
      </c>
      <c r="AA22" s="663"/>
      <c r="AB22" s="663"/>
      <c r="AC22" s="663"/>
      <c r="AD22" s="664">
        <v>4465539</v>
      </c>
      <c r="AE22" s="664"/>
      <c r="AF22" s="664"/>
      <c r="AG22" s="664"/>
      <c r="AH22" s="664"/>
      <c r="AI22" s="664"/>
      <c r="AJ22" s="664"/>
      <c r="AK22" s="664"/>
      <c r="AL22" s="630">
        <v>48.4</v>
      </c>
      <c r="AM22" s="631"/>
      <c r="AN22" s="631"/>
      <c r="AO22" s="665"/>
      <c r="AP22" s="624" t="s">
        <v>280</v>
      </c>
      <c r="AQ22" s="699"/>
      <c r="AR22" s="699"/>
      <c r="AS22" s="699"/>
      <c r="AT22" s="699"/>
      <c r="AU22" s="699"/>
      <c r="AV22" s="699"/>
      <c r="AW22" s="699"/>
      <c r="AX22" s="699"/>
      <c r="AY22" s="699"/>
      <c r="AZ22" s="699"/>
      <c r="BA22" s="699"/>
      <c r="BB22" s="699"/>
      <c r="BC22" s="699"/>
      <c r="BD22" s="699"/>
      <c r="BE22" s="699"/>
      <c r="BF22" s="700"/>
      <c r="BG22" s="627" t="s">
        <v>233</v>
      </c>
      <c r="BH22" s="628"/>
      <c r="BI22" s="628"/>
      <c r="BJ22" s="628"/>
      <c r="BK22" s="628"/>
      <c r="BL22" s="628"/>
      <c r="BM22" s="628"/>
      <c r="BN22" s="629"/>
      <c r="BO22" s="663" t="s">
        <v>129</v>
      </c>
      <c r="BP22" s="663"/>
      <c r="BQ22" s="663"/>
      <c r="BR22" s="663"/>
      <c r="BS22" s="664" t="s">
        <v>129</v>
      </c>
      <c r="BT22" s="664"/>
      <c r="BU22" s="664"/>
      <c r="BV22" s="664"/>
      <c r="BW22" s="664"/>
      <c r="BX22" s="664"/>
      <c r="BY22" s="664"/>
      <c r="BZ22" s="664"/>
      <c r="CA22" s="664"/>
      <c r="CB22" s="695"/>
      <c r="CD22" s="679" t="s">
        <v>281</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24" t="s">
        <v>282</v>
      </c>
      <c r="C23" s="625"/>
      <c r="D23" s="625"/>
      <c r="E23" s="625"/>
      <c r="F23" s="625"/>
      <c r="G23" s="625"/>
      <c r="H23" s="625"/>
      <c r="I23" s="625"/>
      <c r="J23" s="625"/>
      <c r="K23" s="625"/>
      <c r="L23" s="625"/>
      <c r="M23" s="625"/>
      <c r="N23" s="625"/>
      <c r="O23" s="625"/>
      <c r="P23" s="625"/>
      <c r="Q23" s="626"/>
      <c r="R23" s="627">
        <v>477451</v>
      </c>
      <c r="S23" s="628"/>
      <c r="T23" s="628"/>
      <c r="U23" s="628"/>
      <c r="V23" s="628"/>
      <c r="W23" s="628"/>
      <c r="X23" s="628"/>
      <c r="Y23" s="629"/>
      <c r="Z23" s="663">
        <v>3</v>
      </c>
      <c r="AA23" s="663"/>
      <c r="AB23" s="663"/>
      <c r="AC23" s="663"/>
      <c r="AD23" s="664" t="s">
        <v>233</v>
      </c>
      <c r="AE23" s="664"/>
      <c r="AF23" s="664"/>
      <c r="AG23" s="664"/>
      <c r="AH23" s="664"/>
      <c r="AI23" s="664"/>
      <c r="AJ23" s="664"/>
      <c r="AK23" s="664"/>
      <c r="AL23" s="630" t="s">
        <v>233</v>
      </c>
      <c r="AM23" s="631"/>
      <c r="AN23" s="631"/>
      <c r="AO23" s="665"/>
      <c r="AP23" s="624" t="s">
        <v>283</v>
      </c>
      <c r="AQ23" s="699"/>
      <c r="AR23" s="699"/>
      <c r="AS23" s="699"/>
      <c r="AT23" s="699"/>
      <c r="AU23" s="699"/>
      <c r="AV23" s="699"/>
      <c r="AW23" s="699"/>
      <c r="AX23" s="699"/>
      <c r="AY23" s="699"/>
      <c r="AZ23" s="699"/>
      <c r="BA23" s="699"/>
      <c r="BB23" s="699"/>
      <c r="BC23" s="699"/>
      <c r="BD23" s="699"/>
      <c r="BE23" s="699"/>
      <c r="BF23" s="700"/>
      <c r="BG23" s="627" t="s">
        <v>233</v>
      </c>
      <c r="BH23" s="628"/>
      <c r="BI23" s="628"/>
      <c r="BJ23" s="628"/>
      <c r="BK23" s="628"/>
      <c r="BL23" s="628"/>
      <c r="BM23" s="628"/>
      <c r="BN23" s="629"/>
      <c r="BO23" s="663" t="s">
        <v>129</v>
      </c>
      <c r="BP23" s="663"/>
      <c r="BQ23" s="663"/>
      <c r="BR23" s="663"/>
      <c r="BS23" s="664" t="s">
        <v>129</v>
      </c>
      <c r="BT23" s="664"/>
      <c r="BU23" s="664"/>
      <c r="BV23" s="664"/>
      <c r="BW23" s="664"/>
      <c r="BX23" s="664"/>
      <c r="BY23" s="664"/>
      <c r="BZ23" s="664"/>
      <c r="CA23" s="664"/>
      <c r="CB23" s="695"/>
      <c r="CD23" s="679" t="s">
        <v>222</v>
      </c>
      <c r="CE23" s="680"/>
      <c r="CF23" s="680"/>
      <c r="CG23" s="680"/>
      <c r="CH23" s="680"/>
      <c r="CI23" s="680"/>
      <c r="CJ23" s="680"/>
      <c r="CK23" s="680"/>
      <c r="CL23" s="680"/>
      <c r="CM23" s="680"/>
      <c r="CN23" s="680"/>
      <c r="CO23" s="680"/>
      <c r="CP23" s="680"/>
      <c r="CQ23" s="681"/>
      <c r="CR23" s="679" t="s">
        <v>284</v>
      </c>
      <c r="CS23" s="680"/>
      <c r="CT23" s="680"/>
      <c r="CU23" s="680"/>
      <c r="CV23" s="680"/>
      <c r="CW23" s="680"/>
      <c r="CX23" s="680"/>
      <c r="CY23" s="681"/>
      <c r="CZ23" s="679" t="s">
        <v>285</v>
      </c>
      <c r="DA23" s="680"/>
      <c r="DB23" s="680"/>
      <c r="DC23" s="681"/>
      <c r="DD23" s="679" t="s">
        <v>286</v>
      </c>
      <c r="DE23" s="680"/>
      <c r="DF23" s="680"/>
      <c r="DG23" s="680"/>
      <c r="DH23" s="680"/>
      <c r="DI23" s="680"/>
      <c r="DJ23" s="680"/>
      <c r="DK23" s="681"/>
      <c r="DL23" s="711" t="s">
        <v>287</v>
      </c>
      <c r="DM23" s="712"/>
      <c r="DN23" s="712"/>
      <c r="DO23" s="712"/>
      <c r="DP23" s="712"/>
      <c r="DQ23" s="712"/>
      <c r="DR23" s="712"/>
      <c r="DS23" s="712"/>
      <c r="DT23" s="712"/>
      <c r="DU23" s="712"/>
      <c r="DV23" s="713"/>
      <c r="DW23" s="679" t="s">
        <v>288</v>
      </c>
      <c r="DX23" s="680"/>
      <c r="DY23" s="680"/>
      <c r="DZ23" s="680"/>
      <c r="EA23" s="680"/>
      <c r="EB23" s="680"/>
      <c r="EC23" s="681"/>
    </row>
    <row r="24" spans="2:133" ht="11.25" customHeight="1" x14ac:dyDescent="0.15">
      <c r="B24" s="624" t="s">
        <v>289</v>
      </c>
      <c r="C24" s="625"/>
      <c r="D24" s="625"/>
      <c r="E24" s="625"/>
      <c r="F24" s="625"/>
      <c r="G24" s="625"/>
      <c r="H24" s="625"/>
      <c r="I24" s="625"/>
      <c r="J24" s="625"/>
      <c r="K24" s="625"/>
      <c r="L24" s="625"/>
      <c r="M24" s="625"/>
      <c r="N24" s="625"/>
      <c r="O24" s="625"/>
      <c r="P24" s="625"/>
      <c r="Q24" s="626"/>
      <c r="R24" s="627" t="s">
        <v>129</v>
      </c>
      <c r="S24" s="628"/>
      <c r="T24" s="628"/>
      <c r="U24" s="628"/>
      <c r="V24" s="628"/>
      <c r="W24" s="628"/>
      <c r="X24" s="628"/>
      <c r="Y24" s="629"/>
      <c r="Z24" s="663" t="s">
        <v>129</v>
      </c>
      <c r="AA24" s="663"/>
      <c r="AB24" s="663"/>
      <c r="AC24" s="663"/>
      <c r="AD24" s="664" t="s">
        <v>129</v>
      </c>
      <c r="AE24" s="664"/>
      <c r="AF24" s="664"/>
      <c r="AG24" s="664"/>
      <c r="AH24" s="664"/>
      <c r="AI24" s="664"/>
      <c r="AJ24" s="664"/>
      <c r="AK24" s="664"/>
      <c r="AL24" s="630" t="s">
        <v>129</v>
      </c>
      <c r="AM24" s="631"/>
      <c r="AN24" s="631"/>
      <c r="AO24" s="665"/>
      <c r="AP24" s="624" t="s">
        <v>290</v>
      </c>
      <c r="AQ24" s="699"/>
      <c r="AR24" s="699"/>
      <c r="AS24" s="699"/>
      <c r="AT24" s="699"/>
      <c r="AU24" s="699"/>
      <c r="AV24" s="699"/>
      <c r="AW24" s="699"/>
      <c r="AX24" s="699"/>
      <c r="AY24" s="699"/>
      <c r="AZ24" s="699"/>
      <c r="BA24" s="699"/>
      <c r="BB24" s="699"/>
      <c r="BC24" s="699"/>
      <c r="BD24" s="699"/>
      <c r="BE24" s="699"/>
      <c r="BF24" s="700"/>
      <c r="BG24" s="627" t="s">
        <v>233</v>
      </c>
      <c r="BH24" s="628"/>
      <c r="BI24" s="628"/>
      <c r="BJ24" s="628"/>
      <c r="BK24" s="628"/>
      <c r="BL24" s="628"/>
      <c r="BM24" s="628"/>
      <c r="BN24" s="629"/>
      <c r="BO24" s="663" t="s">
        <v>233</v>
      </c>
      <c r="BP24" s="663"/>
      <c r="BQ24" s="663"/>
      <c r="BR24" s="663"/>
      <c r="BS24" s="664" t="s">
        <v>129</v>
      </c>
      <c r="BT24" s="664"/>
      <c r="BU24" s="664"/>
      <c r="BV24" s="664"/>
      <c r="BW24" s="664"/>
      <c r="BX24" s="664"/>
      <c r="BY24" s="664"/>
      <c r="BZ24" s="664"/>
      <c r="CA24" s="664"/>
      <c r="CB24" s="695"/>
      <c r="CD24" s="676" t="s">
        <v>291</v>
      </c>
      <c r="CE24" s="677"/>
      <c r="CF24" s="677"/>
      <c r="CG24" s="677"/>
      <c r="CH24" s="677"/>
      <c r="CI24" s="677"/>
      <c r="CJ24" s="677"/>
      <c r="CK24" s="677"/>
      <c r="CL24" s="677"/>
      <c r="CM24" s="677"/>
      <c r="CN24" s="677"/>
      <c r="CO24" s="677"/>
      <c r="CP24" s="677"/>
      <c r="CQ24" s="678"/>
      <c r="CR24" s="673">
        <v>5080289</v>
      </c>
      <c r="CS24" s="674"/>
      <c r="CT24" s="674"/>
      <c r="CU24" s="674"/>
      <c r="CV24" s="674"/>
      <c r="CW24" s="674"/>
      <c r="CX24" s="674"/>
      <c r="CY24" s="702"/>
      <c r="CZ24" s="703">
        <v>33.299999999999997</v>
      </c>
      <c r="DA24" s="686"/>
      <c r="DB24" s="686"/>
      <c r="DC24" s="705"/>
      <c r="DD24" s="701">
        <v>3938149</v>
      </c>
      <c r="DE24" s="674"/>
      <c r="DF24" s="674"/>
      <c r="DG24" s="674"/>
      <c r="DH24" s="674"/>
      <c r="DI24" s="674"/>
      <c r="DJ24" s="674"/>
      <c r="DK24" s="702"/>
      <c r="DL24" s="701">
        <v>3915991</v>
      </c>
      <c r="DM24" s="674"/>
      <c r="DN24" s="674"/>
      <c r="DO24" s="674"/>
      <c r="DP24" s="674"/>
      <c r="DQ24" s="674"/>
      <c r="DR24" s="674"/>
      <c r="DS24" s="674"/>
      <c r="DT24" s="674"/>
      <c r="DU24" s="674"/>
      <c r="DV24" s="702"/>
      <c r="DW24" s="703">
        <v>41.8</v>
      </c>
      <c r="DX24" s="686"/>
      <c r="DY24" s="686"/>
      <c r="DZ24" s="686"/>
      <c r="EA24" s="686"/>
      <c r="EB24" s="686"/>
      <c r="EC24" s="704"/>
    </row>
    <row r="25" spans="2:133" ht="11.25" customHeight="1" x14ac:dyDescent="0.15">
      <c r="B25" s="624" t="s">
        <v>292</v>
      </c>
      <c r="C25" s="625"/>
      <c r="D25" s="625"/>
      <c r="E25" s="625"/>
      <c r="F25" s="625"/>
      <c r="G25" s="625"/>
      <c r="H25" s="625"/>
      <c r="I25" s="625"/>
      <c r="J25" s="625"/>
      <c r="K25" s="625"/>
      <c r="L25" s="625"/>
      <c r="M25" s="625"/>
      <c r="N25" s="625"/>
      <c r="O25" s="625"/>
      <c r="P25" s="625"/>
      <c r="Q25" s="626"/>
      <c r="R25" s="627">
        <v>9653763</v>
      </c>
      <c r="S25" s="628"/>
      <c r="T25" s="628"/>
      <c r="U25" s="628"/>
      <c r="V25" s="628"/>
      <c r="W25" s="628"/>
      <c r="X25" s="628"/>
      <c r="Y25" s="629"/>
      <c r="Z25" s="663">
        <v>60.7</v>
      </c>
      <c r="AA25" s="663"/>
      <c r="AB25" s="663"/>
      <c r="AC25" s="663"/>
      <c r="AD25" s="664">
        <v>9176312</v>
      </c>
      <c r="AE25" s="664"/>
      <c r="AF25" s="664"/>
      <c r="AG25" s="664"/>
      <c r="AH25" s="664"/>
      <c r="AI25" s="664"/>
      <c r="AJ25" s="664"/>
      <c r="AK25" s="664"/>
      <c r="AL25" s="630">
        <v>99.5</v>
      </c>
      <c r="AM25" s="631"/>
      <c r="AN25" s="631"/>
      <c r="AO25" s="665"/>
      <c r="AP25" s="624" t="s">
        <v>293</v>
      </c>
      <c r="AQ25" s="699"/>
      <c r="AR25" s="699"/>
      <c r="AS25" s="699"/>
      <c r="AT25" s="699"/>
      <c r="AU25" s="699"/>
      <c r="AV25" s="699"/>
      <c r="AW25" s="699"/>
      <c r="AX25" s="699"/>
      <c r="AY25" s="699"/>
      <c r="AZ25" s="699"/>
      <c r="BA25" s="699"/>
      <c r="BB25" s="699"/>
      <c r="BC25" s="699"/>
      <c r="BD25" s="699"/>
      <c r="BE25" s="699"/>
      <c r="BF25" s="700"/>
      <c r="BG25" s="627" t="s">
        <v>233</v>
      </c>
      <c r="BH25" s="628"/>
      <c r="BI25" s="628"/>
      <c r="BJ25" s="628"/>
      <c r="BK25" s="628"/>
      <c r="BL25" s="628"/>
      <c r="BM25" s="628"/>
      <c r="BN25" s="629"/>
      <c r="BO25" s="663" t="s">
        <v>129</v>
      </c>
      <c r="BP25" s="663"/>
      <c r="BQ25" s="663"/>
      <c r="BR25" s="663"/>
      <c r="BS25" s="664" t="s">
        <v>233</v>
      </c>
      <c r="BT25" s="664"/>
      <c r="BU25" s="664"/>
      <c r="BV25" s="664"/>
      <c r="BW25" s="664"/>
      <c r="BX25" s="664"/>
      <c r="BY25" s="664"/>
      <c r="BZ25" s="664"/>
      <c r="CA25" s="664"/>
      <c r="CB25" s="695"/>
      <c r="CD25" s="624" t="s">
        <v>294</v>
      </c>
      <c r="CE25" s="625"/>
      <c r="CF25" s="625"/>
      <c r="CG25" s="625"/>
      <c r="CH25" s="625"/>
      <c r="CI25" s="625"/>
      <c r="CJ25" s="625"/>
      <c r="CK25" s="625"/>
      <c r="CL25" s="625"/>
      <c r="CM25" s="625"/>
      <c r="CN25" s="625"/>
      <c r="CO25" s="625"/>
      <c r="CP25" s="625"/>
      <c r="CQ25" s="626"/>
      <c r="CR25" s="627">
        <v>2259806</v>
      </c>
      <c r="CS25" s="636"/>
      <c r="CT25" s="636"/>
      <c r="CU25" s="636"/>
      <c r="CV25" s="636"/>
      <c r="CW25" s="636"/>
      <c r="CX25" s="636"/>
      <c r="CY25" s="637"/>
      <c r="CZ25" s="630">
        <v>14.8</v>
      </c>
      <c r="DA25" s="638"/>
      <c r="DB25" s="638"/>
      <c r="DC25" s="639"/>
      <c r="DD25" s="633">
        <v>2021248</v>
      </c>
      <c r="DE25" s="636"/>
      <c r="DF25" s="636"/>
      <c r="DG25" s="636"/>
      <c r="DH25" s="636"/>
      <c r="DI25" s="636"/>
      <c r="DJ25" s="636"/>
      <c r="DK25" s="637"/>
      <c r="DL25" s="633">
        <v>2020570</v>
      </c>
      <c r="DM25" s="636"/>
      <c r="DN25" s="636"/>
      <c r="DO25" s="636"/>
      <c r="DP25" s="636"/>
      <c r="DQ25" s="636"/>
      <c r="DR25" s="636"/>
      <c r="DS25" s="636"/>
      <c r="DT25" s="636"/>
      <c r="DU25" s="636"/>
      <c r="DV25" s="637"/>
      <c r="DW25" s="630">
        <v>21.6</v>
      </c>
      <c r="DX25" s="638"/>
      <c r="DY25" s="638"/>
      <c r="DZ25" s="638"/>
      <c r="EA25" s="638"/>
      <c r="EB25" s="638"/>
      <c r="EC25" s="652"/>
    </row>
    <row r="26" spans="2:133" ht="11.25" customHeight="1" x14ac:dyDescent="0.15">
      <c r="B26" s="624" t="s">
        <v>295</v>
      </c>
      <c r="C26" s="625"/>
      <c r="D26" s="625"/>
      <c r="E26" s="625"/>
      <c r="F26" s="625"/>
      <c r="G26" s="625"/>
      <c r="H26" s="625"/>
      <c r="I26" s="625"/>
      <c r="J26" s="625"/>
      <c r="K26" s="625"/>
      <c r="L26" s="625"/>
      <c r="M26" s="625"/>
      <c r="N26" s="625"/>
      <c r="O26" s="625"/>
      <c r="P26" s="625"/>
      <c r="Q26" s="626"/>
      <c r="R26" s="627">
        <v>1493</v>
      </c>
      <c r="S26" s="628"/>
      <c r="T26" s="628"/>
      <c r="U26" s="628"/>
      <c r="V26" s="628"/>
      <c r="W26" s="628"/>
      <c r="X26" s="628"/>
      <c r="Y26" s="629"/>
      <c r="Z26" s="663">
        <v>0</v>
      </c>
      <c r="AA26" s="663"/>
      <c r="AB26" s="663"/>
      <c r="AC26" s="663"/>
      <c r="AD26" s="664">
        <v>1493</v>
      </c>
      <c r="AE26" s="664"/>
      <c r="AF26" s="664"/>
      <c r="AG26" s="664"/>
      <c r="AH26" s="664"/>
      <c r="AI26" s="664"/>
      <c r="AJ26" s="664"/>
      <c r="AK26" s="664"/>
      <c r="AL26" s="630">
        <v>0</v>
      </c>
      <c r="AM26" s="631"/>
      <c r="AN26" s="631"/>
      <c r="AO26" s="665"/>
      <c r="AP26" s="624" t="s">
        <v>296</v>
      </c>
      <c r="AQ26" s="699"/>
      <c r="AR26" s="699"/>
      <c r="AS26" s="699"/>
      <c r="AT26" s="699"/>
      <c r="AU26" s="699"/>
      <c r="AV26" s="699"/>
      <c r="AW26" s="699"/>
      <c r="AX26" s="699"/>
      <c r="AY26" s="699"/>
      <c r="AZ26" s="699"/>
      <c r="BA26" s="699"/>
      <c r="BB26" s="699"/>
      <c r="BC26" s="699"/>
      <c r="BD26" s="699"/>
      <c r="BE26" s="699"/>
      <c r="BF26" s="700"/>
      <c r="BG26" s="627" t="s">
        <v>129</v>
      </c>
      <c r="BH26" s="628"/>
      <c r="BI26" s="628"/>
      <c r="BJ26" s="628"/>
      <c r="BK26" s="628"/>
      <c r="BL26" s="628"/>
      <c r="BM26" s="628"/>
      <c r="BN26" s="629"/>
      <c r="BO26" s="663" t="s">
        <v>129</v>
      </c>
      <c r="BP26" s="663"/>
      <c r="BQ26" s="663"/>
      <c r="BR26" s="663"/>
      <c r="BS26" s="664" t="s">
        <v>233</v>
      </c>
      <c r="BT26" s="664"/>
      <c r="BU26" s="664"/>
      <c r="BV26" s="664"/>
      <c r="BW26" s="664"/>
      <c r="BX26" s="664"/>
      <c r="BY26" s="664"/>
      <c r="BZ26" s="664"/>
      <c r="CA26" s="664"/>
      <c r="CB26" s="695"/>
      <c r="CD26" s="624" t="s">
        <v>297</v>
      </c>
      <c r="CE26" s="625"/>
      <c r="CF26" s="625"/>
      <c r="CG26" s="625"/>
      <c r="CH26" s="625"/>
      <c r="CI26" s="625"/>
      <c r="CJ26" s="625"/>
      <c r="CK26" s="625"/>
      <c r="CL26" s="625"/>
      <c r="CM26" s="625"/>
      <c r="CN26" s="625"/>
      <c r="CO26" s="625"/>
      <c r="CP26" s="625"/>
      <c r="CQ26" s="626"/>
      <c r="CR26" s="627">
        <v>1206658</v>
      </c>
      <c r="CS26" s="628"/>
      <c r="CT26" s="628"/>
      <c r="CU26" s="628"/>
      <c r="CV26" s="628"/>
      <c r="CW26" s="628"/>
      <c r="CX26" s="628"/>
      <c r="CY26" s="629"/>
      <c r="CZ26" s="630">
        <v>7.9</v>
      </c>
      <c r="DA26" s="638"/>
      <c r="DB26" s="638"/>
      <c r="DC26" s="639"/>
      <c r="DD26" s="633">
        <v>1029901</v>
      </c>
      <c r="DE26" s="628"/>
      <c r="DF26" s="628"/>
      <c r="DG26" s="628"/>
      <c r="DH26" s="628"/>
      <c r="DI26" s="628"/>
      <c r="DJ26" s="628"/>
      <c r="DK26" s="629"/>
      <c r="DL26" s="633" t="s">
        <v>129</v>
      </c>
      <c r="DM26" s="628"/>
      <c r="DN26" s="628"/>
      <c r="DO26" s="628"/>
      <c r="DP26" s="628"/>
      <c r="DQ26" s="628"/>
      <c r="DR26" s="628"/>
      <c r="DS26" s="628"/>
      <c r="DT26" s="628"/>
      <c r="DU26" s="628"/>
      <c r="DV26" s="629"/>
      <c r="DW26" s="630" t="s">
        <v>129</v>
      </c>
      <c r="DX26" s="638"/>
      <c r="DY26" s="638"/>
      <c r="DZ26" s="638"/>
      <c r="EA26" s="638"/>
      <c r="EB26" s="638"/>
      <c r="EC26" s="652"/>
    </row>
    <row r="27" spans="2:133" ht="11.25" customHeight="1" x14ac:dyDescent="0.15">
      <c r="B27" s="624" t="s">
        <v>298</v>
      </c>
      <c r="C27" s="625"/>
      <c r="D27" s="625"/>
      <c r="E27" s="625"/>
      <c r="F27" s="625"/>
      <c r="G27" s="625"/>
      <c r="H27" s="625"/>
      <c r="I27" s="625"/>
      <c r="J27" s="625"/>
      <c r="K27" s="625"/>
      <c r="L27" s="625"/>
      <c r="M27" s="625"/>
      <c r="N27" s="625"/>
      <c r="O27" s="625"/>
      <c r="P27" s="625"/>
      <c r="Q27" s="626"/>
      <c r="R27" s="627">
        <v>95312</v>
      </c>
      <c r="S27" s="628"/>
      <c r="T27" s="628"/>
      <c r="U27" s="628"/>
      <c r="V27" s="628"/>
      <c r="W27" s="628"/>
      <c r="X27" s="628"/>
      <c r="Y27" s="629"/>
      <c r="Z27" s="663">
        <v>0.6</v>
      </c>
      <c r="AA27" s="663"/>
      <c r="AB27" s="663"/>
      <c r="AC27" s="663"/>
      <c r="AD27" s="664" t="s">
        <v>129</v>
      </c>
      <c r="AE27" s="664"/>
      <c r="AF27" s="664"/>
      <c r="AG27" s="664"/>
      <c r="AH27" s="664"/>
      <c r="AI27" s="664"/>
      <c r="AJ27" s="664"/>
      <c r="AK27" s="664"/>
      <c r="AL27" s="630" t="s">
        <v>129</v>
      </c>
      <c r="AM27" s="631"/>
      <c r="AN27" s="631"/>
      <c r="AO27" s="665"/>
      <c r="AP27" s="624" t="s">
        <v>299</v>
      </c>
      <c r="AQ27" s="625"/>
      <c r="AR27" s="625"/>
      <c r="AS27" s="625"/>
      <c r="AT27" s="625"/>
      <c r="AU27" s="625"/>
      <c r="AV27" s="625"/>
      <c r="AW27" s="625"/>
      <c r="AX27" s="625"/>
      <c r="AY27" s="625"/>
      <c r="AZ27" s="625"/>
      <c r="BA27" s="625"/>
      <c r="BB27" s="625"/>
      <c r="BC27" s="625"/>
      <c r="BD27" s="625"/>
      <c r="BE27" s="625"/>
      <c r="BF27" s="626"/>
      <c r="BG27" s="627">
        <v>3891524</v>
      </c>
      <c r="BH27" s="628"/>
      <c r="BI27" s="628"/>
      <c r="BJ27" s="628"/>
      <c r="BK27" s="628"/>
      <c r="BL27" s="628"/>
      <c r="BM27" s="628"/>
      <c r="BN27" s="629"/>
      <c r="BO27" s="663">
        <v>100</v>
      </c>
      <c r="BP27" s="663"/>
      <c r="BQ27" s="663"/>
      <c r="BR27" s="663"/>
      <c r="BS27" s="664" t="s">
        <v>129</v>
      </c>
      <c r="BT27" s="664"/>
      <c r="BU27" s="664"/>
      <c r="BV27" s="664"/>
      <c r="BW27" s="664"/>
      <c r="BX27" s="664"/>
      <c r="BY27" s="664"/>
      <c r="BZ27" s="664"/>
      <c r="CA27" s="664"/>
      <c r="CB27" s="695"/>
      <c r="CD27" s="624" t="s">
        <v>300</v>
      </c>
      <c r="CE27" s="625"/>
      <c r="CF27" s="625"/>
      <c r="CG27" s="625"/>
      <c r="CH27" s="625"/>
      <c r="CI27" s="625"/>
      <c r="CJ27" s="625"/>
      <c r="CK27" s="625"/>
      <c r="CL27" s="625"/>
      <c r="CM27" s="625"/>
      <c r="CN27" s="625"/>
      <c r="CO27" s="625"/>
      <c r="CP27" s="625"/>
      <c r="CQ27" s="626"/>
      <c r="CR27" s="627">
        <v>1204952</v>
      </c>
      <c r="CS27" s="636"/>
      <c r="CT27" s="636"/>
      <c r="CU27" s="636"/>
      <c r="CV27" s="636"/>
      <c r="CW27" s="636"/>
      <c r="CX27" s="636"/>
      <c r="CY27" s="637"/>
      <c r="CZ27" s="630">
        <v>7.9</v>
      </c>
      <c r="DA27" s="638"/>
      <c r="DB27" s="638"/>
      <c r="DC27" s="639"/>
      <c r="DD27" s="633">
        <v>319320</v>
      </c>
      <c r="DE27" s="636"/>
      <c r="DF27" s="636"/>
      <c r="DG27" s="636"/>
      <c r="DH27" s="636"/>
      <c r="DI27" s="636"/>
      <c r="DJ27" s="636"/>
      <c r="DK27" s="637"/>
      <c r="DL27" s="633">
        <v>297840</v>
      </c>
      <c r="DM27" s="636"/>
      <c r="DN27" s="636"/>
      <c r="DO27" s="636"/>
      <c r="DP27" s="636"/>
      <c r="DQ27" s="636"/>
      <c r="DR27" s="636"/>
      <c r="DS27" s="636"/>
      <c r="DT27" s="636"/>
      <c r="DU27" s="636"/>
      <c r="DV27" s="637"/>
      <c r="DW27" s="630">
        <v>3.2</v>
      </c>
      <c r="DX27" s="638"/>
      <c r="DY27" s="638"/>
      <c r="DZ27" s="638"/>
      <c r="EA27" s="638"/>
      <c r="EB27" s="638"/>
      <c r="EC27" s="652"/>
    </row>
    <row r="28" spans="2:133" ht="11.25" customHeight="1" x14ac:dyDescent="0.15">
      <c r="B28" s="624" t="s">
        <v>301</v>
      </c>
      <c r="C28" s="625"/>
      <c r="D28" s="625"/>
      <c r="E28" s="625"/>
      <c r="F28" s="625"/>
      <c r="G28" s="625"/>
      <c r="H28" s="625"/>
      <c r="I28" s="625"/>
      <c r="J28" s="625"/>
      <c r="K28" s="625"/>
      <c r="L28" s="625"/>
      <c r="M28" s="625"/>
      <c r="N28" s="625"/>
      <c r="O28" s="625"/>
      <c r="P28" s="625"/>
      <c r="Q28" s="626"/>
      <c r="R28" s="627">
        <v>139591</v>
      </c>
      <c r="S28" s="628"/>
      <c r="T28" s="628"/>
      <c r="U28" s="628"/>
      <c r="V28" s="628"/>
      <c r="W28" s="628"/>
      <c r="X28" s="628"/>
      <c r="Y28" s="629"/>
      <c r="Z28" s="663">
        <v>0.9</v>
      </c>
      <c r="AA28" s="663"/>
      <c r="AB28" s="663"/>
      <c r="AC28" s="663"/>
      <c r="AD28" s="664">
        <v>20876</v>
      </c>
      <c r="AE28" s="664"/>
      <c r="AF28" s="664"/>
      <c r="AG28" s="664"/>
      <c r="AH28" s="664"/>
      <c r="AI28" s="664"/>
      <c r="AJ28" s="664"/>
      <c r="AK28" s="664"/>
      <c r="AL28" s="630">
        <v>0.2</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302</v>
      </c>
      <c r="CE28" s="625"/>
      <c r="CF28" s="625"/>
      <c r="CG28" s="625"/>
      <c r="CH28" s="625"/>
      <c r="CI28" s="625"/>
      <c r="CJ28" s="625"/>
      <c r="CK28" s="625"/>
      <c r="CL28" s="625"/>
      <c r="CM28" s="625"/>
      <c r="CN28" s="625"/>
      <c r="CO28" s="625"/>
      <c r="CP28" s="625"/>
      <c r="CQ28" s="626"/>
      <c r="CR28" s="627">
        <v>1615531</v>
      </c>
      <c r="CS28" s="628"/>
      <c r="CT28" s="628"/>
      <c r="CU28" s="628"/>
      <c r="CV28" s="628"/>
      <c r="CW28" s="628"/>
      <c r="CX28" s="628"/>
      <c r="CY28" s="629"/>
      <c r="CZ28" s="630">
        <v>10.6</v>
      </c>
      <c r="DA28" s="638"/>
      <c r="DB28" s="638"/>
      <c r="DC28" s="639"/>
      <c r="DD28" s="633">
        <v>1597581</v>
      </c>
      <c r="DE28" s="628"/>
      <c r="DF28" s="628"/>
      <c r="DG28" s="628"/>
      <c r="DH28" s="628"/>
      <c r="DI28" s="628"/>
      <c r="DJ28" s="628"/>
      <c r="DK28" s="629"/>
      <c r="DL28" s="633">
        <v>1597581</v>
      </c>
      <c r="DM28" s="628"/>
      <c r="DN28" s="628"/>
      <c r="DO28" s="628"/>
      <c r="DP28" s="628"/>
      <c r="DQ28" s="628"/>
      <c r="DR28" s="628"/>
      <c r="DS28" s="628"/>
      <c r="DT28" s="628"/>
      <c r="DU28" s="628"/>
      <c r="DV28" s="629"/>
      <c r="DW28" s="630">
        <v>17.100000000000001</v>
      </c>
      <c r="DX28" s="638"/>
      <c r="DY28" s="638"/>
      <c r="DZ28" s="638"/>
      <c r="EA28" s="638"/>
      <c r="EB28" s="638"/>
      <c r="EC28" s="652"/>
    </row>
    <row r="29" spans="2:133" ht="11.25" customHeight="1" x14ac:dyDescent="0.15">
      <c r="B29" s="624" t="s">
        <v>303</v>
      </c>
      <c r="C29" s="625"/>
      <c r="D29" s="625"/>
      <c r="E29" s="625"/>
      <c r="F29" s="625"/>
      <c r="G29" s="625"/>
      <c r="H29" s="625"/>
      <c r="I29" s="625"/>
      <c r="J29" s="625"/>
      <c r="K29" s="625"/>
      <c r="L29" s="625"/>
      <c r="M29" s="625"/>
      <c r="N29" s="625"/>
      <c r="O29" s="625"/>
      <c r="P29" s="625"/>
      <c r="Q29" s="626"/>
      <c r="R29" s="627">
        <v>36003</v>
      </c>
      <c r="S29" s="628"/>
      <c r="T29" s="628"/>
      <c r="U29" s="628"/>
      <c r="V29" s="628"/>
      <c r="W29" s="628"/>
      <c r="X29" s="628"/>
      <c r="Y29" s="629"/>
      <c r="Z29" s="663">
        <v>0.2</v>
      </c>
      <c r="AA29" s="663"/>
      <c r="AB29" s="663"/>
      <c r="AC29" s="663"/>
      <c r="AD29" s="664" t="s">
        <v>129</v>
      </c>
      <c r="AE29" s="664"/>
      <c r="AF29" s="664"/>
      <c r="AG29" s="664"/>
      <c r="AH29" s="664"/>
      <c r="AI29" s="664"/>
      <c r="AJ29" s="664"/>
      <c r="AK29" s="664"/>
      <c r="AL29" s="630" t="s">
        <v>129</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304</v>
      </c>
      <c r="CE29" s="641"/>
      <c r="CF29" s="624" t="s">
        <v>72</v>
      </c>
      <c r="CG29" s="625"/>
      <c r="CH29" s="625"/>
      <c r="CI29" s="625"/>
      <c r="CJ29" s="625"/>
      <c r="CK29" s="625"/>
      <c r="CL29" s="625"/>
      <c r="CM29" s="625"/>
      <c r="CN29" s="625"/>
      <c r="CO29" s="625"/>
      <c r="CP29" s="625"/>
      <c r="CQ29" s="626"/>
      <c r="CR29" s="627">
        <v>1615531</v>
      </c>
      <c r="CS29" s="636"/>
      <c r="CT29" s="636"/>
      <c r="CU29" s="636"/>
      <c r="CV29" s="636"/>
      <c r="CW29" s="636"/>
      <c r="CX29" s="636"/>
      <c r="CY29" s="637"/>
      <c r="CZ29" s="630">
        <v>10.6</v>
      </c>
      <c r="DA29" s="638"/>
      <c r="DB29" s="638"/>
      <c r="DC29" s="639"/>
      <c r="DD29" s="633">
        <v>1597581</v>
      </c>
      <c r="DE29" s="636"/>
      <c r="DF29" s="636"/>
      <c r="DG29" s="636"/>
      <c r="DH29" s="636"/>
      <c r="DI29" s="636"/>
      <c r="DJ29" s="636"/>
      <c r="DK29" s="637"/>
      <c r="DL29" s="633">
        <v>1597581</v>
      </c>
      <c r="DM29" s="636"/>
      <c r="DN29" s="636"/>
      <c r="DO29" s="636"/>
      <c r="DP29" s="636"/>
      <c r="DQ29" s="636"/>
      <c r="DR29" s="636"/>
      <c r="DS29" s="636"/>
      <c r="DT29" s="636"/>
      <c r="DU29" s="636"/>
      <c r="DV29" s="637"/>
      <c r="DW29" s="630">
        <v>17.100000000000001</v>
      </c>
      <c r="DX29" s="638"/>
      <c r="DY29" s="638"/>
      <c r="DZ29" s="638"/>
      <c r="EA29" s="638"/>
      <c r="EB29" s="638"/>
      <c r="EC29" s="652"/>
    </row>
    <row r="30" spans="2:133" ht="11.25" customHeight="1" x14ac:dyDescent="0.15">
      <c r="B30" s="624" t="s">
        <v>305</v>
      </c>
      <c r="C30" s="625"/>
      <c r="D30" s="625"/>
      <c r="E30" s="625"/>
      <c r="F30" s="625"/>
      <c r="G30" s="625"/>
      <c r="H30" s="625"/>
      <c r="I30" s="625"/>
      <c r="J30" s="625"/>
      <c r="K30" s="625"/>
      <c r="L30" s="625"/>
      <c r="M30" s="625"/>
      <c r="N30" s="625"/>
      <c r="O30" s="625"/>
      <c r="P30" s="625"/>
      <c r="Q30" s="626"/>
      <c r="R30" s="627">
        <v>1577830</v>
      </c>
      <c r="S30" s="628"/>
      <c r="T30" s="628"/>
      <c r="U30" s="628"/>
      <c r="V30" s="628"/>
      <c r="W30" s="628"/>
      <c r="X30" s="628"/>
      <c r="Y30" s="629"/>
      <c r="Z30" s="663">
        <v>9.9</v>
      </c>
      <c r="AA30" s="663"/>
      <c r="AB30" s="663"/>
      <c r="AC30" s="663"/>
      <c r="AD30" s="664" t="s">
        <v>233</v>
      </c>
      <c r="AE30" s="664"/>
      <c r="AF30" s="664"/>
      <c r="AG30" s="664"/>
      <c r="AH30" s="664"/>
      <c r="AI30" s="664"/>
      <c r="AJ30" s="664"/>
      <c r="AK30" s="664"/>
      <c r="AL30" s="630" t="s">
        <v>233</v>
      </c>
      <c r="AM30" s="631"/>
      <c r="AN30" s="631"/>
      <c r="AO30" s="665"/>
      <c r="AP30" s="679" t="s">
        <v>222</v>
      </c>
      <c r="AQ30" s="680"/>
      <c r="AR30" s="680"/>
      <c r="AS30" s="680"/>
      <c r="AT30" s="680"/>
      <c r="AU30" s="680"/>
      <c r="AV30" s="680"/>
      <c r="AW30" s="680"/>
      <c r="AX30" s="680"/>
      <c r="AY30" s="680"/>
      <c r="AZ30" s="680"/>
      <c r="BA30" s="680"/>
      <c r="BB30" s="680"/>
      <c r="BC30" s="680"/>
      <c r="BD30" s="680"/>
      <c r="BE30" s="680"/>
      <c r="BF30" s="681"/>
      <c r="BG30" s="679" t="s">
        <v>306</v>
      </c>
      <c r="BH30" s="693"/>
      <c r="BI30" s="693"/>
      <c r="BJ30" s="693"/>
      <c r="BK30" s="693"/>
      <c r="BL30" s="693"/>
      <c r="BM30" s="693"/>
      <c r="BN30" s="693"/>
      <c r="BO30" s="693"/>
      <c r="BP30" s="693"/>
      <c r="BQ30" s="694"/>
      <c r="BR30" s="679" t="s">
        <v>307</v>
      </c>
      <c r="BS30" s="693"/>
      <c r="BT30" s="693"/>
      <c r="BU30" s="693"/>
      <c r="BV30" s="693"/>
      <c r="BW30" s="693"/>
      <c r="BX30" s="693"/>
      <c r="BY30" s="693"/>
      <c r="BZ30" s="693"/>
      <c r="CA30" s="693"/>
      <c r="CB30" s="694"/>
      <c r="CD30" s="642"/>
      <c r="CE30" s="643"/>
      <c r="CF30" s="624" t="s">
        <v>308</v>
      </c>
      <c r="CG30" s="625"/>
      <c r="CH30" s="625"/>
      <c r="CI30" s="625"/>
      <c r="CJ30" s="625"/>
      <c r="CK30" s="625"/>
      <c r="CL30" s="625"/>
      <c r="CM30" s="625"/>
      <c r="CN30" s="625"/>
      <c r="CO30" s="625"/>
      <c r="CP30" s="625"/>
      <c r="CQ30" s="626"/>
      <c r="CR30" s="627">
        <v>1576296</v>
      </c>
      <c r="CS30" s="628"/>
      <c r="CT30" s="628"/>
      <c r="CU30" s="628"/>
      <c r="CV30" s="628"/>
      <c r="CW30" s="628"/>
      <c r="CX30" s="628"/>
      <c r="CY30" s="629"/>
      <c r="CZ30" s="630">
        <v>10.3</v>
      </c>
      <c r="DA30" s="638"/>
      <c r="DB30" s="638"/>
      <c r="DC30" s="639"/>
      <c r="DD30" s="633">
        <v>1558346</v>
      </c>
      <c r="DE30" s="628"/>
      <c r="DF30" s="628"/>
      <c r="DG30" s="628"/>
      <c r="DH30" s="628"/>
      <c r="DI30" s="628"/>
      <c r="DJ30" s="628"/>
      <c r="DK30" s="629"/>
      <c r="DL30" s="633">
        <v>1558346</v>
      </c>
      <c r="DM30" s="628"/>
      <c r="DN30" s="628"/>
      <c r="DO30" s="628"/>
      <c r="DP30" s="628"/>
      <c r="DQ30" s="628"/>
      <c r="DR30" s="628"/>
      <c r="DS30" s="628"/>
      <c r="DT30" s="628"/>
      <c r="DU30" s="628"/>
      <c r="DV30" s="629"/>
      <c r="DW30" s="630">
        <v>16.600000000000001</v>
      </c>
      <c r="DX30" s="638"/>
      <c r="DY30" s="638"/>
      <c r="DZ30" s="638"/>
      <c r="EA30" s="638"/>
      <c r="EB30" s="638"/>
      <c r="EC30" s="652"/>
    </row>
    <row r="31" spans="2:133" ht="11.25" customHeight="1" x14ac:dyDescent="0.15">
      <c r="B31" s="696" t="s">
        <v>309</v>
      </c>
      <c r="C31" s="697"/>
      <c r="D31" s="697"/>
      <c r="E31" s="697"/>
      <c r="F31" s="697"/>
      <c r="G31" s="697"/>
      <c r="H31" s="697"/>
      <c r="I31" s="697"/>
      <c r="J31" s="697"/>
      <c r="K31" s="697"/>
      <c r="L31" s="697"/>
      <c r="M31" s="697"/>
      <c r="N31" s="697"/>
      <c r="O31" s="697"/>
      <c r="P31" s="697"/>
      <c r="Q31" s="698"/>
      <c r="R31" s="627" t="s">
        <v>233</v>
      </c>
      <c r="S31" s="628"/>
      <c r="T31" s="628"/>
      <c r="U31" s="628"/>
      <c r="V31" s="628"/>
      <c r="W31" s="628"/>
      <c r="X31" s="628"/>
      <c r="Y31" s="629"/>
      <c r="Z31" s="663" t="s">
        <v>129</v>
      </c>
      <c r="AA31" s="663"/>
      <c r="AB31" s="663"/>
      <c r="AC31" s="663"/>
      <c r="AD31" s="664" t="s">
        <v>129</v>
      </c>
      <c r="AE31" s="664"/>
      <c r="AF31" s="664"/>
      <c r="AG31" s="664"/>
      <c r="AH31" s="664"/>
      <c r="AI31" s="664"/>
      <c r="AJ31" s="664"/>
      <c r="AK31" s="664"/>
      <c r="AL31" s="630" t="s">
        <v>233</v>
      </c>
      <c r="AM31" s="631"/>
      <c r="AN31" s="631"/>
      <c r="AO31" s="665"/>
      <c r="AP31" s="688" t="s">
        <v>310</v>
      </c>
      <c r="AQ31" s="689"/>
      <c r="AR31" s="689"/>
      <c r="AS31" s="689"/>
      <c r="AT31" s="690" t="s">
        <v>311</v>
      </c>
      <c r="AU31" s="218"/>
      <c r="AV31" s="218"/>
      <c r="AW31" s="218"/>
      <c r="AX31" s="676" t="s">
        <v>186</v>
      </c>
      <c r="AY31" s="677"/>
      <c r="AZ31" s="677"/>
      <c r="BA31" s="677"/>
      <c r="BB31" s="677"/>
      <c r="BC31" s="677"/>
      <c r="BD31" s="677"/>
      <c r="BE31" s="677"/>
      <c r="BF31" s="678"/>
      <c r="BG31" s="684">
        <v>99.3</v>
      </c>
      <c r="BH31" s="685"/>
      <c r="BI31" s="685"/>
      <c r="BJ31" s="685"/>
      <c r="BK31" s="685"/>
      <c r="BL31" s="685"/>
      <c r="BM31" s="686">
        <v>96.2</v>
      </c>
      <c r="BN31" s="685"/>
      <c r="BO31" s="685"/>
      <c r="BP31" s="685"/>
      <c r="BQ31" s="687"/>
      <c r="BR31" s="684">
        <v>99.1</v>
      </c>
      <c r="BS31" s="685"/>
      <c r="BT31" s="685"/>
      <c r="BU31" s="685"/>
      <c r="BV31" s="685"/>
      <c r="BW31" s="685"/>
      <c r="BX31" s="686">
        <v>96.2</v>
      </c>
      <c r="BY31" s="685"/>
      <c r="BZ31" s="685"/>
      <c r="CA31" s="685"/>
      <c r="CB31" s="687"/>
      <c r="CD31" s="642"/>
      <c r="CE31" s="643"/>
      <c r="CF31" s="624" t="s">
        <v>312</v>
      </c>
      <c r="CG31" s="625"/>
      <c r="CH31" s="625"/>
      <c r="CI31" s="625"/>
      <c r="CJ31" s="625"/>
      <c r="CK31" s="625"/>
      <c r="CL31" s="625"/>
      <c r="CM31" s="625"/>
      <c r="CN31" s="625"/>
      <c r="CO31" s="625"/>
      <c r="CP31" s="625"/>
      <c r="CQ31" s="626"/>
      <c r="CR31" s="627">
        <v>39235</v>
      </c>
      <c r="CS31" s="636"/>
      <c r="CT31" s="636"/>
      <c r="CU31" s="636"/>
      <c r="CV31" s="636"/>
      <c r="CW31" s="636"/>
      <c r="CX31" s="636"/>
      <c r="CY31" s="637"/>
      <c r="CZ31" s="630">
        <v>0.3</v>
      </c>
      <c r="DA31" s="638"/>
      <c r="DB31" s="638"/>
      <c r="DC31" s="639"/>
      <c r="DD31" s="633">
        <v>39235</v>
      </c>
      <c r="DE31" s="636"/>
      <c r="DF31" s="636"/>
      <c r="DG31" s="636"/>
      <c r="DH31" s="636"/>
      <c r="DI31" s="636"/>
      <c r="DJ31" s="636"/>
      <c r="DK31" s="637"/>
      <c r="DL31" s="633">
        <v>39235</v>
      </c>
      <c r="DM31" s="636"/>
      <c r="DN31" s="636"/>
      <c r="DO31" s="636"/>
      <c r="DP31" s="636"/>
      <c r="DQ31" s="636"/>
      <c r="DR31" s="636"/>
      <c r="DS31" s="636"/>
      <c r="DT31" s="636"/>
      <c r="DU31" s="636"/>
      <c r="DV31" s="637"/>
      <c r="DW31" s="630">
        <v>0.4</v>
      </c>
      <c r="DX31" s="638"/>
      <c r="DY31" s="638"/>
      <c r="DZ31" s="638"/>
      <c r="EA31" s="638"/>
      <c r="EB31" s="638"/>
      <c r="EC31" s="652"/>
    </row>
    <row r="32" spans="2:133" ht="11.25" customHeight="1" x14ac:dyDescent="0.15">
      <c r="B32" s="624" t="s">
        <v>313</v>
      </c>
      <c r="C32" s="625"/>
      <c r="D32" s="625"/>
      <c r="E32" s="625"/>
      <c r="F32" s="625"/>
      <c r="G32" s="625"/>
      <c r="H32" s="625"/>
      <c r="I32" s="625"/>
      <c r="J32" s="625"/>
      <c r="K32" s="625"/>
      <c r="L32" s="625"/>
      <c r="M32" s="625"/>
      <c r="N32" s="625"/>
      <c r="O32" s="625"/>
      <c r="P32" s="625"/>
      <c r="Q32" s="626"/>
      <c r="R32" s="627">
        <v>870928</v>
      </c>
      <c r="S32" s="628"/>
      <c r="T32" s="628"/>
      <c r="U32" s="628"/>
      <c r="V32" s="628"/>
      <c r="W32" s="628"/>
      <c r="X32" s="628"/>
      <c r="Y32" s="629"/>
      <c r="Z32" s="663">
        <v>5.5</v>
      </c>
      <c r="AA32" s="663"/>
      <c r="AB32" s="663"/>
      <c r="AC32" s="663"/>
      <c r="AD32" s="664" t="s">
        <v>129</v>
      </c>
      <c r="AE32" s="664"/>
      <c r="AF32" s="664"/>
      <c r="AG32" s="664"/>
      <c r="AH32" s="664"/>
      <c r="AI32" s="664"/>
      <c r="AJ32" s="664"/>
      <c r="AK32" s="664"/>
      <c r="AL32" s="630" t="s">
        <v>129</v>
      </c>
      <c r="AM32" s="631"/>
      <c r="AN32" s="631"/>
      <c r="AO32" s="665"/>
      <c r="AP32" s="666"/>
      <c r="AQ32" s="667"/>
      <c r="AR32" s="667"/>
      <c r="AS32" s="667"/>
      <c r="AT32" s="691"/>
      <c r="AU32" s="214" t="s">
        <v>314</v>
      </c>
      <c r="AX32" s="624" t="s">
        <v>315</v>
      </c>
      <c r="AY32" s="625"/>
      <c r="AZ32" s="625"/>
      <c r="BA32" s="625"/>
      <c r="BB32" s="625"/>
      <c r="BC32" s="625"/>
      <c r="BD32" s="625"/>
      <c r="BE32" s="625"/>
      <c r="BF32" s="626"/>
      <c r="BG32" s="683">
        <v>99.2</v>
      </c>
      <c r="BH32" s="636"/>
      <c r="BI32" s="636"/>
      <c r="BJ32" s="636"/>
      <c r="BK32" s="636"/>
      <c r="BL32" s="636"/>
      <c r="BM32" s="631">
        <v>95.9</v>
      </c>
      <c r="BN32" s="636"/>
      <c r="BO32" s="636"/>
      <c r="BP32" s="636"/>
      <c r="BQ32" s="661"/>
      <c r="BR32" s="683">
        <v>98.5</v>
      </c>
      <c r="BS32" s="636"/>
      <c r="BT32" s="636"/>
      <c r="BU32" s="636"/>
      <c r="BV32" s="636"/>
      <c r="BW32" s="636"/>
      <c r="BX32" s="631">
        <v>95.4</v>
      </c>
      <c r="BY32" s="636"/>
      <c r="BZ32" s="636"/>
      <c r="CA32" s="636"/>
      <c r="CB32" s="661"/>
      <c r="CD32" s="644"/>
      <c r="CE32" s="645"/>
      <c r="CF32" s="624" t="s">
        <v>316</v>
      </c>
      <c r="CG32" s="625"/>
      <c r="CH32" s="625"/>
      <c r="CI32" s="625"/>
      <c r="CJ32" s="625"/>
      <c r="CK32" s="625"/>
      <c r="CL32" s="625"/>
      <c r="CM32" s="625"/>
      <c r="CN32" s="625"/>
      <c r="CO32" s="625"/>
      <c r="CP32" s="625"/>
      <c r="CQ32" s="626"/>
      <c r="CR32" s="627" t="s">
        <v>129</v>
      </c>
      <c r="CS32" s="628"/>
      <c r="CT32" s="628"/>
      <c r="CU32" s="628"/>
      <c r="CV32" s="628"/>
      <c r="CW32" s="628"/>
      <c r="CX32" s="628"/>
      <c r="CY32" s="629"/>
      <c r="CZ32" s="630" t="s">
        <v>129</v>
      </c>
      <c r="DA32" s="638"/>
      <c r="DB32" s="638"/>
      <c r="DC32" s="639"/>
      <c r="DD32" s="633" t="s">
        <v>129</v>
      </c>
      <c r="DE32" s="628"/>
      <c r="DF32" s="628"/>
      <c r="DG32" s="628"/>
      <c r="DH32" s="628"/>
      <c r="DI32" s="628"/>
      <c r="DJ32" s="628"/>
      <c r="DK32" s="629"/>
      <c r="DL32" s="633" t="s">
        <v>129</v>
      </c>
      <c r="DM32" s="628"/>
      <c r="DN32" s="628"/>
      <c r="DO32" s="628"/>
      <c r="DP32" s="628"/>
      <c r="DQ32" s="628"/>
      <c r="DR32" s="628"/>
      <c r="DS32" s="628"/>
      <c r="DT32" s="628"/>
      <c r="DU32" s="628"/>
      <c r="DV32" s="629"/>
      <c r="DW32" s="630" t="s">
        <v>129</v>
      </c>
      <c r="DX32" s="638"/>
      <c r="DY32" s="638"/>
      <c r="DZ32" s="638"/>
      <c r="EA32" s="638"/>
      <c r="EB32" s="638"/>
      <c r="EC32" s="652"/>
    </row>
    <row r="33" spans="2:133" ht="11.25" customHeight="1" x14ac:dyDescent="0.15">
      <c r="B33" s="624" t="s">
        <v>317</v>
      </c>
      <c r="C33" s="625"/>
      <c r="D33" s="625"/>
      <c r="E33" s="625"/>
      <c r="F33" s="625"/>
      <c r="G33" s="625"/>
      <c r="H33" s="625"/>
      <c r="I33" s="625"/>
      <c r="J33" s="625"/>
      <c r="K33" s="625"/>
      <c r="L33" s="625"/>
      <c r="M33" s="625"/>
      <c r="N33" s="625"/>
      <c r="O33" s="625"/>
      <c r="P33" s="625"/>
      <c r="Q33" s="626"/>
      <c r="R33" s="627">
        <v>65756</v>
      </c>
      <c r="S33" s="628"/>
      <c r="T33" s="628"/>
      <c r="U33" s="628"/>
      <c r="V33" s="628"/>
      <c r="W33" s="628"/>
      <c r="X33" s="628"/>
      <c r="Y33" s="629"/>
      <c r="Z33" s="663">
        <v>0.4</v>
      </c>
      <c r="AA33" s="663"/>
      <c r="AB33" s="663"/>
      <c r="AC33" s="663"/>
      <c r="AD33" s="664" t="s">
        <v>129</v>
      </c>
      <c r="AE33" s="664"/>
      <c r="AF33" s="664"/>
      <c r="AG33" s="664"/>
      <c r="AH33" s="664"/>
      <c r="AI33" s="664"/>
      <c r="AJ33" s="664"/>
      <c r="AK33" s="664"/>
      <c r="AL33" s="630" t="s">
        <v>233</v>
      </c>
      <c r="AM33" s="631"/>
      <c r="AN33" s="631"/>
      <c r="AO33" s="665"/>
      <c r="AP33" s="668"/>
      <c r="AQ33" s="669"/>
      <c r="AR33" s="669"/>
      <c r="AS33" s="669"/>
      <c r="AT33" s="692"/>
      <c r="AU33" s="219"/>
      <c r="AV33" s="219"/>
      <c r="AW33" s="219"/>
      <c r="AX33" s="608" t="s">
        <v>318</v>
      </c>
      <c r="AY33" s="609"/>
      <c r="AZ33" s="609"/>
      <c r="BA33" s="609"/>
      <c r="BB33" s="609"/>
      <c r="BC33" s="609"/>
      <c r="BD33" s="609"/>
      <c r="BE33" s="609"/>
      <c r="BF33" s="610"/>
      <c r="BG33" s="682">
        <v>99.4</v>
      </c>
      <c r="BH33" s="612"/>
      <c r="BI33" s="612"/>
      <c r="BJ33" s="612"/>
      <c r="BK33" s="612"/>
      <c r="BL33" s="612"/>
      <c r="BM33" s="656">
        <v>96.1</v>
      </c>
      <c r="BN33" s="612"/>
      <c r="BO33" s="612"/>
      <c r="BP33" s="612"/>
      <c r="BQ33" s="650"/>
      <c r="BR33" s="682">
        <v>99.4</v>
      </c>
      <c r="BS33" s="612"/>
      <c r="BT33" s="612"/>
      <c r="BU33" s="612"/>
      <c r="BV33" s="612"/>
      <c r="BW33" s="612"/>
      <c r="BX33" s="656">
        <v>96.4</v>
      </c>
      <c r="BY33" s="612"/>
      <c r="BZ33" s="612"/>
      <c r="CA33" s="612"/>
      <c r="CB33" s="650"/>
      <c r="CD33" s="624" t="s">
        <v>319</v>
      </c>
      <c r="CE33" s="625"/>
      <c r="CF33" s="625"/>
      <c r="CG33" s="625"/>
      <c r="CH33" s="625"/>
      <c r="CI33" s="625"/>
      <c r="CJ33" s="625"/>
      <c r="CK33" s="625"/>
      <c r="CL33" s="625"/>
      <c r="CM33" s="625"/>
      <c r="CN33" s="625"/>
      <c r="CO33" s="625"/>
      <c r="CP33" s="625"/>
      <c r="CQ33" s="626"/>
      <c r="CR33" s="627">
        <v>8019548</v>
      </c>
      <c r="CS33" s="636"/>
      <c r="CT33" s="636"/>
      <c r="CU33" s="636"/>
      <c r="CV33" s="636"/>
      <c r="CW33" s="636"/>
      <c r="CX33" s="636"/>
      <c r="CY33" s="637"/>
      <c r="CZ33" s="630">
        <v>52.6</v>
      </c>
      <c r="DA33" s="638"/>
      <c r="DB33" s="638"/>
      <c r="DC33" s="639"/>
      <c r="DD33" s="633">
        <v>6061154</v>
      </c>
      <c r="DE33" s="636"/>
      <c r="DF33" s="636"/>
      <c r="DG33" s="636"/>
      <c r="DH33" s="636"/>
      <c r="DI33" s="636"/>
      <c r="DJ33" s="636"/>
      <c r="DK33" s="637"/>
      <c r="DL33" s="633">
        <v>3737758</v>
      </c>
      <c r="DM33" s="636"/>
      <c r="DN33" s="636"/>
      <c r="DO33" s="636"/>
      <c r="DP33" s="636"/>
      <c r="DQ33" s="636"/>
      <c r="DR33" s="636"/>
      <c r="DS33" s="636"/>
      <c r="DT33" s="636"/>
      <c r="DU33" s="636"/>
      <c r="DV33" s="637"/>
      <c r="DW33" s="630">
        <v>39.9</v>
      </c>
      <c r="DX33" s="638"/>
      <c r="DY33" s="638"/>
      <c r="DZ33" s="638"/>
      <c r="EA33" s="638"/>
      <c r="EB33" s="638"/>
      <c r="EC33" s="652"/>
    </row>
    <row r="34" spans="2:133" ht="11.25" customHeight="1" x14ac:dyDescent="0.15">
      <c r="B34" s="624" t="s">
        <v>320</v>
      </c>
      <c r="C34" s="625"/>
      <c r="D34" s="625"/>
      <c r="E34" s="625"/>
      <c r="F34" s="625"/>
      <c r="G34" s="625"/>
      <c r="H34" s="625"/>
      <c r="I34" s="625"/>
      <c r="J34" s="625"/>
      <c r="K34" s="625"/>
      <c r="L34" s="625"/>
      <c r="M34" s="625"/>
      <c r="N34" s="625"/>
      <c r="O34" s="625"/>
      <c r="P34" s="625"/>
      <c r="Q34" s="626"/>
      <c r="R34" s="627">
        <v>468938</v>
      </c>
      <c r="S34" s="628"/>
      <c r="T34" s="628"/>
      <c r="U34" s="628"/>
      <c r="V34" s="628"/>
      <c r="W34" s="628"/>
      <c r="X34" s="628"/>
      <c r="Y34" s="629"/>
      <c r="Z34" s="663">
        <v>2.9</v>
      </c>
      <c r="AA34" s="663"/>
      <c r="AB34" s="663"/>
      <c r="AC34" s="663"/>
      <c r="AD34" s="664" t="s">
        <v>233</v>
      </c>
      <c r="AE34" s="664"/>
      <c r="AF34" s="664"/>
      <c r="AG34" s="664"/>
      <c r="AH34" s="664"/>
      <c r="AI34" s="664"/>
      <c r="AJ34" s="664"/>
      <c r="AK34" s="664"/>
      <c r="AL34" s="630" t="s">
        <v>129</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321</v>
      </c>
      <c r="CE34" s="625"/>
      <c r="CF34" s="625"/>
      <c r="CG34" s="625"/>
      <c r="CH34" s="625"/>
      <c r="CI34" s="625"/>
      <c r="CJ34" s="625"/>
      <c r="CK34" s="625"/>
      <c r="CL34" s="625"/>
      <c r="CM34" s="625"/>
      <c r="CN34" s="625"/>
      <c r="CO34" s="625"/>
      <c r="CP34" s="625"/>
      <c r="CQ34" s="626"/>
      <c r="CR34" s="627">
        <v>2529702</v>
      </c>
      <c r="CS34" s="628"/>
      <c r="CT34" s="628"/>
      <c r="CU34" s="628"/>
      <c r="CV34" s="628"/>
      <c r="CW34" s="628"/>
      <c r="CX34" s="628"/>
      <c r="CY34" s="629"/>
      <c r="CZ34" s="630">
        <v>16.600000000000001</v>
      </c>
      <c r="DA34" s="638"/>
      <c r="DB34" s="638"/>
      <c r="DC34" s="639"/>
      <c r="DD34" s="633">
        <v>1938920</v>
      </c>
      <c r="DE34" s="628"/>
      <c r="DF34" s="628"/>
      <c r="DG34" s="628"/>
      <c r="DH34" s="628"/>
      <c r="DI34" s="628"/>
      <c r="DJ34" s="628"/>
      <c r="DK34" s="629"/>
      <c r="DL34" s="633">
        <v>1534501</v>
      </c>
      <c r="DM34" s="628"/>
      <c r="DN34" s="628"/>
      <c r="DO34" s="628"/>
      <c r="DP34" s="628"/>
      <c r="DQ34" s="628"/>
      <c r="DR34" s="628"/>
      <c r="DS34" s="628"/>
      <c r="DT34" s="628"/>
      <c r="DU34" s="628"/>
      <c r="DV34" s="629"/>
      <c r="DW34" s="630">
        <v>16.399999999999999</v>
      </c>
      <c r="DX34" s="638"/>
      <c r="DY34" s="638"/>
      <c r="DZ34" s="638"/>
      <c r="EA34" s="638"/>
      <c r="EB34" s="638"/>
      <c r="EC34" s="652"/>
    </row>
    <row r="35" spans="2:133" ht="11.25" customHeight="1" x14ac:dyDescent="0.15">
      <c r="B35" s="624" t="s">
        <v>322</v>
      </c>
      <c r="C35" s="625"/>
      <c r="D35" s="625"/>
      <c r="E35" s="625"/>
      <c r="F35" s="625"/>
      <c r="G35" s="625"/>
      <c r="H35" s="625"/>
      <c r="I35" s="625"/>
      <c r="J35" s="625"/>
      <c r="K35" s="625"/>
      <c r="L35" s="625"/>
      <c r="M35" s="625"/>
      <c r="N35" s="625"/>
      <c r="O35" s="625"/>
      <c r="P35" s="625"/>
      <c r="Q35" s="626"/>
      <c r="R35" s="627">
        <v>527111</v>
      </c>
      <c r="S35" s="628"/>
      <c r="T35" s="628"/>
      <c r="U35" s="628"/>
      <c r="V35" s="628"/>
      <c r="W35" s="628"/>
      <c r="X35" s="628"/>
      <c r="Y35" s="629"/>
      <c r="Z35" s="663">
        <v>3.3</v>
      </c>
      <c r="AA35" s="663"/>
      <c r="AB35" s="663"/>
      <c r="AC35" s="663"/>
      <c r="AD35" s="664">
        <v>26282</v>
      </c>
      <c r="AE35" s="664"/>
      <c r="AF35" s="664"/>
      <c r="AG35" s="664"/>
      <c r="AH35" s="664"/>
      <c r="AI35" s="664"/>
      <c r="AJ35" s="664"/>
      <c r="AK35" s="664"/>
      <c r="AL35" s="630">
        <v>0.3</v>
      </c>
      <c r="AM35" s="631"/>
      <c r="AN35" s="631"/>
      <c r="AO35" s="665"/>
      <c r="AP35" s="222"/>
      <c r="AQ35" s="679" t="s">
        <v>323</v>
      </c>
      <c r="AR35" s="680"/>
      <c r="AS35" s="680"/>
      <c r="AT35" s="680"/>
      <c r="AU35" s="680"/>
      <c r="AV35" s="680"/>
      <c r="AW35" s="680"/>
      <c r="AX35" s="680"/>
      <c r="AY35" s="680"/>
      <c r="AZ35" s="680"/>
      <c r="BA35" s="680"/>
      <c r="BB35" s="680"/>
      <c r="BC35" s="680"/>
      <c r="BD35" s="680"/>
      <c r="BE35" s="680"/>
      <c r="BF35" s="681"/>
      <c r="BG35" s="679" t="s">
        <v>324</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325</v>
      </c>
      <c r="CE35" s="625"/>
      <c r="CF35" s="625"/>
      <c r="CG35" s="625"/>
      <c r="CH35" s="625"/>
      <c r="CI35" s="625"/>
      <c r="CJ35" s="625"/>
      <c r="CK35" s="625"/>
      <c r="CL35" s="625"/>
      <c r="CM35" s="625"/>
      <c r="CN35" s="625"/>
      <c r="CO35" s="625"/>
      <c r="CP35" s="625"/>
      <c r="CQ35" s="626"/>
      <c r="CR35" s="627">
        <v>264430</v>
      </c>
      <c r="CS35" s="636"/>
      <c r="CT35" s="636"/>
      <c r="CU35" s="636"/>
      <c r="CV35" s="636"/>
      <c r="CW35" s="636"/>
      <c r="CX35" s="636"/>
      <c r="CY35" s="637"/>
      <c r="CZ35" s="630">
        <v>1.7</v>
      </c>
      <c r="DA35" s="638"/>
      <c r="DB35" s="638"/>
      <c r="DC35" s="639"/>
      <c r="DD35" s="633">
        <v>220599</v>
      </c>
      <c r="DE35" s="636"/>
      <c r="DF35" s="636"/>
      <c r="DG35" s="636"/>
      <c r="DH35" s="636"/>
      <c r="DI35" s="636"/>
      <c r="DJ35" s="636"/>
      <c r="DK35" s="637"/>
      <c r="DL35" s="633">
        <v>220599</v>
      </c>
      <c r="DM35" s="636"/>
      <c r="DN35" s="636"/>
      <c r="DO35" s="636"/>
      <c r="DP35" s="636"/>
      <c r="DQ35" s="636"/>
      <c r="DR35" s="636"/>
      <c r="DS35" s="636"/>
      <c r="DT35" s="636"/>
      <c r="DU35" s="636"/>
      <c r="DV35" s="637"/>
      <c r="DW35" s="630">
        <v>2.4</v>
      </c>
      <c r="DX35" s="638"/>
      <c r="DY35" s="638"/>
      <c r="DZ35" s="638"/>
      <c r="EA35" s="638"/>
      <c r="EB35" s="638"/>
      <c r="EC35" s="652"/>
    </row>
    <row r="36" spans="2:133" ht="11.25" customHeight="1" x14ac:dyDescent="0.15">
      <c r="B36" s="624" t="s">
        <v>326</v>
      </c>
      <c r="C36" s="625"/>
      <c r="D36" s="625"/>
      <c r="E36" s="625"/>
      <c r="F36" s="625"/>
      <c r="G36" s="625"/>
      <c r="H36" s="625"/>
      <c r="I36" s="625"/>
      <c r="J36" s="625"/>
      <c r="K36" s="625"/>
      <c r="L36" s="625"/>
      <c r="M36" s="625"/>
      <c r="N36" s="625"/>
      <c r="O36" s="625"/>
      <c r="P36" s="625"/>
      <c r="Q36" s="626"/>
      <c r="R36" s="627">
        <v>981551</v>
      </c>
      <c r="S36" s="628"/>
      <c r="T36" s="628"/>
      <c r="U36" s="628"/>
      <c r="V36" s="628"/>
      <c r="W36" s="628"/>
      <c r="X36" s="628"/>
      <c r="Y36" s="629"/>
      <c r="Z36" s="663">
        <v>6.2</v>
      </c>
      <c r="AA36" s="663"/>
      <c r="AB36" s="663"/>
      <c r="AC36" s="663"/>
      <c r="AD36" s="664" t="s">
        <v>129</v>
      </c>
      <c r="AE36" s="664"/>
      <c r="AF36" s="664"/>
      <c r="AG36" s="664"/>
      <c r="AH36" s="664"/>
      <c r="AI36" s="664"/>
      <c r="AJ36" s="664"/>
      <c r="AK36" s="664"/>
      <c r="AL36" s="630" t="s">
        <v>233</v>
      </c>
      <c r="AM36" s="631"/>
      <c r="AN36" s="631"/>
      <c r="AO36" s="665"/>
      <c r="AP36" s="222"/>
      <c r="AQ36" s="670" t="s">
        <v>327</v>
      </c>
      <c r="AR36" s="671"/>
      <c r="AS36" s="671"/>
      <c r="AT36" s="671"/>
      <c r="AU36" s="671"/>
      <c r="AV36" s="671"/>
      <c r="AW36" s="671"/>
      <c r="AX36" s="671"/>
      <c r="AY36" s="672"/>
      <c r="AZ36" s="673">
        <v>1887411</v>
      </c>
      <c r="BA36" s="674"/>
      <c r="BB36" s="674"/>
      <c r="BC36" s="674"/>
      <c r="BD36" s="674"/>
      <c r="BE36" s="674"/>
      <c r="BF36" s="675"/>
      <c r="BG36" s="676" t="s">
        <v>328</v>
      </c>
      <c r="BH36" s="677"/>
      <c r="BI36" s="677"/>
      <c r="BJ36" s="677"/>
      <c r="BK36" s="677"/>
      <c r="BL36" s="677"/>
      <c r="BM36" s="677"/>
      <c r="BN36" s="677"/>
      <c r="BO36" s="677"/>
      <c r="BP36" s="677"/>
      <c r="BQ36" s="677"/>
      <c r="BR36" s="677"/>
      <c r="BS36" s="677"/>
      <c r="BT36" s="677"/>
      <c r="BU36" s="678"/>
      <c r="BV36" s="673">
        <v>205991</v>
      </c>
      <c r="BW36" s="674"/>
      <c r="BX36" s="674"/>
      <c r="BY36" s="674"/>
      <c r="BZ36" s="674"/>
      <c r="CA36" s="674"/>
      <c r="CB36" s="675"/>
      <c r="CD36" s="624" t="s">
        <v>329</v>
      </c>
      <c r="CE36" s="625"/>
      <c r="CF36" s="625"/>
      <c r="CG36" s="625"/>
      <c r="CH36" s="625"/>
      <c r="CI36" s="625"/>
      <c r="CJ36" s="625"/>
      <c r="CK36" s="625"/>
      <c r="CL36" s="625"/>
      <c r="CM36" s="625"/>
      <c r="CN36" s="625"/>
      <c r="CO36" s="625"/>
      <c r="CP36" s="625"/>
      <c r="CQ36" s="626"/>
      <c r="CR36" s="627">
        <v>2305380</v>
      </c>
      <c r="CS36" s="628"/>
      <c r="CT36" s="628"/>
      <c r="CU36" s="628"/>
      <c r="CV36" s="628"/>
      <c r="CW36" s="628"/>
      <c r="CX36" s="628"/>
      <c r="CY36" s="629"/>
      <c r="CZ36" s="630">
        <v>15.1</v>
      </c>
      <c r="DA36" s="638"/>
      <c r="DB36" s="638"/>
      <c r="DC36" s="639"/>
      <c r="DD36" s="633">
        <v>1869033</v>
      </c>
      <c r="DE36" s="628"/>
      <c r="DF36" s="628"/>
      <c r="DG36" s="628"/>
      <c r="DH36" s="628"/>
      <c r="DI36" s="628"/>
      <c r="DJ36" s="628"/>
      <c r="DK36" s="629"/>
      <c r="DL36" s="633">
        <v>954536</v>
      </c>
      <c r="DM36" s="628"/>
      <c r="DN36" s="628"/>
      <c r="DO36" s="628"/>
      <c r="DP36" s="628"/>
      <c r="DQ36" s="628"/>
      <c r="DR36" s="628"/>
      <c r="DS36" s="628"/>
      <c r="DT36" s="628"/>
      <c r="DU36" s="628"/>
      <c r="DV36" s="629"/>
      <c r="DW36" s="630">
        <v>10.199999999999999</v>
      </c>
      <c r="DX36" s="638"/>
      <c r="DY36" s="638"/>
      <c r="DZ36" s="638"/>
      <c r="EA36" s="638"/>
      <c r="EB36" s="638"/>
      <c r="EC36" s="652"/>
    </row>
    <row r="37" spans="2:133" ht="11.25" customHeight="1" x14ac:dyDescent="0.15">
      <c r="B37" s="624" t="s">
        <v>330</v>
      </c>
      <c r="C37" s="625"/>
      <c r="D37" s="625"/>
      <c r="E37" s="625"/>
      <c r="F37" s="625"/>
      <c r="G37" s="625"/>
      <c r="H37" s="625"/>
      <c r="I37" s="625"/>
      <c r="J37" s="625"/>
      <c r="K37" s="625"/>
      <c r="L37" s="625"/>
      <c r="M37" s="625"/>
      <c r="N37" s="625"/>
      <c r="O37" s="625"/>
      <c r="P37" s="625"/>
      <c r="Q37" s="626"/>
      <c r="R37" s="627">
        <v>259348</v>
      </c>
      <c r="S37" s="628"/>
      <c r="T37" s="628"/>
      <c r="U37" s="628"/>
      <c r="V37" s="628"/>
      <c r="W37" s="628"/>
      <c r="X37" s="628"/>
      <c r="Y37" s="629"/>
      <c r="Z37" s="663">
        <v>1.6</v>
      </c>
      <c r="AA37" s="663"/>
      <c r="AB37" s="663"/>
      <c r="AC37" s="663"/>
      <c r="AD37" s="664" t="s">
        <v>129</v>
      </c>
      <c r="AE37" s="664"/>
      <c r="AF37" s="664"/>
      <c r="AG37" s="664"/>
      <c r="AH37" s="664"/>
      <c r="AI37" s="664"/>
      <c r="AJ37" s="664"/>
      <c r="AK37" s="664"/>
      <c r="AL37" s="630" t="s">
        <v>129</v>
      </c>
      <c r="AM37" s="631"/>
      <c r="AN37" s="631"/>
      <c r="AO37" s="665"/>
      <c r="AQ37" s="658" t="s">
        <v>331</v>
      </c>
      <c r="AR37" s="659"/>
      <c r="AS37" s="659"/>
      <c r="AT37" s="659"/>
      <c r="AU37" s="659"/>
      <c r="AV37" s="659"/>
      <c r="AW37" s="659"/>
      <c r="AX37" s="659"/>
      <c r="AY37" s="660"/>
      <c r="AZ37" s="627">
        <v>609810</v>
      </c>
      <c r="BA37" s="628"/>
      <c r="BB37" s="628"/>
      <c r="BC37" s="628"/>
      <c r="BD37" s="636"/>
      <c r="BE37" s="636"/>
      <c r="BF37" s="661"/>
      <c r="BG37" s="624" t="s">
        <v>332</v>
      </c>
      <c r="BH37" s="625"/>
      <c r="BI37" s="625"/>
      <c r="BJ37" s="625"/>
      <c r="BK37" s="625"/>
      <c r="BL37" s="625"/>
      <c r="BM37" s="625"/>
      <c r="BN37" s="625"/>
      <c r="BO37" s="625"/>
      <c r="BP37" s="625"/>
      <c r="BQ37" s="625"/>
      <c r="BR37" s="625"/>
      <c r="BS37" s="625"/>
      <c r="BT37" s="625"/>
      <c r="BU37" s="626"/>
      <c r="BV37" s="627">
        <v>178714</v>
      </c>
      <c r="BW37" s="628"/>
      <c r="BX37" s="628"/>
      <c r="BY37" s="628"/>
      <c r="BZ37" s="628"/>
      <c r="CA37" s="628"/>
      <c r="CB37" s="662"/>
      <c r="CD37" s="624" t="s">
        <v>333</v>
      </c>
      <c r="CE37" s="625"/>
      <c r="CF37" s="625"/>
      <c r="CG37" s="625"/>
      <c r="CH37" s="625"/>
      <c r="CI37" s="625"/>
      <c r="CJ37" s="625"/>
      <c r="CK37" s="625"/>
      <c r="CL37" s="625"/>
      <c r="CM37" s="625"/>
      <c r="CN37" s="625"/>
      <c r="CO37" s="625"/>
      <c r="CP37" s="625"/>
      <c r="CQ37" s="626"/>
      <c r="CR37" s="627">
        <v>738300</v>
      </c>
      <c r="CS37" s="636"/>
      <c r="CT37" s="636"/>
      <c r="CU37" s="636"/>
      <c r="CV37" s="636"/>
      <c r="CW37" s="636"/>
      <c r="CX37" s="636"/>
      <c r="CY37" s="637"/>
      <c r="CZ37" s="630">
        <v>4.8</v>
      </c>
      <c r="DA37" s="638"/>
      <c r="DB37" s="638"/>
      <c r="DC37" s="639"/>
      <c r="DD37" s="633">
        <v>736823</v>
      </c>
      <c r="DE37" s="636"/>
      <c r="DF37" s="636"/>
      <c r="DG37" s="636"/>
      <c r="DH37" s="636"/>
      <c r="DI37" s="636"/>
      <c r="DJ37" s="636"/>
      <c r="DK37" s="637"/>
      <c r="DL37" s="633">
        <v>656316</v>
      </c>
      <c r="DM37" s="636"/>
      <c r="DN37" s="636"/>
      <c r="DO37" s="636"/>
      <c r="DP37" s="636"/>
      <c r="DQ37" s="636"/>
      <c r="DR37" s="636"/>
      <c r="DS37" s="636"/>
      <c r="DT37" s="636"/>
      <c r="DU37" s="636"/>
      <c r="DV37" s="637"/>
      <c r="DW37" s="630">
        <v>7</v>
      </c>
      <c r="DX37" s="638"/>
      <c r="DY37" s="638"/>
      <c r="DZ37" s="638"/>
      <c r="EA37" s="638"/>
      <c r="EB37" s="638"/>
      <c r="EC37" s="652"/>
    </row>
    <row r="38" spans="2:133" ht="11.25" customHeight="1" x14ac:dyDescent="0.15">
      <c r="B38" s="624" t="s">
        <v>334</v>
      </c>
      <c r="C38" s="625"/>
      <c r="D38" s="625"/>
      <c r="E38" s="625"/>
      <c r="F38" s="625"/>
      <c r="G38" s="625"/>
      <c r="H38" s="625"/>
      <c r="I38" s="625"/>
      <c r="J38" s="625"/>
      <c r="K38" s="625"/>
      <c r="L38" s="625"/>
      <c r="M38" s="625"/>
      <c r="N38" s="625"/>
      <c r="O38" s="625"/>
      <c r="P38" s="625"/>
      <c r="Q38" s="626"/>
      <c r="R38" s="627">
        <v>1230300</v>
      </c>
      <c r="S38" s="628"/>
      <c r="T38" s="628"/>
      <c r="U38" s="628"/>
      <c r="V38" s="628"/>
      <c r="W38" s="628"/>
      <c r="X38" s="628"/>
      <c r="Y38" s="629"/>
      <c r="Z38" s="663">
        <v>7.7</v>
      </c>
      <c r="AA38" s="663"/>
      <c r="AB38" s="663"/>
      <c r="AC38" s="663"/>
      <c r="AD38" s="664" t="s">
        <v>129</v>
      </c>
      <c r="AE38" s="664"/>
      <c r="AF38" s="664"/>
      <c r="AG38" s="664"/>
      <c r="AH38" s="664"/>
      <c r="AI38" s="664"/>
      <c r="AJ38" s="664"/>
      <c r="AK38" s="664"/>
      <c r="AL38" s="630" t="s">
        <v>233</v>
      </c>
      <c r="AM38" s="631"/>
      <c r="AN38" s="631"/>
      <c r="AO38" s="665"/>
      <c r="AQ38" s="658" t="s">
        <v>335</v>
      </c>
      <c r="AR38" s="659"/>
      <c r="AS38" s="659"/>
      <c r="AT38" s="659"/>
      <c r="AU38" s="659"/>
      <c r="AV38" s="659"/>
      <c r="AW38" s="659"/>
      <c r="AX38" s="659"/>
      <c r="AY38" s="660"/>
      <c r="AZ38" s="627">
        <v>294244</v>
      </c>
      <c r="BA38" s="628"/>
      <c r="BB38" s="628"/>
      <c r="BC38" s="628"/>
      <c r="BD38" s="636"/>
      <c r="BE38" s="636"/>
      <c r="BF38" s="661"/>
      <c r="BG38" s="624" t="s">
        <v>336</v>
      </c>
      <c r="BH38" s="625"/>
      <c r="BI38" s="625"/>
      <c r="BJ38" s="625"/>
      <c r="BK38" s="625"/>
      <c r="BL38" s="625"/>
      <c r="BM38" s="625"/>
      <c r="BN38" s="625"/>
      <c r="BO38" s="625"/>
      <c r="BP38" s="625"/>
      <c r="BQ38" s="625"/>
      <c r="BR38" s="625"/>
      <c r="BS38" s="625"/>
      <c r="BT38" s="625"/>
      <c r="BU38" s="626"/>
      <c r="BV38" s="627">
        <v>2764</v>
      </c>
      <c r="BW38" s="628"/>
      <c r="BX38" s="628"/>
      <c r="BY38" s="628"/>
      <c r="BZ38" s="628"/>
      <c r="CA38" s="628"/>
      <c r="CB38" s="662"/>
      <c r="CD38" s="624" t="s">
        <v>337</v>
      </c>
      <c r="CE38" s="625"/>
      <c r="CF38" s="625"/>
      <c r="CG38" s="625"/>
      <c r="CH38" s="625"/>
      <c r="CI38" s="625"/>
      <c r="CJ38" s="625"/>
      <c r="CK38" s="625"/>
      <c r="CL38" s="625"/>
      <c r="CM38" s="625"/>
      <c r="CN38" s="625"/>
      <c r="CO38" s="625"/>
      <c r="CP38" s="625"/>
      <c r="CQ38" s="626"/>
      <c r="CR38" s="627">
        <v>1593167</v>
      </c>
      <c r="CS38" s="628"/>
      <c r="CT38" s="628"/>
      <c r="CU38" s="628"/>
      <c r="CV38" s="628"/>
      <c r="CW38" s="628"/>
      <c r="CX38" s="628"/>
      <c r="CY38" s="629"/>
      <c r="CZ38" s="630">
        <v>10.4</v>
      </c>
      <c r="DA38" s="638"/>
      <c r="DB38" s="638"/>
      <c r="DC38" s="639"/>
      <c r="DD38" s="633">
        <v>1360071</v>
      </c>
      <c r="DE38" s="628"/>
      <c r="DF38" s="628"/>
      <c r="DG38" s="628"/>
      <c r="DH38" s="628"/>
      <c r="DI38" s="628"/>
      <c r="DJ38" s="628"/>
      <c r="DK38" s="629"/>
      <c r="DL38" s="633">
        <v>1028122</v>
      </c>
      <c r="DM38" s="628"/>
      <c r="DN38" s="628"/>
      <c r="DO38" s="628"/>
      <c r="DP38" s="628"/>
      <c r="DQ38" s="628"/>
      <c r="DR38" s="628"/>
      <c r="DS38" s="628"/>
      <c r="DT38" s="628"/>
      <c r="DU38" s="628"/>
      <c r="DV38" s="629"/>
      <c r="DW38" s="630">
        <v>11</v>
      </c>
      <c r="DX38" s="638"/>
      <c r="DY38" s="638"/>
      <c r="DZ38" s="638"/>
      <c r="EA38" s="638"/>
      <c r="EB38" s="638"/>
      <c r="EC38" s="652"/>
    </row>
    <row r="39" spans="2:133" ht="11.25" customHeight="1" x14ac:dyDescent="0.15">
      <c r="B39" s="624" t="s">
        <v>338</v>
      </c>
      <c r="C39" s="625"/>
      <c r="D39" s="625"/>
      <c r="E39" s="625"/>
      <c r="F39" s="625"/>
      <c r="G39" s="625"/>
      <c r="H39" s="625"/>
      <c r="I39" s="625"/>
      <c r="J39" s="625"/>
      <c r="K39" s="625"/>
      <c r="L39" s="625"/>
      <c r="M39" s="625"/>
      <c r="N39" s="625"/>
      <c r="O39" s="625"/>
      <c r="P39" s="625"/>
      <c r="Q39" s="626"/>
      <c r="R39" s="627" t="s">
        <v>233</v>
      </c>
      <c r="S39" s="628"/>
      <c r="T39" s="628"/>
      <c r="U39" s="628"/>
      <c r="V39" s="628"/>
      <c r="W39" s="628"/>
      <c r="X39" s="628"/>
      <c r="Y39" s="629"/>
      <c r="Z39" s="663" t="s">
        <v>129</v>
      </c>
      <c r="AA39" s="663"/>
      <c r="AB39" s="663"/>
      <c r="AC39" s="663"/>
      <c r="AD39" s="664" t="s">
        <v>129</v>
      </c>
      <c r="AE39" s="664"/>
      <c r="AF39" s="664"/>
      <c r="AG39" s="664"/>
      <c r="AH39" s="664"/>
      <c r="AI39" s="664"/>
      <c r="AJ39" s="664"/>
      <c r="AK39" s="664"/>
      <c r="AL39" s="630" t="s">
        <v>129</v>
      </c>
      <c r="AM39" s="631"/>
      <c r="AN39" s="631"/>
      <c r="AO39" s="665"/>
      <c r="AQ39" s="658" t="s">
        <v>339</v>
      </c>
      <c r="AR39" s="659"/>
      <c r="AS39" s="659"/>
      <c r="AT39" s="659"/>
      <c r="AU39" s="659"/>
      <c r="AV39" s="659"/>
      <c r="AW39" s="659"/>
      <c r="AX39" s="659"/>
      <c r="AY39" s="660"/>
      <c r="AZ39" s="627">
        <v>1493</v>
      </c>
      <c r="BA39" s="628"/>
      <c r="BB39" s="628"/>
      <c r="BC39" s="628"/>
      <c r="BD39" s="636"/>
      <c r="BE39" s="636"/>
      <c r="BF39" s="661"/>
      <c r="BG39" s="624" t="s">
        <v>340</v>
      </c>
      <c r="BH39" s="625"/>
      <c r="BI39" s="625"/>
      <c r="BJ39" s="625"/>
      <c r="BK39" s="625"/>
      <c r="BL39" s="625"/>
      <c r="BM39" s="625"/>
      <c r="BN39" s="625"/>
      <c r="BO39" s="625"/>
      <c r="BP39" s="625"/>
      <c r="BQ39" s="625"/>
      <c r="BR39" s="625"/>
      <c r="BS39" s="625"/>
      <c r="BT39" s="625"/>
      <c r="BU39" s="626"/>
      <c r="BV39" s="627">
        <v>4300</v>
      </c>
      <c r="BW39" s="628"/>
      <c r="BX39" s="628"/>
      <c r="BY39" s="628"/>
      <c r="BZ39" s="628"/>
      <c r="CA39" s="628"/>
      <c r="CB39" s="662"/>
      <c r="CD39" s="624" t="s">
        <v>341</v>
      </c>
      <c r="CE39" s="625"/>
      <c r="CF39" s="625"/>
      <c r="CG39" s="625"/>
      <c r="CH39" s="625"/>
      <c r="CI39" s="625"/>
      <c r="CJ39" s="625"/>
      <c r="CK39" s="625"/>
      <c r="CL39" s="625"/>
      <c r="CM39" s="625"/>
      <c r="CN39" s="625"/>
      <c r="CO39" s="625"/>
      <c r="CP39" s="625"/>
      <c r="CQ39" s="626"/>
      <c r="CR39" s="627">
        <v>1323869</v>
      </c>
      <c r="CS39" s="636"/>
      <c r="CT39" s="636"/>
      <c r="CU39" s="636"/>
      <c r="CV39" s="636"/>
      <c r="CW39" s="636"/>
      <c r="CX39" s="636"/>
      <c r="CY39" s="637"/>
      <c r="CZ39" s="630">
        <v>8.6999999999999993</v>
      </c>
      <c r="DA39" s="638"/>
      <c r="DB39" s="638"/>
      <c r="DC39" s="639"/>
      <c r="DD39" s="633">
        <v>671531</v>
      </c>
      <c r="DE39" s="636"/>
      <c r="DF39" s="636"/>
      <c r="DG39" s="636"/>
      <c r="DH39" s="636"/>
      <c r="DI39" s="636"/>
      <c r="DJ39" s="636"/>
      <c r="DK39" s="637"/>
      <c r="DL39" s="633" t="s">
        <v>233</v>
      </c>
      <c r="DM39" s="636"/>
      <c r="DN39" s="636"/>
      <c r="DO39" s="636"/>
      <c r="DP39" s="636"/>
      <c r="DQ39" s="636"/>
      <c r="DR39" s="636"/>
      <c r="DS39" s="636"/>
      <c r="DT39" s="636"/>
      <c r="DU39" s="636"/>
      <c r="DV39" s="637"/>
      <c r="DW39" s="630" t="s">
        <v>129</v>
      </c>
      <c r="DX39" s="638"/>
      <c r="DY39" s="638"/>
      <c r="DZ39" s="638"/>
      <c r="EA39" s="638"/>
      <c r="EB39" s="638"/>
      <c r="EC39" s="652"/>
    </row>
    <row r="40" spans="2:133" ht="11.25" customHeight="1" x14ac:dyDescent="0.15">
      <c r="B40" s="624" t="s">
        <v>342</v>
      </c>
      <c r="C40" s="625"/>
      <c r="D40" s="625"/>
      <c r="E40" s="625"/>
      <c r="F40" s="625"/>
      <c r="G40" s="625"/>
      <c r="H40" s="625"/>
      <c r="I40" s="625"/>
      <c r="J40" s="625"/>
      <c r="K40" s="625"/>
      <c r="L40" s="625"/>
      <c r="M40" s="625"/>
      <c r="N40" s="625"/>
      <c r="O40" s="625"/>
      <c r="P40" s="625"/>
      <c r="Q40" s="626"/>
      <c r="R40" s="627">
        <v>136000</v>
      </c>
      <c r="S40" s="628"/>
      <c r="T40" s="628"/>
      <c r="U40" s="628"/>
      <c r="V40" s="628"/>
      <c r="W40" s="628"/>
      <c r="X40" s="628"/>
      <c r="Y40" s="629"/>
      <c r="Z40" s="663">
        <v>0.9</v>
      </c>
      <c r="AA40" s="663"/>
      <c r="AB40" s="663"/>
      <c r="AC40" s="663"/>
      <c r="AD40" s="664" t="s">
        <v>233</v>
      </c>
      <c r="AE40" s="664"/>
      <c r="AF40" s="664"/>
      <c r="AG40" s="664"/>
      <c r="AH40" s="664"/>
      <c r="AI40" s="664"/>
      <c r="AJ40" s="664"/>
      <c r="AK40" s="664"/>
      <c r="AL40" s="630" t="s">
        <v>233</v>
      </c>
      <c r="AM40" s="631"/>
      <c r="AN40" s="631"/>
      <c r="AO40" s="665"/>
      <c r="AQ40" s="658" t="s">
        <v>343</v>
      </c>
      <c r="AR40" s="659"/>
      <c r="AS40" s="659"/>
      <c r="AT40" s="659"/>
      <c r="AU40" s="659"/>
      <c r="AV40" s="659"/>
      <c r="AW40" s="659"/>
      <c r="AX40" s="659"/>
      <c r="AY40" s="660"/>
      <c r="AZ40" s="627" t="s">
        <v>233</v>
      </c>
      <c r="BA40" s="628"/>
      <c r="BB40" s="628"/>
      <c r="BC40" s="628"/>
      <c r="BD40" s="636"/>
      <c r="BE40" s="636"/>
      <c r="BF40" s="661"/>
      <c r="BG40" s="666" t="s">
        <v>344</v>
      </c>
      <c r="BH40" s="667"/>
      <c r="BI40" s="667"/>
      <c r="BJ40" s="667"/>
      <c r="BK40" s="667"/>
      <c r="BL40" s="223"/>
      <c r="BM40" s="625" t="s">
        <v>345</v>
      </c>
      <c r="BN40" s="625"/>
      <c r="BO40" s="625"/>
      <c r="BP40" s="625"/>
      <c r="BQ40" s="625"/>
      <c r="BR40" s="625"/>
      <c r="BS40" s="625"/>
      <c r="BT40" s="625"/>
      <c r="BU40" s="626"/>
      <c r="BV40" s="627">
        <v>103</v>
      </c>
      <c r="BW40" s="628"/>
      <c r="BX40" s="628"/>
      <c r="BY40" s="628"/>
      <c r="BZ40" s="628"/>
      <c r="CA40" s="628"/>
      <c r="CB40" s="662"/>
      <c r="CD40" s="624" t="s">
        <v>346</v>
      </c>
      <c r="CE40" s="625"/>
      <c r="CF40" s="625"/>
      <c r="CG40" s="625"/>
      <c r="CH40" s="625"/>
      <c r="CI40" s="625"/>
      <c r="CJ40" s="625"/>
      <c r="CK40" s="625"/>
      <c r="CL40" s="625"/>
      <c r="CM40" s="625"/>
      <c r="CN40" s="625"/>
      <c r="CO40" s="625"/>
      <c r="CP40" s="625"/>
      <c r="CQ40" s="626"/>
      <c r="CR40" s="627">
        <v>3000</v>
      </c>
      <c r="CS40" s="628"/>
      <c r="CT40" s="628"/>
      <c r="CU40" s="628"/>
      <c r="CV40" s="628"/>
      <c r="CW40" s="628"/>
      <c r="CX40" s="628"/>
      <c r="CY40" s="629"/>
      <c r="CZ40" s="630">
        <v>0</v>
      </c>
      <c r="DA40" s="638"/>
      <c r="DB40" s="638"/>
      <c r="DC40" s="639"/>
      <c r="DD40" s="633">
        <v>1000</v>
      </c>
      <c r="DE40" s="628"/>
      <c r="DF40" s="628"/>
      <c r="DG40" s="628"/>
      <c r="DH40" s="628"/>
      <c r="DI40" s="628"/>
      <c r="DJ40" s="628"/>
      <c r="DK40" s="629"/>
      <c r="DL40" s="633" t="s">
        <v>233</v>
      </c>
      <c r="DM40" s="628"/>
      <c r="DN40" s="628"/>
      <c r="DO40" s="628"/>
      <c r="DP40" s="628"/>
      <c r="DQ40" s="628"/>
      <c r="DR40" s="628"/>
      <c r="DS40" s="628"/>
      <c r="DT40" s="628"/>
      <c r="DU40" s="628"/>
      <c r="DV40" s="629"/>
      <c r="DW40" s="630" t="s">
        <v>129</v>
      </c>
      <c r="DX40" s="638"/>
      <c r="DY40" s="638"/>
      <c r="DZ40" s="638"/>
      <c r="EA40" s="638"/>
      <c r="EB40" s="638"/>
      <c r="EC40" s="652"/>
    </row>
    <row r="41" spans="2:133" ht="11.25" customHeight="1" x14ac:dyDescent="0.15">
      <c r="B41" s="608" t="s">
        <v>347</v>
      </c>
      <c r="C41" s="609"/>
      <c r="D41" s="609"/>
      <c r="E41" s="609"/>
      <c r="F41" s="609"/>
      <c r="G41" s="609"/>
      <c r="H41" s="609"/>
      <c r="I41" s="609"/>
      <c r="J41" s="609"/>
      <c r="K41" s="609"/>
      <c r="L41" s="609"/>
      <c r="M41" s="609"/>
      <c r="N41" s="609"/>
      <c r="O41" s="609"/>
      <c r="P41" s="609"/>
      <c r="Q41" s="610"/>
      <c r="R41" s="611">
        <v>15907924</v>
      </c>
      <c r="S41" s="649"/>
      <c r="T41" s="649"/>
      <c r="U41" s="649"/>
      <c r="V41" s="649"/>
      <c r="W41" s="649"/>
      <c r="X41" s="649"/>
      <c r="Y41" s="653"/>
      <c r="Z41" s="654">
        <v>100</v>
      </c>
      <c r="AA41" s="654"/>
      <c r="AB41" s="654"/>
      <c r="AC41" s="654"/>
      <c r="AD41" s="655">
        <v>9224963</v>
      </c>
      <c r="AE41" s="655"/>
      <c r="AF41" s="655"/>
      <c r="AG41" s="655"/>
      <c r="AH41" s="655"/>
      <c r="AI41" s="655"/>
      <c r="AJ41" s="655"/>
      <c r="AK41" s="655"/>
      <c r="AL41" s="614">
        <v>100</v>
      </c>
      <c r="AM41" s="656"/>
      <c r="AN41" s="656"/>
      <c r="AO41" s="657"/>
      <c r="AQ41" s="658" t="s">
        <v>348</v>
      </c>
      <c r="AR41" s="659"/>
      <c r="AS41" s="659"/>
      <c r="AT41" s="659"/>
      <c r="AU41" s="659"/>
      <c r="AV41" s="659"/>
      <c r="AW41" s="659"/>
      <c r="AX41" s="659"/>
      <c r="AY41" s="660"/>
      <c r="AZ41" s="627">
        <v>202288</v>
      </c>
      <c r="BA41" s="628"/>
      <c r="BB41" s="628"/>
      <c r="BC41" s="628"/>
      <c r="BD41" s="636"/>
      <c r="BE41" s="636"/>
      <c r="BF41" s="661"/>
      <c r="BG41" s="666"/>
      <c r="BH41" s="667"/>
      <c r="BI41" s="667"/>
      <c r="BJ41" s="667"/>
      <c r="BK41" s="667"/>
      <c r="BL41" s="223"/>
      <c r="BM41" s="625" t="s">
        <v>349</v>
      </c>
      <c r="BN41" s="625"/>
      <c r="BO41" s="625"/>
      <c r="BP41" s="625"/>
      <c r="BQ41" s="625"/>
      <c r="BR41" s="625"/>
      <c r="BS41" s="625"/>
      <c r="BT41" s="625"/>
      <c r="BU41" s="626"/>
      <c r="BV41" s="627" t="s">
        <v>233</v>
      </c>
      <c r="BW41" s="628"/>
      <c r="BX41" s="628"/>
      <c r="BY41" s="628"/>
      <c r="BZ41" s="628"/>
      <c r="CA41" s="628"/>
      <c r="CB41" s="662"/>
      <c r="CD41" s="624" t="s">
        <v>350</v>
      </c>
      <c r="CE41" s="625"/>
      <c r="CF41" s="625"/>
      <c r="CG41" s="625"/>
      <c r="CH41" s="625"/>
      <c r="CI41" s="625"/>
      <c r="CJ41" s="625"/>
      <c r="CK41" s="625"/>
      <c r="CL41" s="625"/>
      <c r="CM41" s="625"/>
      <c r="CN41" s="625"/>
      <c r="CO41" s="625"/>
      <c r="CP41" s="625"/>
      <c r="CQ41" s="626"/>
      <c r="CR41" s="627" t="s">
        <v>129</v>
      </c>
      <c r="CS41" s="636"/>
      <c r="CT41" s="636"/>
      <c r="CU41" s="636"/>
      <c r="CV41" s="636"/>
      <c r="CW41" s="636"/>
      <c r="CX41" s="636"/>
      <c r="CY41" s="637"/>
      <c r="CZ41" s="630" t="s">
        <v>233</v>
      </c>
      <c r="DA41" s="638"/>
      <c r="DB41" s="638"/>
      <c r="DC41" s="639"/>
      <c r="DD41" s="633" t="s">
        <v>233</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15">
      <c r="AQ42" s="646" t="s">
        <v>351</v>
      </c>
      <c r="AR42" s="647"/>
      <c r="AS42" s="647"/>
      <c r="AT42" s="647"/>
      <c r="AU42" s="647"/>
      <c r="AV42" s="647"/>
      <c r="AW42" s="647"/>
      <c r="AX42" s="647"/>
      <c r="AY42" s="648"/>
      <c r="AZ42" s="611">
        <v>779576</v>
      </c>
      <c r="BA42" s="649"/>
      <c r="BB42" s="649"/>
      <c r="BC42" s="649"/>
      <c r="BD42" s="612"/>
      <c r="BE42" s="612"/>
      <c r="BF42" s="650"/>
      <c r="BG42" s="668"/>
      <c r="BH42" s="669"/>
      <c r="BI42" s="669"/>
      <c r="BJ42" s="669"/>
      <c r="BK42" s="669"/>
      <c r="BL42" s="224"/>
      <c r="BM42" s="609" t="s">
        <v>352</v>
      </c>
      <c r="BN42" s="609"/>
      <c r="BO42" s="609"/>
      <c r="BP42" s="609"/>
      <c r="BQ42" s="609"/>
      <c r="BR42" s="609"/>
      <c r="BS42" s="609"/>
      <c r="BT42" s="609"/>
      <c r="BU42" s="610"/>
      <c r="BV42" s="611">
        <v>380</v>
      </c>
      <c r="BW42" s="649"/>
      <c r="BX42" s="649"/>
      <c r="BY42" s="649"/>
      <c r="BZ42" s="649"/>
      <c r="CA42" s="649"/>
      <c r="CB42" s="651"/>
      <c r="CD42" s="624" t="s">
        <v>353</v>
      </c>
      <c r="CE42" s="625"/>
      <c r="CF42" s="625"/>
      <c r="CG42" s="625"/>
      <c r="CH42" s="625"/>
      <c r="CI42" s="625"/>
      <c r="CJ42" s="625"/>
      <c r="CK42" s="625"/>
      <c r="CL42" s="625"/>
      <c r="CM42" s="625"/>
      <c r="CN42" s="625"/>
      <c r="CO42" s="625"/>
      <c r="CP42" s="625"/>
      <c r="CQ42" s="626"/>
      <c r="CR42" s="627">
        <v>2155978</v>
      </c>
      <c r="CS42" s="636"/>
      <c r="CT42" s="636"/>
      <c r="CU42" s="636"/>
      <c r="CV42" s="636"/>
      <c r="CW42" s="636"/>
      <c r="CX42" s="636"/>
      <c r="CY42" s="637"/>
      <c r="CZ42" s="630">
        <v>14.1</v>
      </c>
      <c r="DA42" s="638"/>
      <c r="DB42" s="638"/>
      <c r="DC42" s="639"/>
      <c r="DD42" s="633">
        <v>560773</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15">
      <c r="B43" s="214" t="s">
        <v>354</v>
      </c>
      <c r="CD43" s="624" t="s">
        <v>355</v>
      </c>
      <c r="CE43" s="625"/>
      <c r="CF43" s="625"/>
      <c r="CG43" s="625"/>
      <c r="CH43" s="625"/>
      <c r="CI43" s="625"/>
      <c r="CJ43" s="625"/>
      <c r="CK43" s="625"/>
      <c r="CL43" s="625"/>
      <c r="CM43" s="625"/>
      <c r="CN43" s="625"/>
      <c r="CO43" s="625"/>
      <c r="CP43" s="625"/>
      <c r="CQ43" s="626"/>
      <c r="CR43" s="627">
        <v>50274</v>
      </c>
      <c r="CS43" s="636"/>
      <c r="CT43" s="636"/>
      <c r="CU43" s="636"/>
      <c r="CV43" s="636"/>
      <c r="CW43" s="636"/>
      <c r="CX43" s="636"/>
      <c r="CY43" s="637"/>
      <c r="CZ43" s="630">
        <v>0.3</v>
      </c>
      <c r="DA43" s="638"/>
      <c r="DB43" s="638"/>
      <c r="DC43" s="639"/>
      <c r="DD43" s="633">
        <v>50274</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15">
      <c r="B44" s="634" t="s">
        <v>356</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304</v>
      </c>
      <c r="CE44" s="641"/>
      <c r="CF44" s="624" t="s">
        <v>357</v>
      </c>
      <c r="CG44" s="625"/>
      <c r="CH44" s="625"/>
      <c r="CI44" s="625"/>
      <c r="CJ44" s="625"/>
      <c r="CK44" s="625"/>
      <c r="CL44" s="625"/>
      <c r="CM44" s="625"/>
      <c r="CN44" s="625"/>
      <c r="CO44" s="625"/>
      <c r="CP44" s="625"/>
      <c r="CQ44" s="626"/>
      <c r="CR44" s="627">
        <v>2096720</v>
      </c>
      <c r="CS44" s="628"/>
      <c r="CT44" s="628"/>
      <c r="CU44" s="628"/>
      <c r="CV44" s="628"/>
      <c r="CW44" s="628"/>
      <c r="CX44" s="628"/>
      <c r="CY44" s="629"/>
      <c r="CZ44" s="630">
        <v>13.7</v>
      </c>
      <c r="DA44" s="631"/>
      <c r="DB44" s="631"/>
      <c r="DC44" s="632"/>
      <c r="DD44" s="633">
        <v>557031</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15">
      <c r="B45" s="634" t="s">
        <v>358</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359</v>
      </c>
      <c r="CG45" s="625"/>
      <c r="CH45" s="625"/>
      <c r="CI45" s="625"/>
      <c r="CJ45" s="625"/>
      <c r="CK45" s="625"/>
      <c r="CL45" s="625"/>
      <c r="CM45" s="625"/>
      <c r="CN45" s="625"/>
      <c r="CO45" s="625"/>
      <c r="CP45" s="625"/>
      <c r="CQ45" s="626"/>
      <c r="CR45" s="627">
        <v>962999</v>
      </c>
      <c r="CS45" s="636"/>
      <c r="CT45" s="636"/>
      <c r="CU45" s="636"/>
      <c r="CV45" s="636"/>
      <c r="CW45" s="636"/>
      <c r="CX45" s="636"/>
      <c r="CY45" s="637"/>
      <c r="CZ45" s="630">
        <v>6.3</v>
      </c>
      <c r="DA45" s="638"/>
      <c r="DB45" s="638"/>
      <c r="DC45" s="639"/>
      <c r="DD45" s="633">
        <v>62746</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15">
      <c r="B46" s="225"/>
      <c r="CD46" s="642"/>
      <c r="CE46" s="643"/>
      <c r="CF46" s="624" t="s">
        <v>360</v>
      </c>
      <c r="CG46" s="625"/>
      <c r="CH46" s="625"/>
      <c r="CI46" s="625"/>
      <c r="CJ46" s="625"/>
      <c r="CK46" s="625"/>
      <c r="CL46" s="625"/>
      <c r="CM46" s="625"/>
      <c r="CN46" s="625"/>
      <c r="CO46" s="625"/>
      <c r="CP46" s="625"/>
      <c r="CQ46" s="626"/>
      <c r="CR46" s="627">
        <v>1014522</v>
      </c>
      <c r="CS46" s="628"/>
      <c r="CT46" s="628"/>
      <c r="CU46" s="628"/>
      <c r="CV46" s="628"/>
      <c r="CW46" s="628"/>
      <c r="CX46" s="628"/>
      <c r="CY46" s="629"/>
      <c r="CZ46" s="630">
        <v>6.7</v>
      </c>
      <c r="DA46" s="631"/>
      <c r="DB46" s="631"/>
      <c r="DC46" s="632"/>
      <c r="DD46" s="633">
        <v>395265</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15">
      <c r="B47" s="225"/>
      <c r="CD47" s="642"/>
      <c r="CE47" s="643"/>
      <c r="CF47" s="624" t="s">
        <v>361</v>
      </c>
      <c r="CG47" s="625"/>
      <c r="CH47" s="625"/>
      <c r="CI47" s="625"/>
      <c r="CJ47" s="625"/>
      <c r="CK47" s="625"/>
      <c r="CL47" s="625"/>
      <c r="CM47" s="625"/>
      <c r="CN47" s="625"/>
      <c r="CO47" s="625"/>
      <c r="CP47" s="625"/>
      <c r="CQ47" s="626"/>
      <c r="CR47" s="627">
        <v>59258</v>
      </c>
      <c r="CS47" s="636"/>
      <c r="CT47" s="636"/>
      <c r="CU47" s="636"/>
      <c r="CV47" s="636"/>
      <c r="CW47" s="636"/>
      <c r="CX47" s="636"/>
      <c r="CY47" s="637"/>
      <c r="CZ47" s="630">
        <v>0.4</v>
      </c>
      <c r="DA47" s="638"/>
      <c r="DB47" s="638"/>
      <c r="DC47" s="639"/>
      <c r="DD47" s="633">
        <v>3742</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x14ac:dyDescent="0.15">
      <c r="B48" s="225"/>
      <c r="CD48" s="644"/>
      <c r="CE48" s="645"/>
      <c r="CF48" s="624" t="s">
        <v>362</v>
      </c>
      <c r="CG48" s="625"/>
      <c r="CH48" s="625"/>
      <c r="CI48" s="625"/>
      <c r="CJ48" s="625"/>
      <c r="CK48" s="625"/>
      <c r="CL48" s="625"/>
      <c r="CM48" s="625"/>
      <c r="CN48" s="625"/>
      <c r="CO48" s="625"/>
      <c r="CP48" s="625"/>
      <c r="CQ48" s="626"/>
      <c r="CR48" s="627" t="s">
        <v>129</v>
      </c>
      <c r="CS48" s="628"/>
      <c r="CT48" s="628"/>
      <c r="CU48" s="628"/>
      <c r="CV48" s="628"/>
      <c r="CW48" s="628"/>
      <c r="CX48" s="628"/>
      <c r="CY48" s="629"/>
      <c r="CZ48" s="630" t="s">
        <v>129</v>
      </c>
      <c r="DA48" s="631"/>
      <c r="DB48" s="631"/>
      <c r="DC48" s="632"/>
      <c r="DD48" s="633" t="s">
        <v>233</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15">
      <c r="B49" s="225"/>
      <c r="CD49" s="608" t="s">
        <v>363</v>
      </c>
      <c r="CE49" s="609"/>
      <c r="CF49" s="609"/>
      <c r="CG49" s="609"/>
      <c r="CH49" s="609"/>
      <c r="CI49" s="609"/>
      <c r="CJ49" s="609"/>
      <c r="CK49" s="609"/>
      <c r="CL49" s="609"/>
      <c r="CM49" s="609"/>
      <c r="CN49" s="609"/>
      <c r="CO49" s="609"/>
      <c r="CP49" s="609"/>
      <c r="CQ49" s="610"/>
      <c r="CR49" s="611">
        <v>15255815</v>
      </c>
      <c r="CS49" s="612"/>
      <c r="CT49" s="612"/>
      <c r="CU49" s="612"/>
      <c r="CV49" s="612"/>
      <c r="CW49" s="612"/>
      <c r="CX49" s="612"/>
      <c r="CY49" s="613"/>
      <c r="CZ49" s="614">
        <v>100</v>
      </c>
      <c r="DA49" s="615"/>
      <c r="DB49" s="615"/>
      <c r="DC49" s="616"/>
      <c r="DD49" s="617">
        <v>10560076</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Il4IjGvSVkzeSAzda6mW6v2vzC5V8ucTz6Ml6CYuiAJ6KwJIBX+wUC3mfke4VTHKaF5CVgzU1t9EBJsQIUMwPg==" saltValue="hCEEKVN3YgA75J/DFe4v5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52"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3" t="s">
        <v>364</v>
      </c>
      <c r="B2" s="1103"/>
      <c r="C2" s="1103"/>
      <c r="D2" s="1103"/>
      <c r="E2" s="1103"/>
      <c r="F2" s="1103"/>
      <c r="G2" s="1103"/>
      <c r="H2" s="1103"/>
      <c r="I2" s="1103"/>
      <c r="J2" s="1103"/>
      <c r="K2" s="1103"/>
      <c r="L2" s="1103"/>
      <c r="M2" s="1103"/>
      <c r="N2" s="1103"/>
      <c r="O2" s="1103"/>
      <c r="P2" s="1103"/>
      <c r="Q2" s="1103"/>
      <c r="R2" s="1103"/>
      <c r="S2" s="1103"/>
      <c r="T2" s="1103"/>
      <c r="U2" s="1103"/>
      <c r="V2" s="1103"/>
      <c r="W2" s="1103"/>
      <c r="X2" s="1103"/>
      <c r="Y2" s="1103"/>
      <c r="Z2" s="1103"/>
      <c r="AA2" s="1103"/>
      <c r="AB2" s="1103"/>
      <c r="AC2" s="1103"/>
      <c r="AD2" s="1103"/>
      <c r="AE2" s="1103"/>
      <c r="AF2" s="1103"/>
      <c r="AG2" s="1103"/>
      <c r="AH2" s="1103"/>
      <c r="AI2" s="1103"/>
      <c r="AJ2" s="1103"/>
      <c r="AK2" s="1103"/>
      <c r="AL2" s="1103"/>
      <c r="AM2" s="1103"/>
      <c r="AN2" s="1103"/>
      <c r="AO2" s="1103"/>
      <c r="AP2" s="1103"/>
      <c r="AQ2" s="1103"/>
      <c r="AR2" s="1103"/>
      <c r="AS2" s="1103"/>
      <c r="AT2" s="1103"/>
      <c r="AU2" s="1103"/>
      <c r="AV2" s="1103"/>
      <c r="AW2" s="1103"/>
      <c r="AX2" s="1103"/>
      <c r="AY2" s="1103"/>
      <c r="AZ2" s="1103"/>
      <c r="BA2" s="1103"/>
      <c r="BB2" s="1103"/>
      <c r="BC2" s="1103"/>
      <c r="BD2" s="1103"/>
      <c r="BE2" s="1103"/>
      <c r="BF2" s="1103"/>
      <c r="BG2" s="1103"/>
      <c r="BH2" s="1103"/>
      <c r="BI2" s="1103"/>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4" t="s">
        <v>365</v>
      </c>
      <c r="DK2" s="1105"/>
      <c r="DL2" s="1105"/>
      <c r="DM2" s="1105"/>
      <c r="DN2" s="1105"/>
      <c r="DO2" s="1106"/>
      <c r="DP2" s="228"/>
      <c r="DQ2" s="1104" t="s">
        <v>366</v>
      </c>
      <c r="DR2" s="1105"/>
      <c r="DS2" s="1105"/>
      <c r="DT2" s="1105"/>
      <c r="DU2" s="1105"/>
      <c r="DV2" s="1105"/>
      <c r="DW2" s="1105"/>
      <c r="DX2" s="1105"/>
      <c r="DY2" s="1105"/>
      <c r="DZ2" s="1106"/>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6" t="s">
        <v>367</v>
      </c>
      <c r="B4" s="1056"/>
      <c r="C4" s="1056"/>
      <c r="D4" s="1056"/>
      <c r="E4" s="1056"/>
      <c r="F4" s="1056"/>
      <c r="G4" s="1056"/>
      <c r="H4" s="1056"/>
      <c r="I4" s="1056"/>
      <c r="J4" s="1056"/>
      <c r="K4" s="1056"/>
      <c r="L4" s="1056"/>
      <c r="M4" s="1056"/>
      <c r="N4" s="1056"/>
      <c r="O4" s="1056"/>
      <c r="P4" s="1056"/>
      <c r="Q4" s="1056"/>
      <c r="R4" s="1056"/>
      <c r="S4" s="1056"/>
      <c r="T4" s="1056"/>
      <c r="U4" s="1056"/>
      <c r="V4" s="1056"/>
      <c r="W4" s="1056"/>
      <c r="X4" s="1056"/>
      <c r="Y4" s="1056"/>
      <c r="Z4" s="1056"/>
      <c r="AA4" s="1056"/>
      <c r="AB4" s="1056"/>
      <c r="AC4" s="1056"/>
      <c r="AD4" s="1056"/>
      <c r="AE4" s="1056"/>
      <c r="AF4" s="1056"/>
      <c r="AG4" s="1056"/>
      <c r="AH4" s="1056"/>
      <c r="AI4" s="1056"/>
      <c r="AJ4" s="1056"/>
      <c r="AK4" s="1056"/>
      <c r="AL4" s="1056"/>
      <c r="AM4" s="1056"/>
      <c r="AN4" s="1056"/>
      <c r="AO4" s="1056"/>
      <c r="AP4" s="1056"/>
      <c r="AQ4" s="1056"/>
      <c r="AR4" s="1056"/>
      <c r="AS4" s="1056"/>
      <c r="AT4" s="1056"/>
      <c r="AU4" s="1056"/>
      <c r="AV4" s="1056"/>
      <c r="AW4" s="1056"/>
      <c r="AX4" s="1056"/>
      <c r="AY4" s="1056"/>
      <c r="AZ4" s="232"/>
      <c r="BA4" s="232"/>
      <c r="BB4" s="232"/>
      <c r="BC4" s="232"/>
      <c r="BD4" s="232"/>
      <c r="BE4" s="233"/>
      <c r="BF4" s="233"/>
      <c r="BG4" s="233"/>
      <c r="BH4" s="233"/>
      <c r="BI4" s="233"/>
      <c r="BJ4" s="233"/>
      <c r="BK4" s="233"/>
      <c r="BL4" s="233"/>
      <c r="BM4" s="233"/>
      <c r="BN4" s="233"/>
      <c r="BO4" s="233"/>
      <c r="BP4" s="233"/>
      <c r="BQ4" s="730" t="s">
        <v>368</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369</v>
      </c>
      <c r="B5" s="996"/>
      <c r="C5" s="996"/>
      <c r="D5" s="996"/>
      <c r="E5" s="996"/>
      <c r="F5" s="996"/>
      <c r="G5" s="996"/>
      <c r="H5" s="996"/>
      <c r="I5" s="996"/>
      <c r="J5" s="996"/>
      <c r="K5" s="996"/>
      <c r="L5" s="996"/>
      <c r="M5" s="996"/>
      <c r="N5" s="996"/>
      <c r="O5" s="996"/>
      <c r="P5" s="997"/>
      <c r="Q5" s="1001" t="s">
        <v>370</v>
      </c>
      <c r="R5" s="1002"/>
      <c r="S5" s="1002"/>
      <c r="T5" s="1002"/>
      <c r="U5" s="1003"/>
      <c r="V5" s="1001" t="s">
        <v>371</v>
      </c>
      <c r="W5" s="1002"/>
      <c r="X5" s="1002"/>
      <c r="Y5" s="1002"/>
      <c r="Z5" s="1003"/>
      <c r="AA5" s="1001" t="s">
        <v>372</v>
      </c>
      <c r="AB5" s="1002"/>
      <c r="AC5" s="1002"/>
      <c r="AD5" s="1002"/>
      <c r="AE5" s="1002"/>
      <c r="AF5" s="1107" t="s">
        <v>373</v>
      </c>
      <c r="AG5" s="1002"/>
      <c r="AH5" s="1002"/>
      <c r="AI5" s="1002"/>
      <c r="AJ5" s="1015"/>
      <c r="AK5" s="1002" t="s">
        <v>374</v>
      </c>
      <c r="AL5" s="1002"/>
      <c r="AM5" s="1002"/>
      <c r="AN5" s="1002"/>
      <c r="AO5" s="1003"/>
      <c r="AP5" s="1001" t="s">
        <v>375</v>
      </c>
      <c r="AQ5" s="1002"/>
      <c r="AR5" s="1002"/>
      <c r="AS5" s="1002"/>
      <c r="AT5" s="1003"/>
      <c r="AU5" s="1001" t="s">
        <v>376</v>
      </c>
      <c r="AV5" s="1002"/>
      <c r="AW5" s="1002"/>
      <c r="AX5" s="1002"/>
      <c r="AY5" s="1015"/>
      <c r="AZ5" s="232"/>
      <c r="BA5" s="232"/>
      <c r="BB5" s="232"/>
      <c r="BC5" s="232"/>
      <c r="BD5" s="232"/>
      <c r="BE5" s="233"/>
      <c r="BF5" s="233"/>
      <c r="BG5" s="233"/>
      <c r="BH5" s="233"/>
      <c r="BI5" s="233"/>
      <c r="BJ5" s="233"/>
      <c r="BK5" s="233"/>
      <c r="BL5" s="233"/>
      <c r="BM5" s="233"/>
      <c r="BN5" s="233"/>
      <c r="BO5" s="233"/>
      <c r="BP5" s="233"/>
      <c r="BQ5" s="995" t="s">
        <v>377</v>
      </c>
      <c r="BR5" s="996"/>
      <c r="BS5" s="996"/>
      <c r="BT5" s="996"/>
      <c r="BU5" s="996"/>
      <c r="BV5" s="996"/>
      <c r="BW5" s="996"/>
      <c r="BX5" s="996"/>
      <c r="BY5" s="996"/>
      <c r="BZ5" s="996"/>
      <c r="CA5" s="996"/>
      <c r="CB5" s="996"/>
      <c r="CC5" s="996"/>
      <c r="CD5" s="996"/>
      <c r="CE5" s="996"/>
      <c r="CF5" s="996"/>
      <c r="CG5" s="997"/>
      <c r="CH5" s="1001" t="s">
        <v>378</v>
      </c>
      <c r="CI5" s="1002"/>
      <c r="CJ5" s="1002"/>
      <c r="CK5" s="1002"/>
      <c r="CL5" s="1003"/>
      <c r="CM5" s="1001" t="s">
        <v>379</v>
      </c>
      <c r="CN5" s="1002"/>
      <c r="CO5" s="1002"/>
      <c r="CP5" s="1002"/>
      <c r="CQ5" s="1003"/>
      <c r="CR5" s="1001" t="s">
        <v>380</v>
      </c>
      <c r="CS5" s="1002"/>
      <c r="CT5" s="1002"/>
      <c r="CU5" s="1002"/>
      <c r="CV5" s="1003"/>
      <c r="CW5" s="1001" t="s">
        <v>381</v>
      </c>
      <c r="CX5" s="1002"/>
      <c r="CY5" s="1002"/>
      <c r="CZ5" s="1002"/>
      <c r="DA5" s="1003"/>
      <c r="DB5" s="1001" t="s">
        <v>382</v>
      </c>
      <c r="DC5" s="1002"/>
      <c r="DD5" s="1002"/>
      <c r="DE5" s="1002"/>
      <c r="DF5" s="1003"/>
      <c r="DG5" s="1097" t="s">
        <v>383</v>
      </c>
      <c r="DH5" s="1098"/>
      <c r="DI5" s="1098"/>
      <c r="DJ5" s="1098"/>
      <c r="DK5" s="1099"/>
      <c r="DL5" s="1097" t="s">
        <v>384</v>
      </c>
      <c r="DM5" s="1098"/>
      <c r="DN5" s="1098"/>
      <c r="DO5" s="1098"/>
      <c r="DP5" s="1099"/>
      <c r="DQ5" s="1001" t="s">
        <v>385</v>
      </c>
      <c r="DR5" s="1002"/>
      <c r="DS5" s="1002"/>
      <c r="DT5" s="1002"/>
      <c r="DU5" s="1003"/>
      <c r="DV5" s="1001" t="s">
        <v>376</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08"/>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0"/>
      <c r="DH6" s="1101"/>
      <c r="DI6" s="1101"/>
      <c r="DJ6" s="1101"/>
      <c r="DK6" s="1102"/>
      <c r="DL6" s="1100"/>
      <c r="DM6" s="1101"/>
      <c r="DN6" s="1101"/>
      <c r="DO6" s="1101"/>
      <c r="DP6" s="1102"/>
      <c r="DQ6" s="1004"/>
      <c r="DR6" s="1005"/>
      <c r="DS6" s="1005"/>
      <c r="DT6" s="1005"/>
      <c r="DU6" s="1006"/>
      <c r="DV6" s="1004"/>
      <c r="DW6" s="1005"/>
      <c r="DX6" s="1005"/>
      <c r="DY6" s="1005"/>
      <c r="DZ6" s="1016"/>
      <c r="EA6" s="234"/>
    </row>
    <row r="7" spans="1:131" s="235" customFormat="1" ht="26.25" customHeight="1" thickTop="1" x14ac:dyDescent="0.15">
      <c r="A7" s="236">
        <v>1</v>
      </c>
      <c r="B7" s="1044" t="s">
        <v>386</v>
      </c>
      <c r="C7" s="1045"/>
      <c r="D7" s="1045"/>
      <c r="E7" s="1045"/>
      <c r="F7" s="1045"/>
      <c r="G7" s="1045"/>
      <c r="H7" s="1045"/>
      <c r="I7" s="1045"/>
      <c r="J7" s="1045"/>
      <c r="K7" s="1045"/>
      <c r="L7" s="1045"/>
      <c r="M7" s="1045"/>
      <c r="N7" s="1045"/>
      <c r="O7" s="1045"/>
      <c r="P7" s="1046"/>
      <c r="Q7" s="1084">
        <v>15685</v>
      </c>
      <c r="R7" s="1085"/>
      <c r="S7" s="1085"/>
      <c r="T7" s="1085"/>
      <c r="U7" s="1085"/>
      <c r="V7" s="1085">
        <v>15047</v>
      </c>
      <c r="W7" s="1085"/>
      <c r="X7" s="1085"/>
      <c r="Y7" s="1085"/>
      <c r="Z7" s="1085"/>
      <c r="AA7" s="1085">
        <v>638</v>
      </c>
      <c r="AB7" s="1085"/>
      <c r="AC7" s="1085"/>
      <c r="AD7" s="1085"/>
      <c r="AE7" s="1086"/>
      <c r="AF7" s="1087">
        <v>582</v>
      </c>
      <c r="AG7" s="1088"/>
      <c r="AH7" s="1088"/>
      <c r="AI7" s="1088"/>
      <c r="AJ7" s="1089"/>
      <c r="AK7" s="1090">
        <v>348</v>
      </c>
      <c r="AL7" s="1091"/>
      <c r="AM7" s="1091"/>
      <c r="AN7" s="1091"/>
      <c r="AO7" s="1091"/>
      <c r="AP7" s="1091">
        <v>13340</v>
      </c>
      <c r="AQ7" s="1091"/>
      <c r="AR7" s="1091"/>
      <c r="AS7" s="1091"/>
      <c r="AT7" s="1091"/>
      <c r="AU7" s="1092" t="s">
        <v>597</v>
      </c>
      <c r="AV7" s="1092"/>
      <c r="AW7" s="1092"/>
      <c r="AX7" s="1092"/>
      <c r="AY7" s="1093"/>
      <c r="AZ7" s="232"/>
      <c r="BA7" s="232"/>
      <c r="BB7" s="232"/>
      <c r="BC7" s="232"/>
      <c r="BD7" s="232"/>
      <c r="BE7" s="233"/>
      <c r="BF7" s="233"/>
      <c r="BG7" s="233"/>
      <c r="BH7" s="233"/>
      <c r="BI7" s="233"/>
      <c r="BJ7" s="233"/>
      <c r="BK7" s="233"/>
      <c r="BL7" s="233"/>
      <c r="BM7" s="233"/>
      <c r="BN7" s="233"/>
      <c r="BO7" s="233"/>
      <c r="BP7" s="233"/>
      <c r="BQ7" s="236">
        <v>1</v>
      </c>
      <c r="BR7" s="237"/>
      <c r="BS7" s="1094" t="s">
        <v>623</v>
      </c>
      <c r="BT7" s="1095"/>
      <c r="BU7" s="1095"/>
      <c r="BV7" s="1095"/>
      <c r="BW7" s="1095"/>
      <c r="BX7" s="1095"/>
      <c r="BY7" s="1095"/>
      <c r="BZ7" s="1095"/>
      <c r="CA7" s="1095"/>
      <c r="CB7" s="1095"/>
      <c r="CC7" s="1095"/>
      <c r="CD7" s="1095"/>
      <c r="CE7" s="1095"/>
      <c r="CF7" s="1095"/>
      <c r="CG7" s="1096"/>
      <c r="CH7" s="1081">
        <v>-3</v>
      </c>
      <c r="CI7" s="1082"/>
      <c r="CJ7" s="1082"/>
      <c r="CK7" s="1082"/>
      <c r="CL7" s="1083"/>
      <c r="CM7" s="1081">
        <v>84</v>
      </c>
      <c r="CN7" s="1082"/>
      <c r="CO7" s="1082"/>
      <c r="CP7" s="1082"/>
      <c r="CQ7" s="1083"/>
      <c r="CR7" s="1081">
        <v>80</v>
      </c>
      <c r="CS7" s="1082"/>
      <c r="CT7" s="1082"/>
      <c r="CU7" s="1082"/>
      <c r="CV7" s="1083"/>
      <c r="CW7" s="1081" t="s">
        <v>602</v>
      </c>
      <c r="CX7" s="1082"/>
      <c r="CY7" s="1082"/>
      <c r="CZ7" s="1082"/>
      <c r="DA7" s="1083"/>
      <c r="DB7" s="1081" t="s">
        <v>602</v>
      </c>
      <c r="DC7" s="1082"/>
      <c r="DD7" s="1082"/>
      <c r="DE7" s="1082"/>
      <c r="DF7" s="1083"/>
      <c r="DG7" s="1081" t="s">
        <v>602</v>
      </c>
      <c r="DH7" s="1082"/>
      <c r="DI7" s="1082"/>
      <c r="DJ7" s="1082"/>
      <c r="DK7" s="1083"/>
      <c r="DL7" s="1081" t="s">
        <v>602</v>
      </c>
      <c r="DM7" s="1082"/>
      <c r="DN7" s="1082"/>
      <c r="DO7" s="1082"/>
      <c r="DP7" s="1083"/>
      <c r="DQ7" s="1081" t="s">
        <v>602</v>
      </c>
      <c r="DR7" s="1082"/>
      <c r="DS7" s="1082"/>
      <c r="DT7" s="1082"/>
      <c r="DU7" s="1083"/>
      <c r="DV7" s="1094"/>
      <c r="DW7" s="1095"/>
      <c r="DX7" s="1095"/>
      <c r="DY7" s="1095"/>
      <c r="DZ7" s="1109"/>
      <c r="EA7" s="234"/>
    </row>
    <row r="8" spans="1:131" s="235" customFormat="1" ht="26.25" customHeight="1" x14ac:dyDescent="0.15">
      <c r="A8" s="238">
        <v>2</v>
      </c>
      <c r="B8" s="1030" t="s">
        <v>387</v>
      </c>
      <c r="C8" s="1031"/>
      <c r="D8" s="1031"/>
      <c r="E8" s="1031"/>
      <c r="F8" s="1031"/>
      <c r="G8" s="1031"/>
      <c r="H8" s="1031"/>
      <c r="I8" s="1031"/>
      <c r="J8" s="1031"/>
      <c r="K8" s="1031"/>
      <c r="L8" s="1031"/>
      <c r="M8" s="1031"/>
      <c r="N8" s="1031"/>
      <c r="O8" s="1031"/>
      <c r="P8" s="1032"/>
      <c r="Q8" s="1038">
        <v>77</v>
      </c>
      <c r="R8" s="1039"/>
      <c r="S8" s="1039"/>
      <c r="T8" s="1039"/>
      <c r="U8" s="1039"/>
      <c r="V8" s="1039">
        <v>62</v>
      </c>
      <c r="W8" s="1039"/>
      <c r="X8" s="1039"/>
      <c r="Y8" s="1039"/>
      <c r="Z8" s="1039"/>
      <c r="AA8" s="1039">
        <v>14</v>
      </c>
      <c r="AB8" s="1039"/>
      <c r="AC8" s="1039"/>
      <c r="AD8" s="1039"/>
      <c r="AE8" s="1040"/>
      <c r="AF8" s="1035">
        <v>14</v>
      </c>
      <c r="AG8" s="1036"/>
      <c r="AH8" s="1036"/>
      <c r="AI8" s="1036"/>
      <c r="AJ8" s="1037"/>
      <c r="AK8" s="1077">
        <v>7</v>
      </c>
      <c r="AL8" s="1078"/>
      <c r="AM8" s="1078"/>
      <c r="AN8" s="1078"/>
      <c r="AO8" s="1078"/>
      <c r="AP8" s="1078">
        <v>150</v>
      </c>
      <c r="AQ8" s="1078"/>
      <c r="AR8" s="1078"/>
      <c r="AS8" s="1078"/>
      <c r="AT8" s="1078"/>
      <c r="AU8" s="1079" t="s">
        <v>598</v>
      </c>
      <c r="AV8" s="1079"/>
      <c r="AW8" s="1079"/>
      <c r="AX8" s="1079"/>
      <c r="AY8" s="1080"/>
      <c r="AZ8" s="232"/>
      <c r="BA8" s="232"/>
      <c r="BB8" s="232"/>
      <c r="BC8" s="232"/>
      <c r="BD8" s="232"/>
      <c r="BE8" s="233"/>
      <c r="BF8" s="233"/>
      <c r="BG8" s="233"/>
      <c r="BH8" s="233"/>
      <c r="BI8" s="233"/>
      <c r="BJ8" s="233"/>
      <c r="BK8" s="233"/>
      <c r="BL8" s="233"/>
      <c r="BM8" s="233"/>
      <c r="BN8" s="233"/>
      <c r="BO8" s="233"/>
      <c r="BP8" s="233"/>
      <c r="BQ8" s="238">
        <v>2</v>
      </c>
      <c r="BR8" s="239"/>
      <c r="BS8" s="992" t="s">
        <v>624</v>
      </c>
      <c r="BT8" s="993"/>
      <c r="BU8" s="993"/>
      <c r="BV8" s="993"/>
      <c r="BW8" s="993"/>
      <c r="BX8" s="993"/>
      <c r="BY8" s="993"/>
      <c r="BZ8" s="993"/>
      <c r="CA8" s="993"/>
      <c r="CB8" s="993"/>
      <c r="CC8" s="993"/>
      <c r="CD8" s="993"/>
      <c r="CE8" s="993"/>
      <c r="CF8" s="993"/>
      <c r="CG8" s="1014"/>
      <c r="CH8" s="989">
        <v>-69</v>
      </c>
      <c r="CI8" s="990"/>
      <c r="CJ8" s="990"/>
      <c r="CK8" s="990"/>
      <c r="CL8" s="991"/>
      <c r="CM8" s="989">
        <v>62</v>
      </c>
      <c r="CN8" s="990"/>
      <c r="CO8" s="990"/>
      <c r="CP8" s="990"/>
      <c r="CQ8" s="991"/>
      <c r="CR8" s="989">
        <v>1</v>
      </c>
      <c r="CS8" s="990"/>
      <c r="CT8" s="990"/>
      <c r="CU8" s="990"/>
      <c r="CV8" s="991"/>
      <c r="CW8" s="989">
        <v>9</v>
      </c>
      <c r="CX8" s="990"/>
      <c r="CY8" s="990"/>
      <c r="CZ8" s="990"/>
      <c r="DA8" s="991"/>
      <c r="DB8" s="989">
        <v>20</v>
      </c>
      <c r="DC8" s="990"/>
      <c r="DD8" s="990"/>
      <c r="DE8" s="990"/>
      <c r="DF8" s="991"/>
      <c r="DG8" s="989" t="s">
        <v>599</v>
      </c>
      <c r="DH8" s="990"/>
      <c r="DI8" s="990"/>
      <c r="DJ8" s="990"/>
      <c r="DK8" s="991"/>
      <c r="DL8" s="989" t="s">
        <v>599</v>
      </c>
      <c r="DM8" s="990"/>
      <c r="DN8" s="990"/>
      <c r="DO8" s="990"/>
      <c r="DP8" s="991"/>
      <c r="DQ8" s="989" t="s">
        <v>599</v>
      </c>
      <c r="DR8" s="990"/>
      <c r="DS8" s="990"/>
      <c r="DT8" s="990"/>
      <c r="DU8" s="991"/>
      <c r="DV8" s="992"/>
      <c r="DW8" s="993"/>
      <c r="DX8" s="993"/>
      <c r="DY8" s="993"/>
      <c r="DZ8" s="994"/>
      <c r="EA8" s="234"/>
    </row>
    <row r="9" spans="1:131" s="235" customFormat="1" ht="26.25" customHeight="1" x14ac:dyDescent="0.15">
      <c r="A9" s="238">
        <v>3</v>
      </c>
      <c r="B9" s="1030" t="s">
        <v>388</v>
      </c>
      <c r="C9" s="1031"/>
      <c r="D9" s="1031"/>
      <c r="E9" s="1031"/>
      <c r="F9" s="1031"/>
      <c r="G9" s="1031"/>
      <c r="H9" s="1031"/>
      <c r="I9" s="1031"/>
      <c r="J9" s="1031"/>
      <c r="K9" s="1031"/>
      <c r="L9" s="1031"/>
      <c r="M9" s="1031"/>
      <c r="N9" s="1031"/>
      <c r="O9" s="1031"/>
      <c r="P9" s="1032"/>
      <c r="Q9" s="1038">
        <v>2</v>
      </c>
      <c r="R9" s="1039"/>
      <c r="S9" s="1039"/>
      <c r="T9" s="1039"/>
      <c r="U9" s="1039"/>
      <c r="V9" s="1039">
        <v>2</v>
      </c>
      <c r="W9" s="1039"/>
      <c r="X9" s="1039"/>
      <c r="Y9" s="1039"/>
      <c r="Z9" s="1039"/>
      <c r="AA9" s="1039" t="s">
        <v>599</v>
      </c>
      <c r="AB9" s="1039"/>
      <c r="AC9" s="1039"/>
      <c r="AD9" s="1039"/>
      <c r="AE9" s="1040"/>
      <c r="AF9" s="1035" t="s">
        <v>128</v>
      </c>
      <c r="AG9" s="1036"/>
      <c r="AH9" s="1036"/>
      <c r="AI9" s="1036"/>
      <c r="AJ9" s="1037"/>
      <c r="AK9" s="1077">
        <v>2</v>
      </c>
      <c r="AL9" s="1078"/>
      <c r="AM9" s="1078"/>
      <c r="AN9" s="1078"/>
      <c r="AO9" s="1078"/>
      <c r="AP9" s="1078" t="s">
        <v>599</v>
      </c>
      <c r="AQ9" s="1078"/>
      <c r="AR9" s="1078"/>
      <c r="AS9" s="1078"/>
      <c r="AT9" s="1078"/>
      <c r="AU9" s="1079" t="s">
        <v>600</v>
      </c>
      <c r="AV9" s="1079"/>
      <c r="AW9" s="1079"/>
      <c r="AX9" s="1079"/>
      <c r="AY9" s="1080"/>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t="s">
        <v>390</v>
      </c>
      <c r="C10" s="1031"/>
      <c r="D10" s="1031"/>
      <c r="E10" s="1031"/>
      <c r="F10" s="1031"/>
      <c r="G10" s="1031"/>
      <c r="H10" s="1031"/>
      <c r="I10" s="1031"/>
      <c r="J10" s="1031"/>
      <c r="K10" s="1031"/>
      <c r="L10" s="1031"/>
      <c r="M10" s="1031"/>
      <c r="N10" s="1031"/>
      <c r="O10" s="1031"/>
      <c r="P10" s="1032"/>
      <c r="Q10" s="1038">
        <v>151</v>
      </c>
      <c r="R10" s="1039"/>
      <c r="S10" s="1039"/>
      <c r="T10" s="1039"/>
      <c r="U10" s="1039"/>
      <c r="V10" s="1039">
        <v>151</v>
      </c>
      <c r="W10" s="1039"/>
      <c r="X10" s="1039"/>
      <c r="Y10" s="1039"/>
      <c r="Z10" s="1039"/>
      <c r="AA10" s="1039" t="s">
        <v>599</v>
      </c>
      <c r="AB10" s="1039"/>
      <c r="AC10" s="1039"/>
      <c r="AD10" s="1039"/>
      <c r="AE10" s="1040"/>
      <c r="AF10" s="1035" t="s">
        <v>128</v>
      </c>
      <c r="AG10" s="1036"/>
      <c r="AH10" s="1036"/>
      <c r="AI10" s="1036"/>
      <c r="AJ10" s="1037"/>
      <c r="AK10" s="1077">
        <v>150</v>
      </c>
      <c r="AL10" s="1078"/>
      <c r="AM10" s="1078"/>
      <c r="AN10" s="1078"/>
      <c r="AO10" s="1078"/>
      <c r="AP10" s="1078" t="s">
        <v>599</v>
      </c>
      <c r="AQ10" s="1078"/>
      <c r="AR10" s="1078"/>
      <c r="AS10" s="1078"/>
      <c r="AT10" s="1078"/>
      <c r="AU10" s="1079" t="s">
        <v>601</v>
      </c>
      <c r="AV10" s="1079"/>
      <c r="AW10" s="1079"/>
      <c r="AX10" s="1079"/>
      <c r="AY10" s="1080"/>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77"/>
      <c r="AL11" s="1078"/>
      <c r="AM11" s="1078"/>
      <c r="AN11" s="1078"/>
      <c r="AO11" s="1078"/>
      <c r="AP11" s="1078"/>
      <c r="AQ11" s="1078"/>
      <c r="AR11" s="1078"/>
      <c r="AS11" s="1078"/>
      <c r="AT11" s="1078"/>
      <c r="AU11" s="1079"/>
      <c r="AV11" s="1079"/>
      <c r="AW11" s="1079"/>
      <c r="AX11" s="1079"/>
      <c r="AY11" s="1080"/>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77"/>
      <c r="AL12" s="1078"/>
      <c r="AM12" s="1078"/>
      <c r="AN12" s="1078"/>
      <c r="AO12" s="1078"/>
      <c r="AP12" s="1078"/>
      <c r="AQ12" s="1078"/>
      <c r="AR12" s="1078"/>
      <c r="AS12" s="1078"/>
      <c r="AT12" s="1078"/>
      <c r="AU12" s="1079"/>
      <c r="AV12" s="1079"/>
      <c r="AW12" s="1079"/>
      <c r="AX12" s="1079"/>
      <c r="AY12" s="1080"/>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77"/>
      <c r="AL13" s="1078"/>
      <c r="AM13" s="1078"/>
      <c r="AN13" s="1078"/>
      <c r="AO13" s="1078"/>
      <c r="AP13" s="1078"/>
      <c r="AQ13" s="1078"/>
      <c r="AR13" s="1078"/>
      <c r="AS13" s="1078"/>
      <c r="AT13" s="1078"/>
      <c r="AU13" s="1079"/>
      <c r="AV13" s="1079"/>
      <c r="AW13" s="1079"/>
      <c r="AX13" s="1079"/>
      <c r="AY13" s="1080"/>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77"/>
      <c r="AL14" s="1078"/>
      <c r="AM14" s="1078"/>
      <c r="AN14" s="1078"/>
      <c r="AO14" s="1078"/>
      <c r="AP14" s="1078"/>
      <c r="AQ14" s="1078"/>
      <c r="AR14" s="1078"/>
      <c r="AS14" s="1078"/>
      <c r="AT14" s="1078"/>
      <c r="AU14" s="1079"/>
      <c r="AV14" s="1079"/>
      <c r="AW14" s="1079"/>
      <c r="AX14" s="1079"/>
      <c r="AY14" s="1080"/>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77"/>
      <c r="AL15" s="1078"/>
      <c r="AM15" s="1078"/>
      <c r="AN15" s="1078"/>
      <c r="AO15" s="1078"/>
      <c r="AP15" s="1078"/>
      <c r="AQ15" s="1078"/>
      <c r="AR15" s="1078"/>
      <c r="AS15" s="1078"/>
      <c r="AT15" s="1078"/>
      <c r="AU15" s="1079"/>
      <c r="AV15" s="1079"/>
      <c r="AW15" s="1079"/>
      <c r="AX15" s="1079"/>
      <c r="AY15" s="1080"/>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77"/>
      <c r="AL16" s="1078"/>
      <c r="AM16" s="1078"/>
      <c r="AN16" s="1078"/>
      <c r="AO16" s="1078"/>
      <c r="AP16" s="1078"/>
      <c r="AQ16" s="1078"/>
      <c r="AR16" s="1078"/>
      <c r="AS16" s="1078"/>
      <c r="AT16" s="1078"/>
      <c r="AU16" s="1079"/>
      <c r="AV16" s="1079"/>
      <c r="AW16" s="1079"/>
      <c r="AX16" s="1079"/>
      <c r="AY16" s="1080"/>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77"/>
      <c r="AL17" s="1078"/>
      <c r="AM17" s="1078"/>
      <c r="AN17" s="1078"/>
      <c r="AO17" s="1078"/>
      <c r="AP17" s="1078"/>
      <c r="AQ17" s="1078"/>
      <c r="AR17" s="1078"/>
      <c r="AS17" s="1078"/>
      <c r="AT17" s="1078"/>
      <c r="AU17" s="1079"/>
      <c r="AV17" s="1079"/>
      <c r="AW17" s="1079"/>
      <c r="AX17" s="1079"/>
      <c r="AY17" s="1080"/>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77"/>
      <c r="AL18" s="1078"/>
      <c r="AM18" s="1078"/>
      <c r="AN18" s="1078"/>
      <c r="AO18" s="1078"/>
      <c r="AP18" s="1078"/>
      <c r="AQ18" s="1078"/>
      <c r="AR18" s="1078"/>
      <c r="AS18" s="1078"/>
      <c r="AT18" s="1078"/>
      <c r="AU18" s="1079"/>
      <c r="AV18" s="1079"/>
      <c r="AW18" s="1079"/>
      <c r="AX18" s="1079"/>
      <c r="AY18" s="1080"/>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77"/>
      <c r="AL19" s="1078"/>
      <c r="AM19" s="1078"/>
      <c r="AN19" s="1078"/>
      <c r="AO19" s="1078"/>
      <c r="AP19" s="1078"/>
      <c r="AQ19" s="1078"/>
      <c r="AR19" s="1078"/>
      <c r="AS19" s="1078"/>
      <c r="AT19" s="1078"/>
      <c r="AU19" s="1079"/>
      <c r="AV19" s="1079"/>
      <c r="AW19" s="1079"/>
      <c r="AX19" s="1079"/>
      <c r="AY19" s="1080"/>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77"/>
      <c r="AL20" s="1078"/>
      <c r="AM20" s="1078"/>
      <c r="AN20" s="1078"/>
      <c r="AO20" s="1078"/>
      <c r="AP20" s="1078"/>
      <c r="AQ20" s="1078"/>
      <c r="AR20" s="1078"/>
      <c r="AS20" s="1078"/>
      <c r="AT20" s="1078"/>
      <c r="AU20" s="1079"/>
      <c r="AV20" s="1079"/>
      <c r="AW20" s="1079"/>
      <c r="AX20" s="1079"/>
      <c r="AY20" s="1080"/>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77"/>
      <c r="AL21" s="1078"/>
      <c r="AM21" s="1078"/>
      <c r="AN21" s="1078"/>
      <c r="AO21" s="1078"/>
      <c r="AP21" s="1078"/>
      <c r="AQ21" s="1078"/>
      <c r="AR21" s="1078"/>
      <c r="AS21" s="1078"/>
      <c r="AT21" s="1078"/>
      <c r="AU21" s="1079"/>
      <c r="AV21" s="1079"/>
      <c r="AW21" s="1079"/>
      <c r="AX21" s="1079"/>
      <c r="AY21" s="1080"/>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0"/>
      <c r="R22" s="1071"/>
      <c r="S22" s="1071"/>
      <c r="T22" s="1071"/>
      <c r="U22" s="1071"/>
      <c r="V22" s="1071"/>
      <c r="W22" s="1071"/>
      <c r="X22" s="1071"/>
      <c r="Y22" s="1071"/>
      <c r="Z22" s="1071"/>
      <c r="AA22" s="1071"/>
      <c r="AB22" s="1071"/>
      <c r="AC22" s="1071"/>
      <c r="AD22" s="1071"/>
      <c r="AE22" s="1072"/>
      <c r="AF22" s="1035"/>
      <c r="AG22" s="1036"/>
      <c r="AH22" s="1036"/>
      <c r="AI22" s="1036"/>
      <c r="AJ22" s="1037"/>
      <c r="AK22" s="1073"/>
      <c r="AL22" s="1074"/>
      <c r="AM22" s="1074"/>
      <c r="AN22" s="1074"/>
      <c r="AO22" s="1074"/>
      <c r="AP22" s="1074"/>
      <c r="AQ22" s="1074"/>
      <c r="AR22" s="1074"/>
      <c r="AS22" s="1074"/>
      <c r="AT22" s="1074"/>
      <c r="AU22" s="1075"/>
      <c r="AV22" s="1075"/>
      <c r="AW22" s="1075"/>
      <c r="AX22" s="1075"/>
      <c r="AY22" s="1076"/>
      <c r="AZ22" s="1028" t="s">
        <v>392</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393</v>
      </c>
      <c r="B23" s="937" t="s">
        <v>394</v>
      </c>
      <c r="C23" s="938"/>
      <c r="D23" s="938"/>
      <c r="E23" s="938"/>
      <c r="F23" s="938"/>
      <c r="G23" s="938"/>
      <c r="H23" s="938"/>
      <c r="I23" s="938"/>
      <c r="J23" s="938"/>
      <c r="K23" s="938"/>
      <c r="L23" s="938"/>
      <c r="M23" s="938"/>
      <c r="N23" s="938"/>
      <c r="O23" s="938"/>
      <c r="P23" s="948"/>
      <c r="Q23" s="1064">
        <v>15908</v>
      </c>
      <c r="R23" s="1058"/>
      <c r="S23" s="1058"/>
      <c r="T23" s="1058"/>
      <c r="U23" s="1058"/>
      <c r="V23" s="1058">
        <v>15256</v>
      </c>
      <c r="W23" s="1058"/>
      <c r="X23" s="1058"/>
      <c r="Y23" s="1058"/>
      <c r="Z23" s="1058"/>
      <c r="AA23" s="1058">
        <v>652</v>
      </c>
      <c r="AB23" s="1058"/>
      <c r="AC23" s="1058"/>
      <c r="AD23" s="1058"/>
      <c r="AE23" s="1065"/>
      <c r="AF23" s="1066">
        <v>596</v>
      </c>
      <c r="AG23" s="1058"/>
      <c r="AH23" s="1058"/>
      <c r="AI23" s="1058"/>
      <c r="AJ23" s="1067"/>
      <c r="AK23" s="1068"/>
      <c r="AL23" s="1069"/>
      <c r="AM23" s="1069"/>
      <c r="AN23" s="1069"/>
      <c r="AO23" s="1069"/>
      <c r="AP23" s="1058">
        <v>13490</v>
      </c>
      <c r="AQ23" s="1058"/>
      <c r="AR23" s="1058"/>
      <c r="AS23" s="1058"/>
      <c r="AT23" s="1058"/>
      <c r="AU23" s="1059"/>
      <c r="AV23" s="1059"/>
      <c r="AW23" s="1059"/>
      <c r="AX23" s="1059"/>
      <c r="AY23" s="1060"/>
      <c r="AZ23" s="1061" t="s">
        <v>395</v>
      </c>
      <c r="BA23" s="1062"/>
      <c r="BB23" s="1062"/>
      <c r="BC23" s="1062"/>
      <c r="BD23" s="1063"/>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57" t="s">
        <v>396</v>
      </c>
      <c r="B24" s="1057"/>
      <c r="C24" s="1057"/>
      <c r="D24" s="1057"/>
      <c r="E24" s="1057"/>
      <c r="F24" s="1057"/>
      <c r="G24" s="1057"/>
      <c r="H24" s="1057"/>
      <c r="I24" s="1057"/>
      <c r="J24" s="1057"/>
      <c r="K24" s="1057"/>
      <c r="L24" s="1057"/>
      <c r="M24" s="1057"/>
      <c r="N24" s="1057"/>
      <c r="O24" s="1057"/>
      <c r="P24" s="1057"/>
      <c r="Q24" s="1057"/>
      <c r="R24" s="1057"/>
      <c r="S24" s="1057"/>
      <c r="T24" s="1057"/>
      <c r="U24" s="1057"/>
      <c r="V24" s="1057"/>
      <c r="W24" s="1057"/>
      <c r="X24" s="1057"/>
      <c r="Y24" s="1057"/>
      <c r="Z24" s="1057"/>
      <c r="AA24" s="1057"/>
      <c r="AB24" s="1057"/>
      <c r="AC24" s="1057"/>
      <c r="AD24" s="1057"/>
      <c r="AE24" s="1057"/>
      <c r="AF24" s="1057"/>
      <c r="AG24" s="1057"/>
      <c r="AH24" s="1057"/>
      <c r="AI24" s="1057"/>
      <c r="AJ24" s="1057"/>
      <c r="AK24" s="1057"/>
      <c r="AL24" s="1057"/>
      <c r="AM24" s="1057"/>
      <c r="AN24" s="1057"/>
      <c r="AO24" s="1057"/>
      <c r="AP24" s="1057"/>
      <c r="AQ24" s="1057"/>
      <c r="AR24" s="1057"/>
      <c r="AS24" s="1057"/>
      <c r="AT24" s="1057"/>
      <c r="AU24" s="1057"/>
      <c r="AV24" s="1057"/>
      <c r="AW24" s="1057"/>
      <c r="AX24" s="1057"/>
      <c r="AY24" s="1057"/>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6" t="s">
        <v>397</v>
      </c>
      <c r="B25" s="1056"/>
      <c r="C25" s="1056"/>
      <c r="D25" s="1056"/>
      <c r="E25" s="1056"/>
      <c r="F25" s="1056"/>
      <c r="G25" s="1056"/>
      <c r="H25" s="1056"/>
      <c r="I25" s="1056"/>
      <c r="J25" s="1056"/>
      <c r="K25" s="1056"/>
      <c r="L25" s="1056"/>
      <c r="M25" s="1056"/>
      <c r="N25" s="1056"/>
      <c r="O25" s="1056"/>
      <c r="P25" s="1056"/>
      <c r="Q25" s="1056"/>
      <c r="R25" s="1056"/>
      <c r="S25" s="1056"/>
      <c r="T25" s="1056"/>
      <c r="U25" s="1056"/>
      <c r="V25" s="1056"/>
      <c r="W25" s="1056"/>
      <c r="X25" s="1056"/>
      <c r="Y25" s="1056"/>
      <c r="Z25" s="1056"/>
      <c r="AA25" s="1056"/>
      <c r="AB25" s="1056"/>
      <c r="AC25" s="1056"/>
      <c r="AD25" s="1056"/>
      <c r="AE25" s="1056"/>
      <c r="AF25" s="1056"/>
      <c r="AG25" s="1056"/>
      <c r="AH25" s="1056"/>
      <c r="AI25" s="1056"/>
      <c r="AJ25" s="1056"/>
      <c r="AK25" s="1056"/>
      <c r="AL25" s="1056"/>
      <c r="AM25" s="1056"/>
      <c r="AN25" s="1056"/>
      <c r="AO25" s="1056"/>
      <c r="AP25" s="1056"/>
      <c r="AQ25" s="1056"/>
      <c r="AR25" s="1056"/>
      <c r="AS25" s="1056"/>
      <c r="AT25" s="1056"/>
      <c r="AU25" s="1056"/>
      <c r="AV25" s="1056"/>
      <c r="AW25" s="1056"/>
      <c r="AX25" s="1056"/>
      <c r="AY25" s="1056"/>
      <c r="AZ25" s="1056"/>
      <c r="BA25" s="1056"/>
      <c r="BB25" s="1056"/>
      <c r="BC25" s="1056"/>
      <c r="BD25" s="1056"/>
      <c r="BE25" s="1056"/>
      <c r="BF25" s="1056"/>
      <c r="BG25" s="1056"/>
      <c r="BH25" s="1056"/>
      <c r="BI25" s="1056"/>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369</v>
      </c>
      <c r="B26" s="996"/>
      <c r="C26" s="996"/>
      <c r="D26" s="996"/>
      <c r="E26" s="996"/>
      <c r="F26" s="996"/>
      <c r="G26" s="996"/>
      <c r="H26" s="996"/>
      <c r="I26" s="996"/>
      <c r="J26" s="996"/>
      <c r="K26" s="996"/>
      <c r="L26" s="996"/>
      <c r="M26" s="996"/>
      <c r="N26" s="996"/>
      <c r="O26" s="996"/>
      <c r="P26" s="997"/>
      <c r="Q26" s="1001" t="s">
        <v>398</v>
      </c>
      <c r="R26" s="1002"/>
      <c r="S26" s="1002"/>
      <c r="T26" s="1002"/>
      <c r="U26" s="1003"/>
      <c r="V26" s="1001" t="s">
        <v>399</v>
      </c>
      <c r="W26" s="1002"/>
      <c r="X26" s="1002"/>
      <c r="Y26" s="1002"/>
      <c r="Z26" s="1003"/>
      <c r="AA26" s="1001" t="s">
        <v>400</v>
      </c>
      <c r="AB26" s="1002"/>
      <c r="AC26" s="1002"/>
      <c r="AD26" s="1002"/>
      <c r="AE26" s="1002"/>
      <c r="AF26" s="1052" t="s">
        <v>401</v>
      </c>
      <c r="AG26" s="1008"/>
      <c r="AH26" s="1008"/>
      <c r="AI26" s="1008"/>
      <c r="AJ26" s="1053"/>
      <c r="AK26" s="1002" t="s">
        <v>402</v>
      </c>
      <c r="AL26" s="1002"/>
      <c r="AM26" s="1002"/>
      <c r="AN26" s="1002"/>
      <c r="AO26" s="1003"/>
      <c r="AP26" s="1001" t="s">
        <v>403</v>
      </c>
      <c r="AQ26" s="1002"/>
      <c r="AR26" s="1002"/>
      <c r="AS26" s="1002"/>
      <c r="AT26" s="1003"/>
      <c r="AU26" s="1001" t="s">
        <v>404</v>
      </c>
      <c r="AV26" s="1002"/>
      <c r="AW26" s="1002"/>
      <c r="AX26" s="1002"/>
      <c r="AY26" s="1003"/>
      <c r="AZ26" s="1001" t="s">
        <v>405</v>
      </c>
      <c r="BA26" s="1002"/>
      <c r="BB26" s="1002"/>
      <c r="BC26" s="1002"/>
      <c r="BD26" s="1003"/>
      <c r="BE26" s="1001" t="s">
        <v>376</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4"/>
      <c r="AG27" s="1011"/>
      <c r="AH27" s="1011"/>
      <c r="AI27" s="1011"/>
      <c r="AJ27" s="1055"/>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4" t="s">
        <v>406</v>
      </c>
      <c r="C28" s="1045"/>
      <c r="D28" s="1045"/>
      <c r="E28" s="1045"/>
      <c r="F28" s="1045"/>
      <c r="G28" s="1045"/>
      <c r="H28" s="1045"/>
      <c r="I28" s="1045"/>
      <c r="J28" s="1045"/>
      <c r="K28" s="1045"/>
      <c r="L28" s="1045"/>
      <c r="M28" s="1045"/>
      <c r="N28" s="1045"/>
      <c r="O28" s="1045"/>
      <c r="P28" s="1046"/>
      <c r="Q28" s="1047">
        <v>2534</v>
      </c>
      <c r="R28" s="1048"/>
      <c r="S28" s="1048"/>
      <c r="T28" s="1048"/>
      <c r="U28" s="1048"/>
      <c r="V28" s="1048">
        <v>2328</v>
      </c>
      <c r="W28" s="1048"/>
      <c r="X28" s="1048"/>
      <c r="Y28" s="1048"/>
      <c r="Z28" s="1048"/>
      <c r="AA28" s="1048">
        <v>206</v>
      </c>
      <c r="AB28" s="1048"/>
      <c r="AC28" s="1048"/>
      <c r="AD28" s="1048"/>
      <c r="AE28" s="1049"/>
      <c r="AF28" s="1050">
        <v>206</v>
      </c>
      <c r="AG28" s="1048"/>
      <c r="AH28" s="1048"/>
      <c r="AI28" s="1048"/>
      <c r="AJ28" s="1051"/>
      <c r="AK28" s="1041">
        <v>175</v>
      </c>
      <c r="AL28" s="1041"/>
      <c r="AM28" s="1041"/>
      <c r="AN28" s="1041"/>
      <c r="AO28" s="1041"/>
      <c r="AP28" s="1041" t="s">
        <v>602</v>
      </c>
      <c r="AQ28" s="1041"/>
      <c r="AR28" s="1041"/>
      <c r="AS28" s="1041"/>
      <c r="AT28" s="1041"/>
      <c r="AU28" s="1041" t="s">
        <v>602</v>
      </c>
      <c r="AV28" s="1041"/>
      <c r="AW28" s="1041"/>
      <c r="AX28" s="1041"/>
      <c r="AY28" s="1041"/>
      <c r="AZ28" s="1041" t="s">
        <v>602</v>
      </c>
      <c r="BA28" s="1041"/>
      <c r="BB28" s="1041"/>
      <c r="BC28" s="1041"/>
      <c r="BD28" s="1041"/>
      <c r="BE28" s="1042"/>
      <c r="BF28" s="1042"/>
      <c r="BG28" s="1042"/>
      <c r="BH28" s="1042"/>
      <c r="BI28" s="1043"/>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407</v>
      </c>
      <c r="C29" s="1031"/>
      <c r="D29" s="1031"/>
      <c r="E29" s="1031"/>
      <c r="F29" s="1031"/>
      <c r="G29" s="1031"/>
      <c r="H29" s="1031"/>
      <c r="I29" s="1031"/>
      <c r="J29" s="1031"/>
      <c r="K29" s="1031"/>
      <c r="L29" s="1031"/>
      <c r="M29" s="1031"/>
      <c r="N29" s="1031"/>
      <c r="O29" s="1031"/>
      <c r="P29" s="1032"/>
      <c r="Q29" s="1038">
        <v>64</v>
      </c>
      <c r="R29" s="1039"/>
      <c r="S29" s="1039"/>
      <c r="T29" s="1039"/>
      <c r="U29" s="1039"/>
      <c r="V29" s="1039">
        <v>58</v>
      </c>
      <c r="W29" s="1039"/>
      <c r="X29" s="1039"/>
      <c r="Y29" s="1039"/>
      <c r="Z29" s="1039"/>
      <c r="AA29" s="1039">
        <v>6</v>
      </c>
      <c r="AB29" s="1039"/>
      <c r="AC29" s="1039"/>
      <c r="AD29" s="1039"/>
      <c r="AE29" s="1040"/>
      <c r="AF29" s="1035">
        <v>6</v>
      </c>
      <c r="AG29" s="1036"/>
      <c r="AH29" s="1036"/>
      <c r="AI29" s="1036"/>
      <c r="AJ29" s="1037"/>
      <c r="AK29" s="1041">
        <v>33</v>
      </c>
      <c r="AL29" s="1041"/>
      <c r="AM29" s="1041"/>
      <c r="AN29" s="1041"/>
      <c r="AO29" s="1041"/>
      <c r="AP29" s="1041" t="s">
        <v>599</v>
      </c>
      <c r="AQ29" s="1041"/>
      <c r="AR29" s="1041"/>
      <c r="AS29" s="1041"/>
      <c r="AT29" s="1041"/>
      <c r="AU29" s="1041" t="s">
        <v>602</v>
      </c>
      <c r="AV29" s="1041"/>
      <c r="AW29" s="1041"/>
      <c r="AX29" s="1041"/>
      <c r="AY29" s="1041"/>
      <c r="AZ29" s="1041" t="s">
        <v>599</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408</v>
      </c>
      <c r="C30" s="1031"/>
      <c r="D30" s="1031"/>
      <c r="E30" s="1031"/>
      <c r="F30" s="1031"/>
      <c r="G30" s="1031"/>
      <c r="H30" s="1031"/>
      <c r="I30" s="1031"/>
      <c r="J30" s="1031"/>
      <c r="K30" s="1031"/>
      <c r="L30" s="1031"/>
      <c r="M30" s="1031"/>
      <c r="N30" s="1031"/>
      <c r="O30" s="1031"/>
      <c r="P30" s="1032"/>
      <c r="Q30" s="1038">
        <v>372</v>
      </c>
      <c r="R30" s="1039"/>
      <c r="S30" s="1039"/>
      <c r="T30" s="1039"/>
      <c r="U30" s="1039"/>
      <c r="V30" s="1039">
        <v>366</v>
      </c>
      <c r="W30" s="1039"/>
      <c r="X30" s="1039"/>
      <c r="Y30" s="1039"/>
      <c r="Z30" s="1039"/>
      <c r="AA30" s="1039">
        <v>6</v>
      </c>
      <c r="AB30" s="1039"/>
      <c r="AC30" s="1039"/>
      <c r="AD30" s="1039"/>
      <c r="AE30" s="1040"/>
      <c r="AF30" s="1035">
        <v>6</v>
      </c>
      <c r="AG30" s="1036"/>
      <c r="AH30" s="1036"/>
      <c r="AI30" s="1036"/>
      <c r="AJ30" s="1037"/>
      <c r="AK30" s="1041">
        <v>96</v>
      </c>
      <c r="AL30" s="1041"/>
      <c r="AM30" s="1041"/>
      <c r="AN30" s="1041"/>
      <c r="AO30" s="1041"/>
      <c r="AP30" s="1041" t="s">
        <v>599</v>
      </c>
      <c r="AQ30" s="1041"/>
      <c r="AR30" s="1041"/>
      <c r="AS30" s="1041"/>
      <c r="AT30" s="1041"/>
      <c r="AU30" s="1041" t="s">
        <v>599</v>
      </c>
      <c r="AV30" s="1041"/>
      <c r="AW30" s="1041"/>
      <c r="AX30" s="1041"/>
      <c r="AY30" s="1041"/>
      <c r="AZ30" s="1041" t="s">
        <v>599</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409</v>
      </c>
      <c r="C31" s="1031"/>
      <c r="D31" s="1031"/>
      <c r="E31" s="1031"/>
      <c r="F31" s="1031"/>
      <c r="G31" s="1031"/>
      <c r="H31" s="1031"/>
      <c r="I31" s="1031"/>
      <c r="J31" s="1031"/>
      <c r="K31" s="1031"/>
      <c r="L31" s="1031"/>
      <c r="M31" s="1031"/>
      <c r="N31" s="1031"/>
      <c r="O31" s="1031"/>
      <c r="P31" s="1032"/>
      <c r="Q31" s="1038">
        <v>532</v>
      </c>
      <c r="R31" s="1039"/>
      <c r="S31" s="1039"/>
      <c r="T31" s="1039"/>
      <c r="U31" s="1039"/>
      <c r="V31" s="1039">
        <v>486</v>
      </c>
      <c r="W31" s="1039"/>
      <c r="X31" s="1039"/>
      <c r="Y31" s="1039"/>
      <c r="Z31" s="1039"/>
      <c r="AA31" s="1039">
        <v>46</v>
      </c>
      <c r="AB31" s="1039"/>
      <c r="AC31" s="1039"/>
      <c r="AD31" s="1039"/>
      <c r="AE31" s="1040"/>
      <c r="AF31" s="1035">
        <v>652</v>
      </c>
      <c r="AG31" s="1036"/>
      <c r="AH31" s="1036"/>
      <c r="AI31" s="1036"/>
      <c r="AJ31" s="1037"/>
      <c r="AK31" s="980">
        <v>258</v>
      </c>
      <c r="AL31" s="971"/>
      <c r="AM31" s="971"/>
      <c r="AN31" s="971"/>
      <c r="AO31" s="971"/>
      <c r="AP31" s="971">
        <v>2541</v>
      </c>
      <c r="AQ31" s="971"/>
      <c r="AR31" s="971"/>
      <c r="AS31" s="971"/>
      <c r="AT31" s="971"/>
      <c r="AU31" s="971">
        <v>2007</v>
      </c>
      <c r="AV31" s="971"/>
      <c r="AW31" s="971"/>
      <c r="AX31" s="971"/>
      <c r="AY31" s="971"/>
      <c r="AZ31" s="1041" t="s">
        <v>599</v>
      </c>
      <c r="BA31" s="1041"/>
      <c r="BB31" s="1041"/>
      <c r="BC31" s="1041"/>
      <c r="BD31" s="1041"/>
      <c r="BE31" s="972" t="s">
        <v>410</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411</v>
      </c>
      <c r="C32" s="1031"/>
      <c r="D32" s="1031"/>
      <c r="E32" s="1031"/>
      <c r="F32" s="1031"/>
      <c r="G32" s="1031"/>
      <c r="H32" s="1031"/>
      <c r="I32" s="1031"/>
      <c r="J32" s="1031"/>
      <c r="K32" s="1031"/>
      <c r="L32" s="1031"/>
      <c r="M32" s="1031"/>
      <c r="N32" s="1031"/>
      <c r="O32" s="1031"/>
      <c r="P32" s="1032"/>
      <c r="Q32" s="1038">
        <v>739</v>
      </c>
      <c r="R32" s="1039"/>
      <c r="S32" s="1039"/>
      <c r="T32" s="1039"/>
      <c r="U32" s="1039"/>
      <c r="V32" s="1039">
        <v>717</v>
      </c>
      <c r="W32" s="1039"/>
      <c r="X32" s="1039"/>
      <c r="Y32" s="1039"/>
      <c r="Z32" s="1039"/>
      <c r="AA32" s="1039">
        <v>22</v>
      </c>
      <c r="AB32" s="1039"/>
      <c r="AC32" s="1039"/>
      <c r="AD32" s="1039"/>
      <c r="AE32" s="1040"/>
      <c r="AF32" s="1035">
        <v>22</v>
      </c>
      <c r="AG32" s="1036"/>
      <c r="AH32" s="1036"/>
      <c r="AI32" s="1036"/>
      <c r="AJ32" s="1037"/>
      <c r="AK32" s="1041">
        <v>496</v>
      </c>
      <c r="AL32" s="1041"/>
      <c r="AM32" s="1041"/>
      <c r="AN32" s="1041"/>
      <c r="AO32" s="1041"/>
      <c r="AP32" s="971">
        <v>2938</v>
      </c>
      <c r="AQ32" s="971"/>
      <c r="AR32" s="971"/>
      <c r="AS32" s="971"/>
      <c r="AT32" s="971"/>
      <c r="AU32" s="971">
        <v>2885</v>
      </c>
      <c r="AV32" s="971"/>
      <c r="AW32" s="971"/>
      <c r="AX32" s="971"/>
      <c r="AY32" s="971"/>
      <c r="AZ32" s="1041" t="s">
        <v>599</v>
      </c>
      <c r="BA32" s="1041"/>
      <c r="BB32" s="1041"/>
      <c r="BC32" s="1041"/>
      <c r="BD32" s="1041"/>
      <c r="BE32" s="972" t="s">
        <v>412</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413</v>
      </c>
      <c r="C33" s="1031"/>
      <c r="D33" s="1031"/>
      <c r="E33" s="1031"/>
      <c r="F33" s="1031"/>
      <c r="G33" s="1031"/>
      <c r="H33" s="1031"/>
      <c r="I33" s="1031"/>
      <c r="J33" s="1031"/>
      <c r="K33" s="1031"/>
      <c r="L33" s="1031"/>
      <c r="M33" s="1031"/>
      <c r="N33" s="1031"/>
      <c r="O33" s="1031"/>
      <c r="P33" s="1032"/>
      <c r="Q33" s="1038">
        <v>236</v>
      </c>
      <c r="R33" s="1039"/>
      <c r="S33" s="1039"/>
      <c r="T33" s="1039"/>
      <c r="U33" s="1039"/>
      <c r="V33" s="1039">
        <v>223</v>
      </c>
      <c r="W33" s="1039"/>
      <c r="X33" s="1039"/>
      <c r="Y33" s="1039"/>
      <c r="Z33" s="1039"/>
      <c r="AA33" s="1039">
        <v>12</v>
      </c>
      <c r="AB33" s="1039"/>
      <c r="AC33" s="1039"/>
      <c r="AD33" s="1039"/>
      <c r="AE33" s="1040"/>
      <c r="AF33" s="1035">
        <v>12</v>
      </c>
      <c r="AG33" s="1036"/>
      <c r="AH33" s="1036"/>
      <c r="AI33" s="1036"/>
      <c r="AJ33" s="1037"/>
      <c r="AK33" s="1041">
        <v>92</v>
      </c>
      <c r="AL33" s="1041"/>
      <c r="AM33" s="1041"/>
      <c r="AN33" s="1041"/>
      <c r="AO33" s="1041"/>
      <c r="AP33" s="971">
        <v>2696</v>
      </c>
      <c r="AQ33" s="971"/>
      <c r="AR33" s="971"/>
      <c r="AS33" s="971"/>
      <c r="AT33" s="971"/>
      <c r="AU33" s="971">
        <v>2696</v>
      </c>
      <c r="AV33" s="971"/>
      <c r="AW33" s="971"/>
      <c r="AX33" s="971"/>
      <c r="AY33" s="971"/>
      <c r="AZ33" s="1041" t="s">
        <v>599</v>
      </c>
      <c r="BA33" s="1041"/>
      <c r="BB33" s="1041"/>
      <c r="BC33" s="1041"/>
      <c r="BD33" s="1041"/>
      <c r="BE33" s="972" t="s">
        <v>412</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414</v>
      </c>
      <c r="C34" s="1031"/>
      <c r="D34" s="1031"/>
      <c r="E34" s="1031"/>
      <c r="F34" s="1031"/>
      <c r="G34" s="1031"/>
      <c r="H34" s="1031"/>
      <c r="I34" s="1031"/>
      <c r="J34" s="1031"/>
      <c r="K34" s="1031"/>
      <c r="L34" s="1031"/>
      <c r="M34" s="1031"/>
      <c r="N34" s="1031"/>
      <c r="O34" s="1031"/>
      <c r="P34" s="1032"/>
      <c r="Q34" s="1038">
        <v>94</v>
      </c>
      <c r="R34" s="1039"/>
      <c r="S34" s="1039"/>
      <c r="T34" s="1039"/>
      <c r="U34" s="1039"/>
      <c r="V34" s="1039">
        <v>88</v>
      </c>
      <c r="W34" s="1039"/>
      <c r="X34" s="1039"/>
      <c r="Y34" s="1039"/>
      <c r="Z34" s="1039"/>
      <c r="AA34" s="1039">
        <v>6</v>
      </c>
      <c r="AB34" s="1039"/>
      <c r="AC34" s="1039"/>
      <c r="AD34" s="1039"/>
      <c r="AE34" s="1040"/>
      <c r="AF34" s="1035">
        <v>6</v>
      </c>
      <c r="AG34" s="1036"/>
      <c r="AH34" s="1036"/>
      <c r="AI34" s="1036"/>
      <c r="AJ34" s="1037"/>
      <c r="AK34" s="1041">
        <v>30</v>
      </c>
      <c r="AL34" s="1041"/>
      <c r="AM34" s="1041"/>
      <c r="AN34" s="1041"/>
      <c r="AO34" s="1041"/>
      <c r="AP34" s="971">
        <v>299</v>
      </c>
      <c r="AQ34" s="971"/>
      <c r="AR34" s="971"/>
      <c r="AS34" s="971"/>
      <c r="AT34" s="971"/>
      <c r="AU34" s="971">
        <v>299</v>
      </c>
      <c r="AV34" s="971"/>
      <c r="AW34" s="971"/>
      <c r="AX34" s="971"/>
      <c r="AY34" s="971"/>
      <c r="AZ34" s="1041" t="s">
        <v>602</v>
      </c>
      <c r="BA34" s="1041"/>
      <c r="BB34" s="1041"/>
      <c r="BC34" s="1041"/>
      <c r="BD34" s="1041"/>
      <c r="BE34" s="972" t="s">
        <v>603</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t="s">
        <v>415</v>
      </c>
      <c r="C35" s="1031"/>
      <c r="D35" s="1031"/>
      <c r="E35" s="1031"/>
      <c r="F35" s="1031"/>
      <c r="G35" s="1031"/>
      <c r="H35" s="1031"/>
      <c r="I35" s="1031"/>
      <c r="J35" s="1031"/>
      <c r="K35" s="1031"/>
      <c r="L35" s="1031"/>
      <c r="M35" s="1031"/>
      <c r="N35" s="1031"/>
      <c r="O35" s="1031"/>
      <c r="P35" s="1032"/>
      <c r="Q35" s="1038">
        <v>53</v>
      </c>
      <c r="R35" s="1039"/>
      <c r="S35" s="1039"/>
      <c r="T35" s="1039"/>
      <c r="U35" s="1039"/>
      <c r="V35" s="1039">
        <v>53</v>
      </c>
      <c r="W35" s="1039"/>
      <c r="X35" s="1039"/>
      <c r="Y35" s="1039"/>
      <c r="Z35" s="1039"/>
      <c r="AA35" s="1039" t="s">
        <v>599</v>
      </c>
      <c r="AB35" s="1039"/>
      <c r="AC35" s="1039"/>
      <c r="AD35" s="1039"/>
      <c r="AE35" s="1040"/>
      <c r="AF35" s="1035" t="s">
        <v>128</v>
      </c>
      <c r="AG35" s="1036"/>
      <c r="AH35" s="1036"/>
      <c r="AI35" s="1036"/>
      <c r="AJ35" s="1037"/>
      <c r="AK35" s="1041">
        <v>6</v>
      </c>
      <c r="AL35" s="1041"/>
      <c r="AM35" s="1041"/>
      <c r="AN35" s="1041"/>
      <c r="AO35" s="1041"/>
      <c r="AP35" s="1041" t="s">
        <v>599</v>
      </c>
      <c r="AQ35" s="1041"/>
      <c r="AR35" s="1041"/>
      <c r="AS35" s="1041"/>
      <c r="AT35" s="1041"/>
      <c r="AU35" s="1041" t="s">
        <v>602</v>
      </c>
      <c r="AV35" s="1041"/>
      <c r="AW35" s="1041"/>
      <c r="AX35" s="1041"/>
      <c r="AY35" s="1041"/>
      <c r="AZ35" s="1041" t="s">
        <v>599</v>
      </c>
      <c r="BA35" s="1041"/>
      <c r="BB35" s="1041"/>
      <c r="BC35" s="1041"/>
      <c r="BD35" s="1041"/>
      <c r="BE35" s="972" t="s">
        <v>412</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416</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393</v>
      </c>
      <c r="B63" s="937" t="s">
        <v>417</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911</v>
      </c>
      <c r="AG63" s="959"/>
      <c r="AH63" s="959"/>
      <c r="AI63" s="959"/>
      <c r="AJ63" s="1022"/>
      <c r="AK63" s="1023"/>
      <c r="AL63" s="963"/>
      <c r="AM63" s="963"/>
      <c r="AN63" s="963"/>
      <c r="AO63" s="963"/>
      <c r="AP63" s="959">
        <v>8474</v>
      </c>
      <c r="AQ63" s="959"/>
      <c r="AR63" s="959"/>
      <c r="AS63" s="959"/>
      <c r="AT63" s="959"/>
      <c r="AU63" s="959">
        <v>7887</v>
      </c>
      <c r="AV63" s="959"/>
      <c r="AW63" s="959"/>
      <c r="AX63" s="959"/>
      <c r="AY63" s="959"/>
      <c r="AZ63" s="1017"/>
      <c r="BA63" s="1017"/>
      <c r="BB63" s="1017"/>
      <c r="BC63" s="1017"/>
      <c r="BD63" s="1017"/>
      <c r="BE63" s="960"/>
      <c r="BF63" s="960"/>
      <c r="BG63" s="960"/>
      <c r="BH63" s="960"/>
      <c r="BI63" s="961"/>
      <c r="BJ63" s="1018" t="s">
        <v>389</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419</v>
      </c>
      <c r="B66" s="996"/>
      <c r="C66" s="996"/>
      <c r="D66" s="996"/>
      <c r="E66" s="996"/>
      <c r="F66" s="996"/>
      <c r="G66" s="996"/>
      <c r="H66" s="996"/>
      <c r="I66" s="996"/>
      <c r="J66" s="996"/>
      <c r="K66" s="996"/>
      <c r="L66" s="996"/>
      <c r="M66" s="996"/>
      <c r="N66" s="996"/>
      <c r="O66" s="996"/>
      <c r="P66" s="997"/>
      <c r="Q66" s="1001" t="s">
        <v>420</v>
      </c>
      <c r="R66" s="1002"/>
      <c r="S66" s="1002"/>
      <c r="T66" s="1002"/>
      <c r="U66" s="1003"/>
      <c r="V66" s="1001" t="s">
        <v>421</v>
      </c>
      <c r="W66" s="1002"/>
      <c r="X66" s="1002"/>
      <c r="Y66" s="1002"/>
      <c r="Z66" s="1003"/>
      <c r="AA66" s="1001" t="s">
        <v>422</v>
      </c>
      <c r="AB66" s="1002"/>
      <c r="AC66" s="1002"/>
      <c r="AD66" s="1002"/>
      <c r="AE66" s="1003"/>
      <c r="AF66" s="1007" t="s">
        <v>423</v>
      </c>
      <c r="AG66" s="1008"/>
      <c r="AH66" s="1008"/>
      <c r="AI66" s="1008"/>
      <c r="AJ66" s="1009"/>
      <c r="AK66" s="1001" t="s">
        <v>424</v>
      </c>
      <c r="AL66" s="996"/>
      <c r="AM66" s="996"/>
      <c r="AN66" s="996"/>
      <c r="AO66" s="997"/>
      <c r="AP66" s="1001" t="s">
        <v>425</v>
      </c>
      <c r="AQ66" s="1002"/>
      <c r="AR66" s="1002"/>
      <c r="AS66" s="1002"/>
      <c r="AT66" s="1003"/>
      <c r="AU66" s="1001" t="s">
        <v>426</v>
      </c>
      <c r="AV66" s="1002"/>
      <c r="AW66" s="1002"/>
      <c r="AX66" s="1002"/>
      <c r="AY66" s="1003"/>
      <c r="AZ66" s="1001" t="s">
        <v>376</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604</v>
      </c>
      <c r="C68" s="986"/>
      <c r="D68" s="986"/>
      <c r="E68" s="986"/>
      <c r="F68" s="986"/>
      <c r="G68" s="986"/>
      <c r="H68" s="986"/>
      <c r="I68" s="986"/>
      <c r="J68" s="986"/>
      <c r="K68" s="986"/>
      <c r="L68" s="986"/>
      <c r="M68" s="986"/>
      <c r="N68" s="986"/>
      <c r="O68" s="986"/>
      <c r="P68" s="987"/>
      <c r="Q68" s="988">
        <v>547</v>
      </c>
      <c r="R68" s="982"/>
      <c r="S68" s="982"/>
      <c r="T68" s="982"/>
      <c r="U68" s="982"/>
      <c r="V68" s="982">
        <v>483</v>
      </c>
      <c r="W68" s="982"/>
      <c r="X68" s="982"/>
      <c r="Y68" s="982"/>
      <c r="Z68" s="982"/>
      <c r="AA68" s="982">
        <v>64</v>
      </c>
      <c r="AB68" s="982"/>
      <c r="AC68" s="982"/>
      <c r="AD68" s="982"/>
      <c r="AE68" s="982"/>
      <c r="AF68" s="982">
        <v>64</v>
      </c>
      <c r="AG68" s="982"/>
      <c r="AH68" s="982"/>
      <c r="AI68" s="982"/>
      <c r="AJ68" s="982"/>
      <c r="AK68" s="982" t="s">
        <v>602</v>
      </c>
      <c r="AL68" s="982"/>
      <c r="AM68" s="982"/>
      <c r="AN68" s="982"/>
      <c r="AO68" s="982"/>
      <c r="AP68" s="982" t="s">
        <v>602</v>
      </c>
      <c r="AQ68" s="982"/>
      <c r="AR68" s="982"/>
      <c r="AS68" s="982"/>
      <c r="AT68" s="982"/>
      <c r="AU68" s="982" t="s">
        <v>602</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605</v>
      </c>
      <c r="C69" s="975"/>
      <c r="D69" s="975"/>
      <c r="E69" s="975"/>
      <c r="F69" s="975"/>
      <c r="G69" s="975"/>
      <c r="H69" s="975"/>
      <c r="I69" s="975"/>
      <c r="J69" s="975"/>
      <c r="K69" s="975"/>
      <c r="L69" s="975"/>
      <c r="M69" s="975"/>
      <c r="N69" s="975"/>
      <c r="O69" s="975"/>
      <c r="P69" s="976"/>
      <c r="Q69" s="977">
        <v>208</v>
      </c>
      <c r="R69" s="971"/>
      <c r="S69" s="971"/>
      <c r="T69" s="971"/>
      <c r="U69" s="971"/>
      <c r="V69" s="971">
        <v>195</v>
      </c>
      <c r="W69" s="971"/>
      <c r="X69" s="971"/>
      <c r="Y69" s="971"/>
      <c r="Z69" s="971"/>
      <c r="AA69" s="971">
        <v>13</v>
      </c>
      <c r="AB69" s="971"/>
      <c r="AC69" s="971"/>
      <c r="AD69" s="971"/>
      <c r="AE69" s="971"/>
      <c r="AF69" s="971">
        <v>13</v>
      </c>
      <c r="AG69" s="971"/>
      <c r="AH69" s="971"/>
      <c r="AI69" s="971"/>
      <c r="AJ69" s="971"/>
      <c r="AK69" s="971" t="s">
        <v>599</v>
      </c>
      <c r="AL69" s="971"/>
      <c r="AM69" s="971"/>
      <c r="AN69" s="971"/>
      <c r="AO69" s="971"/>
      <c r="AP69" s="971">
        <v>101</v>
      </c>
      <c r="AQ69" s="971"/>
      <c r="AR69" s="971"/>
      <c r="AS69" s="971"/>
      <c r="AT69" s="971"/>
      <c r="AU69" s="971">
        <v>50</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606</v>
      </c>
      <c r="C70" s="975"/>
      <c r="D70" s="975"/>
      <c r="E70" s="975"/>
      <c r="F70" s="975"/>
      <c r="G70" s="975"/>
      <c r="H70" s="975"/>
      <c r="I70" s="975"/>
      <c r="J70" s="975"/>
      <c r="K70" s="975"/>
      <c r="L70" s="975"/>
      <c r="M70" s="975"/>
      <c r="N70" s="975"/>
      <c r="O70" s="975"/>
      <c r="P70" s="976"/>
      <c r="Q70" s="977">
        <v>61</v>
      </c>
      <c r="R70" s="971"/>
      <c r="S70" s="971"/>
      <c r="T70" s="971"/>
      <c r="U70" s="971"/>
      <c r="V70" s="971">
        <v>56</v>
      </c>
      <c r="W70" s="971"/>
      <c r="X70" s="971"/>
      <c r="Y70" s="971"/>
      <c r="Z70" s="971"/>
      <c r="AA70" s="971">
        <v>5</v>
      </c>
      <c r="AB70" s="971"/>
      <c r="AC70" s="971"/>
      <c r="AD70" s="971"/>
      <c r="AE70" s="971"/>
      <c r="AF70" s="971">
        <v>5</v>
      </c>
      <c r="AG70" s="971"/>
      <c r="AH70" s="971"/>
      <c r="AI70" s="971"/>
      <c r="AJ70" s="971"/>
      <c r="AK70" s="971" t="s">
        <v>602</v>
      </c>
      <c r="AL70" s="971"/>
      <c r="AM70" s="971"/>
      <c r="AN70" s="971"/>
      <c r="AO70" s="971"/>
      <c r="AP70" s="971" t="s">
        <v>602</v>
      </c>
      <c r="AQ70" s="971"/>
      <c r="AR70" s="971"/>
      <c r="AS70" s="971"/>
      <c r="AT70" s="971"/>
      <c r="AU70" s="971" t="s">
        <v>599</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607</v>
      </c>
      <c r="C71" s="975"/>
      <c r="D71" s="975"/>
      <c r="E71" s="975"/>
      <c r="F71" s="975"/>
      <c r="G71" s="975"/>
      <c r="H71" s="975"/>
      <c r="I71" s="975"/>
      <c r="J71" s="975"/>
      <c r="K71" s="975"/>
      <c r="L71" s="975"/>
      <c r="M71" s="975"/>
      <c r="N71" s="975"/>
      <c r="O71" s="975"/>
      <c r="P71" s="976"/>
      <c r="Q71" s="977">
        <v>2</v>
      </c>
      <c r="R71" s="971"/>
      <c r="S71" s="971"/>
      <c r="T71" s="971"/>
      <c r="U71" s="971"/>
      <c r="V71" s="971">
        <v>0</v>
      </c>
      <c r="W71" s="971"/>
      <c r="X71" s="971"/>
      <c r="Y71" s="971"/>
      <c r="Z71" s="971"/>
      <c r="AA71" s="971">
        <v>2</v>
      </c>
      <c r="AB71" s="971"/>
      <c r="AC71" s="971"/>
      <c r="AD71" s="971"/>
      <c r="AE71" s="971"/>
      <c r="AF71" s="971">
        <v>2</v>
      </c>
      <c r="AG71" s="971"/>
      <c r="AH71" s="971"/>
      <c r="AI71" s="971"/>
      <c r="AJ71" s="971"/>
      <c r="AK71" s="971" t="s">
        <v>602</v>
      </c>
      <c r="AL71" s="971"/>
      <c r="AM71" s="971"/>
      <c r="AN71" s="971"/>
      <c r="AO71" s="971"/>
      <c r="AP71" s="971" t="s">
        <v>608</v>
      </c>
      <c r="AQ71" s="971"/>
      <c r="AR71" s="971"/>
      <c r="AS71" s="971"/>
      <c r="AT71" s="971"/>
      <c r="AU71" s="971" t="s">
        <v>602</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609</v>
      </c>
      <c r="C72" s="975"/>
      <c r="D72" s="975"/>
      <c r="E72" s="975"/>
      <c r="F72" s="975"/>
      <c r="G72" s="975"/>
      <c r="H72" s="975"/>
      <c r="I72" s="975"/>
      <c r="J72" s="975"/>
      <c r="K72" s="975"/>
      <c r="L72" s="975"/>
      <c r="M72" s="975"/>
      <c r="N72" s="975"/>
      <c r="O72" s="975"/>
      <c r="P72" s="976"/>
      <c r="Q72" s="977">
        <v>4</v>
      </c>
      <c r="R72" s="971"/>
      <c r="S72" s="971"/>
      <c r="T72" s="971"/>
      <c r="U72" s="971"/>
      <c r="V72" s="971">
        <v>0</v>
      </c>
      <c r="W72" s="971"/>
      <c r="X72" s="971"/>
      <c r="Y72" s="971"/>
      <c r="Z72" s="971"/>
      <c r="AA72" s="971">
        <v>4</v>
      </c>
      <c r="AB72" s="971"/>
      <c r="AC72" s="971"/>
      <c r="AD72" s="971"/>
      <c r="AE72" s="971"/>
      <c r="AF72" s="971">
        <v>4</v>
      </c>
      <c r="AG72" s="971"/>
      <c r="AH72" s="971"/>
      <c r="AI72" s="971"/>
      <c r="AJ72" s="971"/>
      <c r="AK72" s="971" t="s">
        <v>599</v>
      </c>
      <c r="AL72" s="971"/>
      <c r="AM72" s="971"/>
      <c r="AN72" s="971"/>
      <c r="AO72" s="971"/>
      <c r="AP72" s="971" t="s">
        <v>610</v>
      </c>
      <c r="AQ72" s="971"/>
      <c r="AR72" s="971"/>
      <c r="AS72" s="971"/>
      <c r="AT72" s="971"/>
      <c r="AU72" s="971" t="s">
        <v>602</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611</v>
      </c>
      <c r="C73" s="975"/>
      <c r="D73" s="975"/>
      <c r="E73" s="975"/>
      <c r="F73" s="975"/>
      <c r="G73" s="975"/>
      <c r="H73" s="975"/>
      <c r="I73" s="975"/>
      <c r="J73" s="975"/>
      <c r="K73" s="975"/>
      <c r="L73" s="975"/>
      <c r="M73" s="975"/>
      <c r="N73" s="975"/>
      <c r="O73" s="975"/>
      <c r="P73" s="976"/>
      <c r="Q73" s="977">
        <v>6958</v>
      </c>
      <c r="R73" s="971"/>
      <c r="S73" s="971"/>
      <c r="T73" s="971"/>
      <c r="U73" s="971"/>
      <c r="V73" s="971">
        <v>6929</v>
      </c>
      <c r="W73" s="971"/>
      <c r="X73" s="971"/>
      <c r="Y73" s="971"/>
      <c r="Z73" s="971"/>
      <c r="AA73" s="971">
        <v>29</v>
      </c>
      <c r="AB73" s="971"/>
      <c r="AC73" s="971"/>
      <c r="AD73" s="971"/>
      <c r="AE73" s="971"/>
      <c r="AF73" s="971">
        <v>29</v>
      </c>
      <c r="AG73" s="971"/>
      <c r="AH73" s="971"/>
      <c r="AI73" s="971"/>
      <c r="AJ73" s="971"/>
      <c r="AK73" s="971">
        <v>90</v>
      </c>
      <c r="AL73" s="971"/>
      <c r="AM73" s="971"/>
      <c r="AN73" s="971"/>
      <c r="AO73" s="971"/>
      <c r="AP73" s="971" t="s">
        <v>599</v>
      </c>
      <c r="AQ73" s="971"/>
      <c r="AR73" s="971"/>
      <c r="AS73" s="971"/>
      <c r="AT73" s="971"/>
      <c r="AU73" s="971" t="s">
        <v>599</v>
      </c>
      <c r="AV73" s="971"/>
      <c r="AW73" s="971"/>
      <c r="AX73" s="971"/>
      <c r="AY73" s="971"/>
      <c r="AZ73" s="972" t="s">
        <v>612</v>
      </c>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613</v>
      </c>
      <c r="C74" s="975"/>
      <c r="D74" s="975"/>
      <c r="E74" s="975"/>
      <c r="F74" s="975"/>
      <c r="G74" s="975"/>
      <c r="H74" s="975"/>
      <c r="I74" s="975"/>
      <c r="J74" s="975"/>
      <c r="K74" s="975"/>
      <c r="L74" s="975"/>
      <c r="M74" s="975"/>
      <c r="N74" s="975"/>
      <c r="O74" s="975"/>
      <c r="P74" s="976"/>
      <c r="Q74" s="977">
        <v>1533</v>
      </c>
      <c r="R74" s="971"/>
      <c r="S74" s="971"/>
      <c r="T74" s="971"/>
      <c r="U74" s="971"/>
      <c r="V74" s="971">
        <v>1517</v>
      </c>
      <c r="W74" s="971"/>
      <c r="X74" s="971"/>
      <c r="Y74" s="971"/>
      <c r="Z74" s="971"/>
      <c r="AA74" s="971">
        <v>16</v>
      </c>
      <c r="AB74" s="971"/>
      <c r="AC74" s="971"/>
      <c r="AD74" s="971"/>
      <c r="AE74" s="971"/>
      <c r="AF74" s="971">
        <v>16</v>
      </c>
      <c r="AG74" s="971"/>
      <c r="AH74" s="971"/>
      <c r="AI74" s="971"/>
      <c r="AJ74" s="971"/>
      <c r="AK74" s="971">
        <v>287</v>
      </c>
      <c r="AL74" s="971"/>
      <c r="AM74" s="971"/>
      <c r="AN74" s="971"/>
      <c r="AO74" s="971"/>
      <c r="AP74" s="971">
        <v>1599</v>
      </c>
      <c r="AQ74" s="971"/>
      <c r="AR74" s="971"/>
      <c r="AS74" s="971"/>
      <c r="AT74" s="971"/>
      <c r="AU74" s="971">
        <v>122</v>
      </c>
      <c r="AV74" s="971"/>
      <c r="AW74" s="971"/>
      <c r="AX74" s="971"/>
      <c r="AY74" s="971"/>
      <c r="AZ74" s="972" t="s">
        <v>614</v>
      </c>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615</v>
      </c>
      <c r="C75" s="975"/>
      <c r="D75" s="975"/>
      <c r="E75" s="975"/>
      <c r="F75" s="975"/>
      <c r="G75" s="975"/>
      <c r="H75" s="975"/>
      <c r="I75" s="975"/>
      <c r="J75" s="975"/>
      <c r="K75" s="975"/>
      <c r="L75" s="975"/>
      <c r="M75" s="975"/>
      <c r="N75" s="975"/>
      <c r="O75" s="975"/>
      <c r="P75" s="976"/>
      <c r="Q75" s="978">
        <v>3</v>
      </c>
      <c r="R75" s="979"/>
      <c r="S75" s="979"/>
      <c r="T75" s="979"/>
      <c r="U75" s="980"/>
      <c r="V75" s="981">
        <v>2</v>
      </c>
      <c r="W75" s="979"/>
      <c r="X75" s="979"/>
      <c r="Y75" s="979"/>
      <c r="Z75" s="980"/>
      <c r="AA75" s="981">
        <v>1</v>
      </c>
      <c r="AB75" s="979"/>
      <c r="AC75" s="979"/>
      <c r="AD75" s="979"/>
      <c r="AE75" s="980"/>
      <c r="AF75" s="981">
        <v>1</v>
      </c>
      <c r="AG75" s="979"/>
      <c r="AH75" s="979"/>
      <c r="AI75" s="979"/>
      <c r="AJ75" s="980"/>
      <c r="AK75" s="971" t="s">
        <v>599</v>
      </c>
      <c r="AL75" s="971"/>
      <c r="AM75" s="971"/>
      <c r="AN75" s="971"/>
      <c r="AO75" s="971"/>
      <c r="AP75" s="971" t="s">
        <v>599</v>
      </c>
      <c r="AQ75" s="971"/>
      <c r="AR75" s="971"/>
      <c r="AS75" s="971"/>
      <c r="AT75" s="971"/>
      <c r="AU75" s="971" t="s">
        <v>599</v>
      </c>
      <c r="AV75" s="971"/>
      <c r="AW75" s="971"/>
      <c r="AX75" s="971"/>
      <c r="AY75" s="971"/>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616</v>
      </c>
      <c r="C76" s="975"/>
      <c r="D76" s="975"/>
      <c r="E76" s="975"/>
      <c r="F76" s="975"/>
      <c r="G76" s="975"/>
      <c r="H76" s="975"/>
      <c r="I76" s="975"/>
      <c r="J76" s="975"/>
      <c r="K76" s="975"/>
      <c r="L76" s="975"/>
      <c r="M76" s="975"/>
      <c r="N76" s="975"/>
      <c r="O76" s="975"/>
      <c r="P76" s="976"/>
      <c r="Q76" s="978">
        <v>867</v>
      </c>
      <c r="R76" s="979"/>
      <c r="S76" s="979"/>
      <c r="T76" s="979"/>
      <c r="U76" s="980"/>
      <c r="V76" s="981">
        <v>840</v>
      </c>
      <c r="W76" s="979"/>
      <c r="X76" s="979"/>
      <c r="Y76" s="979"/>
      <c r="Z76" s="980"/>
      <c r="AA76" s="981">
        <v>27</v>
      </c>
      <c r="AB76" s="979"/>
      <c r="AC76" s="979"/>
      <c r="AD76" s="979"/>
      <c r="AE76" s="980"/>
      <c r="AF76" s="981">
        <v>11</v>
      </c>
      <c r="AG76" s="979"/>
      <c r="AH76" s="979"/>
      <c r="AI76" s="979"/>
      <c r="AJ76" s="980"/>
      <c r="AK76" s="971">
        <v>19</v>
      </c>
      <c r="AL76" s="971"/>
      <c r="AM76" s="971"/>
      <c r="AN76" s="971"/>
      <c r="AO76" s="971"/>
      <c r="AP76" s="981">
        <v>24</v>
      </c>
      <c r="AQ76" s="979"/>
      <c r="AR76" s="979"/>
      <c r="AS76" s="979"/>
      <c r="AT76" s="980"/>
      <c r="AU76" s="971">
        <v>13</v>
      </c>
      <c r="AV76" s="971"/>
      <c r="AW76" s="971"/>
      <c r="AX76" s="971"/>
      <c r="AY76" s="971"/>
      <c r="AZ76" s="972" t="s">
        <v>617</v>
      </c>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618</v>
      </c>
      <c r="C77" s="975"/>
      <c r="D77" s="975"/>
      <c r="E77" s="975"/>
      <c r="F77" s="975"/>
      <c r="G77" s="975"/>
      <c r="H77" s="975"/>
      <c r="I77" s="975"/>
      <c r="J77" s="975"/>
      <c r="K77" s="975"/>
      <c r="L77" s="975"/>
      <c r="M77" s="975"/>
      <c r="N77" s="975"/>
      <c r="O77" s="975"/>
      <c r="P77" s="976"/>
      <c r="Q77" s="978">
        <v>380</v>
      </c>
      <c r="R77" s="979"/>
      <c r="S77" s="979"/>
      <c r="T77" s="979"/>
      <c r="U77" s="980"/>
      <c r="V77" s="981">
        <v>378</v>
      </c>
      <c r="W77" s="979"/>
      <c r="X77" s="979"/>
      <c r="Y77" s="979"/>
      <c r="Z77" s="980"/>
      <c r="AA77" s="981">
        <v>2</v>
      </c>
      <c r="AB77" s="979"/>
      <c r="AC77" s="979"/>
      <c r="AD77" s="979"/>
      <c r="AE77" s="980"/>
      <c r="AF77" s="981">
        <v>2</v>
      </c>
      <c r="AG77" s="979"/>
      <c r="AH77" s="979"/>
      <c r="AI77" s="979"/>
      <c r="AJ77" s="980"/>
      <c r="AK77" s="971" t="s">
        <v>599</v>
      </c>
      <c r="AL77" s="971"/>
      <c r="AM77" s="971"/>
      <c r="AN77" s="971"/>
      <c r="AO77" s="971"/>
      <c r="AP77" s="981">
        <v>107</v>
      </c>
      <c r="AQ77" s="979"/>
      <c r="AR77" s="979"/>
      <c r="AS77" s="979"/>
      <c r="AT77" s="980"/>
      <c r="AU77" s="971">
        <v>42</v>
      </c>
      <c r="AV77" s="971"/>
      <c r="AW77" s="971"/>
      <c r="AX77" s="971"/>
      <c r="AY77" s="971"/>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t="s">
        <v>619</v>
      </c>
      <c r="C78" s="975"/>
      <c r="D78" s="975"/>
      <c r="E78" s="975"/>
      <c r="F78" s="975"/>
      <c r="G78" s="975"/>
      <c r="H78" s="975"/>
      <c r="I78" s="975"/>
      <c r="J78" s="975"/>
      <c r="K78" s="975"/>
      <c r="L78" s="975"/>
      <c r="M78" s="975"/>
      <c r="N78" s="975"/>
      <c r="O78" s="975"/>
      <c r="P78" s="976"/>
      <c r="Q78" s="977">
        <v>7319</v>
      </c>
      <c r="R78" s="971"/>
      <c r="S78" s="971"/>
      <c r="T78" s="971"/>
      <c r="U78" s="971"/>
      <c r="V78" s="971">
        <v>6688</v>
      </c>
      <c r="W78" s="971"/>
      <c r="X78" s="971"/>
      <c r="Y78" s="971"/>
      <c r="Z78" s="971"/>
      <c r="AA78" s="971">
        <v>631</v>
      </c>
      <c r="AB78" s="971"/>
      <c r="AC78" s="971"/>
      <c r="AD78" s="971"/>
      <c r="AE78" s="971"/>
      <c r="AF78" s="971">
        <v>631</v>
      </c>
      <c r="AG78" s="971"/>
      <c r="AH78" s="971"/>
      <c r="AI78" s="971"/>
      <c r="AJ78" s="971"/>
      <c r="AK78" s="971">
        <v>66</v>
      </c>
      <c r="AL78" s="971"/>
      <c r="AM78" s="971"/>
      <c r="AN78" s="971"/>
      <c r="AO78" s="971"/>
      <c r="AP78" s="971" t="s">
        <v>599</v>
      </c>
      <c r="AQ78" s="971"/>
      <c r="AR78" s="971"/>
      <c r="AS78" s="971"/>
      <c r="AT78" s="971"/>
      <c r="AU78" s="971" t="s">
        <v>602</v>
      </c>
      <c r="AV78" s="971"/>
      <c r="AW78" s="971"/>
      <c r="AX78" s="971"/>
      <c r="AY78" s="971"/>
      <c r="AZ78" s="972" t="s">
        <v>620</v>
      </c>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t="s">
        <v>621</v>
      </c>
      <c r="C79" s="975"/>
      <c r="D79" s="975"/>
      <c r="E79" s="975"/>
      <c r="F79" s="975"/>
      <c r="G79" s="975"/>
      <c r="H79" s="975"/>
      <c r="I79" s="975"/>
      <c r="J79" s="975"/>
      <c r="K79" s="975"/>
      <c r="L79" s="975"/>
      <c r="M79" s="975"/>
      <c r="N79" s="975"/>
      <c r="O79" s="975"/>
      <c r="P79" s="976"/>
      <c r="Q79" s="977">
        <v>267</v>
      </c>
      <c r="R79" s="971"/>
      <c r="S79" s="971"/>
      <c r="T79" s="971"/>
      <c r="U79" s="971"/>
      <c r="V79" s="971">
        <v>235</v>
      </c>
      <c r="W79" s="971"/>
      <c r="X79" s="971"/>
      <c r="Y79" s="971"/>
      <c r="Z79" s="971"/>
      <c r="AA79" s="971">
        <v>32</v>
      </c>
      <c r="AB79" s="971"/>
      <c r="AC79" s="971"/>
      <c r="AD79" s="971"/>
      <c r="AE79" s="971"/>
      <c r="AF79" s="971">
        <v>32</v>
      </c>
      <c r="AG79" s="971"/>
      <c r="AH79" s="971"/>
      <c r="AI79" s="971"/>
      <c r="AJ79" s="971"/>
      <c r="AK79" s="971" t="s">
        <v>602</v>
      </c>
      <c r="AL79" s="971"/>
      <c r="AM79" s="971"/>
      <c r="AN79" s="971"/>
      <c r="AO79" s="971"/>
      <c r="AP79" s="971" t="s">
        <v>608</v>
      </c>
      <c r="AQ79" s="971"/>
      <c r="AR79" s="971"/>
      <c r="AS79" s="971"/>
      <c r="AT79" s="971"/>
      <c r="AU79" s="971" t="s">
        <v>602</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t="s">
        <v>622</v>
      </c>
      <c r="C80" s="975"/>
      <c r="D80" s="975"/>
      <c r="E80" s="975"/>
      <c r="F80" s="975"/>
      <c r="G80" s="975"/>
      <c r="H80" s="975"/>
      <c r="I80" s="975"/>
      <c r="J80" s="975"/>
      <c r="K80" s="975"/>
      <c r="L80" s="975"/>
      <c r="M80" s="975"/>
      <c r="N80" s="975"/>
      <c r="O80" s="975"/>
      <c r="P80" s="976"/>
      <c r="Q80" s="977">
        <v>279696</v>
      </c>
      <c r="R80" s="971"/>
      <c r="S80" s="971"/>
      <c r="T80" s="971"/>
      <c r="U80" s="971"/>
      <c r="V80" s="971">
        <v>267445</v>
      </c>
      <c r="W80" s="971"/>
      <c r="X80" s="971"/>
      <c r="Y80" s="971"/>
      <c r="Z80" s="971"/>
      <c r="AA80" s="971">
        <v>12251</v>
      </c>
      <c r="AB80" s="971"/>
      <c r="AC80" s="971"/>
      <c r="AD80" s="971"/>
      <c r="AE80" s="971"/>
      <c r="AF80" s="971">
        <v>12251</v>
      </c>
      <c r="AG80" s="971"/>
      <c r="AH80" s="971"/>
      <c r="AI80" s="971"/>
      <c r="AJ80" s="971"/>
      <c r="AK80" s="971" t="s">
        <v>599</v>
      </c>
      <c r="AL80" s="971"/>
      <c r="AM80" s="971"/>
      <c r="AN80" s="971"/>
      <c r="AO80" s="971"/>
      <c r="AP80" s="971" t="s">
        <v>602</v>
      </c>
      <c r="AQ80" s="971"/>
      <c r="AR80" s="971"/>
      <c r="AS80" s="971"/>
      <c r="AT80" s="971"/>
      <c r="AU80" s="971" t="s">
        <v>602</v>
      </c>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393</v>
      </c>
      <c r="B88" s="937" t="s">
        <v>427</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13061</v>
      </c>
      <c r="AG88" s="959"/>
      <c r="AH88" s="959"/>
      <c r="AI88" s="959"/>
      <c r="AJ88" s="959"/>
      <c r="AK88" s="963"/>
      <c r="AL88" s="963"/>
      <c r="AM88" s="963"/>
      <c r="AN88" s="963"/>
      <c r="AO88" s="963"/>
      <c r="AP88" s="959">
        <v>1831</v>
      </c>
      <c r="AQ88" s="959"/>
      <c r="AR88" s="959"/>
      <c r="AS88" s="959"/>
      <c r="AT88" s="959"/>
      <c r="AU88" s="959">
        <v>227</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937" t="s">
        <v>428</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81</v>
      </c>
      <c r="CS102" s="953"/>
      <c r="CT102" s="953"/>
      <c r="CU102" s="953"/>
      <c r="CV102" s="954"/>
      <c r="CW102" s="952">
        <v>9</v>
      </c>
      <c r="CX102" s="953"/>
      <c r="CY102" s="953"/>
      <c r="CZ102" s="953"/>
      <c r="DA102" s="954"/>
      <c r="DB102" s="952">
        <v>20</v>
      </c>
      <c r="DC102" s="953"/>
      <c r="DD102" s="953"/>
      <c r="DE102" s="953"/>
      <c r="DF102" s="954"/>
      <c r="DG102" s="952" t="s">
        <v>602</v>
      </c>
      <c r="DH102" s="953"/>
      <c r="DI102" s="953"/>
      <c r="DJ102" s="953"/>
      <c r="DK102" s="954"/>
      <c r="DL102" s="952" t="s">
        <v>602</v>
      </c>
      <c r="DM102" s="953"/>
      <c r="DN102" s="953"/>
      <c r="DO102" s="953"/>
      <c r="DP102" s="954"/>
      <c r="DQ102" s="952" t="s">
        <v>602</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435</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436</v>
      </c>
      <c r="AB109" s="896"/>
      <c r="AC109" s="896"/>
      <c r="AD109" s="896"/>
      <c r="AE109" s="897"/>
      <c r="AF109" s="898" t="s">
        <v>437</v>
      </c>
      <c r="AG109" s="896"/>
      <c r="AH109" s="896"/>
      <c r="AI109" s="896"/>
      <c r="AJ109" s="897"/>
      <c r="AK109" s="898" t="s">
        <v>306</v>
      </c>
      <c r="AL109" s="896"/>
      <c r="AM109" s="896"/>
      <c r="AN109" s="896"/>
      <c r="AO109" s="897"/>
      <c r="AP109" s="898" t="s">
        <v>438</v>
      </c>
      <c r="AQ109" s="896"/>
      <c r="AR109" s="896"/>
      <c r="AS109" s="896"/>
      <c r="AT109" s="929"/>
      <c r="AU109" s="895" t="s">
        <v>435</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436</v>
      </c>
      <c r="BR109" s="896"/>
      <c r="BS109" s="896"/>
      <c r="BT109" s="896"/>
      <c r="BU109" s="897"/>
      <c r="BV109" s="898" t="s">
        <v>437</v>
      </c>
      <c r="BW109" s="896"/>
      <c r="BX109" s="896"/>
      <c r="BY109" s="896"/>
      <c r="BZ109" s="897"/>
      <c r="CA109" s="898" t="s">
        <v>306</v>
      </c>
      <c r="CB109" s="896"/>
      <c r="CC109" s="896"/>
      <c r="CD109" s="896"/>
      <c r="CE109" s="897"/>
      <c r="CF109" s="936" t="s">
        <v>438</v>
      </c>
      <c r="CG109" s="936"/>
      <c r="CH109" s="936"/>
      <c r="CI109" s="936"/>
      <c r="CJ109" s="936"/>
      <c r="CK109" s="898" t="s">
        <v>439</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436</v>
      </c>
      <c r="DH109" s="896"/>
      <c r="DI109" s="896"/>
      <c r="DJ109" s="896"/>
      <c r="DK109" s="897"/>
      <c r="DL109" s="898" t="s">
        <v>437</v>
      </c>
      <c r="DM109" s="896"/>
      <c r="DN109" s="896"/>
      <c r="DO109" s="896"/>
      <c r="DP109" s="897"/>
      <c r="DQ109" s="898" t="s">
        <v>306</v>
      </c>
      <c r="DR109" s="896"/>
      <c r="DS109" s="896"/>
      <c r="DT109" s="896"/>
      <c r="DU109" s="897"/>
      <c r="DV109" s="898" t="s">
        <v>438</v>
      </c>
      <c r="DW109" s="896"/>
      <c r="DX109" s="896"/>
      <c r="DY109" s="896"/>
      <c r="DZ109" s="929"/>
    </row>
    <row r="110" spans="1:131" s="230" customFormat="1" ht="26.25" customHeight="1" x14ac:dyDescent="0.15">
      <c r="A110" s="809" t="s">
        <v>440</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1550579</v>
      </c>
      <c r="AB110" s="889"/>
      <c r="AC110" s="889"/>
      <c r="AD110" s="889"/>
      <c r="AE110" s="890"/>
      <c r="AF110" s="891">
        <v>1588718</v>
      </c>
      <c r="AG110" s="889"/>
      <c r="AH110" s="889"/>
      <c r="AI110" s="889"/>
      <c r="AJ110" s="890"/>
      <c r="AK110" s="891">
        <v>1615531</v>
      </c>
      <c r="AL110" s="889"/>
      <c r="AM110" s="889"/>
      <c r="AN110" s="889"/>
      <c r="AO110" s="890"/>
      <c r="AP110" s="892">
        <v>21.2</v>
      </c>
      <c r="AQ110" s="893"/>
      <c r="AR110" s="893"/>
      <c r="AS110" s="893"/>
      <c r="AT110" s="894"/>
      <c r="AU110" s="930" t="s">
        <v>75</v>
      </c>
      <c r="AV110" s="931"/>
      <c r="AW110" s="931"/>
      <c r="AX110" s="931"/>
      <c r="AY110" s="931"/>
      <c r="AZ110" s="860" t="s">
        <v>441</v>
      </c>
      <c r="BA110" s="810"/>
      <c r="BB110" s="810"/>
      <c r="BC110" s="810"/>
      <c r="BD110" s="810"/>
      <c r="BE110" s="810"/>
      <c r="BF110" s="810"/>
      <c r="BG110" s="810"/>
      <c r="BH110" s="810"/>
      <c r="BI110" s="810"/>
      <c r="BJ110" s="810"/>
      <c r="BK110" s="810"/>
      <c r="BL110" s="810"/>
      <c r="BM110" s="810"/>
      <c r="BN110" s="810"/>
      <c r="BO110" s="810"/>
      <c r="BP110" s="811"/>
      <c r="BQ110" s="861">
        <v>14122087</v>
      </c>
      <c r="BR110" s="842"/>
      <c r="BS110" s="842"/>
      <c r="BT110" s="842"/>
      <c r="BU110" s="842"/>
      <c r="BV110" s="842">
        <v>13836495</v>
      </c>
      <c r="BW110" s="842"/>
      <c r="BX110" s="842"/>
      <c r="BY110" s="842"/>
      <c r="BZ110" s="842"/>
      <c r="CA110" s="842">
        <v>13490499</v>
      </c>
      <c r="CB110" s="842"/>
      <c r="CC110" s="842"/>
      <c r="CD110" s="842"/>
      <c r="CE110" s="842"/>
      <c r="CF110" s="866">
        <v>177.2</v>
      </c>
      <c r="CG110" s="867"/>
      <c r="CH110" s="867"/>
      <c r="CI110" s="867"/>
      <c r="CJ110" s="867"/>
      <c r="CK110" s="926" t="s">
        <v>442</v>
      </c>
      <c r="CL110" s="819"/>
      <c r="CM110" s="860" t="s">
        <v>443</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444</v>
      </c>
      <c r="DH110" s="842"/>
      <c r="DI110" s="842"/>
      <c r="DJ110" s="842"/>
      <c r="DK110" s="842"/>
      <c r="DL110" s="842" t="s">
        <v>445</v>
      </c>
      <c r="DM110" s="842"/>
      <c r="DN110" s="842"/>
      <c r="DO110" s="842"/>
      <c r="DP110" s="842"/>
      <c r="DQ110" s="842" t="s">
        <v>444</v>
      </c>
      <c r="DR110" s="842"/>
      <c r="DS110" s="842"/>
      <c r="DT110" s="842"/>
      <c r="DU110" s="842"/>
      <c r="DV110" s="843" t="s">
        <v>446</v>
      </c>
      <c r="DW110" s="843"/>
      <c r="DX110" s="843"/>
      <c r="DY110" s="843"/>
      <c r="DZ110" s="844"/>
    </row>
    <row r="111" spans="1:131" s="230" customFormat="1" ht="26.25" customHeight="1" x14ac:dyDescent="0.15">
      <c r="A111" s="774" t="s">
        <v>447</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445</v>
      </c>
      <c r="AB111" s="919"/>
      <c r="AC111" s="919"/>
      <c r="AD111" s="919"/>
      <c r="AE111" s="920"/>
      <c r="AF111" s="921" t="s">
        <v>444</v>
      </c>
      <c r="AG111" s="919"/>
      <c r="AH111" s="919"/>
      <c r="AI111" s="919"/>
      <c r="AJ111" s="920"/>
      <c r="AK111" s="921" t="s">
        <v>445</v>
      </c>
      <c r="AL111" s="919"/>
      <c r="AM111" s="919"/>
      <c r="AN111" s="919"/>
      <c r="AO111" s="920"/>
      <c r="AP111" s="922" t="s">
        <v>445</v>
      </c>
      <c r="AQ111" s="923"/>
      <c r="AR111" s="923"/>
      <c r="AS111" s="923"/>
      <c r="AT111" s="924"/>
      <c r="AU111" s="932"/>
      <c r="AV111" s="933"/>
      <c r="AW111" s="933"/>
      <c r="AX111" s="933"/>
      <c r="AY111" s="933"/>
      <c r="AZ111" s="817" t="s">
        <v>448</v>
      </c>
      <c r="BA111" s="752"/>
      <c r="BB111" s="752"/>
      <c r="BC111" s="752"/>
      <c r="BD111" s="752"/>
      <c r="BE111" s="752"/>
      <c r="BF111" s="752"/>
      <c r="BG111" s="752"/>
      <c r="BH111" s="752"/>
      <c r="BI111" s="752"/>
      <c r="BJ111" s="752"/>
      <c r="BK111" s="752"/>
      <c r="BL111" s="752"/>
      <c r="BM111" s="752"/>
      <c r="BN111" s="752"/>
      <c r="BO111" s="752"/>
      <c r="BP111" s="753"/>
      <c r="BQ111" s="789" t="s">
        <v>449</v>
      </c>
      <c r="BR111" s="790"/>
      <c r="BS111" s="790"/>
      <c r="BT111" s="790"/>
      <c r="BU111" s="790"/>
      <c r="BV111" s="790" t="s">
        <v>449</v>
      </c>
      <c r="BW111" s="790"/>
      <c r="BX111" s="790"/>
      <c r="BY111" s="790"/>
      <c r="BZ111" s="790"/>
      <c r="CA111" s="790" t="s">
        <v>389</v>
      </c>
      <c r="CB111" s="790"/>
      <c r="CC111" s="790"/>
      <c r="CD111" s="790"/>
      <c r="CE111" s="790"/>
      <c r="CF111" s="875" t="s">
        <v>445</v>
      </c>
      <c r="CG111" s="876"/>
      <c r="CH111" s="876"/>
      <c r="CI111" s="876"/>
      <c r="CJ111" s="876"/>
      <c r="CK111" s="927"/>
      <c r="CL111" s="821"/>
      <c r="CM111" s="817" t="s">
        <v>450</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445</v>
      </c>
      <c r="DH111" s="790"/>
      <c r="DI111" s="790"/>
      <c r="DJ111" s="790"/>
      <c r="DK111" s="790"/>
      <c r="DL111" s="790" t="s">
        <v>449</v>
      </c>
      <c r="DM111" s="790"/>
      <c r="DN111" s="790"/>
      <c r="DO111" s="790"/>
      <c r="DP111" s="790"/>
      <c r="DQ111" s="790" t="s">
        <v>449</v>
      </c>
      <c r="DR111" s="790"/>
      <c r="DS111" s="790"/>
      <c r="DT111" s="790"/>
      <c r="DU111" s="790"/>
      <c r="DV111" s="796" t="s">
        <v>449</v>
      </c>
      <c r="DW111" s="796"/>
      <c r="DX111" s="796"/>
      <c r="DY111" s="796"/>
      <c r="DZ111" s="797"/>
    </row>
    <row r="112" spans="1:131" s="230" customFormat="1" ht="26.25" customHeight="1" x14ac:dyDescent="0.15">
      <c r="A112" s="912" t="s">
        <v>451</v>
      </c>
      <c r="B112" s="913"/>
      <c r="C112" s="752" t="s">
        <v>452</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389</v>
      </c>
      <c r="AB112" s="780"/>
      <c r="AC112" s="780"/>
      <c r="AD112" s="780"/>
      <c r="AE112" s="781"/>
      <c r="AF112" s="782" t="s">
        <v>449</v>
      </c>
      <c r="AG112" s="780"/>
      <c r="AH112" s="780"/>
      <c r="AI112" s="780"/>
      <c r="AJ112" s="781"/>
      <c r="AK112" s="782" t="s">
        <v>449</v>
      </c>
      <c r="AL112" s="780"/>
      <c r="AM112" s="780"/>
      <c r="AN112" s="780"/>
      <c r="AO112" s="781"/>
      <c r="AP112" s="824" t="s">
        <v>389</v>
      </c>
      <c r="AQ112" s="825"/>
      <c r="AR112" s="825"/>
      <c r="AS112" s="825"/>
      <c r="AT112" s="826"/>
      <c r="AU112" s="932"/>
      <c r="AV112" s="933"/>
      <c r="AW112" s="933"/>
      <c r="AX112" s="933"/>
      <c r="AY112" s="933"/>
      <c r="AZ112" s="817" t="s">
        <v>453</v>
      </c>
      <c r="BA112" s="752"/>
      <c r="BB112" s="752"/>
      <c r="BC112" s="752"/>
      <c r="BD112" s="752"/>
      <c r="BE112" s="752"/>
      <c r="BF112" s="752"/>
      <c r="BG112" s="752"/>
      <c r="BH112" s="752"/>
      <c r="BI112" s="752"/>
      <c r="BJ112" s="752"/>
      <c r="BK112" s="752"/>
      <c r="BL112" s="752"/>
      <c r="BM112" s="752"/>
      <c r="BN112" s="752"/>
      <c r="BO112" s="752"/>
      <c r="BP112" s="753"/>
      <c r="BQ112" s="789">
        <v>8385801</v>
      </c>
      <c r="BR112" s="790"/>
      <c r="BS112" s="790"/>
      <c r="BT112" s="790"/>
      <c r="BU112" s="790"/>
      <c r="BV112" s="790">
        <v>8056170</v>
      </c>
      <c r="BW112" s="790"/>
      <c r="BX112" s="790"/>
      <c r="BY112" s="790"/>
      <c r="BZ112" s="790"/>
      <c r="CA112" s="790">
        <v>7887081</v>
      </c>
      <c r="CB112" s="790"/>
      <c r="CC112" s="790"/>
      <c r="CD112" s="790"/>
      <c r="CE112" s="790"/>
      <c r="CF112" s="875">
        <v>103.6</v>
      </c>
      <c r="CG112" s="876"/>
      <c r="CH112" s="876"/>
      <c r="CI112" s="876"/>
      <c r="CJ112" s="876"/>
      <c r="CK112" s="927"/>
      <c r="CL112" s="821"/>
      <c r="CM112" s="817" t="s">
        <v>454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389</v>
      </c>
      <c r="DH112" s="790"/>
      <c r="DI112" s="790"/>
      <c r="DJ112" s="790"/>
      <c r="DK112" s="790"/>
      <c r="DL112" s="790" t="s">
        <v>389</v>
      </c>
      <c r="DM112" s="790"/>
      <c r="DN112" s="790"/>
      <c r="DO112" s="790"/>
      <c r="DP112" s="790"/>
      <c r="DQ112" s="790" t="s">
        <v>455</v>
      </c>
      <c r="DR112" s="790"/>
      <c r="DS112" s="790"/>
      <c r="DT112" s="790"/>
      <c r="DU112" s="790"/>
      <c r="DV112" s="796" t="s">
        <v>389</v>
      </c>
      <c r="DW112" s="796"/>
      <c r="DX112" s="796"/>
      <c r="DY112" s="796"/>
      <c r="DZ112" s="797"/>
    </row>
    <row r="113" spans="1:130" s="230" customFormat="1" ht="26.25" customHeight="1" x14ac:dyDescent="0.15">
      <c r="A113" s="914"/>
      <c r="B113" s="915"/>
      <c r="C113" s="752" t="s">
        <v>456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604697</v>
      </c>
      <c r="AB113" s="919"/>
      <c r="AC113" s="919"/>
      <c r="AD113" s="919"/>
      <c r="AE113" s="920"/>
      <c r="AF113" s="921">
        <v>561636</v>
      </c>
      <c r="AG113" s="919"/>
      <c r="AH113" s="919"/>
      <c r="AI113" s="919"/>
      <c r="AJ113" s="920"/>
      <c r="AK113" s="921">
        <v>503923</v>
      </c>
      <c r="AL113" s="919"/>
      <c r="AM113" s="919"/>
      <c r="AN113" s="919"/>
      <c r="AO113" s="920"/>
      <c r="AP113" s="922">
        <v>6.6</v>
      </c>
      <c r="AQ113" s="923"/>
      <c r="AR113" s="923"/>
      <c r="AS113" s="923"/>
      <c r="AT113" s="924"/>
      <c r="AU113" s="932"/>
      <c r="AV113" s="933"/>
      <c r="AW113" s="933"/>
      <c r="AX113" s="933"/>
      <c r="AY113" s="933"/>
      <c r="AZ113" s="817" t="s">
        <v>457</v>
      </c>
      <c r="BA113" s="752"/>
      <c r="BB113" s="752"/>
      <c r="BC113" s="752"/>
      <c r="BD113" s="752"/>
      <c r="BE113" s="752"/>
      <c r="BF113" s="752"/>
      <c r="BG113" s="752"/>
      <c r="BH113" s="752"/>
      <c r="BI113" s="752"/>
      <c r="BJ113" s="752"/>
      <c r="BK113" s="752"/>
      <c r="BL113" s="752"/>
      <c r="BM113" s="752"/>
      <c r="BN113" s="752"/>
      <c r="BO113" s="752"/>
      <c r="BP113" s="753"/>
      <c r="BQ113" s="789">
        <v>454067</v>
      </c>
      <c r="BR113" s="790"/>
      <c r="BS113" s="790"/>
      <c r="BT113" s="790"/>
      <c r="BU113" s="790"/>
      <c r="BV113" s="790">
        <v>397045</v>
      </c>
      <c r="BW113" s="790"/>
      <c r="BX113" s="790"/>
      <c r="BY113" s="790"/>
      <c r="BZ113" s="790"/>
      <c r="CA113" s="790">
        <v>320286</v>
      </c>
      <c r="CB113" s="790"/>
      <c r="CC113" s="790"/>
      <c r="CD113" s="790"/>
      <c r="CE113" s="790"/>
      <c r="CF113" s="875">
        <v>4.2</v>
      </c>
      <c r="CG113" s="876"/>
      <c r="CH113" s="876"/>
      <c r="CI113" s="876"/>
      <c r="CJ113" s="876"/>
      <c r="CK113" s="927"/>
      <c r="CL113" s="821"/>
      <c r="CM113" s="817" t="s">
        <v>458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449</v>
      </c>
      <c r="DH113" s="780"/>
      <c r="DI113" s="780"/>
      <c r="DJ113" s="780"/>
      <c r="DK113" s="781"/>
      <c r="DL113" s="782" t="s">
        <v>389</v>
      </c>
      <c r="DM113" s="780"/>
      <c r="DN113" s="780"/>
      <c r="DO113" s="780"/>
      <c r="DP113" s="781"/>
      <c r="DQ113" s="782" t="s">
        <v>389</v>
      </c>
      <c r="DR113" s="780"/>
      <c r="DS113" s="780"/>
      <c r="DT113" s="780"/>
      <c r="DU113" s="781"/>
      <c r="DV113" s="824" t="s">
        <v>449</v>
      </c>
      <c r="DW113" s="825"/>
      <c r="DX113" s="825"/>
      <c r="DY113" s="825"/>
      <c r="DZ113" s="826"/>
    </row>
    <row r="114" spans="1:130" s="230" customFormat="1" ht="26.25" customHeight="1" x14ac:dyDescent="0.15">
      <c r="A114" s="914"/>
      <c r="B114" s="915"/>
      <c r="C114" s="752" t="s">
        <v>459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80305</v>
      </c>
      <c r="AB114" s="780"/>
      <c r="AC114" s="780"/>
      <c r="AD114" s="780"/>
      <c r="AE114" s="781"/>
      <c r="AF114" s="782">
        <v>80474</v>
      </c>
      <c r="AG114" s="780"/>
      <c r="AH114" s="780"/>
      <c r="AI114" s="780"/>
      <c r="AJ114" s="781"/>
      <c r="AK114" s="782">
        <v>78392</v>
      </c>
      <c r="AL114" s="780"/>
      <c r="AM114" s="780"/>
      <c r="AN114" s="780"/>
      <c r="AO114" s="781"/>
      <c r="AP114" s="824">
        <v>1</v>
      </c>
      <c r="AQ114" s="825"/>
      <c r="AR114" s="825"/>
      <c r="AS114" s="825"/>
      <c r="AT114" s="826"/>
      <c r="AU114" s="932"/>
      <c r="AV114" s="933"/>
      <c r="AW114" s="933"/>
      <c r="AX114" s="933"/>
      <c r="AY114" s="933"/>
      <c r="AZ114" s="817" t="s">
        <v>460</v>
      </c>
      <c r="BA114" s="752"/>
      <c r="BB114" s="752"/>
      <c r="BC114" s="752"/>
      <c r="BD114" s="752"/>
      <c r="BE114" s="752"/>
      <c r="BF114" s="752"/>
      <c r="BG114" s="752"/>
      <c r="BH114" s="752"/>
      <c r="BI114" s="752"/>
      <c r="BJ114" s="752"/>
      <c r="BK114" s="752"/>
      <c r="BL114" s="752"/>
      <c r="BM114" s="752"/>
      <c r="BN114" s="752"/>
      <c r="BO114" s="752"/>
      <c r="BP114" s="753"/>
      <c r="BQ114" s="789">
        <v>2079926</v>
      </c>
      <c r="BR114" s="790"/>
      <c r="BS114" s="790"/>
      <c r="BT114" s="790"/>
      <c r="BU114" s="790"/>
      <c r="BV114" s="790">
        <v>2072436</v>
      </c>
      <c r="BW114" s="790"/>
      <c r="BX114" s="790"/>
      <c r="BY114" s="790"/>
      <c r="BZ114" s="790"/>
      <c r="CA114" s="790">
        <v>2059903</v>
      </c>
      <c r="CB114" s="790"/>
      <c r="CC114" s="790"/>
      <c r="CD114" s="790"/>
      <c r="CE114" s="790"/>
      <c r="CF114" s="875">
        <v>27.1</v>
      </c>
      <c r="CG114" s="876"/>
      <c r="CH114" s="876"/>
      <c r="CI114" s="876"/>
      <c r="CJ114" s="876"/>
      <c r="CK114" s="927"/>
      <c r="CL114" s="821"/>
      <c r="CM114" s="817" t="s">
        <v>461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389</v>
      </c>
      <c r="DH114" s="780"/>
      <c r="DI114" s="780"/>
      <c r="DJ114" s="780"/>
      <c r="DK114" s="781"/>
      <c r="DL114" s="782" t="s">
        <v>449</v>
      </c>
      <c r="DM114" s="780"/>
      <c r="DN114" s="780"/>
      <c r="DO114" s="780"/>
      <c r="DP114" s="781"/>
      <c r="DQ114" s="782" t="s">
        <v>389</v>
      </c>
      <c r="DR114" s="780"/>
      <c r="DS114" s="780"/>
      <c r="DT114" s="780"/>
      <c r="DU114" s="781"/>
      <c r="DV114" s="824" t="s">
        <v>449</v>
      </c>
      <c r="DW114" s="825"/>
      <c r="DX114" s="825"/>
      <c r="DY114" s="825"/>
      <c r="DZ114" s="826"/>
    </row>
    <row r="115" spans="1:130" s="230" customFormat="1" ht="26.25" customHeight="1" x14ac:dyDescent="0.15">
      <c r="A115" s="914"/>
      <c r="B115" s="915"/>
      <c r="C115" s="752" t="s">
        <v>462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449</v>
      </c>
      <c r="AB115" s="919"/>
      <c r="AC115" s="919"/>
      <c r="AD115" s="919"/>
      <c r="AE115" s="920"/>
      <c r="AF115" s="921" t="s">
        <v>389</v>
      </c>
      <c r="AG115" s="919"/>
      <c r="AH115" s="919"/>
      <c r="AI115" s="919"/>
      <c r="AJ115" s="920"/>
      <c r="AK115" s="921" t="s">
        <v>389</v>
      </c>
      <c r="AL115" s="919"/>
      <c r="AM115" s="919"/>
      <c r="AN115" s="919"/>
      <c r="AO115" s="920"/>
      <c r="AP115" s="922" t="s">
        <v>389</v>
      </c>
      <c r="AQ115" s="923"/>
      <c r="AR115" s="923"/>
      <c r="AS115" s="923"/>
      <c r="AT115" s="924"/>
      <c r="AU115" s="932"/>
      <c r="AV115" s="933"/>
      <c r="AW115" s="933"/>
      <c r="AX115" s="933"/>
      <c r="AY115" s="933"/>
      <c r="AZ115" s="817" t="s">
        <v>463</v>
      </c>
      <c r="BA115" s="752"/>
      <c r="BB115" s="752"/>
      <c r="BC115" s="752"/>
      <c r="BD115" s="752"/>
      <c r="BE115" s="752"/>
      <c r="BF115" s="752"/>
      <c r="BG115" s="752"/>
      <c r="BH115" s="752"/>
      <c r="BI115" s="752"/>
      <c r="BJ115" s="752"/>
      <c r="BK115" s="752"/>
      <c r="BL115" s="752"/>
      <c r="BM115" s="752"/>
      <c r="BN115" s="752"/>
      <c r="BO115" s="752"/>
      <c r="BP115" s="753"/>
      <c r="BQ115" s="789">
        <v>177383</v>
      </c>
      <c r="BR115" s="790"/>
      <c r="BS115" s="790"/>
      <c r="BT115" s="790"/>
      <c r="BU115" s="790"/>
      <c r="BV115" s="790">
        <v>179008</v>
      </c>
      <c r="BW115" s="790"/>
      <c r="BX115" s="790"/>
      <c r="BY115" s="790"/>
      <c r="BZ115" s="790"/>
      <c r="CA115" s="790" t="s">
        <v>389</v>
      </c>
      <c r="CB115" s="790"/>
      <c r="CC115" s="790"/>
      <c r="CD115" s="790"/>
      <c r="CE115" s="790"/>
      <c r="CF115" s="875" t="s">
        <v>449</v>
      </c>
      <c r="CG115" s="876"/>
      <c r="CH115" s="876"/>
      <c r="CI115" s="876"/>
      <c r="CJ115" s="876"/>
      <c r="CK115" s="927"/>
      <c r="CL115" s="821"/>
      <c r="CM115" s="817" t="s">
        <v>464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446</v>
      </c>
      <c r="DH115" s="780"/>
      <c r="DI115" s="780"/>
      <c r="DJ115" s="780"/>
      <c r="DK115" s="781"/>
      <c r="DL115" s="782" t="s">
        <v>389</v>
      </c>
      <c r="DM115" s="780"/>
      <c r="DN115" s="780"/>
      <c r="DO115" s="780"/>
      <c r="DP115" s="781"/>
      <c r="DQ115" s="782" t="s">
        <v>389</v>
      </c>
      <c r="DR115" s="780"/>
      <c r="DS115" s="780"/>
      <c r="DT115" s="780"/>
      <c r="DU115" s="781"/>
      <c r="DV115" s="824" t="s">
        <v>449</v>
      </c>
      <c r="DW115" s="825"/>
      <c r="DX115" s="825"/>
      <c r="DY115" s="825"/>
      <c r="DZ115" s="826"/>
    </row>
    <row r="116" spans="1:130" s="230" customFormat="1" ht="26.25" customHeight="1" x14ac:dyDescent="0.15">
      <c r="A116" s="916"/>
      <c r="B116" s="917"/>
      <c r="C116" s="839" t="s">
        <v>465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449</v>
      </c>
      <c r="AB116" s="780"/>
      <c r="AC116" s="780"/>
      <c r="AD116" s="780"/>
      <c r="AE116" s="781"/>
      <c r="AF116" s="782" t="s">
        <v>449</v>
      </c>
      <c r="AG116" s="780"/>
      <c r="AH116" s="780"/>
      <c r="AI116" s="780"/>
      <c r="AJ116" s="781"/>
      <c r="AK116" s="782" t="s">
        <v>389</v>
      </c>
      <c r="AL116" s="780"/>
      <c r="AM116" s="780"/>
      <c r="AN116" s="780"/>
      <c r="AO116" s="781"/>
      <c r="AP116" s="824" t="s">
        <v>389</v>
      </c>
      <c r="AQ116" s="825"/>
      <c r="AR116" s="825"/>
      <c r="AS116" s="825"/>
      <c r="AT116" s="826"/>
      <c r="AU116" s="932"/>
      <c r="AV116" s="933"/>
      <c r="AW116" s="933"/>
      <c r="AX116" s="933"/>
      <c r="AY116" s="933"/>
      <c r="AZ116" s="909" t="s">
        <v>466</v>
      </c>
      <c r="BA116" s="910"/>
      <c r="BB116" s="910"/>
      <c r="BC116" s="910"/>
      <c r="BD116" s="910"/>
      <c r="BE116" s="910"/>
      <c r="BF116" s="910"/>
      <c r="BG116" s="910"/>
      <c r="BH116" s="910"/>
      <c r="BI116" s="910"/>
      <c r="BJ116" s="910"/>
      <c r="BK116" s="910"/>
      <c r="BL116" s="910"/>
      <c r="BM116" s="910"/>
      <c r="BN116" s="910"/>
      <c r="BO116" s="910"/>
      <c r="BP116" s="911"/>
      <c r="BQ116" s="789" t="s">
        <v>449</v>
      </c>
      <c r="BR116" s="790"/>
      <c r="BS116" s="790"/>
      <c r="BT116" s="790"/>
      <c r="BU116" s="790"/>
      <c r="BV116" s="790" t="s">
        <v>449</v>
      </c>
      <c r="BW116" s="790"/>
      <c r="BX116" s="790"/>
      <c r="BY116" s="790"/>
      <c r="BZ116" s="790"/>
      <c r="CA116" s="790" t="s">
        <v>389</v>
      </c>
      <c r="CB116" s="790"/>
      <c r="CC116" s="790"/>
      <c r="CD116" s="790"/>
      <c r="CE116" s="790"/>
      <c r="CF116" s="875" t="s">
        <v>449</v>
      </c>
      <c r="CG116" s="876"/>
      <c r="CH116" s="876"/>
      <c r="CI116" s="876"/>
      <c r="CJ116" s="876"/>
      <c r="CK116" s="927"/>
      <c r="CL116" s="821"/>
      <c r="CM116" s="817" t="s">
        <v>467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389</v>
      </c>
      <c r="DH116" s="780"/>
      <c r="DI116" s="780"/>
      <c r="DJ116" s="780"/>
      <c r="DK116" s="781"/>
      <c r="DL116" s="782" t="s">
        <v>389</v>
      </c>
      <c r="DM116" s="780"/>
      <c r="DN116" s="780"/>
      <c r="DO116" s="780"/>
      <c r="DP116" s="781"/>
      <c r="DQ116" s="782" t="s">
        <v>389</v>
      </c>
      <c r="DR116" s="780"/>
      <c r="DS116" s="780"/>
      <c r="DT116" s="780"/>
      <c r="DU116" s="781"/>
      <c r="DV116" s="824" t="s">
        <v>449</v>
      </c>
      <c r="DW116" s="825"/>
      <c r="DX116" s="825"/>
      <c r="DY116" s="825"/>
      <c r="DZ116" s="826"/>
    </row>
    <row r="117" spans="1:130" s="230" customFormat="1" ht="26.25" customHeight="1" x14ac:dyDescent="0.15">
      <c r="A117" s="895" t="s">
        <v>186</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468</v>
      </c>
      <c r="Z117" s="897"/>
      <c r="AA117" s="902">
        <v>2235581</v>
      </c>
      <c r="AB117" s="903"/>
      <c r="AC117" s="903"/>
      <c r="AD117" s="903"/>
      <c r="AE117" s="904"/>
      <c r="AF117" s="905">
        <v>2230828</v>
      </c>
      <c r="AG117" s="903"/>
      <c r="AH117" s="903"/>
      <c r="AI117" s="903"/>
      <c r="AJ117" s="904"/>
      <c r="AK117" s="905">
        <v>2197846</v>
      </c>
      <c r="AL117" s="903"/>
      <c r="AM117" s="903"/>
      <c r="AN117" s="903"/>
      <c r="AO117" s="904"/>
      <c r="AP117" s="906"/>
      <c r="AQ117" s="907"/>
      <c r="AR117" s="907"/>
      <c r="AS117" s="907"/>
      <c r="AT117" s="908"/>
      <c r="AU117" s="932"/>
      <c r="AV117" s="933"/>
      <c r="AW117" s="933"/>
      <c r="AX117" s="933"/>
      <c r="AY117" s="933"/>
      <c r="AZ117" s="863" t="s">
        <v>469</v>
      </c>
      <c r="BA117" s="864"/>
      <c r="BB117" s="864"/>
      <c r="BC117" s="864"/>
      <c r="BD117" s="864"/>
      <c r="BE117" s="864"/>
      <c r="BF117" s="864"/>
      <c r="BG117" s="864"/>
      <c r="BH117" s="864"/>
      <c r="BI117" s="864"/>
      <c r="BJ117" s="864"/>
      <c r="BK117" s="864"/>
      <c r="BL117" s="864"/>
      <c r="BM117" s="864"/>
      <c r="BN117" s="864"/>
      <c r="BO117" s="864"/>
      <c r="BP117" s="865"/>
      <c r="BQ117" s="789" t="s">
        <v>470</v>
      </c>
      <c r="BR117" s="790"/>
      <c r="BS117" s="790"/>
      <c r="BT117" s="790"/>
      <c r="BU117" s="790"/>
      <c r="BV117" s="790" t="s">
        <v>471</v>
      </c>
      <c r="BW117" s="790"/>
      <c r="BX117" s="790"/>
      <c r="BY117" s="790"/>
      <c r="BZ117" s="790"/>
      <c r="CA117" s="790" t="s">
        <v>472</v>
      </c>
      <c r="CB117" s="790"/>
      <c r="CC117" s="790"/>
      <c r="CD117" s="790"/>
      <c r="CE117" s="790"/>
      <c r="CF117" s="875" t="s">
        <v>471</v>
      </c>
      <c r="CG117" s="876"/>
      <c r="CH117" s="876"/>
      <c r="CI117" s="876"/>
      <c r="CJ117" s="876"/>
      <c r="CK117" s="927"/>
      <c r="CL117" s="821"/>
      <c r="CM117" s="817" t="s">
        <v>473</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474</v>
      </c>
      <c r="DH117" s="780"/>
      <c r="DI117" s="780"/>
      <c r="DJ117" s="780"/>
      <c r="DK117" s="781"/>
      <c r="DL117" s="782" t="s">
        <v>471</v>
      </c>
      <c r="DM117" s="780"/>
      <c r="DN117" s="780"/>
      <c r="DO117" s="780"/>
      <c r="DP117" s="781"/>
      <c r="DQ117" s="782" t="s">
        <v>389</v>
      </c>
      <c r="DR117" s="780"/>
      <c r="DS117" s="780"/>
      <c r="DT117" s="780"/>
      <c r="DU117" s="781"/>
      <c r="DV117" s="824" t="s">
        <v>471</v>
      </c>
      <c r="DW117" s="825"/>
      <c r="DX117" s="825"/>
      <c r="DY117" s="825"/>
      <c r="DZ117" s="826"/>
    </row>
    <row r="118" spans="1:130" s="230" customFormat="1" ht="26.25" customHeight="1" x14ac:dyDescent="0.15">
      <c r="A118" s="895" t="s">
        <v>439</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436</v>
      </c>
      <c r="AB118" s="896"/>
      <c r="AC118" s="896"/>
      <c r="AD118" s="896"/>
      <c r="AE118" s="897"/>
      <c r="AF118" s="898" t="s">
        <v>437</v>
      </c>
      <c r="AG118" s="896"/>
      <c r="AH118" s="896"/>
      <c r="AI118" s="896"/>
      <c r="AJ118" s="897"/>
      <c r="AK118" s="898" t="s">
        <v>306</v>
      </c>
      <c r="AL118" s="896"/>
      <c r="AM118" s="896"/>
      <c r="AN118" s="896"/>
      <c r="AO118" s="897"/>
      <c r="AP118" s="899" t="s">
        <v>438</v>
      </c>
      <c r="AQ118" s="900"/>
      <c r="AR118" s="900"/>
      <c r="AS118" s="900"/>
      <c r="AT118" s="901"/>
      <c r="AU118" s="932"/>
      <c r="AV118" s="933"/>
      <c r="AW118" s="933"/>
      <c r="AX118" s="933"/>
      <c r="AY118" s="933"/>
      <c r="AZ118" s="838" t="s">
        <v>475</v>
      </c>
      <c r="BA118" s="839"/>
      <c r="BB118" s="839"/>
      <c r="BC118" s="839"/>
      <c r="BD118" s="839"/>
      <c r="BE118" s="839"/>
      <c r="BF118" s="839"/>
      <c r="BG118" s="839"/>
      <c r="BH118" s="839"/>
      <c r="BI118" s="839"/>
      <c r="BJ118" s="839"/>
      <c r="BK118" s="839"/>
      <c r="BL118" s="839"/>
      <c r="BM118" s="839"/>
      <c r="BN118" s="839"/>
      <c r="BO118" s="839"/>
      <c r="BP118" s="840"/>
      <c r="BQ118" s="879" t="s">
        <v>472</v>
      </c>
      <c r="BR118" s="845"/>
      <c r="BS118" s="845"/>
      <c r="BT118" s="845"/>
      <c r="BU118" s="845"/>
      <c r="BV118" s="845" t="s">
        <v>389</v>
      </c>
      <c r="BW118" s="845"/>
      <c r="BX118" s="845"/>
      <c r="BY118" s="845"/>
      <c r="BZ118" s="845"/>
      <c r="CA118" s="845" t="s">
        <v>391</v>
      </c>
      <c r="CB118" s="845"/>
      <c r="CC118" s="845"/>
      <c r="CD118" s="845"/>
      <c r="CE118" s="845"/>
      <c r="CF118" s="875" t="s">
        <v>472</v>
      </c>
      <c r="CG118" s="876"/>
      <c r="CH118" s="876"/>
      <c r="CI118" s="876"/>
      <c r="CJ118" s="876"/>
      <c r="CK118" s="927"/>
      <c r="CL118" s="821"/>
      <c r="CM118" s="817" t="s">
        <v>476</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477</v>
      </c>
      <c r="DH118" s="780"/>
      <c r="DI118" s="780"/>
      <c r="DJ118" s="780"/>
      <c r="DK118" s="781"/>
      <c r="DL118" s="782" t="s">
        <v>472</v>
      </c>
      <c r="DM118" s="780"/>
      <c r="DN118" s="780"/>
      <c r="DO118" s="780"/>
      <c r="DP118" s="781"/>
      <c r="DQ118" s="782" t="s">
        <v>477</v>
      </c>
      <c r="DR118" s="780"/>
      <c r="DS118" s="780"/>
      <c r="DT118" s="780"/>
      <c r="DU118" s="781"/>
      <c r="DV118" s="824" t="s">
        <v>389</v>
      </c>
      <c r="DW118" s="825"/>
      <c r="DX118" s="825"/>
      <c r="DY118" s="825"/>
      <c r="DZ118" s="826"/>
    </row>
    <row r="119" spans="1:130" s="230" customFormat="1" ht="26.25" customHeight="1" x14ac:dyDescent="0.15">
      <c r="A119" s="818" t="s">
        <v>442</v>
      </c>
      <c r="B119" s="819"/>
      <c r="C119" s="860" t="s">
        <v>443</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389</v>
      </c>
      <c r="AB119" s="889"/>
      <c r="AC119" s="889"/>
      <c r="AD119" s="889"/>
      <c r="AE119" s="890"/>
      <c r="AF119" s="891" t="s">
        <v>478</v>
      </c>
      <c r="AG119" s="889"/>
      <c r="AH119" s="889"/>
      <c r="AI119" s="889"/>
      <c r="AJ119" s="890"/>
      <c r="AK119" s="891" t="s">
        <v>479</v>
      </c>
      <c r="AL119" s="889"/>
      <c r="AM119" s="889"/>
      <c r="AN119" s="889"/>
      <c r="AO119" s="890"/>
      <c r="AP119" s="892" t="s">
        <v>389</v>
      </c>
      <c r="AQ119" s="893"/>
      <c r="AR119" s="893"/>
      <c r="AS119" s="893"/>
      <c r="AT119" s="894"/>
      <c r="AU119" s="934"/>
      <c r="AV119" s="935"/>
      <c r="AW119" s="935"/>
      <c r="AX119" s="935"/>
      <c r="AY119" s="935"/>
      <c r="AZ119" s="251" t="s">
        <v>186</v>
      </c>
      <c r="BA119" s="251"/>
      <c r="BB119" s="251"/>
      <c r="BC119" s="251"/>
      <c r="BD119" s="251"/>
      <c r="BE119" s="251"/>
      <c r="BF119" s="251"/>
      <c r="BG119" s="251"/>
      <c r="BH119" s="251"/>
      <c r="BI119" s="251"/>
      <c r="BJ119" s="251"/>
      <c r="BK119" s="251"/>
      <c r="BL119" s="251"/>
      <c r="BM119" s="251"/>
      <c r="BN119" s="251"/>
      <c r="BO119" s="877" t="s">
        <v>480</v>
      </c>
      <c r="BP119" s="878"/>
      <c r="BQ119" s="879">
        <v>25219264</v>
      </c>
      <c r="BR119" s="845"/>
      <c r="BS119" s="845"/>
      <c r="BT119" s="845"/>
      <c r="BU119" s="845"/>
      <c r="BV119" s="845">
        <v>24541154</v>
      </c>
      <c r="BW119" s="845"/>
      <c r="BX119" s="845"/>
      <c r="BY119" s="845"/>
      <c r="BZ119" s="845"/>
      <c r="CA119" s="845">
        <v>23757769</v>
      </c>
      <c r="CB119" s="845"/>
      <c r="CC119" s="845"/>
      <c r="CD119" s="845"/>
      <c r="CE119" s="845"/>
      <c r="CF119" s="748"/>
      <c r="CG119" s="749"/>
      <c r="CH119" s="749"/>
      <c r="CI119" s="749"/>
      <c r="CJ119" s="834"/>
      <c r="CK119" s="928"/>
      <c r="CL119" s="823"/>
      <c r="CM119" s="838" t="s">
        <v>481</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478</v>
      </c>
      <c r="DH119" s="764"/>
      <c r="DI119" s="764"/>
      <c r="DJ119" s="764"/>
      <c r="DK119" s="765"/>
      <c r="DL119" s="766" t="s">
        <v>479</v>
      </c>
      <c r="DM119" s="764"/>
      <c r="DN119" s="764"/>
      <c r="DO119" s="764"/>
      <c r="DP119" s="765"/>
      <c r="DQ119" s="766" t="s">
        <v>482</v>
      </c>
      <c r="DR119" s="764"/>
      <c r="DS119" s="764"/>
      <c r="DT119" s="764"/>
      <c r="DU119" s="765"/>
      <c r="DV119" s="848" t="s">
        <v>482</v>
      </c>
      <c r="DW119" s="849"/>
      <c r="DX119" s="849"/>
      <c r="DY119" s="849"/>
      <c r="DZ119" s="850"/>
    </row>
    <row r="120" spans="1:130" s="230" customFormat="1" ht="26.25" customHeight="1" x14ac:dyDescent="0.15">
      <c r="A120" s="820"/>
      <c r="B120" s="821"/>
      <c r="C120" s="817" t="s">
        <v>450</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483</v>
      </c>
      <c r="AB120" s="780"/>
      <c r="AC120" s="780"/>
      <c r="AD120" s="780"/>
      <c r="AE120" s="781"/>
      <c r="AF120" s="782" t="s">
        <v>471</v>
      </c>
      <c r="AG120" s="780"/>
      <c r="AH120" s="780"/>
      <c r="AI120" s="780"/>
      <c r="AJ120" s="781"/>
      <c r="AK120" s="782" t="s">
        <v>478</v>
      </c>
      <c r="AL120" s="780"/>
      <c r="AM120" s="780"/>
      <c r="AN120" s="780"/>
      <c r="AO120" s="781"/>
      <c r="AP120" s="824" t="s">
        <v>484</v>
      </c>
      <c r="AQ120" s="825"/>
      <c r="AR120" s="825"/>
      <c r="AS120" s="825"/>
      <c r="AT120" s="826"/>
      <c r="AU120" s="880" t="s">
        <v>485</v>
      </c>
      <c r="AV120" s="881"/>
      <c r="AW120" s="881"/>
      <c r="AX120" s="881"/>
      <c r="AY120" s="882"/>
      <c r="AZ120" s="860" t="s">
        <v>486</v>
      </c>
      <c r="BA120" s="810"/>
      <c r="BB120" s="810"/>
      <c r="BC120" s="810"/>
      <c r="BD120" s="810"/>
      <c r="BE120" s="810"/>
      <c r="BF120" s="810"/>
      <c r="BG120" s="810"/>
      <c r="BH120" s="810"/>
      <c r="BI120" s="810"/>
      <c r="BJ120" s="810"/>
      <c r="BK120" s="810"/>
      <c r="BL120" s="810"/>
      <c r="BM120" s="810"/>
      <c r="BN120" s="810"/>
      <c r="BO120" s="810"/>
      <c r="BP120" s="811"/>
      <c r="BQ120" s="861">
        <v>7512659</v>
      </c>
      <c r="BR120" s="842"/>
      <c r="BS120" s="842"/>
      <c r="BT120" s="842"/>
      <c r="BU120" s="842"/>
      <c r="BV120" s="842">
        <v>7803826</v>
      </c>
      <c r="BW120" s="842"/>
      <c r="BX120" s="842"/>
      <c r="BY120" s="842"/>
      <c r="BZ120" s="842"/>
      <c r="CA120" s="842">
        <v>8601850</v>
      </c>
      <c r="CB120" s="842"/>
      <c r="CC120" s="842"/>
      <c r="CD120" s="842"/>
      <c r="CE120" s="842"/>
      <c r="CF120" s="866">
        <v>113</v>
      </c>
      <c r="CG120" s="867"/>
      <c r="CH120" s="867"/>
      <c r="CI120" s="867"/>
      <c r="CJ120" s="867"/>
      <c r="CK120" s="868" t="s">
        <v>487</v>
      </c>
      <c r="CL120" s="852"/>
      <c r="CM120" s="852"/>
      <c r="CN120" s="852"/>
      <c r="CO120" s="853"/>
      <c r="CP120" s="872" t="s">
        <v>411</v>
      </c>
      <c r="CQ120" s="873"/>
      <c r="CR120" s="873"/>
      <c r="CS120" s="873"/>
      <c r="CT120" s="873"/>
      <c r="CU120" s="873"/>
      <c r="CV120" s="873"/>
      <c r="CW120" s="873"/>
      <c r="CX120" s="873"/>
      <c r="CY120" s="873"/>
      <c r="CZ120" s="873"/>
      <c r="DA120" s="873"/>
      <c r="DB120" s="873"/>
      <c r="DC120" s="873"/>
      <c r="DD120" s="873"/>
      <c r="DE120" s="873"/>
      <c r="DF120" s="874"/>
      <c r="DG120" s="861">
        <v>3257834</v>
      </c>
      <c r="DH120" s="842"/>
      <c r="DI120" s="842"/>
      <c r="DJ120" s="842"/>
      <c r="DK120" s="842"/>
      <c r="DL120" s="842">
        <v>3034383</v>
      </c>
      <c r="DM120" s="842"/>
      <c r="DN120" s="842"/>
      <c r="DO120" s="842"/>
      <c r="DP120" s="842"/>
      <c r="DQ120" s="842">
        <v>2885364</v>
      </c>
      <c r="DR120" s="842"/>
      <c r="DS120" s="842"/>
      <c r="DT120" s="842"/>
      <c r="DU120" s="842"/>
      <c r="DV120" s="843">
        <v>37.9</v>
      </c>
      <c r="DW120" s="843"/>
      <c r="DX120" s="843"/>
      <c r="DY120" s="843"/>
      <c r="DZ120" s="844"/>
    </row>
    <row r="121" spans="1:130" s="230" customFormat="1" ht="26.25" customHeight="1" x14ac:dyDescent="0.15">
      <c r="A121" s="820"/>
      <c r="B121" s="821"/>
      <c r="C121" s="863" t="s">
        <v>488</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389</v>
      </c>
      <c r="AB121" s="780"/>
      <c r="AC121" s="780"/>
      <c r="AD121" s="780"/>
      <c r="AE121" s="781"/>
      <c r="AF121" s="782" t="s">
        <v>389</v>
      </c>
      <c r="AG121" s="780"/>
      <c r="AH121" s="780"/>
      <c r="AI121" s="780"/>
      <c r="AJ121" s="781"/>
      <c r="AK121" s="782" t="s">
        <v>389</v>
      </c>
      <c r="AL121" s="780"/>
      <c r="AM121" s="780"/>
      <c r="AN121" s="780"/>
      <c r="AO121" s="781"/>
      <c r="AP121" s="824" t="s">
        <v>471</v>
      </c>
      <c r="AQ121" s="825"/>
      <c r="AR121" s="825"/>
      <c r="AS121" s="825"/>
      <c r="AT121" s="826"/>
      <c r="AU121" s="883"/>
      <c r="AV121" s="884"/>
      <c r="AW121" s="884"/>
      <c r="AX121" s="884"/>
      <c r="AY121" s="885"/>
      <c r="AZ121" s="817" t="s">
        <v>489</v>
      </c>
      <c r="BA121" s="752"/>
      <c r="BB121" s="752"/>
      <c r="BC121" s="752"/>
      <c r="BD121" s="752"/>
      <c r="BE121" s="752"/>
      <c r="BF121" s="752"/>
      <c r="BG121" s="752"/>
      <c r="BH121" s="752"/>
      <c r="BI121" s="752"/>
      <c r="BJ121" s="752"/>
      <c r="BK121" s="752"/>
      <c r="BL121" s="752"/>
      <c r="BM121" s="752"/>
      <c r="BN121" s="752"/>
      <c r="BO121" s="752"/>
      <c r="BP121" s="753"/>
      <c r="BQ121" s="789">
        <v>159208</v>
      </c>
      <c r="BR121" s="790"/>
      <c r="BS121" s="790"/>
      <c r="BT121" s="790"/>
      <c r="BU121" s="790"/>
      <c r="BV121" s="790">
        <v>164165</v>
      </c>
      <c r="BW121" s="790"/>
      <c r="BX121" s="790"/>
      <c r="BY121" s="790"/>
      <c r="BZ121" s="790"/>
      <c r="CA121" s="790">
        <v>132048</v>
      </c>
      <c r="CB121" s="790"/>
      <c r="CC121" s="790"/>
      <c r="CD121" s="790"/>
      <c r="CE121" s="790"/>
      <c r="CF121" s="875">
        <v>1.7</v>
      </c>
      <c r="CG121" s="876"/>
      <c r="CH121" s="876"/>
      <c r="CI121" s="876"/>
      <c r="CJ121" s="876"/>
      <c r="CK121" s="869"/>
      <c r="CL121" s="855"/>
      <c r="CM121" s="855"/>
      <c r="CN121" s="855"/>
      <c r="CO121" s="856"/>
      <c r="CP121" s="835" t="s">
        <v>490</v>
      </c>
      <c r="CQ121" s="836"/>
      <c r="CR121" s="836"/>
      <c r="CS121" s="836"/>
      <c r="CT121" s="836"/>
      <c r="CU121" s="836"/>
      <c r="CV121" s="836"/>
      <c r="CW121" s="836"/>
      <c r="CX121" s="836"/>
      <c r="CY121" s="836"/>
      <c r="CZ121" s="836"/>
      <c r="DA121" s="836"/>
      <c r="DB121" s="836"/>
      <c r="DC121" s="836"/>
      <c r="DD121" s="836"/>
      <c r="DE121" s="836"/>
      <c r="DF121" s="837"/>
      <c r="DG121" s="789">
        <v>2672696</v>
      </c>
      <c r="DH121" s="790"/>
      <c r="DI121" s="790"/>
      <c r="DJ121" s="790"/>
      <c r="DK121" s="790"/>
      <c r="DL121" s="790">
        <v>2686153</v>
      </c>
      <c r="DM121" s="790"/>
      <c r="DN121" s="790"/>
      <c r="DO121" s="790"/>
      <c r="DP121" s="790"/>
      <c r="DQ121" s="790">
        <v>2695959</v>
      </c>
      <c r="DR121" s="790"/>
      <c r="DS121" s="790"/>
      <c r="DT121" s="790"/>
      <c r="DU121" s="790"/>
      <c r="DV121" s="796">
        <v>35.4</v>
      </c>
      <c r="DW121" s="796"/>
      <c r="DX121" s="796"/>
      <c r="DY121" s="796"/>
      <c r="DZ121" s="797"/>
    </row>
    <row r="122" spans="1:130" s="230" customFormat="1" ht="26.25" customHeight="1" x14ac:dyDescent="0.15">
      <c r="A122" s="820"/>
      <c r="B122" s="821"/>
      <c r="C122" s="817" t="s">
        <v>461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474</v>
      </c>
      <c r="AB122" s="780"/>
      <c r="AC122" s="780"/>
      <c r="AD122" s="780"/>
      <c r="AE122" s="781"/>
      <c r="AF122" s="782" t="s">
        <v>482</v>
      </c>
      <c r="AG122" s="780"/>
      <c r="AH122" s="780"/>
      <c r="AI122" s="780"/>
      <c r="AJ122" s="781"/>
      <c r="AK122" s="782" t="s">
        <v>389</v>
      </c>
      <c r="AL122" s="780"/>
      <c r="AM122" s="780"/>
      <c r="AN122" s="780"/>
      <c r="AO122" s="781"/>
      <c r="AP122" s="824" t="s">
        <v>389</v>
      </c>
      <c r="AQ122" s="825"/>
      <c r="AR122" s="825"/>
      <c r="AS122" s="825"/>
      <c r="AT122" s="826"/>
      <c r="AU122" s="883"/>
      <c r="AV122" s="884"/>
      <c r="AW122" s="884"/>
      <c r="AX122" s="884"/>
      <c r="AY122" s="885"/>
      <c r="AZ122" s="838" t="s">
        <v>491</v>
      </c>
      <c r="BA122" s="839"/>
      <c r="BB122" s="839"/>
      <c r="BC122" s="839"/>
      <c r="BD122" s="839"/>
      <c r="BE122" s="839"/>
      <c r="BF122" s="839"/>
      <c r="BG122" s="839"/>
      <c r="BH122" s="839"/>
      <c r="BI122" s="839"/>
      <c r="BJ122" s="839"/>
      <c r="BK122" s="839"/>
      <c r="BL122" s="839"/>
      <c r="BM122" s="839"/>
      <c r="BN122" s="839"/>
      <c r="BO122" s="839"/>
      <c r="BP122" s="840"/>
      <c r="BQ122" s="879">
        <v>17993759</v>
      </c>
      <c r="BR122" s="845"/>
      <c r="BS122" s="845"/>
      <c r="BT122" s="845"/>
      <c r="BU122" s="845"/>
      <c r="BV122" s="845">
        <v>17455353</v>
      </c>
      <c r="BW122" s="845"/>
      <c r="BX122" s="845"/>
      <c r="BY122" s="845"/>
      <c r="BZ122" s="845"/>
      <c r="CA122" s="845">
        <v>16514470</v>
      </c>
      <c r="CB122" s="845"/>
      <c r="CC122" s="845"/>
      <c r="CD122" s="845"/>
      <c r="CE122" s="845"/>
      <c r="CF122" s="846">
        <v>216.9</v>
      </c>
      <c r="CG122" s="847"/>
      <c r="CH122" s="847"/>
      <c r="CI122" s="847"/>
      <c r="CJ122" s="847"/>
      <c r="CK122" s="869"/>
      <c r="CL122" s="855"/>
      <c r="CM122" s="855"/>
      <c r="CN122" s="855"/>
      <c r="CO122" s="856"/>
      <c r="CP122" s="835" t="s">
        <v>492</v>
      </c>
      <c r="CQ122" s="836"/>
      <c r="CR122" s="836"/>
      <c r="CS122" s="836"/>
      <c r="CT122" s="836"/>
      <c r="CU122" s="836"/>
      <c r="CV122" s="836"/>
      <c r="CW122" s="836"/>
      <c r="CX122" s="836"/>
      <c r="CY122" s="836"/>
      <c r="CZ122" s="836"/>
      <c r="DA122" s="836"/>
      <c r="DB122" s="836"/>
      <c r="DC122" s="836"/>
      <c r="DD122" s="836"/>
      <c r="DE122" s="836"/>
      <c r="DF122" s="837"/>
      <c r="DG122" s="789" t="s">
        <v>477</v>
      </c>
      <c r="DH122" s="790"/>
      <c r="DI122" s="790"/>
      <c r="DJ122" s="790"/>
      <c r="DK122" s="790"/>
      <c r="DL122" s="790" t="s">
        <v>471</v>
      </c>
      <c r="DM122" s="790"/>
      <c r="DN122" s="790"/>
      <c r="DO122" s="790"/>
      <c r="DP122" s="790"/>
      <c r="DQ122" s="790">
        <v>2007104</v>
      </c>
      <c r="DR122" s="790"/>
      <c r="DS122" s="790"/>
      <c r="DT122" s="790"/>
      <c r="DU122" s="790"/>
      <c r="DV122" s="796">
        <v>26.4</v>
      </c>
      <c r="DW122" s="796"/>
      <c r="DX122" s="796"/>
      <c r="DY122" s="796"/>
      <c r="DZ122" s="797"/>
    </row>
    <row r="123" spans="1:130" s="230" customFormat="1" ht="26.25" customHeight="1" x14ac:dyDescent="0.15">
      <c r="A123" s="820"/>
      <c r="B123" s="821"/>
      <c r="C123" s="817" t="s">
        <v>467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389</v>
      </c>
      <c r="AB123" s="780"/>
      <c r="AC123" s="780"/>
      <c r="AD123" s="780"/>
      <c r="AE123" s="781"/>
      <c r="AF123" s="782" t="s">
        <v>482</v>
      </c>
      <c r="AG123" s="780"/>
      <c r="AH123" s="780"/>
      <c r="AI123" s="780"/>
      <c r="AJ123" s="781"/>
      <c r="AK123" s="782" t="s">
        <v>477</v>
      </c>
      <c r="AL123" s="780"/>
      <c r="AM123" s="780"/>
      <c r="AN123" s="780"/>
      <c r="AO123" s="781"/>
      <c r="AP123" s="824" t="s">
        <v>472</v>
      </c>
      <c r="AQ123" s="825"/>
      <c r="AR123" s="825"/>
      <c r="AS123" s="825"/>
      <c r="AT123" s="826"/>
      <c r="AU123" s="886"/>
      <c r="AV123" s="887"/>
      <c r="AW123" s="887"/>
      <c r="AX123" s="887"/>
      <c r="AY123" s="887"/>
      <c r="AZ123" s="251" t="s">
        <v>186</v>
      </c>
      <c r="BA123" s="251"/>
      <c r="BB123" s="251"/>
      <c r="BC123" s="251"/>
      <c r="BD123" s="251"/>
      <c r="BE123" s="251"/>
      <c r="BF123" s="251"/>
      <c r="BG123" s="251"/>
      <c r="BH123" s="251"/>
      <c r="BI123" s="251"/>
      <c r="BJ123" s="251"/>
      <c r="BK123" s="251"/>
      <c r="BL123" s="251"/>
      <c r="BM123" s="251"/>
      <c r="BN123" s="251"/>
      <c r="BO123" s="877" t="s">
        <v>493</v>
      </c>
      <c r="BP123" s="878"/>
      <c r="BQ123" s="832">
        <v>25665626</v>
      </c>
      <c r="BR123" s="833"/>
      <c r="BS123" s="833"/>
      <c r="BT123" s="833"/>
      <c r="BU123" s="833"/>
      <c r="BV123" s="833">
        <v>25423344</v>
      </c>
      <c r="BW123" s="833"/>
      <c r="BX123" s="833"/>
      <c r="BY123" s="833"/>
      <c r="BZ123" s="833"/>
      <c r="CA123" s="833">
        <v>25248368</v>
      </c>
      <c r="CB123" s="833"/>
      <c r="CC123" s="833"/>
      <c r="CD123" s="833"/>
      <c r="CE123" s="833"/>
      <c r="CF123" s="748"/>
      <c r="CG123" s="749"/>
      <c r="CH123" s="749"/>
      <c r="CI123" s="749"/>
      <c r="CJ123" s="834"/>
      <c r="CK123" s="869"/>
      <c r="CL123" s="855"/>
      <c r="CM123" s="855"/>
      <c r="CN123" s="855"/>
      <c r="CO123" s="856"/>
      <c r="CP123" s="835" t="s">
        <v>494</v>
      </c>
      <c r="CQ123" s="836"/>
      <c r="CR123" s="836"/>
      <c r="CS123" s="836"/>
      <c r="CT123" s="836"/>
      <c r="CU123" s="836"/>
      <c r="CV123" s="836"/>
      <c r="CW123" s="836"/>
      <c r="CX123" s="836"/>
      <c r="CY123" s="836"/>
      <c r="CZ123" s="836"/>
      <c r="DA123" s="836"/>
      <c r="DB123" s="836"/>
      <c r="DC123" s="836"/>
      <c r="DD123" s="836"/>
      <c r="DE123" s="836"/>
      <c r="DF123" s="837"/>
      <c r="DG123" s="779">
        <v>316069</v>
      </c>
      <c r="DH123" s="780"/>
      <c r="DI123" s="780"/>
      <c r="DJ123" s="780"/>
      <c r="DK123" s="781"/>
      <c r="DL123" s="782">
        <v>305608</v>
      </c>
      <c r="DM123" s="780"/>
      <c r="DN123" s="780"/>
      <c r="DO123" s="780"/>
      <c r="DP123" s="781"/>
      <c r="DQ123" s="782">
        <v>298654</v>
      </c>
      <c r="DR123" s="780"/>
      <c r="DS123" s="780"/>
      <c r="DT123" s="780"/>
      <c r="DU123" s="781"/>
      <c r="DV123" s="824">
        <v>3.9</v>
      </c>
      <c r="DW123" s="825"/>
      <c r="DX123" s="825"/>
      <c r="DY123" s="825"/>
      <c r="DZ123" s="826"/>
    </row>
    <row r="124" spans="1:130" s="230" customFormat="1" ht="26.25" customHeight="1" thickBot="1" x14ac:dyDescent="0.2">
      <c r="A124" s="820"/>
      <c r="B124" s="821"/>
      <c r="C124" s="817" t="s">
        <v>473</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479</v>
      </c>
      <c r="AB124" s="780"/>
      <c r="AC124" s="780"/>
      <c r="AD124" s="780"/>
      <c r="AE124" s="781"/>
      <c r="AF124" s="782" t="s">
        <v>389</v>
      </c>
      <c r="AG124" s="780"/>
      <c r="AH124" s="780"/>
      <c r="AI124" s="780"/>
      <c r="AJ124" s="781"/>
      <c r="AK124" s="782" t="s">
        <v>483</v>
      </c>
      <c r="AL124" s="780"/>
      <c r="AM124" s="780"/>
      <c r="AN124" s="780"/>
      <c r="AO124" s="781"/>
      <c r="AP124" s="824" t="s">
        <v>477</v>
      </c>
      <c r="AQ124" s="825"/>
      <c r="AR124" s="825"/>
      <c r="AS124" s="825"/>
      <c r="AT124" s="826"/>
      <c r="AU124" s="827" t="s">
        <v>495</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479</v>
      </c>
      <c r="BR124" s="831"/>
      <c r="BS124" s="831"/>
      <c r="BT124" s="831"/>
      <c r="BU124" s="831"/>
      <c r="BV124" s="831" t="s">
        <v>389</v>
      </c>
      <c r="BW124" s="831"/>
      <c r="BX124" s="831"/>
      <c r="BY124" s="831"/>
      <c r="BZ124" s="831"/>
      <c r="CA124" s="831" t="s">
        <v>482</v>
      </c>
      <c r="CB124" s="831"/>
      <c r="CC124" s="831"/>
      <c r="CD124" s="831"/>
      <c r="CE124" s="831"/>
      <c r="CF124" s="726"/>
      <c r="CG124" s="727"/>
      <c r="CH124" s="727"/>
      <c r="CI124" s="727"/>
      <c r="CJ124" s="862"/>
      <c r="CK124" s="870"/>
      <c r="CL124" s="870"/>
      <c r="CM124" s="870"/>
      <c r="CN124" s="870"/>
      <c r="CO124" s="871"/>
      <c r="CP124" s="835" t="s">
        <v>496</v>
      </c>
      <c r="CQ124" s="836"/>
      <c r="CR124" s="836"/>
      <c r="CS124" s="836"/>
      <c r="CT124" s="836"/>
      <c r="CU124" s="836"/>
      <c r="CV124" s="836"/>
      <c r="CW124" s="836"/>
      <c r="CX124" s="836"/>
      <c r="CY124" s="836"/>
      <c r="CZ124" s="836"/>
      <c r="DA124" s="836"/>
      <c r="DB124" s="836"/>
      <c r="DC124" s="836"/>
      <c r="DD124" s="836"/>
      <c r="DE124" s="836"/>
      <c r="DF124" s="837"/>
      <c r="DG124" s="763">
        <v>2139202</v>
      </c>
      <c r="DH124" s="764"/>
      <c r="DI124" s="764"/>
      <c r="DJ124" s="764"/>
      <c r="DK124" s="765"/>
      <c r="DL124" s="766">
        <v>2030026</v>
      </c>
      <c r="DM124" s="764"/>
      <c r="DN124" s="764"/>
      <c r="DO124" s="764"/>
      <c r="DP124" s="765"/>
      <c r="DQ124" s="766" t="s">
        <v>389</v>
      </c>
      <c r="DR124" s="764"/>
      <c r="DS124" s="764"/>
      <c r="DT124" s="764"/>
      <c r="DU124" s="765"/>
      <c r="DV124" s="848" t="s">
        <v>478</v>
      </c>
      <c r="DW124" s="849"/>
      <c r="DX124" s="849"/>
      <c r="DY124" s="849"/>
      <c r="DZ124" s="850"/>
    </row>
    <row r="125" spans="1:130" s="230" customFormat="1" ht="26.25" customHeight="1" x14ac:dyDescent="0.15">
      <c r="A125" s="820"/>
      <c r="B125" s="821"/>
      <c r="C125" s="817" t="s">
        <v>476</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472</v>
      </c>
      <c r="AB125" s="780"/>
      <c r="AC125" s="780"/>
      <c r="AD125" s="780"/>
      <c r="AE125" s="781"/>
      <c r="AF125" s="782" t="s">
        <v>479</v>
      </c>
      <c r="AG125" s="780"/>
      <c r="AH125" s="780"/>
      <c r="AI125" s="780"/>
      <c r="AJ125" s="781"/>
      <c r="AK125" s="782" t="s">
        <v>389</v>
      </c>
      <c r="AL125" s="780"/>
      <c r="AM125" s="780"/>
      <c r="AN125" s="780"/>
      <c r="AO125" s="781"/>
      <c r="AP125" s="824" t="s">
        <v>470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497</v>
      </c>
      <c r="CL125" s="852"/>
      <c r="CM125" s="852"/>
      <c r="CN125" s="852"/>
      <c r="CO125" s="853"/>
      <c r="CP125" s="860" t="s">
        <v>498</v>
      </c>
      <c r="CQ125" s="810"/>
      <c r="CR125" s="810"/>
      <c r="CS125" s="810"/>
      <c r="CT125" s="810"/>
      <c r="CU125" s="810"/>
      <c r="CV125" s="810"/>
      <c r="CW125" s="810"/>
      <c r="CX125" s="810"/>
      <c r="CY125" s="810"/>
      <c r="CZ125" s="810"/>
      <c r="DA125" s="810"/>
      <c r="DB125" s="810"/>
      <c r="DC125" s="810"/>
      <c r="DD125" s="810"/>
      <c r="DE125" s="810"/>
      <c r="DF125" s="811"/>
      <c r="DG125" s="861" t="s">
        <v>389</v>
      </c>
      <c r="DH125" s="842"/>
      <c r="DI125" s="842"/>
      <c r="DJ125" s="842"/>
      <c r="DK125" s="842"/>
      <c r="DL125" s="842" t="s">
        <v>471</v>
      </c>
      <c r="DM125" s="842"/>
      <c r="DN125" s="842"/>
      <c r="DO125" s="842"/>
      <c r="DP125" s="842"/>
      <c r="DQ125" s="842" t="s">
        <v>483</v>
      </c>
      <c r="DR125" s="842"/>
      <c r="DS125" s="842"/>
      <c r="DT125" s="842"/>
      <c r="DU125" s="842"/>
      <c r="DV125" s="843" t="s">
        <v>472</v>
      </c>
      <c r="DW125" s="843"/>
      <c r="DX125" s="843"/>
      <c r="DY125" s="843"/>
      <c r="DZ125" s="844"/>
    </row>
    <row r="126" spans="1:130" s="230" customFormat="1" ht="26.25" customHeight="1" thickBot="1" x14ac:dyDescent="0.2">
      <c r="A126" s="820"/>
      <c r="B126" s="821"/>
      <c r="C126" s="817" t="s">
        <v>481</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477</v>
      </c>
      <c r="AB126" s="780"/>
      <c r="AC126" s="780"/>
      <c r="AD126" s="780"/>
      <c r="AE126" s="781"/>
      <c r="AF126" s="782" t="s">
        <v>389</v>
      </c>
      <c r="AG126" s="780"/>
      <c r="AH126" s="780"/>
      <c r="AI126" s="780"/>
      <c r="AJ126" s="781"/>
      <c r="AK126" s="782" t="s">
        <v>389</v>
      </c>
      <c r="AL126" s="780"/>
      <c r="AM126" s="780"/>
      <c r="AN126" s="780"/>
      <c r="AO126" s="781"/>
      <c r="AP126" s="824" t="s">
        <v>389</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499</v>
      </c>
      <c r="CQ126" s="752"/>
      <c r="CR126" s="752"/>
      <c r="CS126" s="752"/>
      <c r="CT126" s="752"/>
      <c r="CU126" s="752"/>
      <c r="CV126" s="752"/>
      <c r="CW126" s="752"/>
      <c r="CX126" s="752"/>
      <c r="CY126" s="752"/>
      <c r="CZ126" s="752"/>
      <c r="DA126" s="752"/>
      <c r="DB126" s="752"/>
      <c r="DC126" s="752"/>
      <c r="DD126" s="752"/>
      <c r="DE126" s="752"/>
      <c r="DF126" s="753"/>
      <c r="DG126" s="789">
        <v>177383</v>
      </c>
      <c r="DH126" s="790"/>
      <c r="DI126" s="790"/>
      <c r="DJ126" s="790"/>
      <c r="DK126" s="790"/>
      <c r="DL126" s="790">
        <v>179008</v>
      </c>
      <c r="DM126" s="790"/>
      <c r="DN126" s="790"/>
      <c r="DO126" s="790"/>
      <c r="DP126" s="790"/>
      <c r="DQ126" s="790" t="s">
        <v>389</v>
      </c>
      <c r="DR126" s="790"/>
      <c r="DS126" s="790"/>
      <c r="DT126" s="790"/>
      <c r="DU126" s="790"/>
      <c r="DV126" s="796" t="s">
        <v>472</v>
      </c>
      <c r="DW126" s="796"/>
      <c r="DX126" s="796"/>
      <c r="DY126" s="796"/>
      <c r="DZ126" s="797"/>
    </row>
    <row r="127" spans="1:130" s="230" customFormat="1" ht="26.25" customHeight="1" x14ac:dyDescent="0.15">
      <c r="A127" s="822"/>
      <c r="B127" s="823"/>
      <c r="C127" s="838" t="s">
        <v>500</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478</v>
      </c>
      <c r="AB127" s="780"/>
      <c r="AC127" s="780"/>
      <c r="AD127" s="780"/>
      <c r="AE127" s="781"/>
      <c r="AF127" s="782" t="s">
        <v>477</v>
      </c>
      <c r="AG127" s="780"/>
      <c r="AH127" s="780"/>
      <c r="AI127" s="780"/>
      <c r="AJ127" s="781"/>
      <c r="AK127" s="782" t="s">
        <v>389</v>
      </c>
      <c r="AL127" s="780"/>
      <c r="AM127" s="780"/>
      <c r="AN127" s="780"/>
      <c r="AO127" s="781"/>
      <c r="AP127" s="824" t="s">
        <v>501</v>
      </c>
      <c r="AQ127" s="825"/>
      <c r="AR127" s="825"/>
      <c r="AS127" s="825"/>
      <c r="AT127" s="826"/>
      <c r="AU127" s="232"/>
      <c r="AV127" s="232"/>
      <c r="AW127" s="232"/>
      <c r="AX127" s="841" t="s">
        <v>502</v>
      </c>
      <c r="AY127" s="814"/>
      <c r="AZ127" s="814"/>
      <c r="BA127" s="814"/>
      <c r="BB127" s="814"/>
      <c r="BC127" s="814"/>
      <c r="BD127" s="814"/>
      <c r="BE127" s="815"/>
      <c r="BF127" s="813" t="s">
        <v>503</v>
      </c>
      <c r="BG127" s="814"/>
      <c r="BH127" s="814"/>
      <c r="BI127" s="814"/>
      <c r="BJ127" s="814"/>
      <c r="BK127" s="814"/>
      <c r="BL127" s="815"/>
      <c r="BM127" s="813" t="s">
        <v>504</v>
      </c>
      <c r="BN127" s="814"/>
      <c r="BO127" s="814"/>
      <c r="BP127" s="814"/>
      <c r="BQ127" s="814"/>
      <c r="BR127" s="814"/>
      <c r="BS127" s="815"/>
      <c r="BT127" s="813" t="s">
        <v>505</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506</v>
      </c>
      <c r="CQ127" s="752"/>
      <c r="CR127" s="752"/>
      <c r="CS127" s="752"/>
      <c r="CT127" s="752"/>
      <c r="CU127" s="752"/>
      <c r="CV127" s="752"/>
      <c r="CW127" s="752"/>
      <c r="CX127" s="752"/>
      <c r="CY127" s="752"/>
      <c r="CZ127" s="752"/>
      <c r="DA127" s="752"/>
      <c r="DB127" s="752"/>
      <c r="DC127" s="752"/>
      <c r="DD127" s="752"/>
      <c r="DE127" s="752"/>
      <c r="DF127" s="753"/>
      <c r="DG127" s="789" t="s">
        <v>474</v>
      </c>
      <c r="DH127" s="790"/>
      <c r="DI127" s="790"/>
      <c r="DJ127" s="790"/>
      <c r="DK127" s="790"/>
      <c r="DL127" s="790" t="s">
        <v>389</v>
      </c>
      <c r="DM127" s="790"/>
      <c r="DN127" s="790"/>
      <c r="DO127" s="790"/>
      <c r="DP127" s="790"/>
      <c r="DQ127" s="790" t="s">
        <v>472</v>
      </c>
      <c r="DR127" s="790"/>
      <c r="DS127" s="790"/>
      <c r="DT127" s="790"/>
      <c r="DU127" s="790"/>
      <c r="DV127" s="796" t="s">
        <v>477</v>
      </c>
      <c r="DW127" s="796"/>
      <c r="DX127" s="796"/>
      <c r="DY127" s="796"/>
      <c r="DZ127" s="797"/>
    </row>
    <row r="128" spans="1:130" s="230" customFormat="1" ht="26.25" customHeight="1" thickBot="1" x14ac:dyDescent="0.2">
      <c r="A128" s="798" t="s">
        <v>507</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508</v>
      </c>
      <c r="X128" s="800"/>
      <c r="Y128" s="800"/>
      <c r="Z128" s="801"/>
      <c r="AA128" s="802">
        <v>25703</v>
      </c>
      <c r="AB128" s="803"/>
      <c r="AC128" s="803"/>
      <c r="AD128" s="803"/>
      <c r="AE128" s="804"/>
      <c r="AF128" s="805">
        <v>19227</v>
      </c>
      <c r="AG128" s="803"/>
      <c r="AH128" s="803"/>
      <c r="AI128" s="803"/>
      <c r="AJ128" s="804"/>
      <c r="AK128" s="805">
        <v>17950</v>
      </c>
      <c r="AL128" s="803"/>
      <c r="AM128" s="803"/>
      <c r="AN128" s="803"/>
      <c r="AO128" s="804"/>
      <c r="AP128" s="806"/>
      <c r="AQ128" s="807"/>
      <c r="AR128" s="807"/>
      <c r="AS128" s="807"/>
      <c r="AT128" s="808"/>
      <c r="AU128" s="232"/>
      <c r="AV128" s="232"/>
      <c r="AW128" s="232"/>
      <c r="AX128" s="809" t="s">
        <v>509</v>
      </c>
      <c r="AY128" s="810"/>
      <c r="AZ128" s="810"/>
      <c r="BA128" s="810"/>
      <c r="BB128" s="810"/>
      <c r="BC128" s="810"/>
      <c r="BD128" s="810"/>
      <c r="BE128" s="811"/>
      <c r="BF128" s="786" t="s">
        <v>471</v>
      </c>
      <c r="BG128" s="787"/>
      <c r="BH128" s="787"/>
      <c r="BI128" s="787"/>
      <c r="BJ128" s="787"/>
      <c r="BK128" s="787"/>
      <c r="BL128" s="812"/>
      <c r="BM128" s="786">
        <v>13.48</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510</v>
      </c>
      <c r="CQ128" s="730"/>
      <c r="CR128" s="730"/>
      <c r="CS128" s="730"/>
      <c r="CT128" s="730"/>
      <c r="CU128" s="730"/>
      <c r="CV128" s="730"/>
      <c r="CW128" s="730"/>
      <c r="CX128" s="730"/>
      <c r="CY128" s="730"/>
      <c r="CZ128" s="730"/>
      <c r="DA128" s="730"/>
      <c r="DB128" s="730"/>
      <c r="DC128" s="730"/>
      <c r="DD128" s="730"/>
      <c r="DE128" s="730"/>
      <c r="DF128" s="731"/>
      <c r="DG128" s="792" t="s">
        <v>389</v>
      </c>
      <c r="DH128" s="793"/>
      <c r="DI128" s="793"/>
      <c r="DJ128" s="793"/>
      <c r="DK128" s="793"/>
      <c r="DL128" s="793" t="s">
        <v>477</v>
      </c>
      <c r="DM128" s="793"/>
      <c r="DN128" s="793"/>
      <c r="DO128" s="793"/>
      <c r="DP128" s="793"/>
      <c r="DQ128" s="793" t="s">
        <v>483</v>
      </c>
      <c r="DR128" s="793"/>
      <c r="DS128" s="793"/>
      <c r="DT128" s="793"/>
      <c r="DU128" s="793"/>
      <c r="DV128" s="794" t="s">
        <v>477</v>
      </c>
      <c r="DW128" s="794"/>
      <c r="DX128" s="794"/>
      <c r="DY128" s="794"/>
      <c r="DZ128" s="795"/>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511</v>
      </c>
      <c r="X129" s="777"/>
      <c r="Y129" s="777"/>
      <c r="Z129" s="778"/>
      <c r="AA129" s="779">
        <v>9414748</v>
      </c>
      <c r="AB129" s="780"/>
      <c r="AC129" s="780"/>
      <c r="AD129" s="780"/>
      <c r="AE129" s="781"/>
      <c r="AF129" s="782">
        <v>9668843</v>
      </c>
      <c r="AG129" s="780"/>
      <c r="AH129" s="780"/>
      <c r="AI129" s="780"/>
      <c r="AJ129" s="781"/>
      <c r="AK129" s="782">
        <v>9211632</v>
      </c>
      <c r="AL129" s="780"/>
      <c r="AM129" s="780"/>
      <c r="AN129" s="780"/>
      <c r="AO129" s="781"/>
      <c r="AP129" s="783"/>
      <c r="AQ129" s="784"/>
      <c r="AR129" s="784"/>
      <c r="AS129" s="784"/>
      <c r="AT129" s="785"/>
      <c r="AU129" s="233"/>
      <c r="AV129" s="233"/>
      <c r="AW129" s="233"/>
      <c r="AX129" s="751" t="s">
        <v>512</v>
      </c>
      <c r="AY129" s="752"/>
      <c r="AZ129" s="752"/>
      <c r="BA129" s="752"/>
      <c r="BB129" s="752"/>
      <c r="BC129" s="752"/>
      <c r="BD129" s="752"/>
      <c r="BE129" s="753"/>
      <c r="BF129" s="770" t="s">
        <v>471</v>
      </c>
      <c r="BG129" s="771"/>
      <c r="BH129" s="771"/>
      <c r="BI129" s="771"/>
      <c r="BJ129" s="771"/>
      <c r="BK129" s="771"/>
      <c r="BL129" s="772"/>
      <c r="BM129" s="770">
        <v>18.48</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513</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514</v>
      </c>
      <c r="X130" s="777"/>
      <c r="Y130" s="777"/>
      <c r="Z130" s="778"/>
      <c r="AA130" s="779">
        <v>1757369</v>
      </c>
      <c r="AB130" s="780"/>
      <c r="AC130" s="780"/>
      <c r="AD130" s="780"/>
      <c r="AE130" s="781"/>
      <c r="AF130" s="782">
        <v>1744307</v>
      </c>
      <c r="AG130" s="780"/>
      <c r="AH130" s="780"/>
      <c r="AI130" s="780"/>
      <c r="AJ130" s="781"/>
      <c r="AK130" s="782">
        <v>1599382</v>
      </c>
      <c r="AL130" s="780"/>
      <c r="AM130" s="780"/>
      <c r="AN130" s="780"/>
      <c r="AO130" s="781"/>
      <c r="AP130" s="783"/>
      <c r="AQ130" s="784"/>
      <c r="AR130" s="784"/>
      <c r="AS130" s="784"/>
      <c r="AT130" s="785"/>
      <c r="AU130" s="233"/>
      <c r="AV130" s="233"/>
      <c r="AW130" s="233"/>
      <c r="AX130" s="751" t="s">
        <v>515</v>
      </c>
      <c r="AY130" s="752"/>
      <c r="AZ130" s="752"/>
      <c r="BA130" s="752"/>
      <c r="BB130" s="752"/>
      <c r="BC130" s="752"/>
      <c r="BD130" s="752"/>
      <c r="BE130" s="753"/>
      <c r="BF130" s="754">
        <v>6.4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516</v>
      </c>
      <c r="X131" s="761"/>
      <c r="Y131" s="761"/>
      <c r="Z131" s="762"/>
      <c r="AA131" s="763">
        <v>7657379</v>
      </c>
      <c r="AB131" s="764"/>
      <c r="AC131" s="764"/>
      <c r="AD131" s="764"/>
      <c r="AE131" s="765"/>
      <c r="AF131" s="766">
        <v>7924536</v>
      </c>
      <c r="AG131" s="764"/>
      <c r="AH131" s="764"/>
      <c r="AI131" s="764"/>
      <c r="AJ131" s="765"/>
      <c r="AK131" s="766">
        <v>7612250</v>
      </c>
      <c r="AL131" s="764"/>
      <c r="AM131" s="764"/>
      <c r="AN131" s="764"/>
      <c r="AO131" s="765"/>
      <c r="AP131" s="767"/>
      <c r="AQ131" s="768"/>
      <c r="AR131" s="768"/>
      <c r="AS131" s="768"/>
      <c r="AT131" s="769"/>
      <c r="AU131" s="233"/>
      <c r="AV131" s="233"/>
      <c r="AW131" s="233"/>
      <c r="AX131" s="729" t="s">
        <v>517</v>
      </c>
      <c r="AY131" s="730"/>
      <c r="AZ131" s="730"/>
      <c r="BA131" s="730"/>
      <c r="BB131" s="730"/>
      <c r="BC131" s="730"/>
      <c r="BD131" s="730"/>
      <c r="BE131" s="731"/>
      <c r="BF131" s="732" t="s">
        <v>478</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518</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519</v>
      </c>
      <c r="W132" s="742"/>
      <c r="X132" s="742"/>
      <c r="Y132" s="742"/>
      <c r="Z132" s="743"/>
      <c r="AA132" s="744">
        <v>5.9094502179999999</v>
      </c>
      <c r="AB132" s="745"/>
      <c r="AC132" s="745"/>
      <c r="AD132" s="745"/>
      <c r="AE132" s="746"/>
      <c r="AF132" s="747">
        <v>5.8967995100000001</v>
      </c>
      <c r="AG132" s="745"/>
      <c r="AH132" s="745"/>
      <c r="AI132" s="745"/>
      <c r="AJ132" s="746"/>
      <c r="AK132" s="747">
        <v>7.6260501170000001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520</v>
      </c>
      <c r="W133" s="721"/>
      <c r="X133" s="721"/>
      <c r="Y133" s="721"/>
      <c r="Z133" s="722"/>
      <c r="AA133" s="723">
        <v>6.4</v>
      </c>
      <c r="AB133" s="724"/>
      <c r="AC133" s="724"/>
      <c r="AD133" s="724"/>
      <c r="AE133" s="725"/>
      <c r="AF133" s="723">
        <v>6.1</v>
      </c>
      <c r="AG133" s="724"/>
      <c r="AH133" s="724"/>
      <c r="AI133" s="724"/>
      <c r="AJ133" s="725"/>
      <c r="AK133" s="723">
        <v>6.4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EymP0Uu4KBVSl2cv/DA1oHuyI1UBQkWenKPGe3+qcrWyQ2NoutHbeNBR3QZSeUWKApUsx31aCw2ti9SvGlnnyA==" saltValue="4eOEnW/9CK6U4DDAVW7m8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521</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HiRetwYMtx6seTvyXGJM8l3we2yuwgDj0LY8GJZUHw4szTtlkpMaqcrRB6wHOZaaY1Ro2ZnVFncJ13Z9TVEbBw==" saltValue="MKH2eKChjSZ8kCK1nrJM4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U1EVwEm6375X6qhInGzyAcNsScLe8Z7QsVjrotxctgXtctIKSDip+4mf6t8GSmTyrqG1Qke3e+Lj5tskvybQ==" saltValue="Uo1Cj/5jZL0mAcgDI/nN1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523</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5" t="s">
        <v>524</v>
      </c>
      <c r="AP7" s="272"/>
      <c r="AQ7" s="273" t="s">
        <v>525</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6"/>
      <c r="AP8" s="278" t="s">
        <v>526</v>
      </c>
      <c r="AQ8" s="279" t="s">
        <v>527</v>
      </c>
      <c r="AR8" s="280" t="s">
        <v>528</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7" t="s">
        <v>529</v>
      </c>
      <c r="AL9" s="1128"/>
      <c r="AM9" s="1128"/>
      <c r="AN9" s="1129"/>
      <c r="AO9" s="281">
        <v>2259806</v>
      </c>
      <c r="AP9" s="281">
        <v>115674</v>
      </c>
      <c r="AQ9" s="282">
        <v>99018</v>
      </c>
      <c r="AR9" s="283">
        <v>16.8</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7" t="s">
        <v>530</v>
      </c>
      <c r="AL10" s="1128"/>
      <c r="AM10" s="1128"/>
      <c r="AN10" s="1129"/>
      <c r="AO10" s="284">
        <v>401570</v>
      </c>
      <c r="AP10" s="284">
        <v>20555</v>
      </c>
      <c r="AQ10" s="285">
        <v>12190</v>
      </c>
      <c r="AR10" s="286">
        <v>68.599999999999994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7" t="s">
        <v>531</v>
      </c>
      <c r="AL11" s="1128"/>
      <c r="AM11" s="1128"/>
      <c r="AN11" s="1129"/>
      <c r="AO11" s="284" t="s">
        <v>532</v>
      </c>
      <c r="AP11" s="284" t="s">
        <v>532</v>
      </c>
      <c r="AQ11" s="285">
        <v>979</v>
      </c>
      <c r="AR11" s="286" t="s">
        <v>532</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7" t="s">
        <v>533</v>
      </c>
      <c r="AL12" s="1128"/>
      <c r="AM12" s="1128"/>
      <c r="AN12" s="1129"/>
      <c r="AO12" s="284" t="s">
        <v>532</v>
      </c>
      <c r="AP12" s="284" t="s">
        <v>532</v>
      </c>
      <c r="AQ12" s="285" t="s">
        <v>532</v>
      </c>
      <c r="AR12" s="286" t="s">
        <v>532</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7" t="s">
        <v>534</v>
      </c>
      <c r="AL13" s="1128"/>
      <c r="AM13" s="1128"/>
      <c r="AN13" s="1129"/>
      <c r="AO13" s="284">
        <v>21492</v>
      </c>
      <c r="AP13" s="284">
        <v>1100</v>
      </c>
      <c r="AQ13" s="285">
        <v>3304</v>
      </c>
      <c r="AR13" s="286">
        <v>-66.7</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7" t="s">
        <v>535</v>
      </c>
      <c r="AL14" s="1128"/>
      <c r="AM14" s="1128"/>
      <c r="AN14" s="1129"/>
      <c r="AO14" s="284">
        <v>50274</v>
      </c>
      <c r="AP14" s="284">
        <v>2573</v>
      </c>
      <c r="AQ14" s="285">
        <v>2278</v>
      </c>
      <c r="AR14" s="286">
        <v>12.9</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0" t="s">
        <v>536</v>
      </c>
      <c r="AL15" s="1131"/>
      <c r="AM15" s="1131"/>
      <c r="AN15" s="1132"/>
      <c r="AO15" s="284">
        <v>-125036</v>
      </c>
      <c r="AP15" s="284">
        <v>-6400</v>
      </c>
      <c r="AQ15" s="285">
        <v>-6694</v>
      </c>
      <c r="AR15" s="286">
        <v>-4.4000000000000004</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0" t="s">
        <v>186</v>
      </c>
      <c r="AL16" s="1131"/>
      <c r="AM16" s="1131"/>
      <c r="AN16" s="1132"/>
      <c r="AO16" s="284">
        <v>2608106</v>
      </c>
      <c r="AP16" s="284">
        <v>133503</v>
      </c>
      <c r="AQ16" s="285">
        <v>111075</v>
      </c>
      <c r="AR16" s="286">
        <v>20.2</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537</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538</v>
      </c>
      <c r="AP20" s="293" t="s">
        <v>539</v>
      </c>
      <c r="AQ20" s="294" t="s">
        <v>540</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3" t="s">
        <v>541</v>
      </c>
      <c r="AL21" s="1134"/>
      <c r="AM21" s="1134"/>
      <c r="AN21" s="1135"/>
      <c r="AO21" s="297">
        <v>11.82</v>
      </c>
      <c r="AP21" s="298">
        <v>9.92</v>
      </c>
      <c r="AQ21" s="299">
        <v>1.9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3" t="s">
        <v>542</v>
      </c>
      <c r="AL22" s="1134"/>
      <c r="AM22" s="1134"/>
      <c r="AN22" s="1135"/>
      <c r="AO22" s="302">
        <v>93.1</v>
      </c>
      <c r="AP22" s="303">
        <v>96.2</v>
      </c>
      <c r="AQ22" s="304">
        <v>-3.1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6" t="s">
        <v>543</v>
      </c>
      <c r="B26" s="1126"/>
      <c r="C26" s="1126"/>
      <c r="D26" s="1126"/>
      <c r="E26" s="1126"/>
      <c r="F26" s="1126"/>
      <c r="G26" s="1126"/>
      <c r="H26" s="1126"/>
      <c r="I26" s="1126"/>
      <c r="J26" s="1126"/>
      <c r="K26" s="1126"/>
      <c r="L26" s="1126"/>
      <c r="M26" s="1126"/>
      <c r="N26" s="1126"/>
      <c r="O26" s="1126"/>
      <c r="P26" s="1126"/>
      <c r="Q26" s="1126"/>
      <c r="R26" s="1126"/>
      <c r="S26" s="1126"/>
      <c r="T26" s="1126"/>
      <c r="U26" s="1126"/>
      <c r="V26" s="1126"/>
      <c r="W26" s="1126"/>
      <c r="X26" s="1126"/>
      <c r="Y26" s="1126"/>
      <c r="Z26" s="1126"/>
      <c r="AA26" s="1126"/>
      <c r="AB26" s="1126"/>
      <c r="AC26" s="1126"/>
      <c r="AD26" s="1126"/>
      <c r="AE26" s="1126"/>
      <c r="AF26" s="1126"/>
      <c r="AG26" s="1126"/>
      <c r="AH26" s="1126"/>
      <c r="AI26" s="1126"/>
      <c r="AJ26" s="1126"/>
      <c r="AK26" s="1126"/>
      <c r="AL26" s="1126"/>
      <c r="AM26" s="1126"/>
      <c r="AN26" s="1126"/>
      <c r="AO26" s="1126"/>
      <c r="AP26" s="1126"/>
      <c r="AQ26" s="1126"/>
      <c r="AR26" s="1126"/>
      <c r="AS26" s="1126"/>
      <c r="AT26" s="267"/>
    </row>
    <row r="27" spans="1:46" x14ac:dyDescent="0.15">
      <c r="A27" s="309"/>
      <c r="AO27" s="262"/>
      <c r="AP27" s="262"/>
      <c r="AQ27" s="262"/>
      <c r="AR27" s="262"/>
      <c r="AS27" s="262"/>
      <c r="AT27" s="262"/>
    </row>
    <row r="28" spans="1:46" ht="17.25" x14ac:dyDescent="0.15">
      <c r="A28" s="263" t="s">
        <v>544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545</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5" t="s">
        <v>524</v>
      </c>
      <c r="AP30" s="272"/>
      <c r="AQ30" s="273" t="s">
        <v>525</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6"/>
      <c r="AP31" s="278" t="s">
        <v>526</v>
      </c>
      <c r="AQ31" s="279" t="s">
        <v>527</v>
      </c>
      <c r="AR31" s="280" t="s">
        <v>528</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7" t="s">
        <v>546</v>
      </c>
      <c r="AL32" s="1118"/>
      <c r="AM32" s="1118"/>
      <c r="AN32" s="1119"/>
      <c r="AO32" s="312">
        <v>1615531</v>
      </c>
      <c r="AP32" s="312">
        <v>82695</v>
      </c>
      <c r="AQ32" s="313">
        <v>56953</v>
      </c>
      <c r="AR32" s="314">
        <v>45.2</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7" t="s">
        <v>547</v>
      </c>
      <c r="AL33" s="1118"/>
      <c r="AM33" s="1118"/>
      <c r="AN33" s="1119"/>
      <c r="AO33" s="312" t="s">
        <v>532</v>
      </c>
      <c r="AP33" s="312" t="s">
        <v>532</v>
      </c>
      <c r="AQ33" s="313" t="s">
        <v>532</v>
      </c>
      <c r="AR33" s="314" t="s">
        <v>532</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7" t="s">
        <v>548</v>
      </c>
      <c r="AL34" s="1118"/>
      <c r="AM34" s="1118"/>
      <c r="AN34" s="1119"/>
      <c r="AO34" s="312" t="s">
        <v>532</v>
      </c>
      <c r="AP34" s="312" t="s">
        <v>532</v>
      </c>
      <c r="AQ34" s="313" t="s">
        <v>532</v>
      </c>
      <c r="AR34" s="314" t="s">
        <v>532</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7" t="s">
        <v>549</v>
      </c>
      <c r="AL35" s="1118"/>
      <c r="AM35" s="1118"/>
      <c r="AN35" s="1119"/>
      <c r="AO35" s="312">
        <v>503923</v>
      </c>
      <c r="AP35" s="312">
        <v>25795</v>
      </c>
      <c r="AQ35" s="313">
        <v>20881</v>
      </c>
      <c r="AR35" s="314">
        <v>23.5</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7" t="s">
        <v>550</v>
      </c>
      <c r="AL36" s="1118"/>
      <c r="AM36" s="1118"/>
      <c r="AN36" s="1119"/>
      <c r="AO36" s="312">
        <v>78392</v>
      </c>
      <c r="AP36" s="312">
        <v>4013</v>
      </c>
      <c r="AQ36" s="313">
        <v>3030</v>
      </c>
      <c r="AR36" s="314">
        <v>32.4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7" t="s">
        <v>551</v>
      </c>
      <c r="AL37" s="1118"/>
      <c r="AM37" s="1118"/>
      <c r="AN37" s="1119"/>
      <c r="AO37" s="312" t="s">
        <v>532</v>
      </c>
      <c r="AP37" s="312" t="s">
        <v>532</v>
      </c>
      <c r="AQ37" s="313">
        <v>605</v>
      </c>
      <c r="AR37" s="314" t="s">
        <v>532</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0" t="s">
        <v>552</v>
      </c>
      <c r="AL38" s="1121"/>
      <c r="AM38" s="1121"/>
      <c r="AN38" s="1122"/>
      <c r="AO38" s="315" t="s">
        <v>532</v>
      </c>
      <c r="AP38" s="315" t="s">
        <v>532</v>
      </c>
      <c r="AQ38" s="316">
        <v>2</v>
      </c>
      <c r="AR38" s="304" t="s">
        <v>532</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0" t="s">
        <v>553</v>
      </c>
      <c r="AL39" s="1121"/>
      <c r="AM39" s="1121"/>
      <c r="AN39" s="1122"/>
      <c r="AO39" s="312">
        <v>-17950</v>
      </c>
      <c r="AP39" s="312">
        <v>-919</v>
      </c>
      <c r="AQ39" s="313">
        <v>-2161</v>
      </c>
      <c r="AR39" s="314">
        <v>-57.5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7" t="s">
        <v>554</v>
      </c>
      <c r="AL40" s="1118"/>
      <c r="AM40" s="1118"/>
      <c r="AN40" s="1119"/>
      <c r="AO40" s="312">
        <v>-1599382</v>
      </c>
      <c r="AP40" s="312">
        <v>-81868</v>
      </c>
      <c r="AQ40" s="313">
        <v>-53409</v>
      </c>
      <c r="AR40" s="314">
        <v>53.3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3" t="s">
        <v>299</v>
      </c>
      <c r="AL41" s="1124"/>
      <c r="AM41" s="1124"/>
      <c r="AN41" s="1125"/>
      <c r="AO41" s="312">
        <v>580514</v>
      </c>
      <c r="AP41" s="312">
        <v>29715</v>
      </c>
      <c r="AQ41" s="313">
        <v>25901</v>
      </c>
      <c r="AR41" s="314">
        <v>14.7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555</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557</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0" t="s">
        <v>524</v>
      </c>
      <c r="AN49" s="1112" t="s">
        <v>558</v>
      </c>
      <c r="AO49" s="1113"/>
      <c r="AP49" s="1113"/>
      <c r="AQ49" s="1113"/>
      <c r="AR49" s="1114"/>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1"/>
      <c r="AN50" s="328" t="s">
        <v>559</v>
      </c>
      <c r="AO50" s="329" t="s">
        <v>560</v>
      </c>
      <c r="AP50" s="330" t="s">
        <v>561</v>
      </c>
      <c r="AQ50" s="331" t="s">
        <v>562</v>
      </c>
      <c r="AR50" s="332" t="s">
        <v>563</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564</v>
      </c>
      <c r="AL51" s="325"/>
      <c r="AM51" s="333">
        <v>1885279</v>
      </c>
      <c r="AN51" s="334">
        <v>88619</v>
      </c>
      <c r="AO51" s="335">
        <v>14.9</v>
      </c>
      <c r="AP51" s="336">
        <v>53869</v>
      </c>
      <c r="AQ51" s="337">
        <v>0.4</v>
      </c>
      <c r="AR51" s="338">
        <v>14.5</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565</v>
      </c>
      <c r="AM52" s="341">
        <v>1057024</v>
      </c>
      <c r="AN52" s="342">
        <v>49686</v>
      </c>
      <c r="AO52" s="343">
        <v>4.5999999999999996</v>
      </c>
      <c r="AP52" s="344">
        <v>35046</v>
      </c>
      <c r="AQ52" s="345">
        <v>7.1</v>
      </c>
      <c r="AR52" s="346">
        <v>-2.5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566</v>
      </c>
      <c r="AL53" s="325"/>
      <c r="AM53" s="333">
        <v>2883229</v>
      </c>
      <c r="AN53" s="334">
        <v>138205</v>
      </c>
      <c r="AO53" s="335">
        <v>56</v>
      </c>
      <c r="AP53" s="336">
        <v>59119</v>
      </c>
      <c r="AQ53" s="337">
        <v>9.6999999999999993</v>
      </c>
      <c r="AR53" s="338">
        <v>46.3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565</v>
      </c>
      <c r="AM54" s="341">
        <v>1202444</v>
      </c>
      <c r="AN54" s="342">
        <v>57638</v>
      </c>
      <c r="AO54" s="343">
        <v>16</v>
      </c>
      <c r="AP54" s="344">
        <v>29900</v>
      </c>
      <c r="AQ54" s="345">
        <v>-14.7</v>
      </c>
      <c r="AR54" s="346">
        <v>30.7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567</v>
      </c>
      <c r="AL55" s="325"/>
      <c r="AM55" s="333">
        <v>2428070</v>
      </c>
      <c r="AN55" s="334">
        <v>118680</v>
      </c>
      <c r="AO55" s="335">
        <v>-14.1</v>
      </c>
      <c r="AP55" s="336">
        <v>84459</v>
      </c>
      <c r="AQ55" s="337">
        <v>42.9</v>
      </c>
      <c r="AR55" s="338">
        <v>-57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565</v>
      </c>
      <c r="AM56" s="341">
        <v>823877</v>
      </c>
      <c r="AN56" s="342">
        <v>40270</v>
      </c>
      <c r="AO56" s="343">
        <v>-30.1</v>
      </c>
      <c r="AP56" s="344">
        <v>47314</v>
      </c>
      <c r="AQ56" s="345">
        <v>58.2</v>
      </c>
      <c r="AR56" s="346">
        <v>-88.3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568</v>
      </c>
      <c r="AL57" s="325"/>
      <c r="AM57" s="333">
        <v>1958745</v>
      </c>
      <c r="AN57" s="334">
        <v>98168</v>
      </c>
      <c r="AO57" s="335">
        <v>-17.3</v>
      </c>
      <c r="AP57" s="336">
        <v>74568</v>
      </c>
      <c r="AQ57" s="337">
        <v>-11.7</v>
      </c>
      <c r="AR57" s="338">
        <v>-5.6</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565</v>
      </c>
      <c r="AM58" s="341">
        <v>1063706</v>
      </c>
      <c r="AN58" s="342">
        <v>53311</v>
      </c>
      <c r="AO58" s="343">
        <v>32.4</v>
      </c>
      <c r="AP58" s="344">
        <v>42558</v>
      </c>
      <c r="AQ58" s="345">
        <v>-10.1</v>
      </c>
      <c r="AR58" s="346">
        <v>42.5</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569</v>
      </c>
      <c r="AL59" s="325"/>
      <c r="AM59" s="333">
        <v>2096720</v>
      </c>
      <c r="AN59" s="334">
        <v>107326</v>
      </c>
      <c r="AO59" s="335">
        <v>9.3000000000000007</v>
      </c>
      <c r="AP59" s="336">
        <v>73693</v>
      </c>
      <c r="AQ59" s="337">
        <v>-1.2</v>
      </c>
      <c r="AR59" s="338">
        <v>10.5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565</v>
      </c>
      <c r="AM60" s="341">
        <v>1014522</v>
      </c>
      <c r="AN60" s="342">
        <v>51931</v>
      </c>
      <c r="AO60" s="343">
        <v>-2.6</v>
      </c>
      <c r="AP60" s="344">
        <v>44203</v>
      </c>
      <c r="AQ60" s="345">
        <v>3.9</v>
      </c>
      <c r="AR60" s="346">
        <v>-6.5</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570</v>
      </c>
      <c r="AL61" s="347"/>
      <c r="AM61" s="348">
        <v>2250409</v>
      </c>
      <c r="AN61" s="349">
        <v>110200</v>
      </c>
      <c r="AO61" s="350">
        <v>9.8000000000000007</v>
      </c>
      <c r="AP61" s="351">
        <v>69142</v>
      </c>
      <c r="AQ61" s="352">
        <v>8</v>
      </c>
      <c r="AR61" s="338">
        <v>1.8</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565</v>
      </c>
      <c r="AM62" s="341">
        <v>1032315</v>
      </c>
      <c r="AN62" s="342">
        <v>50567</v>
      </c>
      <c r="AO62" s="343">
        <v>4.0999999999999996</v>
      </c>
      <c r="AP62" s="344">
        <v>39804</v>
      </c>
      <c r="AQ62" s="345">
        <v>8.9</v>
      </c>
      <c r="AR62" s="346">
        <v>-4.8</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9YzeUzv8J9Dt4Ao9mkoPApnQ930F8+F2gSMArhfB1xyO3hyzPu1x63QtCTGYkt79p8XtZs2GraQIxutmuX7xHg==" saltValue="G+wRoCnRWB2XSh8rE/ecX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572</v>
      </c>
    </row>
    <row r="121" spans="125:125" ht="13.5" hidden="1" customHeight="1" x14ac:dyDescent="0.15">
      <c r="DU121" s="259"/>
    </row>
  </sheetData>
  <sheetProtection algorithmName="SHA-512" hashValue="+nFS84mI2QTgwjuAMp4jdRDCZ5w9OSvWznePIFt/itp5aFhrY/VGwGKxpkDvAdeV/tFSRHuTs2GPp3d8bIYGjQ==" saltValue="ofY9dJ8UZYQzf88Wd6Guy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573</v>
      </c>
    </row>
  </sheetData>
  <sheetProtection algorithmName="SHA-512" hashValue="yNBNxgsMaS5PfcziVGB5xbsT+Aq8t4laSQXhl8Pqlth/UgGd6R3xKvY/NZsojq3Ey3VoSRUw0VKtbrSK8uUKOw==" saltValue="iVV4re+Pj9xiSg/YqltAU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15">
      <c r="B47" s="10"/>
      <c r="C47" s="1136" t="s">
        <v>3</v>
      </c>
      <c r="D47" s="1136"/>
      <c r="E47" s="1137"/>
      <c r="F47" s="11">
        <v>32.119999999999997</v>
      </c>
      <c r="G47" s="12">
        <v>31.41</v>
      </c>
      <c r="H47" s="12">
        <v>29.64</v>
      </c>
      <c r="I47" s="12">
        <v>31.73</v>
      </c>
      <c r="J47" s="13">
        <v>38.32</v>
      </c>
    </row>
    <row r="48" spans="2:10" ht="57.75" customHeight="1" x14ac:dyDescent="0.15">
      <c r="B48" s="14"/>
      <c r="C48" s="1138" t="s">
        <v>4</v>
      </c>
      <c r="D48" s="1138"/>
      <c r="E48" s="1139"/>
      <c r="F48" s="15">
        <v>3.97</v>
      </c>
      <c r="G48" s="16">
        <v>3.86</v>
      </c>
      <c r="H48" s="16">
        <v>6.06</v>
      </c>
      <c r="I48" s="16">
        <v>9.6999999999999993</v>
      </c>
      <c r="J48" s="17">
        <v>6.47</v>
      </c>
    </row>
    <row r="49" spans="2:10" ht="57.75" customHeight="1" thickBot="1" x14ac:dyDescent="0.2">
      <c r="B49" s="18"/>
      <c r="C49" s="1140" t="s">
        <v>5</v>
      </c>
      <c r="D49" s="1140"/>
      <c r="E49" s="1141"/>
      <c r="F49" s="19" t="s">
        <v>579</v>
      </c>
      <c r="G49" s="20" t="s">
        <v>580</v>
      </c>
      <c r="H49" s="20">
        <v>0.92</v>
      </c>
      <c r="I49" s="20">
        <v>6.68</v>
      </c>
      <c r="J49" s="21">
        <v>1.3</v>
      </c>
    </row>
    <row r="50" spans="2:10" x14ac:dyDescent="0.15"/>
  </sheetData>
  <sheetProtection algorithmName="SHA-512" hashValue="5XAI0dXqLc+UOj0/hjEsuWodoTkIkNAZNa+jh6dcOPYx8HLOfQWDMZ4VUM75+urleUPdiLnfCnyQD+AvhTA+iA==" saltValue="jIlghrJgco4gTkcyuS1l/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後藤 勇太郎</cp:lastModifiedBy>
  <cp:lastPrinted>2024-03-18T02:05:22Z</cp:lastPrinted>
  <dcterms:created xsi:type="dcterms:W3CDTF">2024-03-14T02:43:17Z</dcterms:created>
  <dcterms:modified xsi:type="dcterms:W3CDTF">2024-03-21T07:01:54Z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2024-03-19T06:51:13Z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b3aceacd-ceff-4204-ad98-1574a3312f69</vt:lpwstr>
  </property>
  <property fmtid="{D5CDD505-2E9C-101B-9397-08002B2CF9AE}" pid="7" name="MSIP_Label_defa4170-0d19-0005-0004-bc88714345d2_ActionId">
    <vt:lpwstr>3d852182-4fdd-4915-9102-55afea6ca48e</vt:lpwstr>
  </property>
  <property fmtid="{D5CDD505-2E9C-101B-9397-08002B2CF9AE}" pid="8" name="MSIP_Label_defa4170-0d19-0005-0004-bc88714345d2_ContentBits">
    <vt:lpwstr>0</vt:lpwstr>
  </property>
</Properties>
</file>